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460"/>
  </bookViews>
  <sheets>
    <sheet name="Элементы вент" sheetId="2" r:id="rId1"/>
    <sheet name="ЭВ Технониколь" sheetId="3" r:id="rId2"/>
    <sheet name="ЭВ Gervent" sheetId="6" r:id="rId3"/>
    <sheet name="ЭВ Кровент" sheetId="4" state="hidden" r:id="rId4"/>
  </sheets>
  <externalReferences>
    <externalReference r:id="rId5"/>
  </externalReferences>
  <definedNames>
    <definedName name="date">#REF!</definedName>
    <definedName name="endPrice">#REF!</definedName>
    <definedName name="Адаптер__распродажа_">[1]Настройки!$D$444</definedName>
    <definedName name="Ассортимент_Аква" localSheetId="2">'ЭВ Gervent'!#REF!</definedName>
    <definedName name="Ассортимент_Аква">#REF!</definedName>
    <definedName name="Ассортимент_Вент">#REF!</definedName>
    <definedName name="Ассортимент_Распр">'[1]Распродажа вентиляции'!$C$32:$C$32</definedName>
    <definedName name="Аэратор_коньковый_AIRIDGE_FELT">[1]Настройки!$D$83</definedName>
    <definedName name="Аэратор_Специальный_коричневый">[1]Настройки!$D$568</definedName>
    <definedName name="Аэратор_Стандарт_черный">[1]Настройки!$D$569</definedName>
    <definedName name="Вент._выход_изолированный_с_колпаком_125_160_H_500_мм_Технониколь_черный__распродажа_">[1]Настройки!$D$433</definedName>
    <definedName name="Вент_выход_изолированный_с_колпаком_125_160_H_500_мм_Технониколь_коричневый">[1]Настройки!$D$481</definedName>
    <definedName name="Вентилятор_каминный_TI_17_Vilpe__735098__черный">[1]Настройки!$D$313</definedName>
    <definedName name="Вентилятор_коньковый_H_T_ALIPAI_Vilpe__733902__черный">[1]Настройки!$D$169</definedName>
    <definedName name="Вентилятор_коньковый_HUOPA_KTV_harja_без_адаптера_Vilpe__753117__серый">[1]Настройки!$D$159</definedName>
    <definedName name="Вентилятор_коньковый_Pelti_KTV_harja_Vilpe__733914__коричневый">[1]Настройки!$D$175</definedName>
    <definedName name="Вентилятор_радон_S_160_Vilpe__736892__черный">[1]Настройки!$D$312</definedName>
    <definedName name="Вентилятор_радон_Р_110_500_Vilpe__735494__коричневый">[1]Настройки!$D$311</definedName>
    <definedName name="Вентилятор_радон_Р_110_700_Vilpe__735482__черный">[1]Настройки!$D$310</definedName>
    <definedName name="Вентилятор_с_принудительным_вентилированием_E120_S_Vilpe__735812__черный">[1]Настройки!$D$272</definedName>
    <definedName name="Вентилятор_с_принудительным_вентилированием_E120_Р_125_500_Vilpe__73492__черный">[1]Настройки!$D$256</definedName>
    <definedName name="Вентилятор_с_принудительным_вентилированием_E120_Р_125_700_Vilpe__73482__черный">[1]Настройки!$D$254</definedName>
    <definedName name="Вентилятор_с_принудительным_вентилированием_E190_S_Vilpe__73582__черный">[1]Настройки!$D$276</definedName>
    <definedName name="Вентилятор_с_принудительным_вентилированием_E220_S_Vilpe__735912__черный">[1]Настройки!$D$278</definedName>
    <definedName name="Вентилятор_с_принудительным_вентилированием_E220_Р_160_500_Vilpe__73472__черный">[1]Настройки!$D$268</definedName>
    <definedName name="Вентилятор_с_принудительным_вентилированием_E220_Р_160_700_Vilpe__73462__черный">[1]Настройки!$D$266</definedName>
    <definedName name="Вентилятор_с_принудительным_вентилированием_E250_P_200_700_Vilpe__737432__черный">[1]Настройки!$D$300</definedName>
    <definedName name="Вентилятор_с_принудительным_вентилированием_E250_S_Vilpe__737452__черный">[1]Настройки!$D$281</definedName>
    <definedName name="Вентилятор_с_принудительным_вентилированием_E250_Р_200_500_Vilpe__737442_черный">[1]Настройки!$D$297</definedName>
    <definedName name="Вентилятор_с_принудительным_вентилированием_Eсо220_S_Vilpe__737392__черный">[1]Настройки!$D$282</definedName>
    <definedName name="Вентилятор_с_принудительным_вентилированием_XL_220_Р_160_500_Vilpe__734502__черный">[1]Настройки!$D$294</definedName>
    <definedName name="Вентилятор_с_принудительным_вентилированием_XL_220_Р_160_700_Vilpe__734512__черный">[1]Настройки!$D$292</definedName>
    <definedName name="Вентилятор_с_принудительным_вентилированием_с_шумопоглотителем_E190_Р_125_500_Vilpe__73592__черный">[1]Настройки!$D$264</definedName>
    <definedName name="Вентилятор_скатный_Aero_Vent">[1]Настройки!$D$520</definedName>
    <definedName name="Вентилятор_скатный_Aero_Vent_Wave">[1]Настройки!$D$519</definedName>
    <definedName name="Вентилятор_скатный_CLASSIС_KTV_Vilpe__732539__кирпичный">[1]Настройки!$D$162</definedName>
    <definedName name="Вентилятор_скатный_CLASSIС_KTV_без_адаптера_Vilpe_732535_синий">[1]Настройки!$D$164</definedName>
    <definedName name="Вентилятор_скатный_Decra_KTV_без_адаптера_Vilpe__732692__черный">[1]Настройки!$D$167</definedName>
    <definedName name="Вентилятор_скатный_HUOPA_KTV_без_адаптера_Vilpe__780134__коричневый">[1]Настройки!$D$86</definedName>
    <definedName name="Вентилятор_скатный_KTV">[1]Настройки!$D$521</definedName>
    <definedName name="Вентилятор_скатный_KTV_General">[1]Настройки!$D$522</definedName>
    <definedName name="Вентилятор_скатный_KTV_Seam">[1]Настройки!$D$523</definedName>
    <definedName name="Вентилятор_скатный_KTV_Wave">[1]Настройки!$D$524</definedName>
    <definedName name="Вентилятор_скатный_KTV_Технониколь_коричневый">[1]Настройки!$D$475</definedName>
    <definedName name="Вентилятор_скатный_KTV_Технониколь_черный__распродажа_">[1]Настройки!$D$425</definedName>
    <definedName name="Вентилятор_скатный_MUOTOKATE_KTV_без_адаптера_Vilpe__75275__синий">[1]Настройки!$D$171</definedName>
    <definedName name="Вентилятор_скатный_MUOTOKATE_KTV_без_адаптера_Vilpe_75272_черный">[1]Настройки!$D$174</definedName>
    <definedName name="Вентилятор_скатный_Pelti_KTV_без_адаптера_Vilpe__7331B__RR_887___коричневый_шоколад___RAL_8017___коричневый_шоколад">[1]Настройки!$C$112</definedName>
    <definedName name="Вентилятор_скатный_Pelti_KTV_без_адаптера_Vilpe__73332__черный">[1]Настройки!$D$155</definedName>
    <definedName name="Вентилятор_скатный_SKAT_Monterrey_Технониколь_коричневый">[1]Настройки!$D$477</definedName>
    <definedName name="Вентилятор_скатный_SKAT_Технониколь_коричневый">[1]Настройки!$D$476</definedName>
    <definedName name="Вентилятор_скатный_TIILI_KTV_Vilpe__73412__черный">[1]Настройки!$D$143</definedName>
    <definedName name="Вентилятор_скатный_UNIVERSAL_KTV_без_адаптера_Vilpe__792162__черный">[1]Настройки!$D$151</definedName>
    <definedName name="Вентиляционный_выход_G_изолированный_160_мм_Gervent_RAL_7024___серый_графит">[1]Настройки!$C$948</definedName>
    <definedName name="Вентиляционный_выход_G_неизолированный_160_мм_Gervent_RAL_7024___серый_графит">[1]Настройки!$C$949</definedName>
    <definedName name="Ворот_антенный_12_90_мм_Vilpe__74092__черный">[1]Настройки!$D$377</definedName>
    <definedName name="Ворот_трубы_110_155_мм_Vilpe__741004__коричневый">[1]Настройки!$D$375</definedName>
    <definedName name="Ворот_трубы_XL_175_250_мм_Vilpe__740896__черный">[1]Настройки!$D$376</definedName>
    <definedName name="Дата">[1]Настройки!$C$5</definedName>
    <definedName name="дата_аква">[1]Настройки!$C$22</definedName>
    <definedName name="ДатаВилпеЗаказ">[1]Настройки!$C$10</definedName>
    <definedName name="ДатаВилпеРаспродажа">[1]Настройки!$C$13</definedName>
    <definedName name="ДатаВилпеСклад">[1]Настройки!$C$7</definedName>
    <definedName name="ДатаТехноЗаказ">[1]Настройки!$C$19</definedName>
    <definedName name="ДатаТехноСклад">[1]Настройки!$C$16</definedName>
    <definedName name="Дефлектор_Alipai_110_для_плоских_кровель_Vilpe__73010_">[1]Настройки!$D$354</definedName>
    <definedName name="Дефлектор_Alipai_110_коньковый_Vilpe__730130__черный">[1]Настройки!$D$359</definedName>
    <definedName name="Дефлектор_Alipai_110_скатный_Vilpe__73012__черный">[1]Настройки!$D$362</definedName>
    <definedName name="Дефлектор_Alipai_110_скатный_пологий_Vilpe__73014_">[1]Настройки!$D$363</definedName>
    <definedName name="Дефлектор_Alipai_14_110_коньковый_Vilpe__73042__черный">[1]Настройки!$D$361</definedName>
    <definedName name="Дефлектор_Alipai_160_для_плоских_кровель_Vilpe__73016_">[1]Настройки!$D$355</definedName>
    <definedName name="Дефлектор_Alipai_160_коньковый_Vilpe__73018__черный">[1]Настройки!$D$360</definedName>
    <definedName name="Дефлектор_Alipai_75_для_плоских_кровель_Vilpe__73002_">[1]Настройки!$D$353</definedName>
    <definedName name="Дефлектор_Alipai_75_коньковый_Vilpe__73009__черный">[1]Настройки!$D$358</definedName>
    <definedName name="Дефлектор_цокольный_ROSS_125_мм_Vilpe__790312__черный">[1]Настройки!$D$364</definedName>
    <definedName name="Дефлектор_цокольный_ROSS_160_мм_Vilpe__790361__светло_серый">[1]Настройки!$D$365</definedName>
    <definedName name="Дефлектор_цокольный_ROSS_200_мм_Vilpe__790381__светло_серый">[1]Настройки!$D$366</definedName>
    <definedName name="_xlnm.Print_Titles" localSheetId="2">'ЭВ Gervent'!$2:$10</definedName>
    <definedName name="_xlnm.Print_Titles" localSheetId="3">'ЭВ Кровент'!$2:$13</definedName>
    <definedName name="_xlnm.Print_Titles" localSheetId="1">'ЭВ Технониколь'!$2:$10</definedName>
    <definedName name="_xlnm.Print_Titles" localSheetId="0">'Элементы вент'!$2:$10</definedName>
    <definedName name="Клапан_приточный_вентиляционный_VELCO_Vilpe__801000__белый">[1]Настройки!$D$393</definedName>
    <definedName name="Кожух_изолирующий_110_160_мм_Vilpe__74172__черный">[1]Настройки!$D$374</definedName>
    <definedName name="Колпак_d_110_HupCap">[1]Настройки!$D$525</definedName>
    <definedName name="Колпак_d_110_Vilpe__73115B__RR_887___коричневый_шоколад___RAL_8017___коричневый_шоколадный">[1]Настройки!$C$116</definedName>
    <definedName name="Колпак_d_110_Vilpe_731151_светло_серый">[1]Настройки!$D$247</definedName>
    <definedName name="Колпак_d_110_Технониколь_красный">[1]Настройки!$D$490</definedName>
    <definedName name="Колпак_d_110_Технониколь_черный__распродажа_">[1]Настройки!$D$434</definedName>
    <definedName name="Колпак_d_125_150_HupCap">[1]Настройки!$D$526</definedName>
    <definedName name="Колпак_d_160_Vilpe__73183B__RR_887___коричневый_шоколад___RAL_8017___коричневый_шоколадный">[1]Настройки!$C$115</definedName>
    <definedName name="Колпак_d_160_Vilpe_731835_синий">[1]Настройки!$D$249</definedName>
    <definedName name="Колпак_d_160_Технониколь_красный">[1]Настройки!$D$491</definedName>
    <definedName name="Колпак_d_160_Технониколь_синий">[1]Настройки!$D$530</definedName>
    <definedName name="Комплект_Seam_110">[1]Настройки!$D$537</definedName>
    <definedName name="Комплект_Seam_125_150">[1]Настройки!$D$538</definedName>
    <definedName name="Комплект_Wave_110">[1]Настройки!$D$539</definedName>
    <definedName name="Комплект_Wave_125_150">[1]Настройки!$D$540</definedName>
    <definedName name="Люк_HUOPA_Vilpe__738842__черный">[1]Настройки!$D$387</definedName>
    <definedName name="название10">[1]Настройки!#REF!</definedName>
    <definedName name="название6" localSheetId="2">[1]Настройки!#REF!</definedName>
    <definedName name="название6" localSheetId="3">[1]Настройки!#REF!</definedName>
    <definedName name="название6">[1]Настройки!#REF!</definedName>
    <definedName name="название9">[1]Настройки!#REF!</definedName>
    <definedName name="номер_листа_4">[1]Настройки!$C$463</definedName>
    <definedName name="номер_листа_5">[1]Настройки!$C$505</definedName>
    <definedName name="номер_листа_7">[1]Настройки!$C$584</definedName>
    <definedName name="_xlnm.Print_Area" localSheetId="2">'ЭВ Gervent'!$C$2:$J$26</definedName>
    <definedName name="_xlnm.Print_Area" localSheetId="3">'ЭВ Кровент'!$C$3:$I$47</definedName>
    <definedName name="_xlnm.Print_Area" localSheetId="1">'ЭВ Технониколь'!$C$3:$J$30</definedName>
    <definedName name="_xlnm.Print_Area" localSheetId="0">'Элементы вент'!$C$3:$J$195</definedName>
    <definedName name="Окантовка_проходного_элемента_PIIPPU_Vilpe__741014__коричневый">[1]Настройки!$D$209</definedName>
    <definedName name="Основание_E150_S_E_190_S_300_300_мм_Vilpe__736862__черный">[1]Настройки!$D$289</definedName>
    <definedName name="Основание_E220_S_300_300_мм_Vilpe__736842__черный">[1]Настройки!$D$290</definedName>
    <definedName name="Основание_E80_S_E_120_S_250_250_мм_Vilpe__736722__черный">[1]Настройки!$D$288</definedName>
    <definedName name="п">[1]Настройки!#REF!</definedName>
    <definedName name="Патрубок_ROSS_125_мм_Vilpe__790780__черный">[1]Настройки!$D$371</definedName>
    <definedName name="Патрубок_ROSS_160_мм_Vilpe__790781__черный">[1]Настройки!$D$372</definedName>
    <definedName name="Патрубок_ROSS_200_мм_Vilpe__790782__черный">[1]Настройки!$D$373</definedName>
    <definedName name="Переходник_рез._для_труб_100_125_мм_Gervent">[1]Настройки!$C$955</definedName>
    <definedName name="Планки_крепежные_PIIPPU_Vilpe__741020__черный">[1]Настройки!$D$212</definedName>
    <definedName name="Прайс_150">[1]Настройки!$E$29</definedName>
    <definedName name="Прайс_30">[1]Настройки!$E$28</definedName>
    <definedName name="Прайс_Д">[1]Настройки!$E$31</definedName>
    <definedName name="Прайс_Д1">[1]Настройки!$E$32</definedName>
    <definedName name="Прайс_Дилерский">[1]Настройки!$E$30</definedName>
    <definedName name="Прайс_Спецпрайс">[1]Настройки!$E$33</definedName>
    <definedName name="Прайс_Стоп" localSheetId="2">[1]Настройки!#REF!</definedName>
    <definedName name="Прайс_Стоп" localSheetId="3">[1]Настройки!#REF!</definedName>
    <definedName name="Прайс_Стоп">[1]Настройки!#REF!</definedName>
    <definedName name="прайсСтоппрайс_1" localSheetId="2">[1]Настройки!#REF!</definedName>
    <definedName name="прайсСтоппрайс_1" localSheetId="3">[1]Настройки!#REF!</definedName>
    <definedName name="прайсСтоппрайс_1">[1]Настройки!#REF!</definedName>
    <definedName name="прайсСтоппрайс_2" localSheetId="2">[1]Настройки!#REF!</definedName>
    <definedName name="прайсСтоппрайс_2" localSheetId="3">[1]Настройки!#REF!</definedName>
    <definedName name="прайсСтоппрайс_2">[1]Настройки!#REF!</definedName>
    <definedName name="прайсСтоппрайс_4" localSheetId="2">[1]Настройки!#REF!</definedName>
    <definedName name="прайсСтоппрайс_4" localSheetId="3">[1]Настройки!#REF!</definedName>
    <definedName name="прайсСтоппрайс_4">[1]Настройки!#REF!</definedName>
    <definedName name="прайсСтоппрайс_5" localSheetId="2">[1]Настройки!#REF!</definedName>
    <definedName name="прайсСтоппрайс_5" localSheetId="3">[1]Настройки!#REF!</definedName>
    <definedName name="прайсСтоппрайс_5">[1]Настройки!#REF!</definedName>
    <definedName name="прайсСтоппрайс_6" localSheetId="2">[1]Настройки!#REF!</definedName>
    <definedName name="прайсСтоппрайс_6" localSheetId="3">[1]Настройки!#REF!</definedName>
    <definedName name="прайсСтоппрайс_6">[1]Настройки!#REF!</definedName>
    <definedName name="прайсТД_1" localSheetId="2">[1]Настройки!#REF!</definedName>
    <definedName name="прайсТД_1" localSheetId="3">[1]Настройки!#REF!</definedName>
    <definedName name="прайсТД_1">[1]Настройки!#REF!</definedName>
    <definedName name="прайсТД_2" localSheetId="2">[1]Настройки!#REF!</definedName>
    <definedName name="прайсТД_2" localSheetId="3">[1]Настройки!#REF!</definedName>
    <definedName name="прайсТД_2">[1]Настройки!#REF!</definedName>
    <definedName name="прайсТД_3" localSheetId="2">[1]Настройки!#REF!</definedName>
    <definedName name="прайсТД_3" localSheetId="3">[1]Настройки!#REF!</definedName>
    <definedName name="прайсТД_3">[1]Настройки!#REF!</definedName>
    <definedName name="прайсТД_4" localSheetId="2">[1]Настройки!#REF!</definedName>
    <definedName name="прайсТД_4" localSheetId="3">[1]Настройки!#REF!</definedName>
    <definedName name="прайсТД_4">[1]Настройки!#REF!</definedName>
    <definedName name="прайсТД_5" localSheetId="2">[1]Настройки!#REF!</definedName>
    <definedName name="прайсТД_5" localSheetId="3">[1]Настройки!#REF!</definedName>
    <definedName name="прайсТД_5">[1]Настройки!#REF!</definedName>
    <definedName name="прайсТД_6" localSheetId="2">[1]Настройки!#REF!</definedName>
    <definedName name="прайсТД_6" localSheetId="3">[1]Настройки!#REF!</definedName>
    <definedName name="прайсТД_6">[1]Настройки!#REF!</definedName>
    <definedName name="Проходка_ADAMANTE_для_металл_кровель_SPT_70_2K_Vilpe_740742_черный">[1]Настройки!$D$389</definedName>
    <definedName name="Проходка_ARMOR_2K_для_металл._кровли_Armorium_Vilpe__74601B__RR_887___коричневый_шоколад___RAL_8017___коричневый_шоколад">[1]Настройки!$C$113</definedName>
    <definedName name="Проходка_Base_VT_110">[1]Настройки!$D$527</definedName>
    <definedName name="Проходка_Base_VT_125_150">[1]Настройки!$D$528</definedName>
    <definedName name="Проходка_Base_VT_General_125_150">[1]Настройки!$D$529</definedName>
    <definedName name="Проходка_Base_VT_Seam_110">[1]Настройки!$D$530</definedName>
    <definedName name="Проходка_Base_VT_Seam_125_150">[1]Настройки!$D$531</definedName>
    <definedName name="Проходка_Base_VT_Wave_110">[1]Настройки!$D$532</definedName>
    <definedName name="Проходка_Base_VT_Wave_125_150">[1]Настройки!$D$533</definedName>
    <definedName name="Проходка_CLASSIC_для_фальцевой_и_мягкой_готовой_кровли_Vilpe__732565__синий">[1]Настройки!$D$193</definedName>
    <definedName name="Проходка_CLASSIC_для_фальцевой_и_мягкой_готовой_кровли_Vilpe_732569_кирпичный">[1]Настройки!$D$195</definedName>
    <definedName name="Проходка_DECRA_для_композитной_черепицы_Vilpe__732616__зеленый">[1]Настройки!$D$196</definedName>
    <definedName name="Проходка_FINNERA_для_металл._кровель_Vilpe__740764__коричневый">[1]Настройки!$D$189</definedName>
    <definedName name="Проходка_HUOPA_высокая_для_плоских_и_пологих_мягких_кровель_Vilpe__740752__черный">[1]Настройки!$D$191</definedName>
    <definedName name="Проходка_HUOPA_высокая_для_плоских_и_пологих_мягких_кровель_Vilpe__740757__серый">[1]Настройки!$D$192</definedName>
    <definedName name="Проходка_HUOPA_для_мягкой_кровли_при_монтаже_Vilpe__741069__кирпичный">[1]Настройки!$D$190</definedName>
    <definedName name="Проходка_MUOTOKATE_для_металлочерепицы_Vilpe__75176__RR_11___т.зеленый___RAL_6020_–_зеленый">[1]Настройки!$D$178</definedName>
    <definedName name="Проходка_MUOTOKATE_для_металлочерепицы_Vilpe__7517А__RR_779___баклажан">[1]Настройки!$D$177</definedName>
    <definedName name="Проходка_MUOTOKATE_для_металлочерепицы_Vilpe_75175_синий">[1]Настройки!$D$179</definedName>
    <definedName name="Проходка_PELTI_для_металл_кровель_Vilpe_73555_синий">[1]Настройки!$D$184</definedName>
    <definedName name="Проходка_PELTI_для_металл_кровель_Vilpe_73557_серый">[1]Настройки!$D$206</definedName>
    <definedName name="Проходка_PIIPPU_№1_для_дымоходных_труб__d_200_265_мм__Vilpe__741024__коричневый">[1]Настройки!$D$203</definedName>
    <definedName name="Проходка_PIIPPU_№2_для_дымоходных_труб__d_200_265_мм__Vilpe__741034__коричневый">[1]Настройки!$D$204</definedName>
    <definedName name="Проходка_SKAT_Monterrey_для_металлочерепицы_Технониколь_коричневый">[1]Настройки!$D$480</definedName>
    <definedName name="Проходка_SKAT_Monterrey_для_металлочерепицы_Технониколь_серый_распродажа">[1]Настройки!$D$435</definedName>
    <definedName name="Проходка_SKAT_для_фальцевой_и_мягкой_готовой_кровли_Технониколь_коричневый">[1]Настройки!$D$479</definedName>
    <definedName name="Проходка_SKAT_для_фальцевой_и_мягкой_готовой_кровли_Технониколь_черный__распродажа_">[1]Настройки!$D$430</definedName>
    <definedName name="Проходка_TIILI_2K_для_цементно_песчаной_черепицы_Vilpe_300001_светло_серый">[1]Настройки!$D$148</definedName>
    <definedName name="Проходка_UNIVERSAL_2K_для_штуч_черепицы_универс_Vilpe_300012_черный">[1]Настройки!$D$147</definedName>
    <definedName name="Проходка_XL_CLASSIC_для_плоской_готовой_кровли_Vilpe__732542__черный">[1]Настройки!$D$199</definedName>
    <definedName name="Проходка_XL_HUOPA_для_мягкой_кровли_при_монтаже_Vilpe__740044__коричневый">[1]Настройки!$D$202</definedName>
    <definedName name="Проходка_XL_TIILI_для_цементно_песчаной_черепицы_Vilpe__740102__черный">[1]Настройки!$D$197</definedName>
    <definedName name="Проходка_для_гибкой_черепицы_Технониколь_коричневый">[1]Настройки!$D$478</definedName>
    <definedName name="Проходка_для_гибкой_черепицы_Технониколь_черный__распродажа_">[1]Настройки!$D$428</definedName>
    <definedName name="Проходной_элемент_G_для_металлочерепицы_Gervent_RAL_7024___серый_графит">[1]Настройки!$C$950</definedName>
    <definedName name="Проходной_элемент_G_для_фальцевой_и_готовой_кровли_из_гибкой_черепицы_Gervent_RAL_7024___серый_графит">[1]Настройки!$C$951</definedName>
    <definedName name="Проходной_элемент_VITTINGE_1волновый_для_штуч._черепицы__Vilpe__74009__кирпичный">[1]Настройки!$D$207</definedName>
    <definedName name="Проходной_элемент_VITTINGE_2волновый_для_штуч._черепицы__Vilpe__74010__кирпичный">[1]Настройки!$D$208</definedName>
    <definedName name="Проходной_элемент_для_битумной_кровли_Gervent_RAL_7024___серый_графит">[1]Настройки!$C$952</definedName>
    <definedName name="Проходной_элемент_кровельный_Universal_Gervent_RAL_7024___серый_графит">[1]Настройки!$C$953</definedName>
    <definedName name="Путь_сохранения_150_4">[1]Настройки!$B$467</definedName>
    <definedName name="Путь_сохранения_150_5">[1]Настройки!$B$509</definedName>
    <definedName name="Путь_сохранения_150_7">[1]Настройки!$B$588</definedName>
    <definedName name="Путь_сохранения_30_4">[1]Настройки!$B$466</definedName>
    <definedName name="Путь_сохранения_30_5">[1]Настройки!$B$508</definedName>
    <definedName name="Путь_сохранения_30_7">[1]Настройки!$B$587</definedName>
    <definedName name="Путь_сохранения_4">[1]Настройки!$B$465</definedName>
    <definedName name="Путь_сохранения_5">[1]Настройки!$B$507</definedName>
    <definedName name="Путь_сохранения_7">[1]Настройки!$B$586</definedName>
    <definedName name="Путь_сохранения_Дилерский_5">[1]Настройки!$B$510</definedName>
    <definedName name="Путь_сохранения_Спецпрайс_4">[1]Настройки!$B$469</definedName>
    <definedName name="Путь_сохранения_Спецпрайс_5">[1]Настройки!$B$511</definedName>
    <definedName name="Путь_сохранения_Спецпрайс_7">[1]Настройки!$B$590</definedName>
    <definedName name="Путь_сохранения_Стоппрайс_2" localSheetId="2">[1]Настройки!#REF!</definedName>
    <definedName name="Путь_сохранения_Стоппрайс_2" localSheetId="3">[1]Настройки!#REF!</definedName>
    <definedName name="Путь_сохранения_Стоппрайс_2">[1]Настройки!#REF!</definedName>
    <definedName name="Путь_сохранения_Стоппрайс_3" localSheetId="2">[1]Настройки!#REF!</definedName>
    <definedName name="Путь_сохранения_Стоппрайс_3" localSheetId="3">[1]Настройки!#REF!</definedName>
    <definedName name="Путь_сохранения_Стоппрайс_3">[1]Настройки!#REF!</definedName>
    <definedName name="Путь_сохранения_Стоппрайс_5" localSheetId="2">[1]Настройки!#REF!</definedName>
    <definedName name="Путь_сохранения_Стоппрайс_5" localSheetId="3">[1]Настройки!#REF!</definedName>
    <definedName name="Путь_сохранения_Стоппрайс_5">[1]Настройки!#REF!</definedName>
    <definedName name="Путь_сохранения_Стоппрайс_6" localSheetId="2">[1]Настройки!#REF!</definedName>
    <definedName name="Путь_сохранения_Стоппрайс_6" localSheetId="3">[1]Настройки!#REF!</definedName>
    <definedName name="Путь_сохранения_Стоппрайс_6">[1]Настройки!#REF!</definedName>
    <definedName name="Путь_сохранения_Стоппрайс_7" localSheetId="2">[1]Настройки!#REF!</definedName>
    <definedName name="Путь_сохранения_Стоппрайс_7" localSheetId="3">[1]Настройки!#REF!</definedName>
    <definedName name="Путь_сохранения_Стоппрайс_7">[1]Настройки!#REF!</definedName>
    <definedName name="Путь_сравнения">[1]Настройки!$B$73</definedName>
    <definedName name="Путь_сравнения_150">[1]Настройки!$B$75</definedName>
    <definedName name="Путь_сравнения_30">[1]Настройки!$B$74</definedName>
    <definedName name="Путь_сравнения_Дилерский">[1]Настройки!$B$76</definedName>
    <definedName name="Путь_сравнения_Спецпрайс">[1]Настройки!$B$77</definedName>
    <definedName name="Путь_сравнения_Стоппрайс" localSheetId="2">[1]Настройки!#REF!</definedName>
    <definedName name="Путь_сравнения_Стоппрайс" localSheetId="3">[1]Настройки!#REF!</definedName>
    <definedName name="Путь_сравнения_Стоппрайс">[1]Настройки!#REF!</definedName>
    <definedName name="путь_Стоп" localSheetId="2">[1]Настройки!#REF!</definedName>
    <definedName name="путь_Стоп" localSheetId="3">[1]Настройки!#REF!</definedName>
    <definedName name="путь_Стоп">[1]Настройки!#REF!</definedName>
    <definedName name="путь_ТД" localSheetId="2">[1]Настройки!#REF!</definedName>
    <definedName name="путь_ТД" localSheetId="3">[1]Настройки!#REF!</definedName>
    <definedName name="путь_ТД">[1]Настройки!#REF!</definedName>
    <definedName name="путьсуббота_Стоп" localSheetId="2">[1]Настройки!#REF!</definedName>
    <definedName name="путьсуббота_Стоп" localSheetId="3">[1]Настройки!#REF!</definedName>
    <definedName name="путьсуббота_Стоп">[1]Настройки!#REF!</definedName>
    <definedName name="Рем_комплект_ROSS_125_мм_Vilpe__790632__черный">[1]Настройки!$D$369</definedName>
    <definedName name="Рем_комплект_ROSS_160_мм_Vilpe__790682__черный">[1]Настройки!$D$370</definedName>
    <definedName name="Решетка_вентиляционная_наружная_150х150_мм_Vilpe__793320__белый">[1]Настройки!$D$391</definedName>
    <definedName name="Решетка_вентиляционная_наружная_240х240_мм_Vilpe__793330__белый">[1]Настройки!$D$392</definedName>
    <definedName name="Решетка_вентиляционная_наружная_375х375_мм_Vilpe__793340__белый">[1]Настройки!$D$394</definedName>
    <definedName name="Розничная">[1]Настройки!$E$27</definedName>
    <definedName name="Ротационная_вентиляционная_турбина_160__нанодефлектор__Gervent_RAL_7024___серый_графит">[1]Настройки!$C$954</definedName>
    <definedName name="Труба_вытяжная_75_110_500_мм_Vilpe__74222__черный">[1]Настройки!$D$379</definedName>
    <definedName name="Труба_гофрированная_резиновая_Vilpe__74202__110_мм">[1]Настройки!$D$105</definedName>
    <definedName name="Труба_дополнительная_110_мм_Vilpe__73111_">[1]Настройки!$D$357</definedName>
    <definedName name="Труба_дополнительная_75_мм_Vilpe__73076_">[1]Настройки!$D$356</definedName>
    <definedName name="Труба_изолированная_вентиляционная_125_160_H_500_мм_Vilpe__734402__черный">[1]Настройки!$D$229</definedName>
    <definedName name="Труба_изолированная_вентиляционная_160_225_H_500_мм_Vilpe__741694__коричневый">[1]Настройки!$D$232</definedName>
    <definedName name="Труба_изолированная_вентиляционная_Pipe_VT_125is">[1]Настройки!$D$534</definedName>
    <definedName name="Труба_изолированная_вентиляционная_Pipe_VT_125is_125_206_H_700_KROVENT_RAL_8017___коричневый_шоколад">[1]Настройки!$D$541</definedName>
    <definedName name="Труба_изолированная_вентиляционная_Pipe_VT_150is">[1]Настройки!$D$535</definedName>
    <definedName name="Труба_изолированная_вентиляционная_XL_160_300_H_500_мм_Vilpe__741782__черный">[1]Настройки!$D$235</definedName>
    <definedName name="Труба_изолированная_вентиляционная_XL_160_300_H_700_мм_Vilpe__741772__черный">[1]Настройки!$D$233</definedName>
    <definedName name="Труба_изолированная_вентиляционная_XL_200_300_H_500_мм_Vilpe__741712__черный">[1]Настройки!$D$239</definedName>
    <definedName name="Труба_изолированная_вентиляционная_XL_200_300_H_700_мм_Vilpe__741702__черный">[1]Настройки!$D$237</definedName>
    <definedName name="Труба_изолированная_вентиляционная_XL_250_300_H_500_мм_Vilpe__741762__черный">[1]Настройки!$D$243</definedName>
    <definedName name="Труба_изолированная_вентиляционная_XL_250_300_H_700_мм_Vilpe__741752__черный">[1]Настройки!$D$241</definedName>
    <definedName name="Труба_изолированная_вентиляционная_с_колпаком_125_160_H_500_мм_Vilpe_734401_синий">[1]Настройки!$D$224</definedName>
    <definedName name="Труба_изолированная_вентиляционная_с_колпаком_125_160_H_500_мм_Vilpe_734405_светло_серый">[1]Настройки!$D$225</definedName>
    <definedName name="Труба_изолированная_вентиляционная_с_колпаком_125_160_H_700_мм_Vilpe__734434__коричневый">[1]Настройки!$D$100</definedName>
    <definedName name="Труба_изолированная_вентиляционная_с_колпаком_125_160_H_700_мм_Vilpe__734435__синий">[1]Настройки!$D$390</definedName>
    <definedName name="Труба_изолированная_вентиляционная_с_колпаком_160_225_H_700_мм_Vilpe_741681_светло_серый">[1]Настройки!$D$246</definedName>
    <definedName name="Труба_изолированная_канализационная_110_160_H_500_мм_Vilpe__741666__зеленый__распродажа_">[1]Настройки!$D$423</definedName>
    <definedName name="Труба_изолированная_канализационная_110_160_H_500_мм_Vilpe_741665_синий">[1]Настройки!$D$228</definedName>
    <definedName name="Труба_изолированная_канализационная_пластиковая_Pipe_VT_110is">[1]Настройки!$D$536</definedName>
    <definedName name="Труба_неизолированная_вентиляционная_пластиковая_Pipe_VT_100_125">[1]Настройки!$D$542</definedName>
    <definedName name="Труба_неизолированная_канализационная_110_H_500_мм_Vilpe__74112B__RR_887___коричневый_шоколад___RAL_8017___коричневый_шоколадный">[1]Настройки!$C$114</definedName>
    <definedName name="Труба_неизолированная_канализационная_110_H_500_мм_Vilpe_741125_синий">[1]Настройки!$D$219</definedName>
    <definedName name="Труба_неизолированная_канализационная_110_H_500_мм_Технониколь_коричневый">[1]Настройки!$D$482</definedName>
    <definedName name="Труба_неизолированная_канализационная_110_H_500_мм_Технониколь_черный__распродажа_">[1]Настройки!$D$432</definedName>
    <definedName name="Удлинитель_ROSS_125_мм_Vilpe__790412__черный">[1]Настройки!$D$367</definedName>
    <definedName name="Удлинитель_ROSS_160_мм_Vilpe__790461__светло_серый">[1]Настройки!$D$368</definedName>
    <definedName name="Уплотнитель_гидрозатвора_2K_Vilpe_черный">[1]Настройки!$D$388</definedName>
    <definedName name="Уплотнитель_гидрозатвора_PIIPPU_№1_Vilpe__73206_">[1]Настройки!$D$210</definedName>
    <definedName name="Уплотнитель_гидрозатвора_PIIPPU_№2_Vilpe__73208_">[1]Настройки!$D$211</definedName>
    <definedName name="Уплотнитель_гидрозатвора_Vilpe__73202_">[1]Настройки!$D$314</definedName>
    <definedName name="Уплотнитель_гидрозатвора_XL_Vilpe__73204__черный">[1]Настройки!$D$315</definedName>
    <definedName name="Уплотнитель_для_круглых_труб_FELT_ROOFSEAL_№10_600_675_мм_Vilpe__71060_">[1]Настройки!$D$326</definedName>
    <definedName name="Уплотнитель_для_круглых_труб_FELT_ROOFSEAL_№11_700_775_мм_Vilpe__71070_">[1]Настройки!$D$327</definedName>
    <definedName name="Уплотнитель_для_круглых_труб_FELT_ROOFSEAL_№12_800_875_мм_Vilpe__71080_">[1]Настройки!$D$328</definedName>
    <definedName name="Уплотнитель_для_круглых_труб_FELT_ROOFSEAL_№2_50_60_мм_Vilpe__70060_">[1]Настройки!$D$317</definedName>
    <definedName name="Уплотнитель_для_круглых_труб_FELT_ROOFSEAL_№3_75_90_мм_Vilpe__70090_">[1]Настройки!$D$318</definedName>
    <definedName name="Уплотнитель_для_круглых_труб_FELT_ROOFSEAL_№4_110_125_мм_Vilpe__70125_">[1]Настройки!$D$319</definedName>
    <definedName name="Уплотнитель_для_круглых_труб_FELT_ROOFSEAL_№4_5_110_125_мм_Vilpe__70130">[1]Настройки!$D$320</definedName>
    <definedName name="Уплотнитель_для_круглых_труб_FELT_ROOFSEAL_№5_150_175_мм_Vilpe__70175_">[1]Настройки!$D$321</definedName>
    <definedName name="Уплотнитель_для_круглых_труб_FELT_ROOFSEAL_№6_200_250_мм_Vilpe__70250_">[1]Настройки!$D$322</definedName>
    <definedName name="Уплотнитель_для_круглых_труб_FELT_ROOFSEAL_№7_275_325_мм_Vilpe__70325_">[1]Настройки!$D$323</definedName>
    <definedName name="Уплотнитель_для_круглых_труб_FELT_ROOFSEAL_№8_350_400_мм_Vilpe__70400_">[1]Настройки!$D$324</definedName>
    <definedName name="Уплотнитель_для_круглых_труб_FELT_ROOFSEAL_№9_500_575_мм_Vilpe__71050_">[1]Настройки!$D$325</definedName>
    <definedName name="Уплотнитель_для_круглых_труб_ROOFSEAL_MAXI_330_660_мм_Vilpe__71719_">[1]Настройки!$D$343</definedName>
    <definedName name="Уплотнитель_для_круглых_труб_ROOFSEAL_№1_12_90_мм__комплект__Vilpe__71721_">[1]Настройки!$D$344</definedName>
    <definedName name="Уплотнитель_для_круглых_труб_ROOFSEAL_№1_12_90_мм_Vilpe__71701_">[1]Настройки!$D$337</definedName>
    <definedName name="Уплотнитель_для_круглых_труб_ROOFSEAL_№2_75_150_мм__комплект__Vilpe__71722_">[1]Настройки!$D$345</definedName>
    <definedName name="Уплотнитель_для_круглых_труб_ROOFSEAL_№2_75_150_мм_Vilpe__71702_">[1]Настройки!$D$338</definedName>
    <definedName name="Уплотнитель_для_круглых_труб_ROOFSEAL_№3_110_200_мм__комплект__Vilpe__71723__черный">[1]Настройки!$D$346</definedName>
    <definedName name="Уплотнитель_для_круглых_труб_ROOFSEAL_№3_110_200_мм_Vilpe__71703__черный">[1]Настройки!$D$339</definedName>
    <definedName name="Уплотнитель_для_круглых_труб_ROOFSEAL_№3_110_200_мм_Vilpe__71753__серый">[1]Настройки!$D$340</definedName>
    <definedName name="Уплотнитель_для_круглых_труб_ROOFSEAL_№4_7_150_280_мм__комплект__Vilpe__71726_">[1]Настройки!$D$348</definedName>
    <definedName name="Уплотнитель_для_круглых_труб_ROOFSEAL_№4_7_150_280_мм_Vilpe__74716_">[1]Настройки!$D$117</definedName>
    <definedName name="Уплотнитель_для_круглых_труб_ROOFSEAL_№5_8_180_330_мм__комплект__Vilpe__71727_">[1]Настройки!$D$349</definedName>
    <definedName name="Уплотнитель_для_круглых_труб_ROOFSEAL_№5_8_180_330_мм_Vilpe__71717_">[1]Настройки!$D$341</definedName>
    <definedName name="Уплотнитель_для_круглых_труб_ROOFSEAL_№6_9_260_460_мм__комплект__Vilpe__71728_">[1]Настройки!$D$350</definedName>
    <definedName name="Уплотнитель_для_круглых_труб_ROOFSEAL_№6_9_260_460_мм_Vilpe__71718_">[1]Настройки!$D$342</definedName>
    <definedName name="Уплотнитель_парозатвора_HT_110_мм_Vilpe__71211_">[1]Настройки!$D$336</definedName>
    <definedName name="Уплотнитель_парозатвора_HT_50_мм_Vilpe__71205_">[1]Настройки!$D$334</definedName>
    <definedName name="Уплотнитель_парозатвора_HT_75_мм_Vilpe__71207_">[1]Настройки!$D$335</definedName>
    <definedName name="Уплотнитель_разъемный_R_FELT_110_170_Vilpe__70514_">[1]Настройки!$D$330</definedName>
    <definedName name="Уплотнитель_разъемный_R_FELT_160_250_Vilpe__70518_">[1]Настройки!$D$331</definedName>
    <definedName name="Уплотнитель_разъемный_R_FELT_19_90_Vilpe__70510_">[1]Настройки!$D$329</definedName>
    <definedName name="Уплотнитель_разъемный_RETROFIT_№1_10_100_мм__комплект__Vilpe__71742_">[1]Настройки!$D$351</definedName>
    <definedName name="Уплотнитель_разъемный_RETROFIT_№2_100_230_мм__комплект__Vilpe__71744_">[1]Настройки!$D$352</definedName>
    <definedName name="Уплотнитель_с_квадратным_сечением_RHS_40_70_мм_Vilpe__71090_">[1]Настройки!$D$332</definedName>
    <definedName name="Уплотнитель_с_квадратным_сечением_RHS_80_140_мм_Vilpe__71094_">[1]Настройки!$D$333</definedName>
  </definedNames>
  <calcPr calcId="124519" fullCalcOnLoad="1"/>
</workbook>
</file>

<file path=xl/calcChain.xml><?xml version="1.0" encoding="utf-8"?>
<calcChain xmlns="http://schemas.openxmlformats.org/spreadsheetml/2006/main">
  <c r="D10" i="4"/>
  <c r="C1"/>
  <c r="B1"/>
  <c r="A1"/>
  <c r="H28"/>
  <c r="H34"/>
  <c r="H22"/>
  <c r="H38"/>
  <c r="H30"/>
  <c r="H36"/>
  <c r="H32"/>
  <c r="H27"/>
  <c r="H31"/>
  <c r="H23"/>
  <c r="H39"/>
  <c r="H15"/>
  <c r="H33"/>
  <c r="H37"/>
  <c r="H17"/>
  <c r="H26"/>
  <c r="H16"/>
  <c r="H18"/>
  <c r="H25"/>
  <c r="H35"/>
  <c r="H19"/>
  <c r="H20"/>
  <c r="H24"/>
  <c r="H40"/>
</calcChain>
</file>

<file path=xl/sharedStrings.xml><?xml version="1.0" encoding="utf-8"?>
<sst xmlns="http://schemas.openxmlformats.org/spreadsheetml/2006/main" count="733" uniqueCount="285">
  <si>
    <t>Элементы вентиляции Vilpe (Финляндия)</t>
  </si>
  <si>
    <t>Вернуться назад</t>
  </si>
  <si>
    <t>Розничные цены указаны в рублях с учетом НДС.</t>
  </si>
  <si>
    <t>Наименование</t>
  </si>
  <si>
    <t>Ед. 
изм.</t>
  </si>
  <si>
    <t>Шт./
уп.</t>
  </si>
  <si>
    <t>Розничная цена, 
руб./шт.</t>
  </si>
  <si>
    <t>КРОВЕЛЬНЫЕ ВЕНТИЛЯТОРЫ</t>
  </si>
  <si>
    <t>Аэратор коньковый AIRIDGE FELT (L=0,58 м)</t>
  </si>
  <si>
    <t>шт.</t>
  </si>
  <si>
    <t>-</t>
  </si>
  <si>
    <t>Вентилятор скатный TIILI KTV для цементно-песчаной черепицы Vilpe</t>
  </si>
  <si>
    <t>черный, коричневый, зеленый, серый, красный, кирпичный</t>
  </si>
  <si>
    <t>Вентилятор скатный UNIVERSAL KTV без адаптера для цементно-песчаной и керамической черепицы</t>
  </si>
  <si>
    <t>черный, зеленый, серый,
           красный, кирпичный</t>
  </si>
  <si>
    <t xml:space="preserve">  Вентилятор скатный Pelti KTV без адаптера для м/ч с профилем не выше 38 мм</t>
  </si>
  <si>
    <t>бордо, шоколадный</t>
  </si>
  <si>
    <t>Вентилятор скатный HUOPA KTV без адаптера для мягкой кровли при монтаже</t>
  </si>
  <si>
    <t>черный, коричневый, зеленый, красный, серый</t>
  </si>
  <si>
    <t xml:space="preserve">  Вентилятор скатный Huopa KTV Harja без адаптера</t>
  </si>
  <si>
    <t>Вентилятор скатный CLASSIС KTV без адаптера для фальцевой и мягкой готовой кровли</t>
  </si>
  <si>
    <t>кирпичный</t>
  </si>
  <si>
    <t>синий</t>
  </si>
  <si>
    <t>Вентилятор скатный Decra KTV без адаптера</t>
  </si>
  <si>
    <t>Вентилятор коньковый H-T Alipai</t>
  </si>
  <si>
    <t>Вентилятор скатный MUOTOKATE KTV без адаптера для металлочерепицы</t>
  </si>
  <si>
    <t>черный, коричневый, зеленый, серый, красный, кирпичный, шоколадный, бордо</t>
  </si>
  <si>
    <t>Вентилятор коньковый Pelti KTV Harja</t>
  </si>
  <si>
    <t>черный, коричневый, зеленый, серый, красный, кирпичный, синий, шоколадный, бордо</t>
  </si>
  <si>
    <t>ПРОХОДНЫЕ ЭЛЕМЕНТЫ</t>
  </si>
  <si>
    <t xml:space="preserve">для труб диаметром 110-160 мм </t>
  </si>
  <si>
    <t>Проходка Tiili 2K для цементно-песчаной черепицы</t>
  </si>
  <si>
    <t>черный, зеленый, серый, красный, кирпичный, светло-серый</t>
  </si>
  <si>
    <t>Проходка Universal 2K для штучной  черепицы (универсальная)</t>
  </si>
  <si>
    <t>черный, зеленый, серый, красный, кирпичный</t>
  </si>
  <si>
    <t xml:space="preserve">Проходка Muotokate для металлочерепицы </t>
  </si>
  <si>
    <t>черный, коричневый, красный, кирпичный, серый, зеленый, шоколадный, бордо</t>
  </si>
  <si>
    <t>баклажан</t>
  </si>
  <si>
    <t>Проходка Pelti для металлических кровель</t>
  </si>
  <si>
    <t>зеленый, красный, серый, светло-серый</t>
  </si>
  <si>
    <t>синий, баклажан, шоколадный, бордо</t>
  </si>
  <si>
    <t>Проходка Nera для металл. кровли Finnera</t>
  </si>
  <si>
    <t>черный, зеленый, коричневый, красный, кирпичный, серый, шоколадный</t>
  </si>
  <si>
    <t>Проходка Aalto 2K для металл. кровли Adamante</t>
  </si>
  <si>
    <t>черный, коричневый, красный, кирпичный, серый, зеленый, баклажан, шоколадный, бордо</t>
  </si>
  <si>
    <t>Проходка ARMOR 2K для металл. кровли Armorium</t>
  </si>
  <si>
    <t>Проходка Huopa/Slate для мягкой кровли при монтаже</t>
  </si>
  <si>
    <t>Проходка Huopa высокая для плоских и пологих мягких кровель</t>
  </si>
  <si>
    <t>черный</t>
  </si>
  <si>
    <t>серый</t>
  </si>
  <si>
    <t>Проходка Classic для фальцевой и мягкой готовой кровли</t>
  </si>
  <si>
    <t>синий, светло-серый, шоколад</t>
  </si>
  <si>
    <t>Проходка Decra для  композитной черепицы</t>
  </si>
  <si>
    <t xml:space="preserve">Проходной элемент VITTINGE 1-волновый для штучной черепицы </t>
  </si>
  <si>
    <t xml:space="preserve">Проходной элемент VITTINGE 2-волновый для штучной черепицы </t>
  </si>
  <si>
    <t xml:space="preserve">для труб диаметром 160-250 мм </t>
  </si>
  <si>
    <t>Проходка XL-Tiili для цементно-песчаной черепицы</t>
  </si>
  <si>
    <t>Проходка XL-Classic для фальцевой и готовой мягкой кровли</t>
  </si>
  <si>
    <t>Проходка XL-Huopa для мягкой кровли при монтаже</t>
  </si>
  <si>
    <t>Проходной элемент Piippu</t>
  </si>
  <si>
    <t xml:space="preserve">Проходка Piippu для дымоходных труб №1 </t>
  </si>
  <si>
    <t>черный, коричневый,
зеленый, серый,
красный, кирпичный</t>
  </si>
  <si>
    <t xml:space="preserve">Проходка Piippu для дымоходных труб №2 </t>
  </si>
  <si>
    <t>Окантовка проходного элемента Piippu №1 и №2</t>
  </si>
  <si>
    <t>Уплотнитель гидрозатвора Piippu №1</t>
  </si>
  <si>
    <t>Уплотнитель гидрозатвора Piippu №2</t>
  </si>
  <si>
    <t>Планки крепежные для Piippu</t>
  </si>
  <si>
    <t>ВЕНТИЛЯЦИОННЫЕ ТРУБЫ</t>
  </si>
  <si>
    <r>
      <t xml:space="preserve">Труба неизолированная канализационная </t>
    </r>
    <r>
      <rPr>
        <i/>
        <sz val="10"/>
        <rFont val="Arial"/>
        <family val="2"/>
        <charset val="204"/>
      </rPr>
      <t>(h=500 мм, d=110 мм)</t>
    </r>
  </si>
  <si>
    <t xml:space="preserve"> синий, светло-серый</t>
  </si>
  <si>
    <t>шоколадный, бордо</t>
  </si>
  <si>
    <r>
      <t xml:space="preserve">Труба изолированная канализационная </t>
    </r>
    <r>
      <rPr>
        <i/>
        <sz val="10"/>
        <rFont val="Arial"/>
        <family val="2"/>
        <charset val="204"/>
      </rPr>
      <t>(h=500 мм,d=110/160 мм)</t>
    </r>
  </si>
  <si>
    <t>черный, коричневый, зеленый, серый, красный, кирпичный, светло-серый, шоколадный , бордо, синий,светло-серый</t>
  </si>
  <si>
    <r>
      <t xml:space="preserve">Труба изолированная вентиляционная с колпаком </t>
    </r>
    <r>
      <rPr>
        <i/>
        <sz val="10"/>
        <rFont val="Arial"/>
        <family val="2"/>
        <charset val="204"/>
      </rPr>
      <t>(h=500 мм, d=125/160 мм)</t>
    </r>
  </si>
  <si>
    <t>черный, зеленый, серный, красный, кирпичный, шоколадный, бордо</t>
  </si>
  <si>
    <t>светло-серый, баклажан</t>
  </si>
  <si>
    <r>
      <t xml:space="preserve">Труба изолированная вентиляционная с колпаком 
</t>
    </r>
    <r>
      <rPr>
        <i/>
        <sz val="10"/>
        <rFont val="Arial"/>
        <family val="2"/>
        <charset val="204"/>
      </rPr>
      <t xml:space="preserve">(h=700 мм, d=125/160 мм) </t>
    </r>
  </si>
  <si>
    <t>черный, красный, коричневый, зеленый, кирпичный, шоколадный, бордо</t>
  </si>
  <si>
    <t>серый, синий</t>
  </si>
  <si>
    <r>
      <t>Труба изолированная вентиляционная с колпаком</t>
    </r>
    <r>
      <rPr>
        <i/>
        <sz val="10"/>
        <rFont val="Arial"/>
        <family val="2"/>
        <charset val="204"/>
      </rPr>
      <t xml:space="preserve"> (h=700 мм, d=160/225 мм)</t>
    </r>
  </si>
  <si>
    <r>
      <t>Труба изолированная вентиляционная с колпаком</t>
    </r>
    <r>
      <rPr>
        <i/>
        <sz val="10"/>
        <rFont val="Arial"/>
        <family val="2"/>
        <charset val="204"/>
      </rPr>
      <t xml:space="preserve"> (h=500 мм, d=160/225 мм)</t>
    </r>
  </si>
  <si>
    <t>черный, коричневый, зеленый, серый, красный, кирпичный, светло-серый, шоколадный, бордо</t>
  </si>
  <si>
    <r>
      <t xml:space="preserve">Труба изолированная вентиляционная XL с колпаком </t>
    </r>
    <r>
      <rPr>
        <i/>
        <sz val="10"/>
        <rFont val="Arial"/>
        <family val="2"/>
        <charset val="204"/>
      </rPr>
      <t>(h=700 мм, d=160/300 мм)</t>
    </r>
  </si>
  <si>
    <r>
      <t xml:space="preserve">Труба изолированная вентиляционная XL с колпаком </t>
    </r>
    <r>
      <rPr>
        <i/>
        <sz val="10"/>
        <rFont val="Arial"/>
        <family val="2"/>
        <charset val="204"/>
      </rPr>
      <t>(h=500 мм, d=160/300 мм)</t>
    </r>
  </si>
  <si>
    <r>
      <t>Труба изолированная вентиляционная XL с колпаком</t>
    </r>
    <r>
      <rPr>
        <i/>
        <sz val="10"/>
        <rFont val="Arial"/>
        <family val="2"/>
        <charset val="204"/>
      </rPr>
      <t xml:space="preserve"> (h=700 мм, d=200/300 мм)</t>
    </r>
  </si>
  <si>
    <r>
      <t>Труба изолированная вентиляционная XL с колпаком</t>
    </r>
    <r>
      <rPr>
        <i/>
        <sz val="10"/>
        <rFont val="Arial"/>
        <family val="2"/>
        <charset val="204"/>
      </rPr>
      <t xml:space="preserve"> (h=500 мм, d=200/300 мм)</t>
    </r>
  </si>
  <si>
    <r>
      <t xml:space="preserve">Труба изолированная вентиляционная XL с колпаком </t>
    </r>
    <r>
      <rPr>
        <i/>
        <sz val="10"/>
        <rFont val="Arial"/>
        <family val="2"/>
        <charset val="204"/>
      </rPr>
      <t>(h=700 мм, d=250/300 мм)</t>
    </r>
  </si>
  <si>
    <r>
      <t>Труба изолированная вентиляционная XL с колпаком</t>
    </r>
    <r>
      <rPr>
        <i/>
        <sz val="10"/>
        <rFont val="Arial"/>
        <family val="2"/>
        <charset val="204"/>
      </rPr>
      <t xml:space="preserve"> (h=500 мм, d=250/300 мм)</t>
    </r>
  </si>
  <si>
    <r>
      <t xml:space="preserve">Труба гофрированная резиновая </t>
    </r>
    <r>
      <rPr>
        <i/>
        <sz val="10"/>
        <rFont val="Arial"/>
        <family val="2"/>
        <charset val="204"/>
      </rPr>
      <t>(d=110 мм)</t>
    </r>
  </si>
  <si>
    <r>
      <t xml:space="preserve">  Колпак (</t>
    </r>
    <r>
      <rPr>
        <i/>
        <sz val="10"/>
        <rFont val="Arial"/>
        <family val="2"/>
        <charset val="204"/>
      </rPr>
      <t>d=110 мм</t>
    </r>
    <r>
      <rPr>
        <sz val="10"/>
        <rFont val="Arial"/>
        <family val="2"/>
        <charset val="204"/>
      </rPr>
      <t>)</t>
    </r>
  </si>
  <si>
    <t>синий, светло-серый</t>
  </si>
  <si>
    <r>
      <t xml:space="preserve">  Колпак (</t>
    </r>
    <r>
      <rPr>
        <i/>
        <sz val="10"/>
        <rFont val="Arial"/>
        <family val="2"/>
        <charset val="204"/>
      </rPr>
      <t>d=160 мм</t>
    </r>
    <r>
      <rPr>
        <sz val="10"/>
        <rFont val="Arial"/>
        <family val="2"/>
        <charset val="204"/>
      </rPr>
      <t>)</t>
    </r>
  </si>
  <si>
    <t>КОМПЛЕКТУЮЩИЕ</t>
  </si>
  <si>
    <t>Резиновые уплотнители</t>
  </si>
  <si>
    <t>Уплотнитель гидрозатвора</t>
  </si>
  <si>
    <t>Уплотнитель гидрозатвора XL</t>
  </si>
  <si>
    <t>Уплотнитель гидрозатвора 2K</t>
  </si>
  <si>
    <t>Уплотнитель с квадратным сечением RHS</t>
  </si>
  <si>
    <t>d=40-70 мм</t>
  </si>
  <si>
    <t>d=80-140 мм</t>
  </si>
  <si>
    <t>Уплотнитель для круглых труб ROOFSEAL № 1</t>
  </si>
  <si>
    <t>d=12-90 мм</t>
  </si>
  <si>
    <t>Уплотнитель для круглых труб ROOFSEAL № 2</t>
  </si>
  <si>
    <t>d=75-150 мм</t>
  </si>
  <si>
    <t>Уплотнитель для круглых труб ROOFSEAL № 3 черный</t>
  </si>
  <si>
    <t>d= 110-200 мм</t>
  </si>
  <si>
    <t>Уплотнитель для круглых труб ROOFSEAL № 3 серый</t>
  </si>
  <si>
    <t>Уплотнитель для круглых труб ROOFSEAL № 5/8</t>
  </si>
  <si>
    <t>d=180-330 мм</t>
  </si>
  <si>
    <t>Уплотнитель для круглых труб ROOFSEAL № 6/9</t>
  </si>
  <si>
    <t>d=260-460 мм</t>
  </si>
  <si>
    <t>Уплотнитель для круглых труб ROOFSEAL MAXI</t>
  </si>
  <si>
    <t>d=330-660 мм</t>
  </si>
  <si>
    <t>Уплотнитель для круглых труб ROOFSEAL № 1 (комплект)</t>
  </si>
  <si>
    <t>Уплотнитель для круглых труб ROOFSEAL № 2 (комплект)</t>
  </si>
  <si>
    <t>Уплотнитель для круглых труб ROOFSEAL № 3 черный (комплект)</t>
  </si>
  <si>
    <r>
      <t xml:space="preserve">Уплотнитель для круглых труб ROOFSEAL №4/7 </t>
    </r>
    <r>
      <rPr>
        <i/>
        <sz val="10"/>
        <rFont val="Arial"/>
        <family val="2"/>
        <charset val="204"/>
      </rPr>
      <t>(d=150-280 мм)</t>
    </r>
  </si>
  <si>
    <t>Уплотнитель для круглых труб ROOFSEAL № 4/7 (комплект)</t>
  </si>
  <si>
    <t>d=150-280 мм</t>
  </si>
  <si>
    <t>Уплотнитель для круглых труб ROOFSEAL № 5/8 (комплект)</t>
  </si>
  <si>
    <t>Уплотнитель для круглых труб ROOFSEAL № 6/9 (комплект)</t>
  </si>
  <si>
    <t>Уплотнитель разъемный RETROFIT-1 (комплект)</t>
  </si>
  <si>
    <t>d=10-100 мм</t>
  </si>
  <si>
    <t>Уплотнитель разъемный RETROFIT-2 (комплект)</t>
  </si>
  <si>
    <t>d=100-230 мм</t>
  </si>
  <si>
    <t>ДЕФЛЕКТОРЫ</t>
  </si>
  <si>
    <t>Кровельные дефлекторы</t>
  </si>
  <si>
    <r>
      <t xml:space="preserve">Труба дополнительная </t>
    </r>
    <r>
      <rPr>
        <i/>
        <sz val="10"/>
        <rFont val="Arial"/>
        <family val="2"/>
        <charset val="204"/>
      </rPr>
      <t xml:space="preserve">(d=75 мм) </t>
    </r>
  </si>
  <si>
    <t>h=160 мм</t>
  </si>
  <si>
    <r>
      <t xml:space="preserve">Труба дополнительная </t>
    </r>
    <r>
      <rPr>
        <i/>
        <sz val="10"/>
        <rFont val="Arial"/>
        <family val="2"/>
        <charset val="204"/>
      </rPr>
      <t xml:space="preserve">(d=110 мм) </t>
    </r>
  </si>
  <si>
    <t>h=120 мм</t>
  </si>
  <si>
    <r>
      <t xml:space="preserve">Дефлектор ALIPAI коньковый </t>
    </r>
    <r>
      <rPr>
        <i/>
        <sz val="10"/>
        <rFont val="Arial"/>
        <family val="2"/>
        <charset val="204"/>
      </rPr>
      <t>(d=75 мм, высота трубы 380 мм)</t>
    </r>
  </si>
  <si>
    <t>h=470 мм</t>
  </si>
  <si>
    <r>
      <t xml:space="preserve">Дефлектор ALIPAI коньковый </t>
    </r>
    <r>
      <rPr>
        <i/>
        <sz val="10"/>
        <rFont val="Arial"/>
        <family val="2"/>
        <charset val="204"/>
      </rPr>
      <t>(d=110 мм, высота трубы 320 мм)</t>
    </r>
  </si>
  <si>
    <t>h=450 мм</t>
  </si>
  <si>
    <r>
      <t>Дефлектор ALIPAI коньковый</t>
    </r>
    <r>
      <rPr>
        <i/>
        <sz val="10"/>
        <rFont val="Arial"/>
        <family val="2"/>
        <charset val="204"/>
      </rPr>
      <t xml:space="preserve"> (d=160 мм, высота трубы 350 мм)</t>
    </r>
  </si>
  <si>
    <t>h=500 мм</t>
  </si>
  <si>
    <r>
      <t xml:space="preserve">Дефлектор ALIPAI скатный </t>
    </r>
    <r>
      <rPr>
        <i/>
        <sz val="10"/>
        <rFont val="Arial"/>
        <family val="2"/>
        <charset val="204"/>
      </rPr>
      <t>(d=110 мм, высота трубы 550 мм)</t>
    </r>
  </si>
  <si>
    <t>h=690 мм</t>
  </si>
  <si>
    <t>Специальные приспособления</t>
  </si>
  <si>
    <r>
      <t>Кожух изолирующий (</t>
    </r>
    <r>
      <rPr>
        <i/>
        <sz val="10"/>
        <rFont val="Arial"/>
        <family val="2"/>
        <charset val="204"/>
      </rPr>
      <t>для труб канализационных d=110</t>
    </r>
    <r>
      <rPr>
        <sz val="10"/>
        <rFont val="Arial"/>
        <family val="2"/>
        <charset val="204"/>
      </rPr>
      <t>)</t>
    </r>
  </si>
  <si>
    <r>
      <t xml:space="preserve">Ворот трубы </t>
    </r>
    <r>
      <rPr>
        <i/>
        <sz val="10"/>
        <rFont val="Arial"/>
        <family val="2"/>
        <charset val="204"/>
      </rPr>
      <t xml:space="preserve"> (d=110-155 мм)</t>
    </r>
  </si>
  <si>
    <r>
      <t xml:space="preserve">Ворот трубы XL </t>
    </r>
    <r>
      <rPr>
        <i/>
        <sz val="10"/>
        <rFont val="Arial"/>
        <family val="2"/>
        <charset val="204"/>
      </rPr>
      <t xml:space="preserve"> (d=175/250 мм)</t>
    </r>
  </si>
  <si>
    <r>
      <t>Ворот антенный</t>
    </r>
    <r>
      <rPr>
        <i/>
        <sz val="10"/>
        <rFont val="Arial"/>
        <family val="2"/>
        <charset val="204"/>
      </rPr>
      <t xml:space="preserve"> (d=12-90 мм)</t>
    </r>
  </si>
  <si>
    <r>
      <t>Труба вытяжная</t>
    </r>
    <r>
      <rPr>
        <i/>
        <sz val="10"/>
        <rFont val="Arial"/>
        <family val="2"/>
        <charset val="204"/>
      </rPr>
      <t xml:space="preserve"> (h=500 мм, d=75/110 мм)</t>
    </r>
  </si>
  <si>
    <t>Люк Huopa</t>
  </si>
  <si>
    <t>Серия Comfort</t>
  </si>
  <si>
    <t>ПРИНУДИТЕЛЬНАЯ ВЕНТИЛЯЦИЯ</t>
  </si>
  <si>
    <t>P-вентиляторы</t>
  </si>
  <si>
    <t>Вентилятор с принудительным вентилированием Е120 Р/125/700</t>
  </si>
  <si>
    <t>Вентилятор с принудительным вентилированием Е120 Р/125/500</t>
  </si>
  <si>
    <t>черный, коричневый, зеленый, серый, красный, кирпичный, светло-серый</t>
  </si>
  <si>
    <t>Вентилятор с принудительным вентилированием Е190 Р/125/700</t>
  </si>
  <si>
    <t>Вентилятор с принудительным вентилированием Е190 Р/125/500</t>
  </si>
  <si>
    <t>Вентилятор с принудительным вентилированием Е220 Р/160/700</t>
  </si>
  <si>
    <t>Вентилятор с принудительным вентилированием Е220 Р/160/500</t>
  </si>
  <si>
    <t>S-вентиляторы</t>
  </si>
  <si>
    <t>Вентилятор с принудительным вентилированием Е120 S</t>
  </si>
  <si>
    <t>Вентилятор с принудительным вентилированием Е190 S</t>
  </si>
  <si>
    <t>Вентилятор с принудительным вентилированием Е220 S</t>
  </si>
  <si>
    <t>Вентилятор с принудительным вентилированием EСо 220 S и основание</t>
  </si>
  <si>
    <t>Вентилятор с принудительным вентилированием EСо 250 S и основание</t>
  </si>
  <si>
    <r>
      <t xml:space="preserve">Основание Е120 S </t>
    </r>
    <r>
      <rPr>
        <i/>
        <sz val="10"/>
        <rFont val="Arial"/>
        <family val="2"/>
        <charset val="204"/>
      </rPr>
      <t>(250/250 мм)</t>
    </r>
  </si>
  <si>
    <r>
      <t xml:space="preserve">Основание Е190 S/ЕCо190 S </t>
    </r>
    <r>
      <rPr>
        <i/>
        <sz val="10"/>
        <rFont val="Arial"/>
        <family val="2"/>
        <charset val="204"/>
      </rPr>
      <t>(300/300 мм)</t>
    </r>
  </si>
  <si>
    <r>
      <t>Основание Е220 S/ЕCо220 S</t>
    </r>
    <r>
      <rPr>
        <i/>
        <sz val="10"/>
        <rFont val="Arial"/>
        <family val="2"/>
        <charset val="204"/>
      </rPr>
      <t xml:space="preserve"> (300/300 мм)</t>
    </r>
  </si>
  <si>
    <t>XL-вентиляторы</t>
  </si>
  <si>
    <t>Вентилятор с принудительным вентилированием XL-Е220 Р/160/700</t>
  </si>
  <si>
    <t>Вентилятор с принудительным вентилированием XL-Е220 Р/160/500</t>
  </si>
  <si>
    <t xml:space="preserve">Вентилятор с принудительным вентилированием EСо 250 P/200/700 </t>
  </si>
  <si>
    <t xml:space="preserve">Вентилятор с принудительным вентилированием EСо 250 P/200/500 </t>
  </si>
  <si>
    <t>Специальные  вентиляторы</t>
  </si>
  <si>
    <t>Вентилятор-радон ECo110P/700</t>
  </si>
  <si>
    <t>Вентилятор-радон ECo110P/500</t>
  </si>
  <si>
    <t>Вентилятор-радон ECo110S</t>
  </si>
  <si>
    <t xml:space="preserve">Вентилятор каминный TI-17 </t>
  </si>
  <si>
    <t>Цокольные дефлекторы</t>
  </si>
  <si>
    <r>
      <t xml:space="preserve">Дефлектор цокольный ROSS </t>
    </r>
    <r>
      <rPr>
        <i/>
        <sz val="10"/>
        <rFont val="Arial"/>
        <family val="2"/>
        <charset val="204"/>
      </rPr>
      <t>(d=125 мм, диаметр трубы 110 мм)</t>
    </r>
  </si>
  <si>
    <t>светло-серый, черный, серый, красный, белый "маляр", бежевый</t>
  </si>
  <si>
    <r>
      <t xml:space="preserve">Дефлектор цокольный ROSS </t>
    </r>
    <r>
      <rPr>
        <i/>
        <sz val="10"/>
        <rFont val="Arial"/>
        <family val="2"/>
        <charset val="204"/>
      </rPr>
      <t>(d=160 мм, диаметр трубы 160 мм)</t>
    </r>
  </si>
  <si>
    <r>
      <t xml:space="preserve">Дефлектор цокольный ROSS </t>
    </r>
    <r>
      <rPr>
        <i/>
        <sz val="10"/>
        <rFont val="Arial"/>
        <family val="2"/>
        <charset val="204"/>
      </rPr>
      <t>(d=200 мм, диаметр трубы 200 мм)</t>
    </r>
  </si>
  <si>
    <r>
      <t xml:space="preserve">Ремонтный комплект ROSS </t>
    </r>
    <r>
      <rPr>
        <i/>
        <sz val="10"/>
        <rFont val="Arial"/>
        <family val="2"/>
        <charset val="204"/>
      </rPr>
      <t>(d=125 мм, диаметр трубы 110 мм)</t>
    </r>
  </si>
  <si>
    <r>
      <t xml:space="preserve">Ремонтный комплект ROSS </t>
    </r>
    <r>
      <rPr>
        <i/>
        <sz val="10"/>
        <rFont val="Arial"/>
        <family val="2"/>
        <charset val="204"/>
      </rPr>
      <t>(d=160 мм, диаметр трубы 160 мм)</t>
    </r>
  </si>
  <si>
    <r>
      <t xml:space="preserve">Удлинитель для дефлектора ROSS </t>
    </r>
    <r>
      <rPr>
        <i/>
        <sz val="10"/>
        <rFont val="Arial"/>
        <family val="2"/>
        <charset val="204"/>
      </rPr>
      <t>(d=125 мм, высота трубы 445 мм)</t>
    </r>
  </si>
  <si>
    <r>
      <t xml:space="preserve">Удлинитель для дефлектора ROSS </t>
    </r>
    <r>
      <rPr>
        <i/>
        <sz val="10"/>
        <rFont val="Arial"/>
        <family val="2"/>
        <charset val="204"/>
      </rPr>
      <t>(d=160 мм, высота трубы 445 мм)</t>
    </r>
  </si>
  <si>
    <t xml:space="preserve">Патрубок монтажный ROSS 125 мм </t>
  </si>
  <si>
    <t xml:space="preserve">Патрубок монтажный ROSS 160 мм </t>
  </si>
  <si>
    <t xml:space="preserve">Патрубок монтажный ROSS 200 мм </t>
  </si>
  <si>
    <t>Клапан приточный вентиляционный VELCO</t>
  </si>
  <si>
    <t>белый</t>
  </si>
  <si>
    <t>Решетка вентиляционная наружняя (150*150 мм)</t>
  </si>
  <si>
    <t>белый, бежевый,  светло-серый, серый, красный</t>
  </si>
  <si>
    <t>Решетка вентиляционная наружняя (240*240 мм)</t>
  </si>
  <si>
    <t>Решетка вентиляционная наружняя (375*375 мм)</t>
  </si>
  <si>
    <t>Для плоских и пологих кровель</t>
  </si>
  <si>
    <t>Уплотнитель для круглых труб FELT-ROOFSEAL № 2</t>
  </si>
  <si>
    <t>d=50-60 мм</t>
  </si>
  <si>
    <t>Уплотнитель для круглых труб FELT-ROOFSEAL № 3</t>
  </si>
  <si>
    <t>d=75-90 мм</t>
  </si>
  <si>
    <t>Уплотнитель для круглых труб FELT-ROOFSEAL № 4</t>
  </si>
  <si>
    <t>d=110-125 мм</t>
  </si>
  <si>
    <t>Уплотнитель для круглых труб FELT-ROOFSEAL № 4, 5</t>
  </si>
  <si>
    <t>d=130-140 мм</t>
  </si>
  <si>
    <t>Уплотнитель для круглых труб FELT-ROOFSEAL № 5</t>
  </si>
  <si>
    <t>d=150-175 мм</t>
  </si>
  <si>
    <t>Уплотнитель для круглых труб FELT-ROOFSEAL № 6</t>
  </si>
  <si>
    <t>d=200-250 мм</t>
  </si>
  <si>
    <t>Уплотнитель для круглых труб FELT-ROOFSEAL № 7</t>
  </si>
  <si>
    <t>d=275-325 мм</t>
  </si>
  <si>
    <t>Уплотнитель для круглых труб FELT-ROOFSEAL № 8</t>
  </si>
  <si>
    <t>d=350-400 мм</t>
  </si>
  <si>
    <t>Уплотнитель для круглых труб FELT-ROOFSEAL № 9</t>
  </si>
  <si>
    <t>d=500-575 мм</t>
  </si>
  <si>
    <t>Уплотнитель для круглых труб FELT-ROOFSEAL № 10</t>
  </si>
  <si>
    <t>d=600-675 мм</t>
  </si>
  <si>
    <t>Уплотнитель для круглых труб FELT-ROOFSEAL № 11</t>
  </si>
  <si>
    <t>d=700-775 мм</t>
  </si>
  <si>
    <t>Уплотнитель для круглых труб FELT-ROOFSEAL № 12</t>
  </si>
  <si>
    <t>d=800-875 мм</t>
  </si>
  <si>
    <t>d=19-90 мм</t>
  </si>
  <si>
    <t>Уплотнитель разъемный R-FELT</t>
  </si>
  <si>
    <t>d=110-170 мм</t>
  </si>
  <si>
    <t>d=160-250 мм</t>
  </si>
  <si>
    <r>
      <t xml:space="preserve">Уплотнитель парозатвора HT </t>
    </r>
    <r>
      <rPr>
        <i/>
        <sz val="10"/>
        <rFont val="Arial"/>
        <family val="2"/>
        <charset val="204"/>
      </rPr>
      <t>(высота 30 мм)</t>
    </r>
  </si>
  <si>
    <t>d=50 мм</t>
  </si>
  <si>
    <t>d=75 мм</t>
  </si>
  <si>
    <t>d=110 мм</t>
  </si>
  <si>
    <r>
      <t xml:space="preserve">Дефлектор ALIPAI для плоских кровель </t>
    </r>
    <r>
      <rPr>
        <i/>
        <sz val="10"/>
        <rFont val="Arial"/>
        <family val="2"/>
        <charset val="204"/>
      </rPr>
      <t>(d=75 мм, высота трубы 300 мм)</t>
    </r>
  </si>
  <si>
    <t>h=390 мм</t>
  </si>
  <si>
    <r>
      <t xml:space="preserve">Дефлектор ALIPAI для плоских кровель </t>
    </r>
    <r>
      <rPr>
        <i/>
        <sz val="10"/>
        <rFont val="Arial"/>
        <family val="2"/>
        <charset val="204"/>
      </rPr>
      <t>(d=110 мм, высота трубы 330 мм)</t>
    </r>
  </si>
  <si>
    <t>h=460 мм</t>
  </si>
  <si>
    <r>
      <t xml:space="preserve">Дефлектор ALIPAI для плоских кровель </t>
    </r>
    <r>
      <rPr>
        <i/>
        <sz val="10"/>
        <rFont val="Arial"/>
        <family val="2"/>
        <charset val="204"/>
      </rPr>
      <t>(d=160 мм, высота трубы 380 мм)</t>
    </r>
  </si>
  <si>
    <t>h=530 мм</t>
  </si>
  <si>
    <r>
      <t xml:space="preserve">Дефлектор ALIPAI-14 коньковый </t>
    </r>
    <r>
      <rPr>
        <i/>
        <sz val="10"/>
        <rFont val="Arial"/>
        <family val="2"/>
        <charset val="204"/>
      </rPr>
      <t>(d=110 мм, высота трубы 340 мм)</t>
    </r>
  </si>
  <si>
    <t>Информацию о сроках поставки уточняйте у менеджеров.</t>
  </si>
  <si>
    <t>Подробную информацию о всех материалах можно узнать на сайте www.unikma.ru.</t>
  </si>
  <si>
    <t>Элементы вентиляции ТехноНИКОЛЬ (Россия)</t>
  </si>
  <si>
    <t xml:space="preserve">Вентилятор скатный KTV для мягкой кровли при монтаже </t>
  </si>
  <si>
    <t>красный, зелёный, коричневый, серый, синий, черный</t>
  </si>
  <si>
    <t>Вентилятор скатный SKAT для фальцевой и мягкой готовой кровли</t>
  </si>
  <si>
    <t>Вентилятор скатный SKAT Monterrey для металлочерепицы</t>
  </si>
  <si>
    <t>Проходка для гибкой черепицы</t>
  </si>
  <si>
    <t xml:space="preserve">  Проходка SKAT для фальцевой и мягкой готовой кровли</t>
  </si>
  <si>
    <t>Проходка SKAT Monterrey для металлочерепицы</t>
  </si>
  <si>
    <r>
      <t>Труба изолированная вентиляционная с колпаком</t>
    </r>
    <r>
      <rPr>
        <i/>
        <sz val="10"/>
        <rFont val="Arial"/>
        <family val="2"/>
        <charset val="204"/>
      </rPr>
      <t xml:space="preserve"> (h=500 мм, d=125/160 мм) </t>
    </r>
  </si>
  <si>
    <r>
      <t xml:space="preserve">  Колпак </t>
    </r>
    <r>
      <rPr>
        <i/>
        <sz val="10"/>
        <rFont val="Arial"/>
        <family val="2"/>
        <charset val="204"/>
      </rPr>
      <t>(d=110 мм)</t>
    </r>
  </si>
  <si>
    <r>
      <t xml:space="preserve">Колпак </t>
    </r>
    <r>
      <rPr>
        <i/>
        <sz val="10"/>
        <rFont val="Arial"/>
        <family val="2"/>
        <charset val="204"/>
      </rPr>
      <t>(d=160 мм)</t>
    </r>
  </si>
  <si>
    <t>Все товары поддерживаются в наличии на складе.</t>
  </si>
  <si>
    <t>Элементы вентиляции KROVENT (Россия)</t>
  </si>
  <si>
    <t>Вентилятор скатный KTV для мягкой кровли при монтаже</t>
  </si>
  <si>
    <t xml:space="preserve">RAL 3009, RAL 6005, RAL 7024, RAL 8017, RAL 9005, RR 29 </t>
  </si>
  <si>
    <t>Вентилятор скатный KTV-General для м/ч с профилем не выше 38 мм</t>
  </si>
  <si>
    <t>Вентилятор скатный KTV-Seam для фальцевой и мягкой готовой кровли</t>
  </si>
  <si>
    <t>Вентилятор скатный KTV-Wave для металлочерепицы</t>
  </si>
  <si>
    <t>Вентилятор скатный Aero-Vent Wave для металлочерепицы</t>
  </si>
  <si>
    <t>Вентилятор скатный Aero-Vent для мягкой кровли при монтаже</t>
  </si>
  <si>
    <t>Проходка Base-VT 110 для мягкой кровли при монтаже</t>
  </si>
  <si>
    <t>Проходка Base-VT 125/150 для мягкой кровли при монтаже</t>
  </si>
  <si>
    <t xml:space="preserve">Проходка Base-VT General 125/150 для м/ч с профилем не выше 38 мм </t>
  </si>
  <si>
    <t>Проходка Base-VT Seam 110 для фальцевой и мягкой готовой кровли</t>
  </si>
  <si>
    <t>Проходка Base-VT Seam 125/150 для фальцевой и мягкой готовой кровли</t>
  </si>
  <si>
    <t>Проходка Base-VT Wave 110 для металлочерепицы</t>
  </si>
  <si>
    <t>Проходка Base-VT Wave 125/150 для металлочерепицы</t>
  </si>
  <si>
    <t>Комплект (проходка, труба, колпак) Seam 110 для фальцевой и мягкой готовой кровли</t>
  </si>
  <si>
    <t>Комплект (проходка, труба, колпак) Seam 125/150 для фальцевой и мягкой готовой кровли</t>
  </si>
  <si>
    <t>Комплект (проходка, труба, колпак) Wave 110 для металлочерепицы</t>
  </si>
  <si>
    <t>Комплект (проходка, труба, колпак) Wave 125/150 для металлочерепицы</t>
  </si>
  <si>
    <t>Труба изолированная канализационная пластиковая Pipe-VT 110is 100/125 H=450</t>
  </si>
  <si>
    <t>Труба неизолированная вентиляционная пластиковая Pipe-VT 100/125 H=450</t>
  </si>
  <si>
    <t xml:space="preserve">Труба изолированная вентиляционная Pipe-VT 150is 150/206 H=500 </t>
  </si>
  <si>
    <t xml:space="preserve">Труба изолированная вентиляционная Pipe-VT 125is 125/206 H=500 </t>
  </si>
  <si>
    <t xml:space="preserve">Труба изолированная вентиляционная Pipe-VT 125is 125/206 H=700 </t>
  </si>
  <si>
    <t>RAL 8017</t>
  </si>
  <si>
    <t>Колпак d 110 HupCap 110</t>
  </si>
  <si>
    <t>Колпак d 125/150 HupCap 270</t>
  </si>
  <si>
    <t>Элементы вентиляции Gervent (Россия)</t>
  </si>
  <si>
    <t>Вентиляционный выход изолированный 160 мм</t>
  </si>
  <si>
    <t xml:space="preserve">коричневый, серый </t>
  </si>
  <si>
    <t>Вентиляционный выход неизолированный 160 мм</t>
  </si>
  <si>
    <t>коричневый, серый</t>
  </si>
  <si>
    <t>Переходник рез. для труб 100-125 мм</t>
  </si>
  <si>
    <t>Проходной элемент для металлочерепицы</t>
  </si>
  <si>
    <t>Проходной элемент для фальцевой и готовой кровли из гибкой черепицы</t>
  </si>
  <si>
    <t>Проходной элемент для битумной кровли</t>
  </si>
  <si>
    <t>Проходной элемент кровельный Universal</t>
  </si>
  <si>
    <t>Ротационная вентиляционная турбина 160 (нанодефлектор)</t>
  </si>
</sst>
</file>

<file path=xl/styles.xml><?xml version="1.0" encoding="utf-8"?>
<styleSheet xmlns="http://schemas.openxmlformats.org/spreadsheetml/2006/main">
  <numFmts count="1">
    <numFmt numFmtId="166" formatCode="0_ ;\-0\ 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10"/>
      <color indexed="23"/>
      <name val="Arial"/>
      <family val="2"/>
      <charset val="204"/>
    </font>
    <font>
      <b/>
      <sz val="18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i/>
      <sz val="10"/>
      <name val="Arial"/>
      <family val="2"/>
    </font>
    <font>
      <sz val="9"/>
      <color indexed="23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sz val="8"/>
      <color indexed="23"/>
      <name val="Arial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Cyr"/>
      <family val="2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  <font>
      <sz val="10"/>
      <name val="Arial Cyr"/>
      <charset val="204"/>
    </font>
    <font>
      <b/>
      <sz val="10"/>
      <color rgb="FF333399"/>
      <name val="Arial"/>
      <family val="2"/>
      <charset val="204"/>
    </font>
    <font>
      <b/>
      <sz val="12"/>
      <color rgb="FF33339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36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3" applyFont="1" applyFill="1"/>
    <xf numFmtId="0" fontId="1" fillId="2" borderId="0" xfId="3" applyFill="1" applyAlignment="1">
      <alignment horizontal="center" vertical="center"/>
    </xf>
    <xf numFmtId="2" fontId="1" fillId="2" borderId="0" xfId="3" applyNumberFormat="1" applyFill="1" applyAlignment="1">
      <alignment horizontal="left" vertical="center" indent="1"/>
    </xf>
    <xf numFmtId="0" fontId="1" fillId="2" borderId="0" xfId="3" applyFill="1"/>
    <xf numFmtId="0" fontId="3" fillId="2" borderId="0" xfId="3" applyFont="1" applyFill="1"/>
    <xf numFmtId="0" fontId="1" fillId="0" borderId="0" xfId="3"/>
    <xf numFmtId="0" fontId="4" fillId="2" borderId="0" xfId="3" applyFont="1" applyFill="1"/>
    <xf numFmtId="0" fontId="1" fillId="0" borderId="0" xfId="3" applyFill="1"/>
    <xf numFmtId="0" fontId="2" fillId="0" borderId="0" xfId="3" applyFont="1" applyFill="1"/>
    <xf numFmtId="0" fontId="1" fillId="0" borderId="0" xfId="3" applyFill="1" applyAlignment="1">
      <alignment horizontal="center" vertical="center"/>
    </xf>
    <xf numFmtId="2" fontId="1" fillId="0" borderId="0" xfId="3" applyNumberFormat="1" applyFill="1" applyAlignment="1">
      <alignment horizontal="left" vertical="center" indent="1"/>
    </xf>
    <xf numFmtId="0" fontId="2" fillId="0" borderId="0" xfId="3" applyFont="1"/>
    <xf numFmtId="0" fontId="1" fillId="0" borderId="0" xfId="3" applyAlignment="1">
      <alignment horizontal="center" vertical="center"/>
    </xf>
    <xf numFmtId="2" fontId="1" fillId="0" borderId="0" xfId="3" applyNumberFormat="1" applyAlignment="1">
      <alignment horizontal="left" vertical="center" indent="1"/>
    </xf>
    <xf numFmtId="0" fontId="1" fillId="3" borderId="0" xfId="3" applyFill="1"/>
    <xf numFmtId="0" fontId="5" fillId="4" borderId="0" xfId="3" applyFont="1" applyFill="1" applyAlignment="1">
      <alignment horizontal="center" vertical="center"/>
    </xf>
    <xf numFmtId="0" fontId="7" fillId="4" borderId="0" xfId="1" applyFont="1" applyFill="1" applyAlignment="1" applyProtection="1">
      <alignment horizontal="left" vertical="center"/>
    </xf>
    <xf numFmtId="0" fontId="6" fillId="4" borderId="0" xfId="1" applyFill="1" applyAlignment="1" applyProtection="1">
      <alignment horizontal="left" vertical="center"/>
    </xf>
    <xf numFmtId="14" fontId="9" fillId="4" borderId="1" xfId="3" applyNumberFormat="1" applyFont="1" applyFill="1" applyBorder="1" applyAlignment="1"/>
    <xf numFmtId="14" fontId="10" fillId="4" borderId="1" xfId="3" applyNumberFormat="1" applyFont="1" applyFill="1" applyBorder="1" applyAlignment="1">
      <alignment horizontal="left"/>
    </xf>
    <xf numFmtId="0" fontId="1" fillId="0" borderId="2" xfId="3" applyBorder="1"/>
    <xf numFmtId="0" fontId="11" fillId="0" borderId="3" xfId="3" applyFont="1" applyBorder="1"/>
    <xf numFmtId="0" fontId="1" fillId="0" borderId="3" xfId="3" applyFont="1" applyFill="1" applyBorder="1" applyAlignment="1">
      <alignment horizontal="center" vertical="center"/>
    </xf>
    <xf numFmtId="2" fontId="1" fillId="0" borderId="3" xfId="3" applyNumberFormat="1" applyFont="1" applyFill="1" applyBorder="1" applyAlignment="1">
      <alignment horizontal="left" vertical="center" indent="1"/>
    </xf>
    <xf numFmtId="0" fontId="1" fillId="0" borderId="4" xfId="3" applyFont="1" applyBorder="1"/>
    <xf numFmtId="0" fontId="12" fillId="0" borderId="0" xfId="3" applyFont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" fillId="4" borderId="0" xfId="3" applyFill="1"/>
    <xf numFmtId="0" fontId="1" fillId="0" borderId="17" xfId="3" applyFont="1" applyFill="1" applyBorder="1" applyAlignment="1">
      <alignment horizontal="left" vertical="center" wrapText="1" indent="1"/>
    </xf>
    <xf numFmtId="0" fontId="1" fillId="0" borderId="7" xfId="3" applyFont="1" applyFill="1" applyBorder="1" applyAlignment="1">
      <alignment horizontal="right" vertical="center" wrapText="1"/>
    </xf>
    <xf numFmtId="0" fontId="1" fillId="0" borderId="18" xfId="3" applyFont="1" applyFill="1" applyBorder="1" applyAlignment="1">
      <alignment horizontal="center" vertical="center" wrapText="1"/>
    </xf>
    <xf numFmtId="0" fontId="1" fillId="0" borderId="18" xfId="3" applyNumberFormat="1" applyFont="1" applyFill="1" applyBorder="1" applyAlignment="1">
      <alignment horizontal="center" vertical="center" wrapText="1"/>
    </xf>
    <xf numFmtId="166" fontId="1" fillId="0" borderId="17" xfId="3" applyNumberFormat="1" applyFont="1" applyFill="1" applyBorder="1" applyAlignment="1">
      <alignment horizontal="center" vertical="center" wrapText="1"/>
    </xf>
    <xf numFmtId="0" fontId="13" fillId="2" borderId="0" xfId="3" applyFont="1" applyFill="1" applyAlignment="1">
      <alignment horizontal="left" vertical="center" indent="1"/>
    </xf>
    <xf numFmtId="0" fontId="14" fillId="0" borderId="5" xfId="3" applyFont="1" applyBorder="1" applyAlignment="1">
      <alignment horizontal="left" vertical="center" indent="1"/>
    </xf>
    <xf numFmtId="0" fontId="1" fillId="4" borderId="7" xfId="3" applyFont="1" applyFill="1" applyBorder="1" applyAlignment="1">
      <alignment horizontal="right" vertical="center" wrapText="1"/>
    </xf>
    <xf numFmtId="0" fontId="1" fillId="4" borderId="8" xfId="3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166" fontId="1" fillId="4" borderId="17" xfId="3" applyNumberFormat="1" applyFont="1" applyFill="1" applyBorder="1" applyAlignment="1">
      <alignment horizontal="center" vertical="center" wrapText="1"/>
    </xf>
    <xf numFmtId="0" fontId="14" fillId="0" borderId="11" xfId="3" applyFont="1" applyBorder="1" applyAlignment="1">
      <alignment horizontal="left" vertical="center" indent="1"/>
    </xf>
    <xf numFmtId="0" fontId="14" fillId="0" borderId="0" xfId="3" applyFont="1" applyAlignment="1">
      <alignment horizontal="left" vertical="center" indent="1"/>
    </xf>
    <xf numFmtId="0" fontId="14" fillId="3" borderId="0" xfId="3" applyFont="1" applyFill="1" applyAlignment="1">
      <alignment horizontal="left" vertical="center" indent="1"/>
    </xf>
    <xf numFmtId="0" fontId="14" fillId="2" borderId="0" xfId="3" applyFont="1" applyFill="1" applyAlignment="1">
      <alignment horizontal="left" vertical="center" indent="1"/>
    </xf>
    <xf numFmtId="0" fontId="14" fillId="0" borderId="5" xfId="3" applyFont="1" applyFill="1" applyBorder="1" applyAlignment="1">
      <alignment horizontal="left" vertical="center" indent="1"/>
    </xf>
    <xf numFmtId="0" fontId="1" fillId="0" borderId="19" xfId="3" applyFont="1" applyFill="1" applyBorder="1" applyAlignment="1">
      <alignment horizontal="right" vertical="center" wrapText="1"/>
    </xf>
    <xf numFmtId="0" fontId="1" fillId="0" borderId="8" xfId="3" applyFont="1" applyFill="1" applyBorder="1" applyAlignment="1">
      <alignment horizontal="center" vertical="center" wrapText="1"/>
    </xf>
    <xf numFmtId="0" fontId="1" fillId="0" borderId="8" xfId="3" applyNumberFormat="1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left" vertical="center" indent="1"/>
    </xf>
    <xf numFmtId="0" fontId="14" fillId="0" borderId="0" xfId="3" applyFont="1" applyFill="1" applyAlignment="1">
      <alignment horizontal="left" vertical="center" indent="1"/>
    </xf>
    <xf numFmtId="0" fontId="1" fillId="0" borderId="13" xfId="3" applyFont="1" applyFill="1" applyBorder="1" applyAlignment="1">
      <alignment horizontal="right" vertical="center" wrapText="1"/>
    </xf>
    <xf numFmtId="0" fontId="12" fillId="0" borderId="5" xfId="3" applyFont="1" applyFill="1" applyBorder="1" applyAlignment="1">
      <alignment horizontal="left" vertical="center" wrapText="1" indent="1"/>
    </xf>
    <xf numFmtId="0" fontId="12" fillId="0" borderId="11" xfId="3" applyFont="1" applyFill="1" applyBorder="1" applyAlignment="1">
      <alignment horizontal="left" vertical="center" wrapText="1" indent="1"/>
    </xf>
    <xf numFmtId="0" fontId="12" fillId="0" borderId="0" xfId="3" applyFont="1" applyFill="1" applyAlignment="1">
      <alignment horizontal="left" vertical="center" wrapText="1" indent="1"/>
    </xf>
    <xf numFmtId="0" fontId="1" fillId="0" borderId="0" xfId="3" applyFont="1" applyFill="1" applyAlignment="1">
      <alignment horizontal="left" indent="1"/>
    </xf>
    <xf numFmtId="0" fontId="4" fillId="2" borderId="0" xfId="3" applyFont="1" applyFill="1" applyAlignment="1">
      <alignment horizontal="left" indent="1"/>
    </xf>
    <xf numFmtId="0" fontId="12" fillId="0" borderId="5" xfId="3" applyFont="1" applyBorder="1" applyAlignment="1">
      <alignment horizontal="left" vertical="center" wrapText="1" indent="1"/>
    </xf>
    <xf numFmtId="0" fontId="1" fillId="4" borderId="6" xfId="3" applyFont="1" applyFill="1" applyBorder="1" applyAlignment="1">
      <alignment vertical="center" wrapText="1"/>
    </xf>
    <xf numFmtId="0" fontId="1" fillId="4" borderId="20" xfId="3" applyFont="1" applyFill="1" applyBorder="1" applyAlignment="1">
      <alignment horizontal="right" vertical="center" wrapText="1"/>
    </xf>
    <xf numFmtId="0" fontId="1" fillId="4" borderId="18" xfId="3" applyNumberFormat="1" applyFont="1" applyFill="1" applyBorder="1" applyAlignment="1">
      <alignment horizontal="center" vertical="center" wrapText="1"/>
    </xf>
    <xf numFmtId="0" fontId="12" fillId="0" borderId="11" xfId="3" applyFont="1" applyBorder="1" applyAlignment="1">
      <alignment horizontal="left" vertical="center" wrapText="1" indent="1"/>
    </xf>
    <xf numFmtId="0" fontId="12" fillId="0" borderId="0" xfId="3" applyFont="1" applyAlignment="1">
      <alignment horizontal="left" vertical="center" wrapText="1" indent="1"/>
    </xf>
    <xf numFmtId="0" fontId="1" fillId="3" borderId="0" xfId="3" applyFont="1" applyFill="1" applyAlignment="1">
      <alignment horizontal="left" indent="1"/>
    </xf>
    <xf numFmtId="0" fontId="1" fillId="2" borderId="0" xfId="3" applyFont="1" applyFill="1" applyAlignment="1">
      <alignment horizontal="left" indent="1"/>
    </xf>
    <xf numFmtId="0" fontId="1" fillId="0" borderId="0" xfId="3" applyFont="1" applyAlignment="1">
      <alignment horizontal="left" indent="1"/>
    </xf>
    <xf numFmtId="0" fontId="1" fillId="4" borderId="0" xfId="3" applyFont="1" applyFill="1" applyBorder="1" applyAlignment="1">
      <alignment vertical="center" wrapText="1"/>
    </xf>
    <xf numFmtId="0" fontId="1" fillId="4" borderId="11" xfId="3" applyFont="1" applyFill="1" applyBorder="1" applyAlignment="1">
      <alignment horizontal="right" vertical="center" wrapText="1"/>
    </xf>
    <xf numFmtId="0" fontId="1" fillId="0" borderId="20" xfId="3" applyFont="1" applyFill="1" applyBorder="1" applyAlignment="1">
      <alignment horizontal="right" vertical="center" wrapText="1"/>
    </xf>
    <xf numFmtId="0" fontId="1" fillId="0" borderId="21" xfId="3" applyFont="1" applyFill="1" applyBorder="1" applyAlignment="1">
      <alignment horizontal="right" vertical="center" wrapText="1"/>
    </xf>
    <xf numFmtId="0" fontId="1" fillId="0" borderId="6" xfId="3" applyFont="1" applyFill="1" applyBorder="1" applyAlignment="1">
      <alignment horizontal="left" vertical="center" wrapText="1" indent="1"/>
    </xf>
    <xf numFmtId="0" fontId="22" fillId="4" borderId="17" xfId="3" applyFont="1" applyFill="1" applyBorder="1" applyAlignment="1">
      <alignment horizontal="left" vertical="center" wrapText="1" indent="2"/>
    </xf>
    <xf numFmtId="0" fontId="22" fillId="4" borderId="17" xfId="3" applyFont="1" applyFill="1" applyBorder="1" applyAlignment="1">
      <alignment vertical="center" wrapText="1"/>
    </xf>
    <xf numFmtId="0" fontId="22" fillId="4" borderId="17" xfId="3" applyFont="1" applyFill="1" applyBorder="1" applyAlignment="1">
      <alignment horizontal="left" vertical="center" wrapText="1" indent="3"/>
    </xf>
    <xf numFmtId="0" fontId="1" fillId="4" borderId="19" xfId="3" applyFont="1" applyFill="1" applyBorder="1" applyAlignment="1">
      <alignment horizontal="right" vertical="center" wrapText="1"/>
    </xf>
    <xf numFmtId="0" fontId="1" fillId="4" borderId="18" xfId="3" applyFont="1" applyFill="1" applyBorder="1" applyAlignment="1">
      <alignment horizontal="center" vertical="center" wrapText="1"/>
    </xf>
    <xf numFmtId="0" fontId="1" fillId="4" borderId="13" xfId="3" applyFont="1" applyFill="1" applyBorder="1" applyAlignment="1">
      <alignment horizontal="right" vertical="center" wrapText="1"/>
    </xf>
    <xf numFmtId="0" fontId="1" fillId="4" borderId="12" xfId="3" applyFont="1" applyFill="1" applyBorder="1" applyAlignment="1">
      <alignment vertical="center" wrapText="1"/>
    </xf>
    <xf numFmtId="166" fontId="1" fillId="0" borderId="10" xfId="3" applyNumberFormat="1" applyFont="1" applyFill="1" applyBorder="1" applyAlignment="1">
      <alignment horizontal="center" vertical="center" wrapText="1"/>
    </xf>
    <xf numFmtId="0" fontId="1" fillId="0" borderId="12" xfId="3" applyFont="1" applyFill="1" applyBorder="1" applyAlignment="1">
      <alignment horizontal="left" vertical="center" wrapText="1" indent="1"/>
    </xf>
    <xf numFmtId="0" fontId="1" fillId="0" borderId="0" xfId="3" applyFill="1" applyAlignment="1">
      <alignment horizontal="left" indent="1"/>
    </xf>
    <xf numFmtId="0" fontId="1" fillId="4" borderId="22" xfId="3" applyFont="1" applyFill="1" applyBorder="1" applyAlignment="1">
      <alignment horizontal="right" vertical="center" wrapText="1"/>
    </xf>
    <xf numFmtId="0" fontId="12" fillId="4" borderId="5" xfId="3" applyFont="1" applyFill="1" applyBorder="1" applyAlignment="1">
      <alignment horizontal="left" vertical="center" wrapText="1" indent="1"/>
    </xf>
    <xf numFmtId="0" fontId="14" fillId="4" borderId="5" xfId="3" applyFont="1" applyFill="1" applyBorder="1" applyAlignment="1">
      <alignment horizontal="left" vertical="center" indent="1"/>
    </xf>
    <xf numFmtId="0" fontId="1" fillId="0" borderId="0" xfId="3" applyFont="1" applyFill="1" applyBorder="1" applyAlignment="1">
      <alignment vertical="center" wrapText="1"/>
    </xf>
    <xf numFmtId="0" fontId="1" fillId="0" borderId="22" xfId="3" applyFont="1" applyFill="1" applyBorder="1" applyAlignment="1">
      <alignment horizontal="right" vertical="center" wrapText="1"/>
    </xf>
    <xf numFmtId="0" fontId="1" fillId="0" borderId="11" xfId="3" applyFont="1" applyFill="1" applyBorder="1" applyAlignment="1">
      <alignment horizontal="right" vertical="center" wrapText="1"/>
    </xf>
    <xf numFmtId="0" fontId="14" fillId="0" borderId="23" xfId="3" applyFont="1" applyFill="1" applyBorder="1" applyAlignment="1">
      <alignment horizontal="left" vertical="center" indent="1"/>
    </xf>
    <xf numFmtId="0" fontId="1" fillId="0" borderId="0" xfId="3" applyFont="1" applyFill="1" applyBorder="1" applyAlignment="1">
      <alignment horizontal="left" vertical="center" wrapText="1" indent="1"/>
    </xf>
    <xf numFmtId="0" fontId="1" fillId="0" borderId="12" xfId="3" applyFont="1" applyFill="1" applyBorder="1" applyAlignment="1">
      <alignment horizontal="right" vertical="center" wrapText="1"/>
    </xf>
    <xf numFmtId="0" fontId="1" fillId="4" borderId="17" xfId="3" applyFont="1" applyFill="1" applyBorder="1" applyAlignment="1">
      <alignment horizontal="left" vertical="center" wrapText="1" indent="1"/>
    </xf>
    <xf numFmtId="0" fontId="1" fillId="0" borderId="6" xfId="3" applyFont="1" applyFill="1" applyBorder="1" applyAlignment="1">
      <alignment vertical="center"/>
    </xf>
    <xf numFmtId="0" fontId="1" fillId="0" borderId="24" xfId="3" applyFont="1" applyFill="1" applyBorder="1" applyAlignment="1">
      <alignment horizontal="right" vertical="center" wrapText="1"/>
    </xf>
    <xf numFmtId="0" fontId="1" fillId="0" borderId="12" xfId="3" applyFont="1" applyFill="1" applyBorder="1" applyAlignment="1">
      <alignment vertical="center"/>
    </xf>
    <xf numFmtId="0" fontId="1" fillId="0" borderId="17" xfId="3" applyFont="1" applyFill="1" applyBorder="1" applyAlignment="1">
      <alignment vertical="center" wrapText="1"/>
    </xf>
    <xf numFmtId="0" fontId="15" fillId="0" borderId="19" xfId="3" applyFont="1" applyFill="1" applyBorder="1" applyAlignment="1">
      <alignment horizontal="right" vertical="center" wrapText="1"/>
    </xf>
    <xf numFmtId="0" fontId="23" fillId="4" borderId="17" xfId="3" applyFont="1" applyFill="1" applyBorder="1" applyAlignment="1">
      <alignment horizontal="left" vertical="center" wrapText="1" indent="2"/>
    </xf>
    <xf numFmtId="0" fontId="1" fillId="0" borderId="17" xfId="3" applyFont="1" applyFill="1" applyBorder="1" applyAlignment="1">
      <alignment horizontal="center" vertical="center" wrapText="1"/>
    </xf>
    <xf numFmtId="0" fontId="1" fillId="0" borderId="17" xfId="3" applyNumberFormat="1" applyFont="1" applyFill="1" applyBorder="1" applyAlignment="1">
      <alignment horizontal="center" vertical="center" wrapText="1"/>
    </xf>
    <xf numFmtId="0" fontId="1" fillId="4" borderId="17" xfId="3" applyFont="1" applyFill="1" applyBorder="1" applyAlignment="1">
      <alignment horizontal="right" vertical="center" wrapText="1"/>
    </xf>
    <xf numFmtId="0" fontId="14" fillId="0" borderId="0" xfId="3" applyFont="1" applyBorder="1" applyAlignment="1">
      <alignment horizontal="left" vertical="center" indent="1"/>
    </xf>
    <xf numFmtId="0" fontId="1" fillId="0" borderId="0" xfId="3" applyFont="1" applyFill="1" applyBorder="1" applyAlignment="1">
      <alignment horizontal="left" vertical="center" indent="1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horizontal="left" vertical="center"/>
    </xf>
    <xf numFmtId="0" fontId="4" fillId="2" borderId="0" xfId="3" applyFont="1" applyFill="1" applyAlignment="1">
      <alignment horizontal="left" vertical="center"/>
    </xf>
    <xf numFmtId="0" fontId="1" fillId="0" borderId="0" xfId="3" applyFont="1" applyAlignment="1">
      <alignment horizontal="left" vertical="center"/>
    </xf>
    <xf numFmtId="0" fontId="1" fillId="0" borderId="25" xfId="3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center" vertical="center" wrapText="1"/>
    </xf>
    <xf numFmtId="2" fontId="1" fillId="0" borderId="1" xfId="3" applyNumberFormat="1" applyFont="1" applyFill="1" applyBorder="1" applyAlignment="1">
      <alignment horizontal="left" vertical="center" wrapText="1"/>
    </xf>
    <xf numFmtId="0" fontId="1" fillId="0" borderId="23" xfId="3" applyFont="1" applyBorder="1" applyAlignment="1">
      <alignment horizontal="left" vertical="center"/>
    </xf>
    <xf numFmtId="0" fontId="1" fillId="3" borderId="0" xfId="3" applyFont="1" applyFill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center" vertical="center" wrapText="1"/>
    </xf>
    <xf numFmtId="2" fontId="1" fillId="0" borderId="0" xfId="3" applyNumberFormat="1" applyFont="1" applyFill="1" applyBorder="1" applyAlignment="1">
      <alignment horizontal="left" vertical="center" wrapText="1"/>
    </xf>
    <xf numFmtId="0" fontId="1" fillId="0" borderId="0" xfId="3" applyFont="1" applyBorder="1" applyAlignment="1">
      <alignment horizontal="left" vertical="center"/>
    </xf>
    <xf numFmtId="0" fontId="16" fillId="2" borderId="0" xfId="3" applyFont="1" applyFill="1"/>
    <xf numFmtId="0" fontId="3" fillId="0" borderId="0" xfId="3" applyFont="1"/>
    <xf numFmtId="0" fontId="3" fillId="3" borderId="0" xfId="3" applyFont="1" applyFill="1"/>
    <xf numFmtId="0" fontId="10" fillId="0" borderId="0" xfId="3" applyFont="1" applyAlignment="1">
      <alignment horizontal="left" indent="1"/>
    </xf>
    <xf numFmtId="0" fontId="17" fillId="0" borderId="0" xfId="3" applyFont="1" applyBorder="1"/>
    <xf numFmtId="0" fontId="3" fillId="0" borderId="0" xfId="3" applyFont="1" applyBorder="1" applyAlignment="1">
      <alignment horizontal="center" vertical="center"/>
    </xf>
    <xf numFmtId="2" fontId="3" fillId="0" borderId="0" xfId="3" applyNumberFormat="1" applyFont="1" applyBorder="1" applyAlignment="1">
      <alignment horizontal="left" vertical="center" indent="1"/>
    </xf>
    <xf numFmtId="0" fontId="3" fillId="0" borderId="0" xfId="3" applyFont="1" applyBorder="1"/>
    <xf numFmtId="0" fontId="18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20" fillId="0" borderId="0" xfId="3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center" vertical="center"/>
    </xf>
    <xf numFmtId="2" fontId="20" fillId="0" borderId="0" xfId="3" applyNumberFormat="1" applyFont="1" applyFill="1" applyBorder="1" applyAlignment="1">
      <alignment horizontal="left" vertical="center" indent="1"/>
    </xf>
    <xf numFmtId="0" fontId="18" fillId="3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left"/>
    </xf>
    <xf numFmtId="0" fontId="9" fillId="0" borderId="0" xfId="3" applyFont="1" applyBorder="1" applyAlignment="1">
      <alignment horizontal="left"/>
    </xf>
    <xf numFmtId="0" fontId="9" fillId="0" borderId="0" xfId="3" applyFont="1" applyBorder="1" applyAlignment="1">
      <alignment horizontal="center" vertical="center"/>
    </xf>
    <xf numFmtId="2" fontId="9" fillId="0" borderId="0" xfId="3" applyNumberFormat="1" applyFont="1" applyBorder="1" applyAlignment="1">
      <alignment horizontal="left" vertical="center" indent="1"/>
    </xf>
    <xf numFmtId="0" fontId="17" fillId="0" borderId="0" xfId="3" applyFont="1"/>
    <xf numFmtId="0" fontId="3" fillId="0" borderId="0" xfId="3" applyFont="1" applyAlignment="1">
      <alignment horizontal="center" vertical="center"/>
    </xf>
    <xf numFmtId="2" fontId="3" fillId="0" borderId="0" xfId="3" applyNumberFormat="1" applyFont="1" applyAlignment="1">
      <alignment horizontal="left" vertical="center" indent="1"/>
    </xf>
    <xf numFmtId="0" fontId="17" fillId="3" borderId="0" xfId="3" applyFont="1" applyFill="1"/>
    <xf numFmtId="0" fontId="3" fillId="3" borderId="0" xfId="3" applyFont="1" applyFill="1" applyAlignment="1">
      <alignment horizontal="center" vertical="center"/>
    </xf>
    <xf numFmtId="2" fontId="3" fillId="3" borderId="0" xfId="3" applyNumberFormat="1" applyFont="1" applyFill="1" applyAlignment="1">
      <alignment horizontal="left" vertical="center" indent="1"/>
    </xf>
    <xf numFmtId="2" fontId="1" fillId="0" borderId="0" xfId="3" applyNumberFormat="1"/>
    <xf numFmtId="0" fontId="5" fillId="0" borderId="0" xfId="3" applyFont="1" applyAlignment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6" fillId="0" borderId="0" xfId="1" applyAlignment="1" applyProtection="1">
      <alignment horizontal="left" vertical="center"/>
    </xf>
    <xf numFmtId="14" fontId="9" fillId="0" borderId="1" xfId="3" applyNumberFormat="1" applyFont="1" applyFill="1" applyBorder="1" applyAlignment="1"/>
    <xf numFmtId="0" fontId="13" fillId="2" borderId="0" xfId="3" applyFont="1" applyFill="1" applyAlignment="1">
      <alignment horizontal="left" vertical="center"/>
    </xf>
    <xf numFmtId="0" fontId="14" fillId="0" borderId="5" xfId="3" applyFont="1" applyBorder="1" applyAlignment="1">
      <alignment horizontal="left" vertical="center"/>
    </xf>
    <xf numFmtId="0" fontId="14" fillId="0" borderId="11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4" fillId="3" borderId="0" xfId="3" applyFont="1" applyFill="1" applyAlignment="1">
      <alignment horizontal="left" vertical="center"/>
    </xf>
    <xf numFmtId="0" fontId="14" fillId="2" borderId="0" xfId="3" applyFont="1" applyFill="1" applyAlignment="1">
      <alignment horizontal="left" vertical="center"/>
    </xf>
    <xf numFmtId="0" fontId="1" fillId="4" borderId="17" xfId="3" applyFont="1" applyFill="1" applyBorder="1" applyAlignment="1">
      <alignment vertical="center" wrapText="1"/>
    </xf>
    <xf numFmtId="0" fontId="1" fillId="3" borderId="0" xfId="3" applyFont="1" applyFill="1"/>
    <xf numFmtId="0" fontId="1" fillId="2" borderId="0" xfId="3" applyFont="1" applyFill="1"/>
    <xf numFmtId="0" fontId="1" fillId="0" borderId="0" xfId="3" applyFont="1"/>
    <xf numFmtId="0" fontId="1" fillId="4" borderId="6" xfId="3" applyFont="1" applyFill="1" applyBorder="1" applyAlignment="1">
      <alignment horizontal="left" vertical="center" wrapText="1" indent="1"/>
    </xf>
    <xf numFmtId="166" fontId="1" fillId="4" borderId="10" xfId="3" applyNumberFormat="1" applyFont="1" applyFill="1" applyBorder="1" applyAlignment="1">
      <alignment horizontal="center" vertical="center" wrapText="1"/>
    </xf>
    <xf numFmtId="0" fontId="1" fillId="4" borderId="14" xfId="3" applyNumberFormat="1" applyFont="1" applyFill="1" applyBorder="1" applyAlignment="1">
      <alignment horizontal="center" vertical="center" wrapText="1"/>
    </xf>
    <xf numFmtId="0" fontId="1" fillId="0" borderId="0" xfId="3" applyFont="1" applyFill="1" applyBorder="1"/>
    <xf numFmtId="0" fontId="11" fillId="0" borderId="0" xfId="3" applyFont="1" applyBorder="1"/>
    <xf numFmtId="0" fontId="1" fillId="0" borderId="0" xfId="3" applyFont="1" applyBorder="1" applyAlignment="1">
      <alignment horizontal="center" vertical="center"/>
    </xf>
    <xf numFmtId="2" fontId="1" fillId="0" borderId="0" xfId="3" applyNumberFormat="1" applyFont="1" applyBorder="1" applyAlignment="1">
      <alignment horizontal="left" vertical="center" indent="1"/>
    </xf>
    <xf numFmtId="0" fontId="1" fillId="0" borderId="0" xfId="3" applyFont="1" applyBorder="1"/>
    <xf numFmtId="0" fontId="1" fillId="4" borderId="6" xfId="3" applyFont="1" applyFill="1" applyBorder="1" applyAlignment="1">
      <alignment horizontal="left" vertical="center" wrapText="1"/>
    </xf>
    <xf numFmtId="0" fontId="22" fillId="4" borderId="6" xfId="3" applyFont="1" applyFill="1" applyBorder="1" applyAlignment="1">
      <alignment horizontal="left" vertical="center" wrapText="1" indent="2"/>
    </xf>
    <xf numFmtId="166" fontId="1" fillId="4" borderId="26" xfId="3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 vertical="center" wrapText="1"/>
    </xf>
    <xf numFmtId="0" fontId="14" fillId="0" borderId="0" xfId="3" applyFont="1" applyFill="1" applyAlignment="1">
      <alignment horizontal="left" vertical="center"/>
    </xf>
    <xf numFmtId="0" fontId="1" fillId="0" borderId="7" xfId="3" applyFont="1" applyFill="1" applyBorder="1" applyAlignment="1">
      <alignment vertical="center" wrapText="1"/>
    </xf>
    <xf numFmtId="0" fontId="1" fillId="0" borderId="17" xfId="3" applyFont="1" applyFill="1" applyBorder="1" applyAlignment="1">
      <alignment horizontal="left" vertical="center" wrapText="1"/>
    </xf>
    <xf numFmtId="0" fontId="1" fillId="4" borderId="17" xfId="3" applyFont="1" applyFill="1" applyBorder="1" applyAlignment="1">
      <alignment horizontal="left" vertical="center" wrapText="1" indent="1"/>
    </xf>
    <xf numFmtId="0" fontId="1" fillId="0" borderId="0" xfId="3" applyFont="1" applyAlignment="1">
      <alignment horizontal="left" vertical="top" wrapText="1" indent="1"/>
    </xf>
    <xf numFmtId="0" fontId="10" fillId="0" borderId="0" xfId="3" applyFont="1" applyAlignment="1">
      <alignment horizontal="left" vertical="top" wrapText="1" indent="1"/>
    </xf>
    <xf numFmtId="0" fontId="1" fillId="0" borderId="6" xfId="3" applyFont="1" applyFill="1" applyBorder="1" applyAlignment="1">
      <alignment horizontal="right" vertical="center" wrapText="1"/>
    </xf>
    <xf numFmtId="0" fontId="1" fillId="0" borderId="0" xfId="3" applyFont="1" applyFill="1" applyBorder="1" applyAlignment="1">
      <alignment horizontal="right" vertical="center" wrapText="1"/>
    </xf>
    <xf numFmtId="0" fontId="1" fillId="0" borderId="12" xfId="3" applyFont="1" applyFill="1" applyBorder="1" applyAlignment="1">
      <alignment horizontal="right" vertical="center" wrapText="1"/>
    </xf>
    <xf numFmtId="0" fontId="1" fillId="0" borderId="7" xfId="3" applyFont="1" applyFill="1" applyBorder="1" applyAlignment="1">
      <alignment horizontal="right" vertical="center" wrapText="1"/>
    </xf>
    <xf numFmtId="0" fontId="1" fillId="0" borderId="11" xfId="3" applyFont="1" applyFill="1" applyBorder="1" applyAlignment="1">
      <alignment horizontal="right" vertical="center" wrapText="1"/>
    </xf>
    <xf numFmtId="0" fontId="1" fillId="0" borderId="13" xfId="3" applyFont="1" applyFill="1" applyBorder="1" applyAlignment="1">
      <alignment horizontal="right" vertical="center" wrapText="1"/>
    </xf>
    <xf numFmtId="0" fontId="1" fillId="0" borderId="6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left" vertical="center"/>
    </xf>
    <xf numFmtId="0" fontId="1" fillId="0" borderId="12" xfId="3" applyFont="1" applyFill="1" applyBorder="1" applyAlignment="1">
      <alignment horizontal="left" vertical="center"/>
    </xf>
    <xf numFmtId="0" fontId="1" fillId="0" borderId="6" xfId="3" applyFont="1" applyFill="1" applyBorder="1" applyAlignment="1">
      <alignment horizontal="left" vertical="center" wrapText="1" indent="1"/>
    </xf>
    <xf numFmtId="0" fontId="1" fillId="4" borderId="6" xfId="3" applyFont="1" applyFill="1" applyBorder="1" applyAlignment="1">
      <alignment horizontal="left" vertical="center" wrapText="1" indent="1"/>
    </xf>
    <xf numFmtId="0" fontId="1" fillId="4" borderId="7" xfId="3" applyFont="1" applyFill="1" applyBorder="1" applyAlignment="1">
      <alignment horizontal="right" vertical="center" wrapText="1"/>
    </xf>
    <xf numFmtId="0" fontId="1" fillId="4" borderId="11" xfId="3" applyFont="1" applyFill="1" applyBorder="1" applyAlignment="1">
      <alignment horizontal="right" vertical="center" wrapText="1"/>
    </xf>
    <xf numFmtId="0" fontId="1" fillId="4" borderId="13" xfId="3" applyFont="1" applyFill="1" applyBorder="1" applyAlignment="1">
      <alignment horizontal="right" vertical="center" wrapText="1"/>
    </xf>
    <xf numFmtId="0" fontId="1" fillId="0" borderId="6" xfId="3" applyFont="1" applyFill="1" applyBorder="1" applyAlignment="1">
      <alignment horizontal="left" vertical="center" indent="1"/>
    </xf>
    <xf numFmtId="0" fontId="1" fillId="0" borderId="12" xfId="3" applyFont="1" applyFill="1" applyBorder="1" applyAlignment="1">
      <alignment horizontal="left" vertical="center" indent="1"/>
    </xf>
    <xf numFmtId="0" fontId="1" fillId="0" borderId="17" xfId="3" applyFont="1" applyFill="1" applyBorder="1" applyAlignment="1">
      <alignment horizontal="left" vertical="center" wrapText="1" indent="1"/>
    </xf>
    <xf numFmtId="0" fontId="1" fillId="4" borderId="0" xfId="3" applyFont="1" applyFill="1" applyBorder="1" applyAlignment="1">
      <alignment horizontal="left" vertical="center" wrapText="1"/>
    </xf>
    <xf numFmtId="0" fontId="1" fillId="4" borderId="12" xfId="3" applyFont="1" applyFill="1" applyBorder="1" applyAlignment="1">
      <alignment horizontal="left" vertical="center" wrapText="1"/>
    </xf>
    <xf numFmtId="0" fontId="1" fillId="4" borderId="6" xfId="3" applyFont="1" applyFill="1" applyBorder="1" applyAlignment="1">
      <alignment horizontal="left" vertical="center" wrapText="1"/>
    </xf>
    <xf numFmtId="0" fontId="1" fillId="0" borderId="6" xfId="3" applyFont="1" applyFill="1" applyBorder="1" applyAlignment="1">
      <alignment horizontal="center" vertical="center" wrapText="1"/>
    </xf>
    <xf numFmtId="0" fontId="1" fillId="0" borderId="12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left" vertical="center" wrapText="1" indent="1"/>
    </xf>
    <xf numFmtId="0" fontId="1" fillId="0" borderId="12" xfId="3" applyFont="1" applyFill="1" applyBorder="1" applyAlignment="1">
      <alignment horizontal="left" vertical="center" wrapText="1" indent="1"/>
    </xf>
    <xf numFmtId="0" fontId="1" fillId="0" borderId="8" xfId="3" applyFont="1" applyFill="1" applyBorder="1" applyAlignment="1">
      <alignment horizontal="center" vertical="center" wrapText="1"/>
    </xf>
    <xf numFmtId="0" fontId="1" fillId="0" borderId="14" xfId="3" applyFont="1" applyFill="1" applyBorder="1" applyAlignment="1">
      <alignment horizontal="center" vertical="center" wrapText="1"/>
    </xf>
    <xf numFmtId="0" fontId="1" fillId="0" borderId="8" xfId="3" applyNumberFormat="1" applyFont="1" applyFill="1" applyBorder="1" applyAlignment="1">
      <alignment horizontal="center" vertical="center" wrapText="1"/>
    </xf>
    <xf numFmtId="0" fontId="1" fillId="0" borderId="14" xfId="3" applyNumberFormat="1" applyFont="1" applyFill="1" applyBorder="1" applyAlignment="1">
      <alignment horizontal="center" vertical="center" wrapText="1"/>
    </xf>
    <xf numFmtId="166" fontId="1" fillId="0" borderId="10" xfId="3" applyNumberFormat="1" applyFont="1" applyFill="1" applyBorder="1" applyAlignment="1">
      <alignment horizontal="center" vertical="center" wrapText="1"/>
    </xf>
    <xf numFmtId="166" fontId="1" fillId="0" borderId="16" xfId="3" applyNumberFormat="1" applyFont="1" applyFill="1" applyBorder="1" applyAlignment="1">
      <alignment horizontal="center" vertical="center" wrapText="1"/>
    </xf>
    <xf numFmtId="0" fontId="1" fillId="4" borderId="12" xfId="3" applyFont="1" applyFill="1" applyBorder="1" applyAlignment="1">
      <alignment horizontal="left" vertical="center" wrapText="1" indent="1"/>
    </xf>
    <xf numFmtId="0" fontId="1" fillId="0" borderId="7" xfId="3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left" vertical="center" wrapText="1"/>
    </xf>
    <xf numFmtId="0" fontId="1" fillId="4" borderId="0" xfId="3" applyFont="1" applyFill="1" applyBorder="1" applyAlignment="1">
      <alignment horizontal="left" vertical="center" wrapText="1" indent="1"/>
    </xf>
    <xf numFmtId="0" fontId="22" fillId="4" borderId="17" xfId="3" applyFont="1" applyFill="1" applyBorder="1" applyAlignment="1">
      <alignment horizontal="left" vertical="center" wrapText="1" indent="2"/>
    </xf>
    <xf numFmtId="0" fontId="5" fillId="4" borderId="0" xfId="3" applyFont="1" applyFill="1" applyAlignment="1">
      <alignment horizontal="center" vertical="center" wrapText="1"/>
    </xf>
    <xf numFmtId="0" fontId="5" fillId="4" borderId="0" xfId="3" applyFont="1" applyFill="1" applyAlignment="1">
      <alignment horizontal="center" vertical="center"/>
    </xf>
    <xf numFmtId="0" fontId="8" fillId="4" borderId="0" xfId="3" applyFont="1" applyFill="1" applyAlignment="1">
      <alignment horizontal="right" vertical="center"/>
    </xf>
    <xf numFmtId="0" fontId="10" fillId="4" borderId="1" xfId="3" applyFont="1" applyFill="1" applyBorder="1" applyAlignment="1">
      <alignment horizontal="right"/>
    </xf>
    <xf numFmtId="0" fontId="12" fillId="0" borderId="5" xfId="3" applyFont="1" applyBorder="1" applyAlignment="1">
      <alignment horizontal="center" vertical="center" wrapText="1"/>
    </xf>
    <xf numFmtId="0" fontId="10" fillId="5" borderId="6" xfId="3" applyFont="1" applyFill="1" applyBorder="1" applyAlignment="1">
      <alignment horizontal="center" vertical="center" wrapText="1"/>
    </xf>
    <xf numFmtId="0" fontId="10" fillId="5" borderId="7" xfId="3" applyFont="1" applyFill="1" applyBorder="1" applyAlignment="1">
      <alignment horizontal="center" vertical="center" wrapText="1"/>
    </xf>
    <xf numFmtId="0" fontId="10" fillId="5" borderId="12" xfId="3" applyFont="1" applyFill="1" applyBorder="1" applyAlignment="1">
      <alignment horizontal="center" vertical="center" wrapText="1"/>
    </xf>
    <xf numFmtId="0" fontId="10" fillId="5" borderId="13" xfId="3" applyFont="1" applyFill="1" applyBorder="1" applyAlignment="1">
      <alignment horizontal="center" vertical="center" wrapText="1"/>
    </xf>
    <xf numFmtId="0" fontId="10" fillId="5" borderId="8" xfId="3" applyFont="1" applyFill="1" applyBorder="1" applyAlignment="1">
      <alignment horizontal="center" vertical="center" wrapText="1"/>
    </xf>
    <xf numFmtId="0" fontId="10" fillId="5" borderId="14" xfId="3" applyFont="1" applyFill="1" applyBorder="1" applyAlignment="1">
      <alignment horizontal="center" vertical="center" wrapText="1"/>
    </xf>
    <xf numFmtId="0" fontId="10" fillId="5" borderId="9" xfId="3" applyFont="1" applyFill="1" applyBorder="1" applyAlignment="1">
      <alignment horizontal="center" vertical="center" wrapText="1"/>
    </xf>
    <xf numFmtId="0" fontId="10" fillId="5" borderId="15" xfId="3" applyFont="1" applyFill="1" applyBorder="1" applyAlignment="1">
      <alignment horizontal="center" vertical="center" wrapText="1"/>
    </xf>
    <xf numFmtId="2" fontId="10" fillId="5" borderId="10" xfId="3" applyNumberFormat="1" applyFont="1" applyFill="1" applyBorder="1" applyAlignment="1">
      <alignment horizontal="center" vertical="center" wrapText="1"/>
    </xf>
    <xf numFmtId="2" fontId="10" fillId="5" borderId="16" xfId="3" applyNumberFormat="1" applyFont="1" applyFill="1" applyBorder="1" applyAlignment="1">
      <alignment horizontal="center" vertical="center" wrapText="1"/>
    </xf>
    <xf numFmtId="0" fontId="1" fillId="4" borderId="6" xfId="3" applyFont="1" applyFill="1" applyBorder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10" fillId="0" borderId="1" xfId="3" applyFont="1" applyBorder="1" applyAlignment="1">
      <alignment horizontal="right"/>
    </xf>
    <xf numFmtId="0" fontId="1" fillId="4" borderId="17" xfId="3" applyFont="1" applyFill="1" applyBorder="1" applyAlignment="1">
      <alignment vertical="center" wrapText="1"/>
    </xf>
    <xf numFmtId="0" fontId="1" fillId="4" borderId="17" xfId="3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 3" xfId="2"/>
    <cellStyle name="Обычный 3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66675</xdr:rowOff>
    </xdr:from>
    <xdr:to>
      <xdr:col>9</xdr:col>
      <xdr:colOff>28575</xdr:colOff>
      <xdr:row>3</xdr:row>
      <xdr:rowOff>466725</xdr:rowOff>
    </xdr:to>
    <xdr:pic>
      <xdr:nvPicPr>
        <xdr:cNvPr id="4097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71450"/>
          <a:ext cx="80772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!&#1055;&#1088;&#1072;&#1081;&#1089;&#1099;\1%20&#1052;&#1086;&#1089;&#1082;&#1074;&#1072;\8%20&#1042;&#1085;&#1091;&#1090;&#1088;&#1077;&#1085;&#1085;&#1080;&#1077;\&#1045;&#1074;&#1088;&#1086;%20&#1042;&#1089;&#1077;%20&#1058;&#1055;\&#1040;&#1074;&#1090;&#1086;&#1084;&#1072;&#1090;&#1080;&#1095;&#1077;&#1089;&#1082;&#1080;&#1077;%20&#1087;&#1088;&#1072;&#1081;&#1089;&#1099;\&#1069;&#1083;&#1077;&#1084;&#1077;&#1085;&#1090;&#1099;%20&#1074;&#1077;&#1085;&#1090;&#1080;&#1083;&#1103;&#1094;&#1080;&#1080;%20-%20&#1088;&#1072;&#1089;&#1095;&#1077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Меню"/>
      <sheetName val="Элементы вент"/>
      <sheetName val="Элементы вент ЦЗ"/>
      <sheetName val="Элементы вент 150"/>
      <sheetName val="Элементы вент Спецпрайс"/>
      <sheetName val="Элементы вент Д"/>
      <sheetName val="Элементы вент ЦС"/>
      <sheetName val="Распродажа вентиляции"/>
      <sheetName val="Распродажа вентиляции ЦЗ"/>
      <sheetName val="Распродажа вентиляции 150"/>
      <sheetName val="Распродажа вентиляции Спецпрайс"/>
      <sheetName val="Распродажа вентиляции Д"/>
      <sheetName val="Распродажа вентиляции ЦС"/>
      <sheetName val="ЭВ Технониколь"/>
      <sheetName val="ЭВ Технониколь ЦЗ"/>
      <sheetName val="ЭВ Технониколь 150"/>
      <sheetName val="ЭВ Технониколь Спецпрайс"/>
      <sheetName val="ЭВ Технониколь Д"/>
      <sheetName val="ЭВ Технониколь ЦС"/>
      <sheetName val="ЭВ Кровент"/>
      <sheetName val="ЭВ Кровент 30"/>
      <sheetName val="ЭВ Кровент 150"/>
      <sheetName val="ЭВ Кровент 300"/>
      <sheetName val="ЭВ Кровент Спецпрайс"/>
      <sheetName val="ЭВ Кровент Д"/>
      <sheetName val="ЭВ Кровент ЦС"/>
      <sheetName val="ЭВ Аквасистем"/>
      <sheetName val="ЭВ Аквасистем ЦЗ"/>
      <sheetName val="ЭВ Аквасистем 150"/>
      <sheetName val="ЭВ Аквасистем Спецпрайс"/>
      <sheetName val="ЭВ Аквасистем Д"/>
      <sheetName val="ЭВ Аквасистем ЦС"/>
      <sheetName val="ЭВ Gervent"/>
      <sheetName val="ЭВ Gervent ЦЗ"/>
      <sheetName val="ЭВ Gervent ЦС"/>
    </sheetNames>
    <sheetDataSet>
      <sheetData sheetId="0">
        <row r="5">
          <cell r="C5">
            <v>45448</v>
          </cell>
        </row>
        <row r="7">
          <cell r="C7">
            <v>45448</v>
          </cell>
        </row>
        <row r="10">
          <cell r="C10">
            <v>43296</v>
          </cell>
        </row>
        <row r="13">
          <cell r="C13">
            <v>45369</v>
          </cell>
        </row>
        <row r="16">
          <cell r="C16">
            <v>45448</v>
          </cell>
        </row>
        <row r="19">
          <cell r="C19">
            <v>43238</v>
          </cell>
        </row>
        <row r="22">
          <cell r="C22">
            <v>45446</v>
          </cell>
        </row>
        <row r="27">
          <cell r="E27">
            <v>1</v>
          </cell>
        </row>
        <row r="28">
          <cell r="E28">
            <v>6</v>
          </cell>
        </row>
        <row r="29">
          <cell r="E29">
            <v>5</v>
          </cell>
        </row>
        <row r="30">
          <cell r="E30">
            <v>12</v>
          </cell>
        </row>
        <row r="31">
          <cell r="E31">
            <v>20</v>
          </cell>
        </row>
        <row r="32">
          <cell r="E32">
            <v>21</v>
          </cell>
        </row>
        <row r="33">
          <cell r="E33">
            <v>14</v>
          </cell>
        </row>
        <row r="73">
          <cell r="B73" t="str">
            <v>L:\!Прайсы\1 Москва\1 Розничные\Элементы вентиляции.xls</v>
          </cell>
        </row>
        <row r="74">
          <cell r="B74" t="str">
            <v>L:\!Прайсы\1 Москва\2 Прайс 30\Элементы вентиляции 30.xls</v>
          </cell>
        </row>
        <row r="75">
          <cell r="B75" t="str">
            <v>L:\!Прайсы\1 Москва\3 Прайс 150\Элементы вентиляции 150.xls</v>
          </cell>
        </row>
        <row r="76">
          <cell r="B76" t="str">
            <v>L:\!Прайсы\1 Москва\4 Строительный\Элементы вентиляции Строительный.xls</v>
          </cell>
        </row>
        <row r="77">
          <cell r="B77" t="str">
            <v>L:\!Прайсы\1 Москва\5 Спецпрайс\Элементы вентиляции Спецпрайс.xls</v>
          </cell>
        </row>
        <row r="83">
          <cell r="D83">
            <v>590021</v>
          </cell>
        </row>
        <row r="86">
          <cell r="D86">
            <v>584327</v>
          </cell>
        </row>
        <row r="100">
          <cell r="D100">
            <v>134158</v>
          </cell>
        </row>
        <row r="105">
          <cell r="D105">
            <v>532579</v>
          </cell>
        </row>
        <row r="112">
          <cell r="C112">
            <v>682213</v>
          </cell>
        </row>
        <row r="113">
          <cell r="C113">
            <v>682241</v>
          </cell>
        </row>
        <row r="114">
          <cell r="C114">
            <v>649752</v>
          </cell>
        </row>
        <row r="115">
          <cell r="C115">
            <v>649705</v>
          </cell>
        </row>
        <row r="116">
          <cell r="C116">
            <v>649699</v>
          </cell>
        </row>
        <row r="117">
          <cell r="D117">
            <v>532788</v>
          </cell>
        </row>
        <row r="143">
          <cell r="D143">
            <v>566555</v>
          </cell>
        </row>
        <row r="147">
          <cell r="D147">
            <v>637310</v>
          </cell>
        </row>
        <row r="148">
          <cell r="D148">
            <v>637323</v>
          </cell>
        </row>
        <row r="151">
          <cell r="D151">
            <v>580591</v>
          </cell>
        </row>
        <row r="155">
          <cell r="D155">
            <v>566570</v>
          </cell>
        </row>
        <row r="159">
          <cell r="D159">
            <v>580600</v>
          </cell>
        </row>
        <row r="162">
          <cell r="D162">
            <v>580602</v>
          </cell>
        </row>
        <row r="164">
          <cell r="D164">
            <v>580603</v>
          </cell>
        </row>
        <row r="167">
          <cell r="D167">
            <v>566872</v>
          </cell>
        </row>
        <row r="169">
          <cell r="D169">
            <v>554491</v>
          </cell>
        </row>
        <row r="171">
          <cell r="D171">
            <v>566873</v>
          </cell>
        </row>
        <row r="174">
          <cell r="D174">
            <v>520628</v>
          </cell>
        </row>
        <row r="175">
          <cell r="D175">
            <v>564271</v>
          </cell>
        </row>
        <row r="177">
          <cell r="D177">
            <v>604172</v>
          </cell>
        </row>
        <row r="178">
          <cell r="D178">
            <v>308599</v>
          </cell>
        </row>
        <row r="179">
          <cell r="D179">
            <v>561732</v>
          </cell>
        </row>
        <row r="184">
          <cell r="D184">
            <v>549074</v>
          </cell>
        </row>
        <row r="189">
          <cell r="D189">
            <v>613777</v>
          </cell>
        </row>
        <row r="190">
          <cell r="D190">
            <v>170858</v>
          </cell>
        </row>
        <row r="191">
          <cell r="D191">
            <v>557737</v>
          </cell>
        </row>
        <row r="192">
          <cell r="D192">
            <v>566880</v>
          </cell>
        </row>
        <row r="193">
          <cell r="D193">
            <v>556815</v>
          </cell>
        </row>
        <row r="195">
          <cell r="D195">
            <v>422728</v>
          </cell>
        </row>
        <row r="196">
          <cell r="D196">
            <v>422110</v>
          </cell>
        </row>
        <row r="197">
          <cell r="D197">
            <v>553012</v>
          </cell>
        </row>
        <row r="199">
          <cell r="D199">
            <v>177952</v>
          </cell>
        </row>
        <row r="202">
          <cell r="D202">
            <v>532097</v>
          </cell>
        </row>
        <row r="203">
          <cell r="D203">
            <v>529239</v>
          </cell>
        </row>
        <row r="204">
          <cell r="D204">
            <v>566881</v>
          </cell>
        </row>
        <row r="206">
          <cell r="D206">
            <v>159768</v>
          </cell>
        </row>
        <row r="207">
          <cell r="D207">
            <v>613019</v>
          </cell>
        </row>
        <row r="208">
          <cell r="D208">
            <v>613020</v>
          </cell>
        </row>
        <row r="209">
          <cell r="D209">
            <v>529238</v>
          </cell>
        </row>
        <row r="210">
          <cell r="D210">
            <v>529240</v>
          </cell>
        </row>
        <row r="211">
          <cell r="D211">
            <v>566885</v>
          </cell>
        </row>
        <row r="212">
          <cell r="D212">
            <v>566893</v>
          </cell>
        </row>
        <row r="219">
          <cell r="D219">
            <v>556816</v>
          </cell>
        </row>
        <row r="224">
          <cell r="D224">
            <v>639195</v>
          </cell>
        </row>
        <row r="225">
          <cell r="D225">
            <v>639198</v>
          </cell>
        </row>
        <row r="228">
          <cell r="D228">
            <v>549076</v>
          </cell>
        </row>
        <row r="229">
          <cell r="D229">
            <v>301838</v>
          </cell>
        </row>
        <row r="232">
          <cell r="D232">
            <v>169920</v>
          </cell>
        </row>
        <row r="233">
          <cell r="D233">
            <v>566910</v>
          </cell>
        </row>
        <row r="235">
          <cell r="D235">
            <v>566911</v>
          </cell>
        </row>
        <row r="237">
          <cell r="D237">
            <v>542048</v>
          </cell>
        </row>
        <row r="239">
          <cell r="D239">
            <v>169506</v>
          </cell>
        </row>
        <row r="241">
          <cell r="D241">
            <v>566913</v>
          </cell>
        </row>
        <row r="243">
          <cell r="D243">
            <v>553013</v>
          </cell>
        </row>
        <row r="246">
          <cell r="D246">
            <v>580832</v>
          </cell>
        </row>
        <row r="247">
          <cell r="D247">
            <v>561733</v>
          </cell>
        </row>
        <row r="249">
          <cell r="D249">
            <v>580809</v>
          </cell>
        </row>
        <row r="254">
          <cell r="D254">
            <v>531578</v>
          </cell>
        </row>
        <row r="256">
          <cell r="D256">
            <v>566921</v>
          </cell>
        </row>
        <row r="264">
          <cell r="D264">
            <v>566969</v>
          </cell>
        </row>
        <row r="266">
          <cell r="D266">
            <v>566971</v>
          </cell>
        </row>
        <row r="268">
          <cell r="D268">
            <v>566972</v>
          </cell>
        </row>
        <row r="272">
          <cell r="D272">
            <v>309113</v>
          </cell>
        </row>
        <row r="276">
          <cell r="D276">
            <v>567160</v>
          </cell>
        </row>
        <row r="278">
          <cell r="D278">
            <v>567162</v>
          </cell>
        </row>
        <row r="281">
          <cell r="D281">
            <v>613783</v>
          </cell>
        </row>
        <row r="282">
          <cell r="D282">
            <v>623890</v>
          </cell>
        </row>
        <row r="288">
          <cell r="D288">
            <v>309420</v>
          </cell>
        </row>
        <row r="289">
          <cell r="D289">
            <v>624117</v>
          </cell>
        </row>
        <row r="290">
          <cell r="D290">
            <v>567169</v>
          </cell>
        </row>
        <row r="292">
          <cell r="D292">
            <v>567170</v>
          </cell>
        </row>
        <row r="294">
          <cell r="D294">
            <v>567171</v>
          </cell>
        </row>
        <row r="297">
          <cell r="D297">
            <v>613766</v>
          </cell>
        </row>
        <row r="300">
          <cell r="D300">
            <v>613764</v>
          </cell>
        </row>
        <row r="310">
          <cell r="D310">
            <v>567218</v>
          </cell>
        </row>
        <row r="311">
          <cell r="D311">
            <v>536633</v>
          </cell>
        </row>
        <row r="312">
          <cell r="D312">
            <v>567220</v>
          </cell>
        </row>
        <row r="313">
          <cell r="D313">
            <v>529064</v>
          </cell>
        </row>
        <row r="314">
          <cell r="D314">
            <v>187921</v>
          </cell>
        </row>
        <row r="315">
          <cell r="D315">
            <v>567223</v>
          </cell>
        </row>
        <row r="317">
          <cell r="D317">
            <v>552906</v>
          </cell>
        </row>
        <row r="318">
          <cell r="D318">
            <v>567225</v>
          </cell>
        </row>
        <row r="319">
          <cell r="D319">
            <v>525225</v>
          </cell>
        </row>
        <row r="320">
          <cell r="D320">
            <v>567513</v>
          </cell>
        </row>
        <row r="321">
          <cell r="D321">
            <v>552904</v>
          </cell>
        </row>
        <row r="322">
          <cell r="D322">
            <v>551815</v>
          </cell>
        </row>
        <row r="323">
          <cell r="D323">
            <v>567226</v>
          </cell>
        </row>
        <row r="324">
          <cell r="D324">
            <v>567302</v>
          </cell>
        </row>
        <row r="325">
          <cell r="D325">
            <v>567303</v>
          </cell>
        </row>
        <row r="326">
          <cell r="D326">
            <v>567304</v>
          </cell>
        </row>
        <row r="327">
          <cell r="D327">
            <v>567306</v>
          </cell>
        </row>
        <row r="328">
          <cell r="D328">
            <v>567310</v>
          </cell>
        </row>
        <row r="329">
          <cell r="D329">
            <v>567356</v>
          </cell>
        </row>
        <row r="330">
          <cell r="D330">
            <v>566198</v>
          </cell>
        </row>
        <row r="331">
          <cell r="D331">
            <v>567357</v>
          </cell>
        </row>
        <row r="332">
          <cell r="D332">
            <v>567386</v>
          </cell>
        </row>
        <row r="333">
          <cell r="D333">
            <v>567387</v>
          </cell>
        </row>
        <row r="334">
          <cell r="D334">
            <v>567394</v>
          </cell>
        </row>
        <row r="335">
          <cell r="D335">
            <v>567396</v>
          </cell>
        </row>
        <row r="336">
          <cell r="D336">
            <v>567398</v>
          </cell>
        </row>
        <row r="337">
          <cell r="D337">
            <v>527021</v>
          </cell>
        </row>
        <row r="338">
          <cell r="D338">
            <v>421409</v>
          </cell>
        </row>
        <row r="339">
          <cell r="D339">
            <v>542830</v>
          </cell>
        </row>
        <row r="340">
          <cell r="D340">
            <v>567403</v>
          </cell>
        </row>
        <row r="341">
          <cell r="D341">
            <v>527788</v>
          </cell>
        </row>
        <row r="342">
          <cell r="D342">
            <v>101273</v>
          </cell>
        </row>
        <row r="343">
          <cell r="D343">
            <v>524583</v>
          </cell>
        </row>
        <row r="344">
          <cell r="D344">
            <v>567423</v>
          </cell>
        </row>
        <row r="345">
          <cell r="D345">
            <v>421410</v>
          </cell>
        </row>
        <row r="346">
          <cell r="D346">
            <v>544390</v>
          </cell>
        </row>
        <row r="348">
          <cell r="D348">
            <v>128484</v>
          </cell>
        </row>
        <row r="349">
          <cell r="D349">
            <v>567425</v>
          </cell>
        </row>
        <row r="350">
          <cell r="D350">
            <v>567426</v>
          </cell>
        </row>
        <row r="351">
          <cell r="D351">
            <v>555468</v>
          </cell>
        </row>
        <row r="352">
          <cell r="D352">
            <v>567427</v>
          </cell>
        </row>
        <row r="353">
          <cell r="D353">
            <v>542104</v>
          </cell>
        </row>
        <row r="354">
          <cell r="D354">
            <v>523726</v>
          </cell>
        </row>
        <row r="355">
          <cell r="D355">
            <v>521590</v>
          </cell>
        </row>
        <row r="356">
          <cell r="D356">
            <v>567428</v>
          </cell>
        </row>
        <row r="357">
          <cell r="D357">
            <v>567429</v>
          </cell>
        </row>
        <row r="358">
          <cell r="D358">
            <v>544371</v>
          </cell>
        </row>
        <row r="359">
          <cell r="D359">
            <v>687</v>
          </cell>
        </row>
        <row r="360">
          <cell r="D360">
            <v>548704</v>
          </cell>
        </row>
        <row r="361">
          <cell r="D361">
            <v>558508</v>
          </cell>
        </row>
        <row r="362">
          <cell r="D362">
            <v>688</v>
          </cell>
        </row>
        <row r="363">
          <cell r="D363">
            <v>567469</v>
          </cell>
        </row>
        <row r="364">
          <cell r="D364">
            <v>561497</v>
          </cell>
        </row>
        <row r="365">
          <cell r="D365">
            <v>187932</v>
          </cell>
        </row>
        <row r="366">
          <cell r="D366">
            <v>593773</v>
          </cell>
        </row>
        <row r="367">
          <cell r="D367">
            <v>561498</v>
          </cell>
        </row>
        <row r="368">
          <cell r="D368">
            <v>555259</v>
          </cell>
        </row>
        <row r="369">
          <cell r="D369">
            <v>595812</v>
          </cell>
        </row>
        <row r="370">
          <cell r="D370">
            <v>595817</v>
          </cell>
        </row>
        <row r="371">
          <cell r="D371">
            <v>585091</v>
          </cell>
        </row>
        <row r="372">
          <cell r="D372">
            <v>613015</v>
          </cell>
        </row>
        <row r="373">
          <cell r="D373">
            <v>581742</v>
          </cell>
        </row>
        <row r="374">
          <cell r="D374">
            <v>551118</v>
          </cell>
        </row>
        <row r="375">
          <cell r="D375">
            <v>175662</v>
          </cell>
        </row>
        <row r="376">
          <cell r="D376">
            <v>177505</v>
          </cell>
        </row>
        <row r="377">
          <cell r="D377">
            <v>121344</v>
          </cell>
        </row>
        <row r="379">
          <cell r="D379">
            <v>567478</v>
          </cell>
        </row>
        <row r="387">
          <cell r="D387">
            <v>422251</v>
          </cell>
        </row>
        <row r="388">
          <cell r="D388">
            <v>627726</v>
          </cell>
        </row>
        <row r="389">
          <cell r="D389">
            <v>627720</v>
          </cell>
        </row>
        <row r="390">
          <cell r="D390">
            <v>529465</v>
          </cell>
        </row>
        <row r="391">
          <cell r="D391">
            <v>555785</v>
          </cell>
        </row>
        <row r="392">
          <cell r="D392">
            <v>555792</v>
          </cell>
        </row>
        <row r="393">
          <cell r="D393">
            <v>647723</v>
          </cell>
        </row>
        <row r="394">
          <cell r="D394">
            <v>555796</v>
          </cell>
        </row>
        <row r="423">
          <cell r="D423">
            <v>542963</v>
          </cell>
        </row>
        <row r="425">
          <cell r="D425">
            <v>567925</v>
          </cell>
        </row>
        <row r="428">
          <cell r="D428">
            <v>567944</v>
          </cell>
        </row>
        <row r="430">
          <cell r="D430">
            <v>567941</v>
          </cell>
        </row>
        <row r="432">
          <cell r="D432">
            <v>567947</v>
          </cell>
        </row>
        <row r="433">
          <cell r="D433">
            <v>567921</v>
          </cell>
        </row>
        <row r="434">
          <cell r="D434">
            <v>567933</v>
          </cell>
        </row>
        <row r="435">
          <cell r="D435">
            <v>569900</v>
          </cell>
        </row>
        <row r="444">
          <cell r="D444">
            <v>576656</v>
          </cell>
        </row>
        <row r="463">
          <cell r="C463">
            <v>4</v>
          </cell>
        </row>
        <row r="465">
          <cell r="B465" t="str">
            <v>L:\!Прайсы\temp\Архив прайс-листов\1 Москва Архив\1 Розничные\Элементы вентиляции РАСПРОДАЖА архив.xls</v>
          </cell>
        </row>
        <row r="466">
          <cell r="B466" t="str">
            <v>L:\!Прайсы\temp\Архив прайс-листов\1 Москва Архив\2 Прайс 30\Элементы вентиляции РАСПРОДАЖА 30 архив.xls</v>
          </cell>
        </row>
        <row r="467">
          <cell r="B467" t="str">
            <v>L:\!Прайсы\temp\Архив прайс-листов\1 Москва Архив\3 Прайс 150\Элементы вентиляции РАСПРОДАЖА 150 архив.xls</v>
          </cell>
        </row>
        <row r="469">
          <cell r="B469" t="str">
            <v>L:\!Прайсы\temp\Архив прайс-листов\1 Москва Архив\5 Спецпрайс архив\Элементы вентиляции РАСПРОДАЖА Спецпрайс архив.xls</v>
          </cell>
        </row>
        <row r="475">
          <cell r="D475">
            <v>545821</v>
          </cell>
        </row>
        <row r="476">
          <cell r="D476">
            <v>545826</v>
          </cell>
        </row>
        <row r="477">
          <cell r="D477">
            <v>545832</v>
          </cell>
        </row>
        <row r="478">
          <cell r="D478">
            <v>545839</v>
          </cell>
        </row>
        <row r="479">
          <cell r="D479">
            <v>545846</v>
          </cell>
        </row>
        <row r="480">
          <cell r="D480">
            <v>545855</v>
          </cell>
        </row>
        <row r="481">
          <cell r="D481">
            <v>548873</v>
          </cell>
        </row>
        <row r="482">
          <cell r="D482">
            <v>545872</v>
          </cell>
        </row>
        <row r="490">
          <cell r="D490">
            <v>545877</v>
          </cell>
        </row>
        <row r="491">
          <cell r="D491">
            <v>545884</v>
          </cell>
        </row>
        <row r="505">
          <cell r="C505">
            <v>5</v>
          </cell>
        </row>
        <row r="507">
          <cell r="B507" t="str">
            <v>L:\!Прайсы\temp\Архив прайс-листов\1 Москва Архив\1 Розничные\Элементы вентиляции ТЕХНО архив.xls</v>
          </cell>
        </row>
        <row r="508">
          <cell r="B508" t="str">
            <v>L:\!Прайсы\temp\Архив прайс-листов\1 Москва Архив\2 Прайс 30\Элементы вентиляции ТЕХНО 30 архив.xls</v>
          </cell>
        </row>
        <row r="509">
          <cell r="B509" t="str">
            <v>L:\!Прайсы\temp\Архив прайс-листов\1 Москва Архив\3 Прайс 150\Элементы вентиляции ТЕХНО 150 архив.xls</v>
          </cell>
        </row>
        <row r="510">
          <cell r="B510" t="str">
            <v>L:\!Прайсы\temp\Архив прайс-листов\1 Москва Архив\4 Дилерский архив\Элементы вентиляции ТЕХНО Дилерский архив.xls</v>
          </cell>
        </row>
        <row r="511">
          <cell r="B511" t="str">
            <v>L:\!Прайсы\temp\Архив прайс-листов\1 Москва Архив\5 Спецпрайс архив\Элементы вентиляции ТЕХНО Спецпрайс архив.xls</v>
          </cell>
        </row>
        <row r="519">
          <cell r="D519" t="str">
            <v>718 911</v>
          </cell>
        </row>
        <row r="520">
          <cell r="D520" t="str">
            <v>718 910</v>
          </cell>
        </row>
        <row r="521">
          <cell r="D521" t="str">
            <v>718 906</v>
          </cell>
        </row>
        <row r="522">
          <cell r="D522" t="str">
            <v>718 912</v>
          </cell>
        </row>
        <row r="523">
          <cell r="D523" t="str">
            <v>718 907</v>
          </cell>
        </row>
        <row r="524">
          <cell r="D524" t="str">
            <v>718 908</v>
          </cell>
        </row>
        <row r="525">
          <cell r="D525" t="str">
            <v>718 913</v>
          </cell>
        </row>
        <row r="526">
          <cell r="D526" t="str">
            <v>718 914</v>
          </cell>
        </row>
        <row r="527">
          <cell r="D527" t="str">
            <v>718 918</v>
          </cell>
        </row>
        <row r="528">
          <cell r="D528" t="str">
            <v>718 939</v>
          </cell>
        </row>
        <row r="529">
          <cell r="D529" t="str">
            <v>718 942</v>
          </cell>
        </row>
        <row r="530">
          <cell r="D530" t="str">
            <v>718 929</v>
          </cell>
        </row>
        <row r="531">
          <cell r="D531" t="str">
            <v>718 940</v>
          </cell>
        </row>
        <row r="532">
          <cell r="D532" t="str">
            <v>718 935</v>
          </cell>
        </row>
        <row r="533">
          <cell r="D533" t="str">
            <v>718 941</v>
          </cell>
        </row>
        <row r="534">
          <cell r="D534" t="str">
            <v>718 952</v>
          </cell>
        </row>
        <row r="535">
          <cell r="D535" t="str">
            <v>718 963</v>
          </cell>
        </row>
        <row r="536">
          <cell r="D536" t="str">
            <v>718 949</v>
          </cell>
        </row>
        <row r="537">
          <cell r="D537">
            <v>721274</v>
          </cell>
        </row>
        <row r="538">
          <cell r="D538">
            <v>721275</v>
          </cell>
        </row>
        <row r="539">
          <cell r="D539">
            <v>721276</v>
          </cell>
        </row>
        <row r="540">
          <cell r="D540">
            <v>721277</v>
          </cell>
        </row>
        <row r="541">
          <cell r="D541">
            <v>752617</v>
          </cell>
        </row>
        <row r="542">
          <cell r="D542" t="str">
            <v>718 957</v>
          </cell>
        </row>
        <row r="568">
          <cell r="D568">
            <v>125331</v>
          </cell>
        </row>
        <row r="569">
          <cell r="D569">
            <v>110568</v>
          </cell>
        </row>
        <row r="584">
          <cell r="C584">
            <v>7</v>
          </cell>
        </row>
        <row r="586">
          <cell r="B586" t="str">
            <v>L:\!Прайсы\temp\Архив прайс-листов\1 Москва Архив\1 Розничные\Элементы вентиляции Aquasystem архив.xls</v>
          </cell>
        </row>
        <row r="587">
          <cell r="B587" t="str">
            <v>L:\!Прайсы\temp\Архив прайс-листов\1 Москва Архив\2 Прайс 30\Элементы вентиляции Aquasystem 30 архив.xls</v>
          </cell>
        </row>
        <row r="588">
          <cell r="B588" t="str">
            <v>L:\!Прайсы\temp\Архив прайс-листов\1 Москва Архив\3 Прайс 150\Элементы вентиляции Aquasystem 150 архив.xls</v>
          </cell>
        </row>
        <row r="590">
          <cell r="B590" t="str">
            <v>L:\!Прайсы\temp\Архив прайс-листов\1 Москва Архив\5 Спецпрайс архив\Элементы вентиляции Aquasystem Спецпрайс архив.xls</v>
          </cell>
        </row>
        <row r="948">
          <cell r="C948">
            <v>853260</v>
          </cell>
        </row>
        <row r="949">
          <cell r="C949">
            <v>853262</v>
          </cell>
        </row>
        <row r="950">
          <cell r="C950">
            <v>853266</v>
          </cell>
        </row>
        <row r="951">
          <cell r="C951">
            <v>853265</v>
          </cell>
        </row>
        <row r="952">
          <cell r="C952">
            <v>853270</v>
          </cell>
        </row>
        <row r="953">
          <cell r="C953">
            <v>853275</v>
          </cell>
        </row>
        <row r="954">
          <cell r="C954">
            <v>853258</v>
          </cell>
        </row>
        <row r="955">
          <cell r="C955">
            <v>853271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C32" t="str">
            <v>Подробную информацию о всех материалах можно узнать на сайте www.unikma.ru.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3">
          <cell r="C23" t="str">
            <v>Подробную информацию о всех материалах можно узнать на сайте www.unikma.ru.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>
    <tabColor rgb="FF92D050"/>
    <pageSetUpPr fitToPage="1"/>
  </sheetPr>
  <dimension ref="A1:M263"/>
  <sheetViews>
    <sheetView showGridLines="0" tabSelected="1" zoomScale="90" zoomScaleNormal="90" zoomScaleSheetLayoutView="100" workbookViewId="0">
      <pane ySplit="10" topLeftCell="A11" activePane="bottomLeft" state="frozen"/>
      <selection activeCell="F11" sqref="F11:H11"/>
      <selection pane="bottomLeft" activeCell="A195" sqref="A195:IV195"/>
    </sheetView>
  </sheetViews>
  <sheetFormatPr defaultColWidth="0" defaultRowHeight="0" customHeight="1" zeroHeight="1"/>
  <cols>
    <col min="1" max="1" width="1.42578125" style="7" customWidth="1"/>
    <col min="2" max="2" width="1.28515625" style="7" customWidth="1"/>
    <col min="3" max="3" width="1" style="7" customWidth="1"/>
    <col min="4" max="4" width="58.7109375" style="7" customWidth="1"/>
    <col min="5" max="5" width="19.85546875" style="7" customWidth="1"/>
    <col min="6" max="6" width="31" style="7" customWidth="1"/>
    <col min="7" max="7" width="7.5703125" style="14" customWidth="1"/>
    <col min="8" max="8" width="9.28515625" style="14" customWidth="1"/>
    <col min="9" max="9" width="14.42578125" style="145" customWidth="1"/>
    <col min="10" max="10" width="1" style="7" customWidth="1"/>
    <col min="11" max="12" width="1.28515625" style="7" customWidth="1"/>
    <col min="13" max="13" width="1.42578125" style="7" customWidth="1"/>
    <col min="14" max="16384" width="0" style="7" hidden="1"/>
  </cols>
  <sheetData>
    <row r="1" spans="1:13" ht="8.25" customHeight="1">
      <c r="A1" s="1"/>
      <c r="B1" s="1"/>
      <c r="C1" s="1"/>
      <c r="D1" s="2"/>
      <c r="E1" s="2"/>
      <c r="F1" s="2"/>
      <c r="G1" s="3"/>
      <c r="H1" s="3"/>
      <c r="I1" s="4"/>
      <c r="J1" s="5"/>
      <c r="K1" s="5"/>
      <c r="L1" s="5"/>
      <c r="M1" s="6"/>
    </row>
    <row r="2" spans="1:13" ht="8.25" customHeight="1">
      <c r="A2" s="8"/>
      <c r="B2" s="9"/>
      <c r="C2" s="9"/>
      <c r="D2" s="10"/>
      <c r="E2" s="10"/>
      <c r="F2" s="10"/>
      <c r="G2" s="11"/>
      <c r="H2" s="11"/>
      <c r="I2" s="12"/>
      <c r="J2" s="9"/>
      <c r="K2" s="9"/>
      <c r="L2" s="5"/>
      <c r="M2" s="6"/>
    </row>
    <row r="3" spans="1:13" ht="12" customHeight="1">
      <c r="A3" s="8"/>
      <c r="C3" s="214" t="s">
        <v>0</v>
      </c>
      <c r="D3" s="215"/>
      <c r="E3" s="215"/>
      <c r="F3" s="215"/>
      <c r="G3" s="215"/>
      <c r="H3" s="215"/>
      <c r="I3" s="215"/>
      <c r="J3" s="215"/>
      <c r="L3" s="16"/>
      <c r="M3" s="6"/>
    </row>
    <row r="4" spans="1:13" ht="14.25" customHeight="1">
      <c r="A4" s="8"/>
      <c r="C4" s="215"/>
      <c r="D4" s="215"/>
      <c r="E4" s="215"/>
      <c r="F4" s="215"/>
      <c r="G4" s="215"/>
      <c r="H4" s="215"/>
      <c r="I4" s="215"/>
      <c r="J4" s="215"/>
      <c r="L4" s="16"/>
      <c r="M4" s="6"/>
    </row>
    <row r="5" spans="1:13" ht="19.5" customHeight="1">
      <c r="A5" s="8"/>
      <c r="C5" s="215"/>
      <c r="D5" s="215"/>
      <c r="E5" s="215"/>
      <c r="F5" s="215"/>
      <c r="G5" s="215"/>
      <c r="H5" s="215"/>
      <c r="I5" s="215"/>
      <c r="J5" s="215"/>
      <c r="L5" s="16"/>
      <c r="M5" s="6"/>
    </row>
    <row r="6" spans="1:13" ht="14.25" customHeight="1">
      <c r="A6" s="8"/>
      <c r="C6" s="17"/>
      <c r="D6" s="18" t="s">
        <v>1</v>
      </c>
      <c r="E6" s="19"/>
      <c r="F6" s="216"/>
      <c r="G6" s="216"/>
      <c r="H6" s="216"/>
      <c r="I6" s="216"/>
      <c r="J6" s="216"/>
      <c r="L6" s="16"/>
      <c r="M6" s="6"/>
    </row>
    <row r="7" spans="1:13" ht="13.5" customHeight="1" thickBot="1">
      <c r="A7" s="8"/>
      <c r="C7" s="20"/>
      <c r="D7" s="21">
        <v>45448</v>
      </c>
      <c r="E7" s="217" t="s">
        <v>2</v>
      </c>
      <c r="F7" s="217"/>
      <c r="G7" s="217"/>
      <c r="H7" s="217"/>
      <c r="I7" s="217"/>
      <c r="J7" s="217"/>
      <c r="L7" s="16"/>
      <c r="M7" s="6"/>
    </row>
    <row r="8" spans="1:13" ht="3.75" customHeight="1" thickTop="1">
      <c r="A8" s="8"/>
      <c r="C8" s="22"/>
      <c r="D8" s="23"/>
      <c r="E8" s="23"/>
      <c r="F8" s="23"/>
      <c r="G8" s="24"/>
      <c r="H8" s="24"/>
      <c r="I8" s="25"/>
      <c r="J8" s="26"/>
      <c r="L8" s="16"/>
      <c r="M8" s="6"/>
    </row>
    <row r="9" spans="1:13" ht="12.75" customHeight="1">
      <c r="A9" s="8"/>
      <c r="B9" s="27"/>
      <c r="C9" s="218"/>
      <c r="D9" s="219" t="s">
        <v>3</v>
      </c>
      <c r="E9" s="219"/>
      <c r="F9" s="220"/>
      <c r="G9" s="223" t="s">
        <v>4</v>
      </c>
      <c r="H9" s="225" t="s">
        <v>5</v>
      </c>
      <c r="I9" s="227" t="s">
        <v>6</v>
      </c>
      <c r="J9" s="29"/>
      <c r="K9" s="27"/>
      <c r="L9" s="16"/>
      <c r="M9" s="6"/>
    </row>
    <row r="10" spans="1:13" ht="12.75" customHeight="1">
      <c r="A10" s="8"/>
      <c r="B10" s="27"/>
      <c r="C10" s="218"/>
      <c r="D10" s="221"/>
      <c r="E10" s="221"/>
      <c r="F10" s="222"/>
      <c r="G10" s="224"/>
      <c r="H10" s="226"/>
      <c r="I10" s="228"/>
      <c r="J10" s="29"/>
      <c r="K10" s="27"/>
      <c r="L10" s="16"/>
      <c r="M10" s="6"/>
    </row>
    <row r="11" spans="1:13" s="33" customFormat="1" ht="16.5" customHeight="1">
      <c r="A11" s="8"/>
      <c r="B11" s="27"/>
      <c r="C11" s="30"/>
      <c r="D11" s="213" t="s">
        <v>7</v>
      </c>
      <c r="E11" s="213"/>
      <c r="F11" s="213"/>
      <c r="G11" s="213"/>
      <c r="H11" s="213"/>
      <c r="I11" s="213"/>
      <c r="J11" s="31"/>
      <c r="K11" s="32"/>
      <c r="L11" s="16"/>
      <c r="M11" s="6"/>
    </row>
    <row r="12" spans="1:13" s="33" customFormat="1" ht="16.5" customHeight="1">
      <c r="A12" s="8"/>
      <c r="B12" s="27"/>
      <c r="C12" s="30"/>
      <c r="D12" s="194" t="s">
        <v>8</v>
      </c>
      <c r="E12" s="194"/>
      <c r="F12" s="35"/>
      <c r="G12" s="36" t="s">
        <v>9</v>
      </c>
      <c r="H12" s="37" t="s">
        <v>10</v>
      </c>
      <c r="I12" s="38">
        <v>589</v>
      </c>
      <c r="J12" s="31"/>
      <c r="K12" s="32"/>
      <c r="L12" s="16"/>
      <c r="M12" s="6"/>
    </row>
    <row r="13" spans="1:13" s="46" customFormat="1" ht="26.25" customHeight="1">
      <c r="A13" s="39"/>
      <c r="B13" s="27"/>
      <c r="C13" s="40"/>
      <c r="D13" s="188" t="s">
        <v>11</v>
      </c>
      <c r="E13" s="188"/>
      <c r="F13" s="41" t="s">
        <v>12</v>
      </c>
      <c r="G13" s="42" t="s">
        <v>9</v>
      </c>
      <c r="H13" s="43" t="s">
        <v>10</v>
      </c>
      <c r="I13" s="44">
        <v>6300</v>
      </c>
      <c r="J13" s="45"/>
      <c r="L13" s="47"/>
      <c r="M13" s="48"/>
    </row>
    <row r="14" spans="1:13" s="46" customFormat="1" ht="30.75" customHeight="1">
      <c r="A14" s="39"/>
      <c r="B14" s="27"/>
      <c r="C14" s="40"/>
      <c r="D14" s="188" t="s">
        <v>13</v>
      </c>
      <c r="E14" s="188"/>
      <c r="F14" s="41" t="s">
        <v>14</v>
      </c>
      <c r="G14" s="42" t="s">
        <v>9</v>
      </c>
      <c r="H14" s="43" t="s">
        <v>10</v>
      </c>
      <c r="I14" s="44">
        <v>8700</v>
      </c>
      <c r="J14" s="45"/>
      <c r="L14" s="47"/>
      <c r="M14" s="48"/>
    </row>
    <row r="15" spans="1:13" s="54" customFormat="1" ht="26.25" customHeight="1">
      <c r="A15" s="39"/>
      <c r="B15" s="27"/>
      <c r="C15" s="49"/>
      <c r="D15" s="197" t="s">
        <v>15</v>
      </c>
      <c r="E15" s="197"/>
      <c r="F15" s="50" t="s">
        <v>14</v>
      </c>
      <c r="G15" s="51" t="s">
        <v>9</v>
      </c>
      <c r="H15" s="52" t="s">
        <v>10</v>
      </c>
      <c r="I15" s="38">
        <v>10880</v>
      </c>
      <c r="J15" s="53"/>
      <c r="L15" s="47"/>
      <c r="M15" s="48"/>
    </row>
    <row r="16" spans="1:13" s="54" customFormat="1" ht="21.75" customHeight="1">
      <c r="A16" s="39"/>
      <c r="B16" s="27"/>
      <c r="C16" s="49"/>
      <c r="D16" s="196"/>
      <c r="E16" s="196"/>
      <c r="F16" s="55" t="s">
        <v>16</v>
      </c>
      <c r="G16" s="51" t="s">
        <v>9</v>
      </c>
      <c r="H16" s="52" t="s">
        <v>10</v>
      </c>
      <c r="I16" s="38">
        <v>10880</v>
      </c>
      <c r="J16" s="53"/>
      <c r="L16" s="47"/>
      <c r="M16" s="48"/>
    </row>
    <row r="17" spans="1:13" s="54" customFormat="1" ht="26.25" customHeight="1">
      <c r="A17" s="39"/>
      <c r="B17" s="27"/>
      <c r="C17" s="49"/>
      <c r="D17" s="194" t="s">
        <v>17</v>
      </c>
      <c r="E17" s="194"/>
      <c r="F17" s="50" t="s">
        <v>18</v>
      </c>
      <c r="G17" s="36" t="s">
        <v>9</v>
      </c>
      <c r="H17" s="37" t="s">
        <v>10</v>
      </c>
      <c r="I17" s="38">
        <v>1750</v>
      </c>
      <c r="J17" s="53"/>
      <c r="L17" s="47"/>
      <c r="M17" s="48"/>
    </row>
    <row r="18" spans="1:13" s="59" customFormat="1" ht="26.25" customHeight="1">
      <c r="A18" s="39"/>
      <c r="B18" s="27"/>
      <c r="C18" s="56"/>
      <c r="D18" s="211" t="s">
        <v>19</v>
      </c>
      <c r="E18" s="211"/>
      <c r="F18" s="55" t="s">
        <v>12</v>
      </c>
      <c r="G18" s="51" t="s">
        <v>9</v>
      </c>
      <c r="H18" s="37" t="s">
        <v>10</v>
      </c>
      <c r="I18" s="38">
        <v>2160</v>
      </c>
      <c r="J18" s="57"/>
      <c r="K18" s="58"/>
      <c r="L18" s="47"/>
      <c r="M18" s="48"/>
    </row>
    <row r="19" spans="1:13" s="69" customFormat="1" ht="15.75" customHeight="1">
      <c r="A19" s="60"/>
      <c r="B19" s="27"/>
      <c r="C19" s="61"/>
      <c r="D19" s="188" t="s">
        <v>20</v>
      </c>
      <c r="E19" s="62"/>
      <c r="F19" s="63" t="s">
        <v>21</v>
      </c>
      <c r="G19" s="42" t="s">
        <v>9</v>
      </c>
      <c r="H19" s="64" t="s">
        <v>10</v>
      </c>
      <c r="I19" s="44">
        <v>3990</v>
      </c>
      <c r="J19" s="65"/>
      <c r="K19" s="66"/>
      <c r="L19" s="67"/>
      <c r="M19" s="68"/>
    </row>
    <row r="20" spans="1:13" s="69" customFormat="1" ht="15.75" customHeight="1">
      <c r="A20" s="60"/>
      <c r="B20" s="27"/>
      <c r="C20" s="61"/>
      <c r="D20" s="208"/>
      <c r="E20" s="70"/>
      <c r="F20" s="71" t="s">
        <v>22</v>
      </c>
      <c r="G20" s="42" t="s">
        <v>9</v>
      </c>
      <c r="H20" s="64" t="s">
        <v>10</v>
      </c>
      <c r="I20" s="44">
        <v>4600</v>
      </c>
      <c r="J20" s="65"/>
      <c r="K20" s="66"/>
      <c r="L20" s="67"/>
      <c r="M20" s="68"/>
    </row>
    <row r="21" spans="1:13" s="46" customFormat="1" ht="26.25" customHeight="1">
      <c r="A21" s="39"/>
      <c r="C21" s="40"/>
      <c r="D21" s="188" t="s">
        <v>23</v>
      </c>
      <c r="E21" s="188"/>
      <c r="F21" s="41" t="s">
        <v>12</v>
      </c>
      <c r="G21" s="42" t="s">
        <v>9</v>
      </c>
      <c r="H21" s="43" t="s">
        <v>10</v>
      </c>
      <c r="I21" s="44">
        <v>3400</v>
      </c>
      <c r="J21" s="45"/>
      <c r="L21" s="47"/>
      <c r="M21" s="48"/>
    </row>
    <row r="22" spans="1:13" s="46" customFormat="1" ht="25.5" customHeight="1">
      <c r="A22" s="39"/>
      <c r="C22" s="40"/>
      <c r="D22" s="188" t="s">
        <v>24</v>
      </c>
      <c r="E22" s="188"/>
      <c r="F22" s="41" t="s">
        <v>12</v>
      </c>
      <c r="G22" s="42" t="s">
        <v>9</v>
      </c>
      <c r="H22" s="43" t="s">
        <v>10</v>
      </c>
      <c r="I22" s="44">
        <v>4200</v>
      </c>
      <c r="J22" s="45"/>
      <c r="L22" s="47"/>
      <c r="M22" s="48"/>
    </row>
    <row r="23" spans="1:13" s="59" customFormat="1" ht="36.75" customHeight="1">
      <c r="A23" s="39"/>
      <c r="B23" s="46"/>
      <c r="C23" s="56"/>
      <c r="D23" s="188" t="s">
        <v>25</v>
      </c>
      <c r="E23" s="188"/>
      <c r="F23" s="72" t="s">
        <v>26</v>
      </c>
      <c r="G23" s="51" t="s">
        <v>9</v>
      </c>
      <c r="H23" s="37" t="s">
        <v>10</v>
      </c>
      <c r="I23" s="38">
        <v>4290</v>
      </c>
      <c r="J23" s="57"/>
      <c r="K23" s="58"/>
      <c r="L23" s="47"/>
      <c r="M23" s="48"/>
    </row>
    <row r="24" spans="1:13" s="59" customFormat="1" ht="15.75" customHeight="1">
      <c r="A24" s="39"/>
      <c r="B24" s="46"/>
      <c r="C24" s="56"/>
      <c r="D24" s="212"/>
      <c r="E24" s="212"/>
      <c r="F24" s="73" t="s">
        <v>22</v>
      </c>
      <c r="G24" s="51" t="s">
        <v>9</v>
      </c>
      <c r="H24" s="37" t="s">
        <v>10</v>
      </c>
      <c r="I24" s="38">
        <v>4700</v>
      </c>
      <c r="J24" s="57"/>
      <c r="K24" s="58"/>
      <c r="L24" s="47"/>
      <c r="M24" s="48"/>
    </row>
    <row r="25" spans="1:13" s="59" customFormat="1" ht="39" customHeight="1">
      <c r="A25" s="39"/>
      <c r="B25" s="46"/>
      <c r="C25" s="56"/>
      <c r="D25" s="187" t="s">
        <v>27</v>
      </c>
      <c r="E25" s="187"/>
      <c r="F25" s="55" t="s">
        <v>28</v>
      </c>
      <c r="G25" s="51" t="s">
        <v>9</v>
      </c>
      <c r="H25" s="37" t="s">
        <v>10</v>
      </c>
      <c r="I25" s="38">
        <v>5150</v>
      </c>
      <c r="J25" s="57"/>
      <c r="K25" s="58"/>
      <c r="L25" s="47"/>
      <c r="M25" s="48"/>
    </row>
    <row r="26" spans="1:13" s="33" customFormat="1" ht="16.5" customHeight="1">
      <c r="A26" s="8"/>
      <c r="B26" s="46"/>
      <c r="C26" s="30"/>
      <c r="D26" s="75" t="s">
        <v>29</v>
      </c>
      <c r="E26" s="76"/>
      <c r="F26" s="76"/>
      <c r="G26" s="76"/>
      <c r="H26" s="76"/>
      <c r="I26" s="76"/>
      <c r="J26" s="31"/>
      <c r="K26" s="32"/>
      <c r="L26" s="16"/>
      <c r="M26" s="6"/>
    </row>
    <row r="27" spans="1:13" s="33" customFormat="1" ht="16.5" customHeight="1">
      <c r="A27" s="8"/>
      <c r="B27" s="46"/>
      <c r="C27" s="30"/>
      <c r="D27" s="77" t="s">
        <v>30</v>
      </c>
      <c r="E27" s="76"/>
      <c r="F27" s="76"/>
      <c r="G27" s="76"/>
      <c r="H27" s="76"/>
      <c r="I27" s="76"/>
      <c r="J27" s="31"/>
      <c r="K27" s="32"/>
      <c r="L27" s="16"/>
      <c r="M27" s="6"/>
    </row>
    <row r="28" spans="1:13" s="46" customFormat="1" ht="26.25" customHeight="1">
      <c r="A28" s="39"/>
      <c r="C28" s="40"/>
      <c r="D28" s="188" t="s">
        <v>31</v>
      </c>
      <c r="E28" s="188"/>
      <c r="F28" s="41" t="s">
        <v>32</v>
      </c>
      <c r="G28" s="42" t="s">
        <v>9</v>
      </c>
      <c r="H28" s="43" t="s">
        <v>10</v>
      </c>
      <c r="I28" s="44">
        <v>7200</v>
      </c>
      <c r="J28" s="45"/>
      <c r="L28" s="47"/>
      <c r="M28" s="48"/>
    </row>
    <row r="29" spans="1:13" s="46" customFormat="1" ht="26.25" hidden="1" customHeight="1">
      <c r="A29" s="39"/>
      <c r="C29" s="40"/>
      <c r="D29" s="175" t="s">
        <v>33</v>
      </c>
      <c r="E29" s="175"/>
      <c r="F29" s="78" t="s">
        <v>34</v>
      </c>
      <c r="G29" s="79" t="s">
        <v>9</v>
      </c>
      <c r="H29" s="64" t="s">
        <v>10</v>
      </c>
      <c r="I29" s="44">
        <v>0</v>
      </c>
      <c r="J29" s="45"/>
      <c r="L29" s="47"/>
      <c r="M29" s="48"/>
    </row>
    <row r="30" spans="1:13" s="46" customFormat="1" ht="35.25" customHeight="1">
      <c r="A30" s="39"/>
      <c r="C30" s="40"/>
      <c r="D30" s="197" t="s">
        <v>35</v>
      </c>
      <c r="E30" s="197"/>
      <c r="F30" s="78" t="s">
        <v>36</v>
      </c>
      <c r="G30" s="79" t="s">
        <v>9</v>
      </c>
      <c r="H30" s="64" t="s">
        <v>10</v>
      </c>
      <c r="I30" s="44">
        <v>2750</v>
      </c>
      <c r="J30" s="45"/>
      <c r="L30" s="47"/>
      <c r="M30" s="48"/>
    </row>
    <row r="31" spans="1:13" s="46" customFormat="1" ht="16.5" hidden="1" customHeight="1">
      <c r="A31" s="39"/>
      <c r="C31" s="40"/>
      <c r="D31" s="195"/>
      <c r="E31" s="195"/>
      <c r="F31" s="80" t="s">
        <v>37</v>
      </c>
      <c r="G31" s="79" t="s">
        <v>9</v>
      </c>
      <c r="H31" s="43" t="s">
        <v>10</v>
      </c>
      <c r="I31" s="44">
        <v>0</v>
      </c>
      <c r="J31" s="45"/>
      <c r="L31" s="47"/>
      <c r="M31" s="48"/>
    </row>
    <row r="32" spans="1:13" s="46" customFormat="1" ht="15.75" customHeight="1">
      <c r="A32" s="39"/>
      <c r="C32" s="40"/>
      <c r="D32" s="196"/>
      <c r="E32" s="196"/>
      <c r="F32" s="80" t="s">
        <v>22</v>
      </c>
      <c r="G32" s="79" t="s">
        <v>9</v>
      </c>
      <c r="H32" s="43" t="s">
        <v>10</v>
      </c>
      <c r="I32" s="44">
        <v>7300</v>
      </c>
      <c r="J32" s="45"/>
      <c r="L32" s="47"/>
      <c r="M32" s="48"/>
    </row>
    <row r="33" spans="1:13" s="46" customFormat="1" ht="25.5">
      <c r="A33" s="39"/>
      <c r="C33" s="40"/>
      <c r="D33" s="188" t="s">
        <v>38</v>
      </c>
      <c r="E33" s="62"/>
      <c r="F33" s="78" t="s">
        <v>39</v>
      </c>
      <c r="G33" s="42" t="s">
        <v>9</v>
      </c>
      <c r="H33" s="43" t="s">
        <v>10</v>
      </c>
      <c r="I33" s="44">
        <v>5400</v>
      </c>
      <c r="J33" s="45"/>
      <c r="L33" s="47"/>
      <c r="M33" s="48"/>
    </row>
    <row r="34" spans="1:13" s="46" customFormat="1" ht="25.5">
      <c r="A34" s="39"/>
      <c r="C34" s="40"/>
      <c r="D34" s="208"/>
      <c r="E34" s="81"/>
      <c r="F34" s="78" t="s">
        <v>40</v>
      </c>
      <c r="G34" s="42" t="s">
        <v>9</v>
      </c>
      <c r="H34" s="43" t="s">
        <v>10</v>
      </c>
      <c r="I34" s="44">
        <v>7600</v>
      </c>
      <c r="J34" s="45"/>
      <c r="L34" s="47"/>
      <c r="M34" s="48"/>
    </row>
    <row r="35" spans="1:13" s="54" customFormat="1" ht="38.25" hidden="1" customHeight="1">
      <c r="A35" s="39"/>
      <c r="C35" s="49"/>
      <c r="D35" s="34" t="s">
        <v>41</v>
      </c>
      <c r="E35" s="34"/>
      <c r="F35" s="50" t="s">
        <v>42</v>
      </c>
      <c r="G35" s="51" t="s">
        <v>9</v>
      </c>
      <c r="H35" s="52" t="s">
        <v>10</v>
      </c>
      <c r="I35" s="82">
        <v>0</v>
      </c>
      <c r="J35" s="53"/>
      <c r="L35" s="47"/>
      <c r="M35" s="48"/>
    </row>
    <row r="36" spans="1:13" s="54" customFormat="1" ht="38.25" customHeight="1">
      <c r="A36" s="39"/>
      <c r="C36" s="49"/>
      <c r="D36" s="83" t="s">
        <v>43</v>
      </c>
      <c r="E36" s="83"/>
      <c r="F36" s="55" t="s">
        <v>44</v>
      </c>
      <c r="G36" s="36" t="s">
        <v>9</v>
      </c>
      <c r="H36" s="37" t="s">
        <v>10</v>
      </c>
      <c r="I36" s="38">
        <v>7550</v>
      </c>
      <c r="J36" s="53"/>
      <c r="L36" s="47"/>
      <c r="M36" s="48"/>
    </row>
    <row r="37" spans="1:13" s="54" customFormat="1" ht="38.25" customHeight="1">
      <c r="A37" s="39"/>
      <c r="C37" s="49"/>
      <c r="D37" s="83" t="s">
        <v>45</v>
      </c>
      <c r="E37" s="34"/>
      <c r="F37" s="55" t="s">
        <v>44</v>
      </c>
      <c r="G37" s="36" t="s">
        <v>9</v>
      </c>
      <c r="H37" s="37" t="s">
        <v>10</v>
      </c>
      <c r="I37" s="38">
        <v>5940</v>
      </c>
      <c r="J37" s="53"/>
      <c r="L37" s="47"/>
      <c r="M37" s="48"/>
    </row>
    <row r="38" spans="1:13" s="84" customFormat="1" ht="15.75" customHeight="1">
      <c r="A38" s="39"/>
      <c r="B38" s="58"/>
      <c r="C38" s="56"/>
      <c r="D38" s="187" t="s">
        <v>46</v>
      </c>
      <c r="E38" s="187"/>
      <c r="F38" s="209" t="s">
        <v>21</v>
      </c>
      <c r="G38" s="202" t="s">
        <v>9</v>
      </c>
      <c r="H38" s="204" t="s">
        <v>10</v>
      </c>
      <c r="I38" s="206">
        <v>1500</v>
      </c>
      <c r="J38" s="57"/>
      <c r="K38" s="54"/>
      <c r="L38" s="47"/>
      <c r="M38" s="48"/>
    </row>
    <row r="39" spans="1:13" s="84" customFormat="1" ht="9.75" customHeight="1">
      <c r="A39" s="39"/>
      <c r="B39" s="58"/>
      <c r="C39" s="56"/>
      <c r="D39" s="201"/>
      <c r="E39" s="201"/>
      <c r="F39" s="210"/>
      <c r="G39" s="203"/>
      <c r="H39" s="205"/>
      <c r="I39" s="207"/>
      <c r="J39" s="57"/>
      <c r="K39" s="54"/>
      <c r="L39" s="47"/>
      <c r="M39" s="48"/>
    </row>
    <row r="40" spans="1:13" s="46" customFormat="1" ht="15.75" customHeight="1">
      <c r="A40" s="39"/>
      <c r="C40" s="40"/>
      <c r="D40" s="188" t="s">
        <v>47</v>
      </c>
      <c r="E40" s="188"/>
      <c r="F40" s="41" t="s">
        <v>48</v>
      </c>
      <c r="G40" s="42" t="s">
        <v>9</v>
      </c>
      <c r="H40" s="43" t="s">
        <v>10</v>
      </c>
      <c r="I40" s="44">
        <v>2700</v>
      </c>
      <c r="J40" s="45"/>
      <c r="L40" s="47"/>
      <c r="M40" s="48"/>
    </row>
    <row r="41" spans="1:13" s="46" customFormat="1" ht="15.75" customHeight="1">
      <c r="A41" s="39"/>
      <c r="C41" s="40"/>
      <c r="D41" s="208"/>
      <c r="E41" s="208"/>
      <c r="F41" s="85" t="s">
        <v>49</v>
      </c>
      <c r="G41" s="42" t="s">
        <v>9</v>
      </c>
      <c r="H41" s="43" t="s">
        <v>10</v>
      </c>
      <c r="I41" s="44">
        <v>2800</v>
      </c>
      <c r="J41" s="45"/>
      <c r="L41" s="47"/>
      <c r="M41" s="48"/>
    </row>
    <row r="42" spans="1:13" s="46" customFormat="1" ht="15.75" customHeight="1">
      <c r="A42" s="39"/>
      <c r="C42" s="40"/>
      <c r="D42" s="188" t="s">
        <v>50</v>
      </c>
      <c r="E42" s="188"/>
      <c r="F42" s="63" t="s">
        <v>21</v>
      </c>
      <c r="G42" s="79" t="s">
        <v>9</v>
      </c>
      <c r="H42" s="64" t="s">
        <v>10</v>
      </c>
      <c r="I42" s="44">
        <v>2550</v>
      </c>
      <c r="J42" s="45"/>
      <c r="L42" s="47"/>
      <c r="M42" s="48"/>
    </row>
    <row r="43" spans="1:13" s="46" customFormat="1" ht="15.75" customHeight="1">
      <c r="A43" s="60"/>
      <c r="C43" s="86"/>
      <c r="D43" s="208"/>
      <c r="E43" s="208"/>
      <c r="F43" s="71" t="s">
        <v>51</v>
      </c>
      <c r="G43" s="79" t="s">
        <v>9</v>
      </c>
      <c r="H43" s="64" t="s">
        <v>10</v>
      </c>
      <c r="I43" s="44">
        <v>3500</v>
      </c>
      <c r="J43" s="65"/>
      <c r="L43" s="47"/>
      <c r="M43" s="48"/>
    </row>
    <row r="44" spans="1:13" s="46" customFormat="1" ht="26.25" hidden="1" customHeight="1">
      <c r="A44" s="39"/>
      <c r="C44" s="87"/>
      <c r="D44" s="175" t="s">
        <v>52</v>
      </c>
      <c r="E44" s="175"/>
      <c r="F44" s="41" t="s">
        <v>34</v>
      </c>
      <c r="G44" s="79" t="s">
        <v>9</v>
      </c>
      <c r="H44" s="64" t="s">
        <v>10</v>
      </c>
      <c r="I44" s="44">
        <v>0</v>
      </c>
      <c r="J44" s="45"/>
      <c r="L44" s="47"/>
      <c r="M44" s="48"/>
    </row>
    <row r="45" spans="1:13" s="46" customFormat="1" ht="15.75" hidden="1" customHeight="1">
      <c r="A45" s="39"/>
      <c r="C45" s="87"/>
      <c r="D45" s="175" t="s">
        <v>53</v>
      </c>
      <c r="E45" s="175"/>
      <c r="F45" s="189" t="s">
        <v>21</v>
      </c>
      <c r="G45" s="79" t="s">
        <v>9</v>
      </c>
      <c r="H45" s="64" t="s">
        <v>10</v>
      </c>
      <c r="I45" s="44">
        <v>0</v>
      </c>
      <c r="J45" s="45"/>
      <c r="L45" s="47"/>
      <c r="M45" s="48"/>
    </row>
    <row r="46" spans="1:13" s="46" customFormat="1" ht="15.75" hidden="1" customHeight="1">
      <c r="A46" s="39"/>
      <c r="C46" s="87"/>
      <c r="D46" s="175" t="s">
        <v>54</v>
      </c>
      <c r="E46" s="175"/>
      <c r="F46" s="191"/>
      <c r="G46" s="79" t="s">
        <v>9</v>
      </c>
      <c r="H46" s="64" t="s">
        <v>10</v>
      </c>
      <c r="I46" s="44">
        <v>0</v>
      </c>
      <c r="J46" s="45"/>
      <c r="L46" s="47"/>
      <c r="M46" s="48"/>
    </row>
    <row r="47" spans="1:13" s="33" customFormat="1" ht="16.5" customHeight="1">
      <c r="A47" s="8"/>
      <c r="B47" s="46"/>
      <c r="C47" s="30"/>
      <c r="D47" s="77" t="s">
        <v>55</v>
      </c>
      <c r="E47" s="76"/>
      <c r="F47" s="76"/>
      <c r="G47" s="76"/>
      <c r="H47" s="76"/>
      <c r="I47" s="76"/>
      <c r="J47" s="31"/>
      <c r="K47" s="32"/>
      <c r="L47" s="16"/>
      <c r="M47" s="6"/>
    </row>
    <row r="48" spans="1:13" s="46" customFormat="1" ht="26.25" customHeight="1">
      <c r="A48" s="39"/>
      <c r="C48" s="40"/>
      <c r="D48" s="188" t="s">
        <v>56</v>
      </c>
      <c r="E48" s="188"/>
      <c r="F48" s="41" t="s">
        <v>12</v>
      </c>
      <c r="G48" s="42" t="s">
        <v>9</v>
      </c>
      <c r="H48" s="43" t="s">
        <v>10</v>
      </c>
      <c r="I48" s="44">
        <v>13500</v>
      </c>
      <c r="J48" s="45"/>
      <c r="L48" s="47"/>
      <c r="M48" s="48"/>
    </row>
    <row r="49" spans="1:13" s="46" customFormat="1" ht="26.25" customHeight="1">
      <c r="A49" s="39"/>
      <c r="C49" s="40"/>
      <c r="D49" s="188" t="s">
        <v>57</v>
      </c>
      <c r="E49" s="188"/>
      <c r="F49" s="41" t="s">
        <v>12</v>
      </c>
      <c r="G49" s="42" t="s">
        <v>9</v>
      </c>
      <c r="H49" s="43" t="s">
        <v>10</v>
      </c>
      <c r="I49" s="44">
        <v>12000</v>
      </c>
      <c r="J49" s="45"/>
      <c r="L49" s="47"/>
      <c r="M49" s="48"/>
    </row>
    <row r="50" spans="1:13" s="46" customFormat="1" ht="26.25" customHeight="1">
      <c r="A50" s="39"/>
      <c r="C50" s="87"/>
      <c r="D50" s="175" t="s">
        <v>58</v>
      </c>
      <c r="E50" s="175"/>
      <c r="F50" s="41" t="s">
        <v>12</v>
      </c>
      <c r="G50" s="79" t="s">
        <v>9</v>
      </c>
      <c r="H50" s="64" t="s">
        <v>10</v>
      </c>
      <c r="I50" s="44">
        <v>11000</v>
      </c>
      <c r="J50" s="45"/>
      <c r="L50" s="47"/>
      <c r="M50" s="48"/>
    </row>
    <row r="51" spans="1:13" s="33" customFormat="1" ht="16.5" customHeight="1">
      <c r="A51" s="8"/>
      <c r="B51" s="46"/>
      <c r="C51" s="30"/>
      <c r="D51" s="77" t="s">
        <v>59</v>
      </c>
      <c r="E51" s="76"/>
      <c r="F51" s="76"/>
      <c r="G51" s="76"/>
      <c r="H51" s="76"/>
      <c r="I51" s="76"/>
      <c r="J51" s="31"/>
      <c r="K51" s="32"/>
      <c r="L51" s="16"/>
      <c r="M51" s="6"/>
    </row>
    <row r="52" spans="1:13" s="69" customFormat="1" ht="15.75" customHeight="1">
      <c r="A52" s="60"/>
      <c r="B52" s="46"/>
      <c r="C52" s="86"/>
      <c r="D52" s="175" t="s">
        <v>60</v>
      </c>
      <c r="E52" s="175"/>
      <c r="F52" s="189" t="s">
        <v>61</v>
      </c>
      <c r="G52" s="42" t="s">
        <v>9</v>
      </c>
      <c r="H52" s="43" t="s">
        <v>10</v>
      </c>
      <c r="I52" s="44">
        <v>12800</v>
      </c>
      <c r="J52" s="65"/>
      <c r="K52" s="66"/>
      <c r="L52" s="67"/>
      <c r="M52" s="68"/>
    </row>
    <row r="53" spans="1:13" s="46" customFormat="1" ht="15.75" customHeight="1">
      <c r="A53" s="39"/>
      <c r="C53" s="87"/>
      <c r="D53" s="175" t="s">
        <v>62</v>
      </c>
      <c r="E53" s="175"/>
      <c r="F53" s="190"/>
      <c r="G53" s="42" t="s">
        <v>9</v>
      </c>
      <c r="H53" s="43" t="s">
        <v>10</v>
      </c>
      <c r="I53" s="44">
        <v>18000</v>
      </c>
      <c r="J53" s="45"/>
      <c r="L53" s="47"/>
      <c r="M53" s="48"/>
    </row>
    <row r="54" spans="1:13" s="46" customFormat="1" ht="15.75" hidden="1" customHeight="1">
      <c r="A54" s="39"/>
      <c r="C54" s="87"/>
      <c r="D54" s="175" t="s">
        <v>63</v>
      </c>
      <c r="E54" s="175"/>
      <c r="F54" s="191"/>
      <c r="G54" s="79" t="s">
        <v>9</v>
      </c>
      <c r="H54" s="64" t="s">
        <v>10</v>
      </c>
      <c r="I54" s="44">
        <v>0</v>
      </c>
      <c r="J54" s="45"/>
      <c r="L54" s="47"/>
      <c r="M54" s="48"/>
    </row>
    <row r="55" spans="1:13" s="46" customFormat="1" ht="15.75" hidden="1" customHeight="1">
      <c r="A55" s="39"/>
      <c r="C55" s="87"/>
      <c r="D55" s="175" t="s">
        <v>64</v>
      </c>
      <c r="E55" s="175"/>
      <c r="F55" s="189" t="s">
        <v>48</v>
      </c>
      <c r="G55" s="79" t="s">
        <v>9</v>
      </c>
      <c r="H55" s="64" t="s">
        <v>10</v>
      </c>
      <c r="I55" s="44">
        <v>0</v>
      </c>
      <c r="J55" s="45"/>
      <c r="L55" s="47"/>
      <c r="M55" s="48"/>
    </row>
    <row r="56" spans="1:13" s="46" customFormat="1" ht="15.75" customHeight="1">
      <c r="A56" s="39"/>
      <c r="C56" s="87"/>
      <c r="D56" s="175" t="s">
        <v>65</v>
      </c>
      <c r="E56" s="175"/>
      <c r="F56" s="190"/>
      <c r="G56" s="79" t="s">
        <v>9</v>
      </c>
      <c r="H56" s="64" t="s">
        <v>10</v>
      </c>
      <c r="I56" s="44">
        <v>4800</v>
      </c>
      <c r="J56" s="45"/>
      <c r="L56" s="47"/>
      <c r="M56" s="48"/>
    </row>
    <row r="57" spans="1:13" s="46" customFormat="1" ht="15.75" customHeight="1">
      <c r="A57" s="39"/>
      <c r="C57" s="87"/>
      <c r="D57" s="175" t="s">
        <v>66</v>
      </c>
      <c r="E57" s="175"/>
      <c r="F57" s="191"/>
      <c r="G57" s="79" t="s">
        <v>9</v>
      </c>
      <c r="H57" s="64" t="s">
        <v>10</v>
      </c>
      <c r="I57" s="44">
        <v>7200</v>
      </c>
      <c r="J57" s="45"/>
      <c r="L57" s="47"/>
      <c r="M57" s="48"/>
    </row>
    <row r="58" spans="1:13" s="33" customFormat="1" ht="16.5" customHeight="1">
      <c r="A58" s="8"/>
      <c r="B58" s="46"/>
      <c r="C58" s="30"/>
      <c r="D58" s="75" t="s">
        <v>67</v>
      </c>
      <c r="E58" s="76"/>
      <c r="F58" s="76"/>
      <c r="G58" s="76"/>
      <c r="H58" s="76"/>
      <c r="I58" s="76"/>
      <c r="J58" s="31"/>
      <c r="K58" s="32"/>
      <c r="L58" s="16"/>
      <c r="M58" s="6"/>
    </row>
    <row r="59" spans="1:13" s="54" customFormat="1" ht="15.75" customHeight="1">
      <c r="A59" s="8"/>
      <c r="B59" s="46"/>
      <c r="C59" s="49"/>
      <c r="D59" s="198" t="s">
        <v>68</v>
      </c>
      <c r="E59" s="88"/>
      <c r="F59" s="89" t="s">
        <v>69</v>
      </c>
      <c r="G59" s="36" t="s">
        <v>9</v>
      </c>
      <c r="H59" s="37" t="s">
        <v>10</v>
      </c>
      <c r="I59" s="38">
        <v>2200</v>
      </c>
      <c r="J59" s="53"/>
      <c r="L59" s="16"/>
      <c r="M59" s="6"/>
    </row>
    <row r="60" spans="1:13" s="54" customFormat="1" ht="15.75" customHeight="1">
      <c r="A60" s="8"/>
      <c r="C60" s="49"/>
      <c r="D60" s="199"/>
      <c r="E60" s="88"/>
      <c r="F60" s="90" t="s">
        <v>70</v>
      </c>
      <c r="G60" s="36" t="s">
        <v>9</v>
      </c>
      <c r="H60" s="37" t="s">
        <v>10</v>
      </c>
      <c r="I60" s="38">
        <v>2580</v>
      </c>
      <c r="J60" s="53"/>
      <c r="L60" s="16"/>
      <c r="M60" s="6"/>
    </row>
    <row r="61" spans="1:13" s="54" customFormat="1" ht="52.5" customHeight="1" thickBot="1">
      <c r="A61" s="8"/>
      <c r="C61" s="49"/>
      <c r="D61" s="187" t="s">
        <v>71</v>
      </c>
      <c r="E61" s="187"/>
      <c r="F61" s="35" t="s">
        <v>72</v>
      </c>
      <c r="G61" s="36" t="s">
        <v>9</v>
      </c>
      <c r="H61" s="37" t="s">
        <v>10</v>
      </c>
      <c r="I61" s="38">
        <v>4850</v>
      </c>
      <c r="J61" s="91"/>
      <c r="L61" s="16"/>
      <c r="M61" s="6"/>
    </row>
    <row r="62" spans="1:13" s="46" customFormat="1" ht="41.25" customHeight="1" thickTop="1">
      <c r="A62" s="39"/>
      <c r="C62" s="40"/>
      <c r="D62" s="187" t="s">
        <v>73</v>
      </c>
      <c r="E62" s="187"/>
      <c r="F62" s="72" t="s">
        <v>74</v>
      </c>
      <c r="G62" s="36" t="s">
        <v>9</v>
      </c>
      <c r="H62" s="37" t="s">
        <v>10</v>
      </c>
      <c r="I62" s="44">
        <v>7200</v>
      </c>
      <c r="J62" s="45"/>
      <c r="L62" s="47"/>
      <c r="M62" s="48"/>
    </row>
    <row r="63" spans="1:13" s="46" customFormat="1" ht="26.25" hidden="1" customHeight="1">
      <c r="A63" s="39"/>
      <c r="C63" s="40"/>
      <c r="D63" s="200"/>
      <c r="E63" s="200"/>
      <c r="F63" s="73" t="s">
        <v>75</v>
      </c>
      <c r="G63" s="36" t="s">
        <v>9</v>
      </c>
      <c r="H63" s="37" t="s">
        <v>10</v>
      </c>
      <c r="I63" s="44">
        <v>0</v>
      </c>
      <c r="J63" s="45"/>
      <c r="L63" s="47"/>
      <c r="M63" s="48"/>
    </row>
    <row r="64" spans="1:13" s="46" customFormat="1" ht="15.75" customHeight="1">
      <c r="A64" s="39"/>
      <c r="C64" s="40"/>
      <c r="D64" s="201"/>
      <c r="E64" s="201"/>
      <c r="F64" s="55" t="s">
        <v>22</v>
      </c>
      <c r="G64" s="36" t="s">
        <v>9</v>
      </c>
      <c r="H64" s="37" t="s">
        <v>10</v>
      </c>
      <c r="I64" s="44">
        <v>9200</v>
      </c>
      <c r="J64" s="45"/>
      <c r="L64" s="47"/>
      <c r="M64" s="48"/>
    </row>
    <row r="65" spans="1:13" s="46" customFormat="1" ht="44.25" customHeight="1">
      <c r="A65" s="39"/>
      <c r="C65" s="40"/>
      <c r="D65" s="187" t="s">
        <v>76</v>
      </c>
      <c r="E65" s="187"/>
      <c r="F65" s="35" t="s">
        <v>77</v>
      </c>
      <c r="G65" s="51" t="s">
        <v>9</v>
      </c>
      <c r="H65" s="52" t="s">
        <v>10</v>
      </c>
      <c r="I65" s="82">
        <v>7700</v>
      </c>
      <c r="J65" s="45"/>
      <c r="L65" s="47"/>
      <c r="M65" s="48"/>
    </row>
    <row r="66" spans="1:13" s="46" customFormat="1" ht="17.25" customHeight="1">
      <c r="A66" s="39"/>
      <c r="C66" s="40"/>
      <c r="D66" s="201"/>
      <c r="E66" s="201"/>
      <c r="F66" s="35" t="s">
        <v>78</v>
      </c>
      <c r="G66" s="51" t="s">
        <v>9</v>
      </c>
      <c r="H66" s="52" t="s">
        <v>10</v>
      </c>
      <c r="I66" s="82">
        <v>10800</v>
      </c>
      <c r="J66" s="45"/>
      <c r="L66" s="47"/>
      <c r="M66" s="48"/>
    </row>
    <row r="67" spans="1:13" s="46" customFormat="1" ht="26.25" customHeight="1">
      <c r="A67" s="39"/>
      <c r="C67" s="40"/>
      <c r="D67" s="187" t="s">
        <v>79</v>
      </c>
      <c r="E67" s="187"/>
      <c r="F67" s="50" t="s">
        <v>32</v>
      </c>
      <c r="G67" s="36" t="s">
        <v>9</v>
      </c>
      <c r="H67" s="37" t="s">
        <v>10</v>
      </c>
      <c r="I67" s="44">
        <v>17900</v>
      </c>
      <c r="J67" s="45"/>
      <c r="L67" s="47"/>
      <c r="M67" s="48"/>
    </row>
    <row r="68" spans="1:13" s="54" customFormat="1" ht="54" customHeight="1">
      <c r="A68" s="39"/>
      <c r="C68" s="49"/>
      <c r="D68" s="187" t="s">
        <v>80</v>
      </c>
      <c r="E68" s="187"/>
      <c r="F68" s="90" t="s">
        <v>81</v>
      </c>
      <c r="G68" s="36" t="s">
        <v>9</v>
      </c>
      <c r="H68" s="37" t="s">
        <v>10</v>
      </c>
      <c r="I68" s="38">
        <v>17200</v>
      </c>
      <c r="J68" s="53"/>
      <c r="L68" s="47"/>
      <c r="M68" s="48"/>
    </row>
    <row r="69" spans="1:13" s="46" customFormat="1" ht="26.25" hidden="1" customHeight="1">
      <c r="A69" s="39"/>
      <c r="C69" s="40"/>
      <c r="D69" s="187" t="s">
        <v>82</v>
      </c>
      <c r="E69" s="187"/>
      <c r="F69" s="35" t="s">
        <v>12</v>
      </c>
      <c r="G69" s="36" t="s">
        <v>9</v>
      </c>
      <c r="H69" s="37" t="s">
        <v>10</v>
      </c>
      <c r="I69" s="44">
        <v>23000</v>
      </c>
      <c r="J69" s="45"/>
      <c r="L69" s="47"/>
      <c r="M69" s="48"/>
    </row>
    <row r="70" spans="1:13" s="46" customFormat="1" ht="26.25" customHeight="1">
      <c r="A70" s="39"/>
      <c r="C70" s="40"/>
      <c r="D70" s="187" t="s">
        <v>83</v>
      </c>
      <c r="E70" s="187"/>
      <c r="F70" s="35" t="s">
        <v>12</v>
      </c>
      <c r="G70" s="36" t="s">
        <v>9</v>
      </c>
      <c r="H70" s="37" t="s">
        <v>10</v>
      </c>
      <c r="I70" s="44">
        <v>22000</v>
      </c>
      <c r="J70" s="45"/>
      <c r="L70" s="47"/>
      <c r="M70" s="48"/>
    </row>
    <row r="71" spans="1:13" s="46" customFormat="1" ht="26.25" customHeight="1">
      <c r="A71" s="39"/>
      <c r="C71" s="40"/>
      <c r="D71" s="187" t="s">
        <v>84</v>
      </c>
      <c r="E71" s="187"/>
      <c r="F71" s="35" t="s">
        <v>12</v>
      </c>
      <c r="G71" s="51" t="s">
        <v>9</v>
      </c>
      <c r="H71" s="52" t="s">
        <v>10</v>
      </c>
      <c r="I71" s="44">
        <v>28000</v>
      </c>
      <c r="J71" s="45"/>
      <c r="L71" s="47"/>
      <c r="M71" s="48"/>
    </row>
    <row r="72" spans="1:13" s="46" customFormat="1" ht="26.25" hidden="1" customHeight="1">
      <c r="A72" s="39"/>
      <c r="C72" s="40"/>
      <c r="D72" s="187" t="s">
        <v>85</v>
      </c>
      <c r="E72" s="187"/>
      <c r="F72" s="35" t="s">
        <v>12</v>
      </c>
      <c r="G72" s="36" t="s">
        <v>9</v>
      </c>
      <c r="H72" s="37" t="s">
        <v>10</v>
      </c>
      <c r="I72" s="44">
        <v>0</v>
      </c>
      <c r="J72" s="45"/>
      <c r="L72" s="47"/>
      <c r="M72" s="48"/>
    </row>
    <row r="73" spans="1:13" s="46" customFormat="1" ht="26.25" hidden="1" customHeight="1">
      <c r="A73" s="39"/>
      <c r="C73" s="40"/>
      <c r="D73" s="187" t="s">
        <v>86</v>
      </c>
      <c r="E73" s="187"/>
      <c r="F73" s="35" t="s">
        <v>12</v>
      </c>
      <c r="G73" s="36" t="s">
        <v>9</v>
      </c>
      <c r="H73" s="37" t="s">
        <v>10</v>
      </c>
      <c r="I73" s="44">
        <v>0</v>
      </c>
      <c r="J73" s="45"/>
      <c r="L73" s="47"/>
      <c r="M73" s="48"/>
    </row>
    <row r="74" spans="1:13" s="46" customFormat="1" ht="26.25" hidden="1" customHeight="1">
      <c r="A74" s="39"/>
      <c r="C74" s="40"/>
      <c r="D74" s="194" t="s">
        <v>87</v>
      </c>
      <c r="E74" s="194"/>
      <c r="F74" s="50" t="s">
        <v>12</v>
      </c>
      <c r="G74" s="36" t="s">
        <v>9</v>
      </c>
      <c r="H74" s="37" t="s">
        <v>10</v>
      </c>
      <c r="I74" s="44">
        <v>0</v>
      </c>
      <c r="J74" s="45"/>
      <c r="L74" s="47"/>
      <c r="M74" s="48"/>
    </row>
    <row r="75" spans="1:13" s="46" customFormat="1" ht="26.25" customHeight="1">
      <c r="A75" s="39"/>
      <c r="C75" s="40"/>
      <c r="D75" s="194" t="s">
        <v>88</v>
      </c>
      <c r="E75" s="194"/>
      <c r="F75" s="50"/>
      <c r="G75" s="36" t="s">
        <v>9</v>
      </c>
      <c r="H75" s="37" t="s">
        <v>10</v>
      </c>
      <c r="I75" s="38">
        <v>3280</v>
      </c>
      <c r="J75" s="45"/>
      <c r="L75" s="47"/>
      <c r="M75" s="48"/>
    </row>
    <row r="76" spans="1:13" s="54" customFormat="1" ht="15.75" customHeight="1">
      <c r="A76" s="39"/>
      <c r="C76" s="49"/>
      <c r="D76" s="195" t="s">
        <v>89</v>
      </c>
      <c r="E76" s="92"/>
      <c r="F76" s="93" t="s">
        <v>90</v>
      </c>
      <c r="G76" s="36" t="s">
        <v>9</v>
      </c>
      <c r="H76" s="37" t="s">
        <v>10</v>
      </c>
      <c r="I76" s="38">
        <v>800</v>
      </c>
      <c r="J76" s="53"/>
      <c r="L76" s="47"/>
      <c r="M76" s="48"/>
    </row>
    <row r="77" spans="1:13" s="54" customFormat="1" ht="15.75" customHeight="1">
      <c r="A77" s="39"/>
      <c r="C77" s="49"/>
      <c r="D77" s="196"/>
      <c r="E77" s="83"/>
      <c r="F77" s="93" t="s">
        <v>70</v>
      </c>
      <c r="G77" s="36" t="s">
        <v>9</v>
      </c>
      <c r="H77" s="37" t="s">
        <v>10</v>
      </c>
      <c r="I77" s="38">
        <v>800</v>
      </c>
      <c r="J77" s="53"/>
      <c r="L77" s="47"/>
      <c r="M77" s="48"/>
    </row>
    <row r="78" spans="1:13" s="54" customFormat="1" ht="15.75" customHeight="1">
      <c r="A78" s="39"/>
      <c r="C78" s="49"/>
      <c r="D78" s="197" t="s">
        <v>91</v>
      </c>
      <c r="E78" s="92"/>
      <c r="F78" s="93" t="s">
        <v>90</v>
      </c>
      <c r="G78" s="36" t="s">
        <v>9</v>
      </c>
      <c r="H78" s="37" t="s">
        <v>10</v>
      </c>
      <c r="I78" s="38">
        <v>3900</v>
      </c>
      <c r="J78" s="53"/>
      <c r="L78" s="47"/>
      <c r="M78" s="48"/>
    </row>
    <row r="79" spans="1:13" s="54" customFormat="1" ht="15.75" customHeight="1">
      <c r="A79" s="39"/>
      <c r="C79" s="49"/>
      <c r="D79" s="196"/>
      <c r="E79" s="83"/>
      <c r="F79" s="93" t="s">
        <v>70</v>
      </c>
      <c r="G79" s="36" t="s">
        <v>9</v>
      </c>
      <c r="H79" s="37" t="s">
        <v>10</v>
      </c>
      <c r="I79" s="38">
        <v>1980</v>
      </c>
      <c r="J79" s="53"/>
      <c r="L79" s="47"/>
      <c r="M79" s="48"/>
    </row>
    <row r="80" spans="1:13" s="33" customFormat="1" ht="16.5" customHeight="1">
      <c r="A80" s="8"/>
      <c r="B80" s="54"/>
      <c r="C80" s="30"/>
      <c r="D80" s="75" t="s">
        <v>92</v>
      </c>
      <c r="E80" s="76"/>
      <c r="F80" s="76"/>
      <c r="G80" s="76"/>
      <c r="H80" s="76"/>
      <c r="I80" s="76"/>
      <c r="J80" s="31"/>
      <c r="K80" s="32"/>
      <c r="L80" s="16"/>
      <c r="M80" s="6"/>
    </row>
    <row r="81" spans="1:13" s="33" customFormat="1" ht="16.5" customHeight="1">
      <c r="A81" s="8"/>
      <c r="B81" s="54"/>
      <c r="C81" s="30"/>
      <c r="D81" s="77" t="s">
        <v>93</v>
      </c>
      <c r="E81" s="76"/>
      <c r="F81" s="76"/>
      <c r="G81" s="76"/>
      <c r="H81" s="76"/>
      <c r="I81" s="76"/>
      <c r="J81" s="31"/>
      <c r="K81" s="32"/>
      <c r="L81" s="16"/>
      <c r="M81" s="6"/>
    </row>
    <row r="82" spans="1:13" s="46" customFormat="1" ht="15.75" customHeight="1">
      <c r="A82" s="39"/>
      <c r="C82" s="40"/>
      <c r="D82" s="175" t="s">
        <v>94</v>
      </c>
      <c r="E82" s="175"/>
      <c r="F82" s="181" t="s">
        <v>48</v>
      </c>
      <c r="G82" s="51" t="s">
        <v>9</v>
      </c>
      <c r="H82" s="37" t="s">
        <v>10</v>
      </c>
      <c r="I82" s="44">
        <v>1100</v>
      </c>
      <c r="J82" s="45"/>
      <c r="L82" s="47"/>
      <c r="M82" s="48"/>
    </row>
    <row r="83" spans="1:13" s="46" customFormat="1" ht="15.75" customHeight="1">
      <c r="A83" s="39"/>
      <c r="C83" s="40"/>
      <c r="D83" s="175" t="s">
        <v>95</v>
      </c>
      <c r="E83" s="175"/>
      <c r="F83" s="182"/>
      <c r="G83" s="51" t="s">
        <v>9</v>
      </c>
      <c r="H83" s="37" t="s">
        <v>10</v>
      </c>
      <c r="I83" s="44">
        <v>2400</v>
      </c>
      <c r="J83" s="45"/>
      <c r="L83" s="47"/>
      <c r="M83" s="48"/>
    </row>
    <row r="84" spans="1:13" s="46" customFormat="1" ht="15.75" customHeight="1">
      <c r="A84" s="39"/>
      <c r="C84" s="40"/>
      <c r="D84" s="94" t="s">
        <v>96</v>
      </c>
      <c r="E84" s="94"/>
      <c r="F84" s="183"/>
      <c r="G84" s="51" t="s">
        <v>9</v>
      </c>
      <c r="H84" s="37" t="s">
        <v>10</v>
      </c>
      <c r="I84" s="44">
        <v>2700</v>
      </c>
      <c r="J84" s="45"/>
      <c r="L84" s="47"/>
      <c r="M84" s="48"/>
    </row>
    <row r="85" spans="1:13" s="46" customFormat="1" ht="15.75" hidden="1" customHeight="1">
      <c r="A85" s="39"/>
      <c r="C85" s="40"/>
      <c r="D85" s="192" t="s">
        <v>97</v>
      </c>
      <c r="E85" s="95"/>
      <c r="F85" s="96" t="s">
        <v>98</v>
      </c>
      <c r="G85" s="51" t="s">
        <v>9</v>
      </c>
      <c r="H85" s="37">
        <v>20</v>
      </c>
      <c r="I85" s="44">
        <v>2400</v>
      </c>
      <c r="J85" s="45"/>
      <c r="L85" s="47"/>
      <c r="M85" s="48"/>
    </row>
    <row r="86" spans="1:13" s="46" customFormat="1" ht="15.75" hidden="1" customHeight="1">
      <c r="A86" s="39"/>
      <c r="C86" s="40"/>
      <c r="D86" s="193"/>
      <c r="E86" s="97"/>
      <c r="F86" s="89" t="s">
        <v>99</v>
      </c>
      <c r="G86" s="51" t="s">
        <v>9</v>
      </c>
      <c r="H86" s="37">
        <v>20</v>
      </c>
      <c r="I86" s="44">
        <v>2700</v>
      </c>
      <c r="J86" s="45"/>
      <c r="L86" s="47"/>
      <c r="M86" s="48"/>
    </row>
    <row r="87" spans="1:13" s="46" customFormat="1" ht="15.75" customHeight="1">
      <c r="A87" s="39"/>
      <c r="C87" s="40"/>
      <c r="D87" s="34" t="s">
        <v>100</v>
      </c>
      <c r="E87" s="98"/>
      <c r="F87" s="50" t="s">
        <v>101</v>
      </c>
      <c r="G87" s="51" t="s">
        <v>9</v>
      </c>
      <c r="H87" s="37" t="s">
        <v>10</v>
      </c>
      <c r="I87" s="44">
        <v>2700</v>
      </c>
      <c r="J87" s="45"/>
      <c r="L87" s="47"/>
      <c r="M87" s="48"/>
    </row>
    <row r="88" spans="1:13" s="46" customFormat="1" ht="15.75" customHeight="1">
      <c r="A88" s="39"/>
      <c r="C88" s="40"/>
      <c r="D88" s="34" t="s">
        <v>102</v>
      </c>
      <c r="E88" s="98"/>
      <c r="F88" s="50" t="s">
        <v>103</v>
      </c>
      <c r="G88" s="51" t="s">
        <v>9</v>
      </c>
      <c r="H88" s="37" t="s">
        <v>10</v>
      </c>
      <c r="I88" s="44">
        <v>3200</v>
      </c>
      <c r="J88" s="45"/>
      <c r="L88" s="47"/>
      <c r="M88" s="48"/>
    </row>
    <row r="89" spans="1:13" s="46" customFormat="1" ht="15.75" customHeight="1">
      <c r="A89" s="39"/>
      <c r="C89" s="40"/>
      <c r="D89" s="34" t="s">
        <v>104</v>
      </c>
      <c r="E89" s="98"/>
      <c r="F89" s="50" t="s">
        <v>105</v>
      </c>
      <c r="G89" s="51" t="s">
        <v>9</v>
      </c>
      <c r="H89" s="37" t="s">
        <v>10</v>
      </c>
      <c r="I89" s="44">
        <v>3400</v>
      </c>
      <c r="J89" s="45"/>
      <c r="L89" s="47"/>
      <c r="M89" s="48"/>
    </row>
    <row r="90" spans="1:13" s="46" customFormat="1" ht="15.75" customHeight="1">
      <c r="A90" s="39"/>
      <c r="C90" s="40"/>
      <c r="D90" s="34" t="s">
        <v>106</v>
      </c>
      <c r="E90" s="98"/>
      <c r="F90" s="50" t="s">
        <v>105</v>
      </c>
      <c r="G90" s="51" t="s">
        <v>9</v>
      </c>
      <c r="H90" s="37" t="s">
        <v>10</v>
      </c>
      <c r="I90" s="44">
        <v>3900</v>
      </c>
      <c r="J90" s="45"/>
      <c r="L90" s="47"/>
      <c r="M90" s="48"/>
    </row>
    <row r="91" spans="1:13" s="46" customFormat="1" ht="15.75" customHeight="1">
      <c r="A91" s="39"/>
      <c r="C91" s="40"/>
      <c r="D91" s="34" t="s">
        <v>107</v>
      </c>
      <c r="E91" s="98"/>
      <c r="F91" s="50" t="s">
        <v>108</v>
      </c>
      <c r="G91" s="51" t="s">
        <v>9</v>
      </c>
      <c r="H91" s="37">
        <v>5</v>
      </c>
      <c r="I91" s="44">
        <v>9400</v>
      </c>
      <c r="J91" s="45"/>
      <c r="L91" s="47"/>
      <c r="M91" s="48"/>
    </row>
    <row r="92" spans="1:13" s="46" customFormat="1" ht="15.75" customHeight="1">
      <c r="A92" s="39"/>
      <c r="C92" s="40"/>
      <c r="D92" s="34" t="s">
        <v>109</v>
      </c>
      <c r="E92" s="98"/>
      <c r="F92" s="50" t="s">
        <v>110</v>
      </c>
      <c r="G92" s="51" t="s">
        <v>9</v>
      </c>
      <c r="H92" s="37">
        <v>5</v>
      </c>
      <c r="I92" s="44">
        <v>16000</v>
      </c>
      <c r="J92" s="45"/>
      <c r="L92" s="47"/>
      <c r="M92" s="48"/>
    </row>
    <row r="93" spans="1:13" s="46" customFormat="1" ht="15.75" customHeight="1">
      <c r="A93" s="39"/>
      <c r="C93" s="40"/>
      <c r="D93" s="34" t="s">
        <v>111</v>
      </c>
      <c r="E93" s="98"/>
      <c r="F93" s="50" t="s">
        <v>112</v>
      </c>
      <c r="G93" s="51" t="s">
        <v>9</v>
      </c>
      <c r="H93" s="37">
        <v>5</v>
      </c>
      <c r="I93" s="44">
        <v>29000</v>
      </c>
      <c r="J93" s="45"/>
      <c r="L93" s="47"/>
      <c r="M93" s="48"/>
    </row>
    <row r="94" spans="1:13" s="46" customFormat="1" ht="15.75" customHeight="1">
      <c r="A94" s="39"/>
      <c r="C94" s="40"/>
      <c r="D94" s="34" t="s">
        <v>113</v>
      </c>
      <c r="E94" s="98"/>
      <c r="F94" s="50" t="s">
        <v>101</v>
      </c>
      <c r="G94" s="51" t="s">
        <v>9</v>
      </c>
      <c r="H94" s="37">
        <v>1</v>
      </c>
      <c r="I94" s="44">
        <v>6000</v>
      </c>
      <c r="J94" s="45"/>
      <c r="L94" s="47"/>
      <c r="M94" s="48"/>
    </row>
    <row r="95" spans="1:13" s="46" customFormat="1" ht="15.75" customHeight="1">
      <c r="A95" s="39"/>
      <c r="C95" s="40"/>
      <c r="D95" s="34" t="s">
        <v>114</v>
      </c>
      <c r="E95" s="98"/>
      <c r="F95" s="50" t="s">
        <v>103</v>
      </c>
      <c r="G95" s="51" t="s">
        <v>9</v>
      </c>
      <c r="H95" s="37">
        <v>1</v>
      </c>
      <c r="I95" s="44">
        <v>7000</v>
      </c>
      <c r="J95" s="45"/>
      <c r="L95" s="47"/>
      <c r="M95" s="48"/>
    </row>
    <row r="96" spans="1:13" s="46" customFormat="1" ht="15.75" customHeight="1">
      <c r="A96" s="39"/>
      <c r="C96" s="40"/>
      <c r="D96" s="194" t="s">
        <v>115</v>
      </c>
      <c r="E96" s="194"/>
      <c r="F96" s="50" t="s">
        <v>105</v>
      </c>
      <c r="G96" s="51" t="s">
        <v>9</v>
      </c>
      <c r="H96" s="37">
        <v>1</v>
      </c>
      <c r="I96" s="44">
        <v>8000</v>
      </c>
      <c r="J96" s="45"/>
      <c r="L96" s="47"/>
      <c r="M96" s="48"/>
    </row>
    <row r="97" spans="1:13" s="46" customFormat="1" ht="15.75" customHeight="1">
      <c r="A97" s="39"/>
      <c r="C97" s="40"/>
      <c r="D97" s="194" t="s">
        <v>116</v>
      </c>
      <c r="E97" s="194"/>
      <c r="F97" s="99"/>
      <c r="G97" s="36" t="s">
        <v>9</v>
      </c>
      <c r="H97" s="37" t="s">
        <v>10</v>
      </c>
      <c r="I97" s="38">
        <v>7600</v>
      </c>
      <c r="J97" s="45"/>
      <c r="L97" s="47"/>
      <c r="M97" s="48"/>
    </row>
    <row r="98" spans="1:13" s="46" customFormat="1" ht="15.75" customHeight="1">
      <c r="A98" s="39"/>
      <c r="C98" s="40"/>
      <c r="D98" s="34" t="s">
        <v>117</v>
      </c>
      <c r="E98" s="98"/>
      <c r="F98" s="50" t="s">
        <v>118</v>
      </c>
      <c r="G98" s="51" t="s">
        <v>9</v>
      </c>
      <c r="H98" s="37">
        <v>1</v>
      </c>
      <c r="I98" s="44">
        <v>14000</v>
      </c>
      <c r="J98" s="45"/>
      <c r="L98" s="47"/>
      <c r="M98" s="48"/>
    </row>
    <row r="99" spans="1:13" s="46" customFormat="1" ht="15.75" customHeight="1">
      <c r="A99" s="39"/>
      <c r="C99" s="40"/>
      <c r="D99" s="34" t="s">
        <v>119</v>
      </c>
      <c r="E99" s="98"/>
      <c r="F99" s="50" t="s">
        <v>108</v>
      </c>
      <c r="G99" s="51" t="s">
        <v>9</v>
      </c>
      <c r="H99" s="37">
        <v>1</v>
      </c>
      <c r="I99" s="44">
        <v>18000</v>
      </c>
      <c r="J99" s="45"/>
      <c r="L99" s="47"/>
      <c r="M99" s="48"/>
    </row>
    <row r="100" spans="1:13" s="46" customFormat="1" ht="15.75" customHeight="1">
      <c r="A100" s="39"/>
      <c r="C100" s="40"/>
      <c r="D100" s="34" t="s">
        <v>120</v>
      </c>
      <c r="E100" s="98"/>
      <c r="F100" s="50" t="s">
        <v>110</v>
      </c>
      <c r="G100" s="51" t="s">
        <v>9</v>
      </c>
      <c r="H100" s="37">
        <v>1</v>
      </c>
      <c r="I100" s="44">
        <v>28000</v>
      </c>
      <c r="J100" s="45"/>
      <c r="L100" s="47"/>
      <c r="M100" s="48"/>
    </row>
    <row r="101" spans="1:13" s="46" customFormat="1" ht="15.75" customHeight="1">
      <c r="A101" s="39"/>
      <c r="C101" s="40"/>
      <c r="D101" s="34" t="s">
        <v>121</v>
      </c>
      <c r="E101" s="98"/>
      <c r="F101" s="50" t="s">
        <v>122</v>
      </c>
      <c r="G101" s="51" t="s">
        <v>9</v>
      </c>
      <c r="H101" s="37">
        <v>1</v>
      </c>
      <c r="I101" s="44">
        <v>7500</v>
      </c>
      <c r="J101" s="45"/>
      <c r="L101" s="47"/>
      <c r="M101" s="48"/>
    </row>
    <row r="102" spans="1:13" s="46" customFormat="1" ht="15.75" customHeight="1">
      <c r="A102" s="39"/>
      <c r="C102" s="40"/>
      <c r="D102" s="34" t="s">
        <v>123</v>
      </c>
      <c r="E102" s="98"/>
      <c r="F102" s="50" t="s">
        <v>124</v>
      </c>
      <c r="G102" s="51" t="s">
        <v>9</v>
      </c>
      <c r="H102" s="37">
        <v>1</v>
      </c>
      <c r="I102" s="44">
        <v>12000</v>
      </c>
      <c r="J102" s="45"/>
      <c r="L102" s="47"/>
      <c r="M102" s="48"/>
    </row>
    <row r="103" spans="1:13" s="33" customFormat="1" ht="16.5" customHeight="1">
      <c r="A103" s="8"/>
      <c r="B103" s="46"/>
      <c r="C103" s="30"/>
      <c r="D103" s="77" t="s">
        <v>125</v>
      </c>
      <c r="E103" s="76"/>
      <c r="F103" s="76"/>
      <c r="G103" s="76"/>
      <c r="H103" s="76"/>
      <c r="I103" s="76"/>
      <c r="J103" s="31"/>
      <c r="K103" s="32"/>
      <c r="L103" s="16"/>
      <c r="M103" s="6"/>
    </row>
    <row r="104" spans="1:13" s="33" customFormat="1" ht="16.5" customHeight="1">
      <c r="A104" s="8"/>
      <c r="B104" s="46"/>
      <c r="C104" s="30"/>
      <c r="D104" s="77" t="s">
        <v>126</v>
      </c>
      <c r="E104" s="76"/>
      <c r="F104" s="76"/>
      <c r="G104" s="76"/>
      <c r="H104" s="76"/>
      <c r="I104" s="76"/>
      <c r="J104" s="31"/>
      <c r="K104" s="32"/>
      <c r="L104" s="16"/>
      <c r="M104" s="6"/>
    </row>
    <row r="105" spans="1:13" s="46" customFormat="1" ht="15.75" hidden="1" customHeight="1">
      <c r="A105" s="39"/>
      <c r="C105" s="40"/>
      <c r="D105" s="175" t="s">
        <v>127</v>
      </c>
      <c r="E105" s="175"/>
      <c r="F105" s="50" t="s">
        <v>128</v>
      </c>
      <c r="G105" s="79" t="s">
        <v>9</v>
      </c>
      <c r="H105" s="37" t="s">
        <v>10</v>
      </c>
      <c r="I105" s="44">
        <v>0</v>
      </c>
      <c r="J105" s="45"/>
      <c r="L105" s="47"/>
      <c r="M105" s="48"/>
    </row>
    <row r="106" spans="1:13" s="46" customFormat="1" ht="15.75" hidden="1" customHeight="1">
      <c r="A106" s="39"/>
      <c r="C106" s="40"/>
      <c r="D106" s="175" t="s">
        <v>129</v>
      </c>
      <c r="E106" s="175"/>
      <c r="F106" s="50" t="s">
        <v>130</v>
      </c>
      <c r="G106" s="79" t="s">
        <v>9</v>
      </c>
      <c r="H106" s="37" t="s">
        <v>10</v>
      </c>
      <c r="I106" s="44">
        <v>0</v>
      </c>
      <c r="J106" s="45"/>
      <c r="L106" s="47"/>
      <c r="M106" s="48"/>
    </row>
    <row r="107" spans="1:13" s="46" customFormat="1" ht="15.75" customHeight="1">
      <c r="A107" s="39"/>
      <c r="C107" s="40"/>
      <c r="D107" s="175" t="s">
        <v>131</v>
      </c>
      <c r="E107" s="175"/>
      <c r="F107" s="50" t="s">
        <v>132</v>
      </c>
      <c r="G107" s="79" t="s">
        <v>9</v>
      </c>
      <c r="H107" s="37">
        <v>5</v>
      </c>
      <c r="I107" s="44">
        <v>1900</v>
      </c>
      <c r="J107" s="45"/>
      <c r="L107" s="47"/>
      <c r="M107" s="48"/>
    </row>
    <row r="108" spans="1:13" s="46" customFormat="1" ht="15.75" hidden="1" customHeight="1">
      <c r="A108" s="39"/>
      <c r="C108" s="40"/>
      <c r="D108" s="175" t="s">
        <v>133</v>
      </c>
      <c r="E108" s="175"/>
      <c r="F108" s="50" t="s">
        <v>134</v>
      </c>
      <c r="G108" s="79" t="s">
        <v>9</v>
      </c>
      <c r="H108" s="37">
        <v>5</v>
      </c>
      <c r="I108" s="44">
        <v>1900</v>
      </c>
      <c r="J108" s="45"/>
      <c r="L108" s="47"/>
      <c r="M108" s="48"/>
    </row>
    <row r="109" spans="1:13" s="46" customFormat="1" ht="15.75" hidden="1" customHeight="1">
      <c r="A109" s="39"/>
      <c r="C109" s="40"/>
      <c r="D109" s="175" t="s">
        <v>135</v>
      </c>
      <c r="E109" s="175"/>
      <c r="F109" s="50" t="s">
        <v>136</v>
      </c>
      <c r="G109" s="79" t="s">
        <v>9</v>
      </c>
      <c r="H109" s="37">
        <v>5</v>
      </c>
      <c r="I109" s="44">
        <v>2200</v>
      </c>
      <c r="J109" s="45"/>
      <c r="L109" s="47"/>
      <c r="M109" s="48"/>
    </row>
    <row r="110" spans="1:13" s="46" customFormat="1" ht="15.75" customHeight="1">
      <c r="A110" s="39"/>
      <c r="C110" s="40"/>
      <c r="D110" s="175" t="s">
        <v>137</v>
      </c>
      <c r="E110" s="175"/>
      <c r="F110" s="50" t="s">
        <v>138</v>
      </c>
      <c r="G110" s="79" t="s">
        <v>9</v>
      </c>
      <c r="H110" s="37">
        <v>5</v>
      </c>
      <c r="I110" s="44">
        <v>2400</v>
      </c>
      <c r="J110" s="45"/>
      <c r="L110" s="47"/>
      <c r="M110" s="48"/>
    </row>
    <row r="111" spans="1:13" s="33" customFormat="1" ht="16.5" customHeight="1">
      <c r="A111" s="8"/>
      <c r="B111" s="46"/>
      <c r="C111" s="30"/>
      <c r="D111" s="77" t="s">
        <v>139</v>
      </c>
      <c r="E111" s="76"/>
      <c r="F111" s="76"/>
      <c r="G111" s="76"/>
      <c r="H111" s="76"/>
      <c r="I111" s="76"/>
      <c r="J111" s="31"/>
      <c r="K111" s="32"/>
      <c r="L111" s="16"/>
      <c r="M111" s="6"/>
    </row>
    <row r="112" spans="1:13" s="46" customFormat="1" ht="15.75" customHeight="1">
      <c r="A112" s="39"/>
      <c r="C112" s="40"/>
      <c r="D112" s="175" t="s">
        <v>140</v>
      </c>
      <c r="E112" s="175"/>
      <c r="F112" s="189" t="s">
        <v>12</v>
      </c>
      <c r="G112" s="79" t="s">
        <v>9</v>
      </c>
      <c r="H112" s="64" t="s">
        <v>10</v>
      </c>
      <c r="I112" s="44">
        <v>3960</v>
      </c>
      <c r="J112" s="45"/>
      <c r="L112" s="47"/>
      <c r="M112" s="48"/>
    </row>
    <row r="113" spans="1:13" s="46" customFormat="1" ht="15.75" customHeight="1">
      <c r="A113" s="39"/>
      <c r="C113" s="40"/>
      <c r="D113" s="175" t="s">
        <v>141</v>
      </c>
      <c r="E113" s="175"/>
      <c r="F113" s="191"/>
      <c r="G113" s="79" t="s">
        <v>9</v>
      </c>
      <c r="H113" s="64" t="s">
        <v>10</v>
      </c>
      <c r="I113" s="44">
        <v>4900</v>
      </c>
      <c r="J113" s="45"/>
      <c r="L113" s="47"/>
      <c r="M113" s="48"/>
    </row>
    <row r="114" spans="1:13" s="46" customFormat="1" ht="15.75" customHeight="1">
      <c r="A114" s="39"/>
      <c r="C114" s="40"/>
      <c r="D114" s="175" t="s">
        <v>142</v>
      </c>
      <c r="E114" s="175"/>
      <c r="F114" s="50" t="s">
        <v>48</v>
      </c>
      <c r="G114" s="79" t="s">
        <v>9</v>
      </c>
      <c r="H114" s="64" t="s">
        <v>10</v>
      </c>
      <c r="I114" s="44">
        <v>7800</v>
      </c>
      <c r="J114" s="45"/>
      <c r="L114" s="47"/>
      <c r="M114" s="48"/>
    </row>
    <row r="115" spans="1:13" s="46" customFormat="1" ht="26.25" customHeight="1">
      <c r="A115" s="39"/>
      <c r="C115" s="40"/>
      <c r="D115" s="188" t="s">
        <v>143</v>
      </c>
      <c r="E115" s="188"/>
      <c r="F115" s="35" t="s">
        <v>12</v>
      </c>
      <c r="G115" s="79" t="s">
        <v>9</v>
      </c>
      <c r="H115" s="64" t="s">
        <v>10</v>
      </c>
      <c r="I115" s="44">
        <v>3200</v>
      </c>
      <c r="J115" s="45"/>
      <c r="L115" s="47"/>
      <c r="M115" s="48"/>
    </row>
    <row r="116" spans="1:13" s="46" customFormat="1" ht="26.25" customHeight="1">
      <c r="A116" s="39"/>
      <c r="C116" s="40"/>
      <c r="D116" s="188" t="s">
        <v>144</v>
      </c>
      <c r="E116" s="188"/>
      <c r="F116" s="35" t="s">
        <v>12</v>
      </c>
      <c r="G116" s="79" t="s">
        <v>9</v>
      </c>
      <c r="H116" s="64" t="s">
        <v>10</v>
      </c>
      <c r="I116" s="44">
        <v>4600</v>
      </c>
      <c r="J116" s="45"/>
      <c r="L116" s="47"/>
      <c r="M116" s="48"/>
    </row>
    <row r="117" spans="1:13" s="46" customFormat="1" ht="25.5" customHeight="1">
      <c r="A117" s="39"/>
      <c r="C117" s="40"/>
      <c r="D117" s="175" t="s">
        <v>145</v>
      </c>
      <c r="E117" s="175"/>
      <c r="F117" s="50" t="s">
        <v>12</v>
      </c>
      <c r="G117" s="79" t="s">
        <v>9</v>
      </c>
      <c r="H117" s="64" t="s">
        <v>10</v>
      </c>
      <c r="I117" s="44">
        <v>19900</v>
      </c>
      <c r="J117" s="45"/>
      <c r="L117" s="47"/>
      <c r="M117" s="48"/>
    </row>
    <row r="118" spans="1:13" s="46" customFormat="1" ht="15.75" customHeight="1">
      <c r="A118" s="39"/>
      <c r="C118" s="40"/>
      <c r="D118" s="100" t="s">
        <v>146</v>
      </c>
      <c r="E118" s="83"/>
      <c r="F118" s="93"/>
      <c r="G118" s="101"/>
      <c r="H118" s="102"/>
      <c r="I118" s="44"/>
      <c r="J118" s="45"/>
      <c r="L118" s="47"/>
      <c r="M118" s="48"/>
    </row>
    <row r="119" spans="1:13" s="33" customFormat="1" ht="16.5" customHeight="1">
      <c r="A119" s="8"/>
      <c r="B119" s="46"/>
      <c r="C119" s="30"/>
      <c r="D119" s="75" t="s">
        <v>147</v>
      </c>
      <c r="E119" s="76"/>
      <c r="F119" s="76"/>
      <c r="G119" s="76"/>
      <c r="H119" s="76"/>
      <c r="I119" s="76"/>
      <c r="J119" s="31"/>
      <c r="K119" s="32"/>
      <c r="L119" s="16"/>
      <c r="M119" s="6"/>
    </row>
    <row r="120" spans="1:13" s="33" customFormat="1" ht="16.5" customHeight="1">
      <c r="A120" s="8"/>
      <c r="B120" s="46"/>
      <c r="C120" s="30"/>
      <c r="D120" s="77" t="s">
        <v>148</v>
      </c>
      <c r="E120" s="76"/>
      <c r="F120" s="76"/>
      <c r="G120" s="76"/>
      <c r="H120" s="76"/>
      <c r="I120" s="76"/>
      <c r="J120" s="31"/>
      <c r="K120" s="32"/>
      <c r="L120" s="16"/>
      <c r="M120" s="6"/>
    </row>
    <row r="121" spans="1:13" s="46" customFormat="1" ht="26.25" customHeight="1">
      <c r="A121" s="39"/>
      <c r="C121" s="40"/>
      <c r="D121" s="188" t="s">
        <v>149</v>
      </c>
      <c r="E121" s="188"/>
      <c r="F121" s="35" t="s">
        <v>12</v>
      </c>
      <c r="G121" s="51" t="s">
        <v>9</v>
      </c>
      <c r="H121" s="52" t="s">
        <v>10</v>
      </c>
      <c r="I121" s="44">
        <v>34000</v>
      </c>
      <c r="J121" s="45"/>
      <c r="L121" s="47"/>
      <c r="M121" s="48"/>
    </row>
    <row r="122" spans="1:13" s="69" customFormat="1" ht="39" customHeight="1">
      <c r="A122" s="60"/>
      <c r="B122" s="46"/>
      <c r="C122" s="61"/>
      <c r="D122" s="188" t="s">
        <v>150</v>
      </c>
      <c r="E122" s="188"/>
      <c r="F122" s="35" t="s">
        <v>151</v>
      </c>
      <c r="G122" s="36" t="s">
        <v>9</v>
      </c>
      <c r="H122" s="37" t="s">
        <v>10</v>
      </c>
      <c r="I122" s="44">
        <v>34000</v>
      </c>
      <c r="J122" s="65"/>
      <c r="K122" s="66"/>
      <c r="L122" s="67"/>
      <c r="M122" s="68"/>
    </row>
    <row r="123" spans="1:13" s="46" customFormat="1" ht="39" customHeight="1">
      <c r="A123" s="39"/>
      <c r="C123" s="40"/>
      <c r="D123" s="188" t="s">
        <v>152</v>
      </c>
      <c r="E123" s="188"/>
      <c r="F123" s="35" t="s">
        <v>151</v>
      </c>
      <c r="G123" s="51" t="s">
        <v>9</v>
      </c>
      <c r="H123" s="52" t="s">
        <v>10</v>
      </c>
      <c r="I123" s="44">
        <v>42000</v>
      </c>
      <c r="J123" s="45"/>
      <c r="L123" s="47"/>
      <c r="M123" s="48"/>
    </row>
    <row r="124" spans="1:13" s="69" customFormat="1" ht="26.25" customHeight="1">
      <c r="A124" s="60"/>
      <c r="B124" s="46"/>
      <c r="C124" s="61"/>
      <c r="D124" s="188" t="s">
        <v>153</v>
      </c>
      <c r="E124" s="188"/>
      <c r="F124" s="35" t="s">
        <v>12</v>
      </c>
      <c r="G124" s="36" t="s">
        <v>9</v>
      </c>
      <c r="H124" s="37" t="s">
        <v>10</v>
      </c>
      <c r="I124" s="44">
        <v>42000</v>
      </c>
      <c r="J124" s="65"/>
      <c r="K124" s="66"/>
      <c r="L124" s="67"/>
      <c r="M124" s="68"/>
    </row>
    <row r="125" spans="1:13" s="46" customFormat="1" ht="26.25" customHeight="1">
      <c r="A125" s="39"/>
      <c r="C125" s="40"/>
      <c r="D125" s="188" t="s">
        <v>154</v>
      </c>
      <c r="E125" s="188"/>
      <c r="F125" s="35" t="s">
        <v>12</v>
      </c>
      <c r="G125" s="51" t="s">
        <v>9</v>
      </c>
      <c r="H125" s="52" t="s">
        <v>10</v>
      </c>
      <c r="I125" s="44">
        <v>45000</v>
      </c>
      <c r="J125" s="45"/>
      <c r="L125" s="47"/>
      <c r="M125" s="48"/>
    </row>
    <row r="126" spans="1:13" s="69" customFormat="1" ht="39" customHeight="1">
      <c r="A126" s="60"/>
      <c r="B126" s="46"/>
      <c r="C126" s="61"/>
      <c r="D126" s="188" t="s">
        <v>155</v>
      </c>
      <c r="E126" s="188"/>
      <c r="F126" s="35" t="s">
        <v>151</v>
      </c>
      <c r="G126" s="36" t="s">
        <v>9</v>
      </c>
      <c r="H126" s="37" t="s">
        <v>10</v>
      </c>
      <c r="I126" s="44">
        <v>45000</v>
      </c>
      <c r="J126" s="65"/>
      <c r="K126" s="66"/>
      <c r="L126" s="67"/>
      <c r="M126" s="68"/>
    </row>
    <row r="127" spans="1:13" s="33" customFormat="1" ht="16.5" customHeight="1">
      <c r="A127" s="8"/>
      <c r="B127" s="46"/>
      <c r="C127" s="30"/>
      <c r="D127" s="77" t="s">
        <v>156</v>
      </c>
      <c r="E127" s="76"/>
      <c r="F127" s="76"/>
      <c r="G127" s="76"/>
      <c r="H127" s="76"/>
      <c r="I127" s="76"/>
      <c r="J127" s="31"/>
      <c r="K127" s="32"/>
      <c r="L127" s="16"/>
      <c r="M127" s="6"/>
    </row>
    <row r="128" spans="1:13" s="69" customFormat="1" ht="26.25" hidden="1" customHeight="1">
      <c r="A128" s="60"/>
      <c r="B128" s="66"/>
      <c r="C128" s="61"/>
      <c r="D128" s="187" t="s">
        <v>157</v>
      </c>
      <c r="E128" s="187"/>
      <c r="F128" s="35" t="s">
        <v>12</v>
      </c>
      <c r="G128" s="36" t="s">
        <v>9</v>
      </c>
      <c r="H128" s="37" t="s">
        <v>10</v>
      </c>
      <c r="I128" s="44">
        <v>0</v>
      </c>
      <c r="J128" s="65"/>
      <c r="K128" s="66"/>
      <c r="L128" s="67"/>
      <c r="M128" s="68"/>
    </row>
    <row r="129" spans="1:13" s="69" customFormat="1" ht="26.25" hidden="1" customHeight="1">
      <c r="A129" s="60"/>
      <c r="B129" s="66"/>
      <c r="C129" s="61"/>
      <c r="D129" s="187" t="s">
        <v>158</v>
      </c>
      <c r="E129" s="187"/>
      <c r="F129" s="35" t="s">
        <v>12</v>
      </c>
      <c r="G129" s="36" t="s">
        <v>9</v>
      </c>
      <c r="H129" s="37" t="s">
        <v>10</v>
      </c>
      <c r="I129" s="44">
        <v>0</v>
      </c>
      <c r="J129" s="65"/>
      <c r="K129" s="66"/>
      <c r="L129" s="67"/>
      <c r="M129" s="68"/>
    </row>
    <row r="130" spans="1:13" s="46" customFormat="1" ht="26.25" hidden="1" customHeight="1">
      <c r="A130" s="39"/>
      <c r="C130" s="40"/>
      <c r="D130" s="188" t="s">
        <v>159</v>
      </c>
      <c r="E130" s="188"/>
      <c r="F130" s="35" t="s">
        <v>12</v>
      </c>
      <c r="G130" s="51" t="s">
        <v>9</v>
      </c>
      <c r="H130" s="52" t="s">
        <v>10</v>
      </c>
      <c r="I130" s="44">
        <v>0</v>
      </c>
      <c r="J130" s="45"/>
      <c r="L130" s="47"/>
      <c r="M130" s="48"/>
    </row>
    <row r="131" spans="1:13" s="46" customFormat="1" ht="39" customHeight="1">
      <c r="A131" s="39"/>
      <c r="C131" s="40"/>
      <c r="D131" s="188" t="s">
        <v>160</v>
      </c>
      <c r="E131" s="188"/>
      <c r="F131" s="35" t="s">
        <v>151</v>
      </c>
      <c r="G131" s="51" t="s">
        <v>9</v>
      </c>
      <c r="H131" s="37" t="s">
        <v>10</v>
      </c>
      <c r="I131" s="44">
        <v>54000</v>
      </c>
      <c r="J131" s="45"/>
      <c r="L131" s="47"/>
      <c r="M131" s="48"/>
    </row>
    <row r="132" spans="1:13" s="46" customFormat="1" ht="25.5" hidden="1" customHeight="1">
      <c r="A132" s="39"/>
      <c r="C132" s="40"/>
      <c r="D132" s="188" t="s">
        <v>161</v>
      </c>
      <c r="E132" s="188"/>
      <c r="F132" s="35" t="s">
        <v>12</v>
      </c>
      <c r="G132" s="51" t="s">
        <v>9</v>
      </c>
      <c r="H132" s="37" t="s">
        <v>10</v>
      </c>
      <c r="I132" s="44">
        <v>0</v>
      </c>
      <c r="J132" s="45"/>
      <c r="L132" s="47"/>
      <c r="M132" s="48"/>
    </row>
    <row r="133" spans="1:13" s="46" customFormat="1" ht="15.75" hidden="1" customHeight="1">
      <c r="A133" s="39"/>
      <c r="C133" s="40"/>
      <c r="D133" s="175" t="s">
        <v>162</v>
      </c>
      <c r="E133" s="175"/>
      <c r="F133" s="181" t="s">
        <v>61</v>
      </c>
      <c r="G133" s="36" t="s">
        <v>9</v>
      </c>
      <c r="H133" s="37" t="s">
        <v>10</v>
      </c>
      <c r="I133" s="44">
        <v>0</v>
      </c>
      <c r="J133" s="45"/>
      <c r="L133" s="47"/>
      <c r="M133" s="48"/>
    </row>
    <row r="134" spans="1:13" s="46" customFormat="1" ht="15.75" hidden="1" customHeight="1">
      <c r="A134" s="39"/>
      <c r="C134" s="40"/>
      <c r="D134" s="175" t="s">
        <v>163</v>
      </c>
      <c r="E134" s="175"/>
      <c r="F134" s="182"/>
      <c r="G134" s="36" t="s">
        <v>9</v>
      </c>
      <c r="H134" s="37" t="s">
        <v>10</v>
      </c>
      <c r="I134" s="44">
        <v>0</v>
      </c>
      <c r="J134" s="45"/>
      <c r="L134" s="47"/>
      <c r="M134" s="48"/>
    </row>
    <row r="135" spans="1:13" s="46" customFormat="1" ht="15.75" hidden="1" customHeight="1">
      <c r="A135" s="39"/>
      <c r="C135" s="40"/>
      <c r="D135" s="175" t="s">
        <v>164</v>
      </c>
      <c r="E135" s="175"/>
      <c r="F135" s="182"/>
      <c r="G135" s="36" t="s">
        <v>9</v>
      </c>
      <c r="H135" s="37" t="s">
        <v>10</v>
      </c>
      <c r="I135" s="44">
        <v>0</v>
      </c>
      <c r="J135" s="45"/>
      <c r="L135" s="47"/>
      <c r="M135" s="48"/>
    </row>
    <row r="136" spans="1:13" s="33" customFormat="1" ht="16.5" customHeight="1">
      <c r="A136" s="8"/>
      <c r="B136" s="46"/>
      <c r="C136" s="30"/>
      <c r="D136" s="77" t="s">
        <v>165</v>
      </c>
      <c r="E136" s="76"/>
      <c r="F136" s="76"/>
      <c r="G136" s="76"/>
      <c r="H136" s="76"/>
      <c r="I136" s="76"/>
      <c r="J136" s="31"/>
      <c r="K136" s="32"/>
      <c r="L136" s="16"/>
      <c r="M136" s="6"/>
    </row>
    <row r="137" spans="1:13" s="46" customFormat="1" ht="26.25" customHeight="1">
      <c r="A137" s="39"/>
      <c r="C137" s="40"/>
      <c r="D137" s="188" t="s">
        <v>166</v>
      </c>
      <c r="E137" s="188"/>
      <c r="F137" s="35" t="s">
        <v>12</v>
      </c>
      <c r="G137" s="51" t="s">
        <v>9</v>
      </c>
      <c r="H137" s="52" t="s">
        <v>10</v>
      </c>
      <c r="I137" s="44">
        <v>64000</v>
      </c>
      <c r="J137" s="45"/>
      <c r="L137" s="47"/>
      <c r="M137" s="48"/>
    </row>
    <row r="138" spans="1:13" s="69" customFormat="1" ht="26.25" hidden="1" customHeight="1">
      <c r="A138" s="60"/>
      <c r="B138" s="46"/>
      <c r="C138" s="61"/>
      <c r="D138" s="188" t="s">
        <v>167</v>
      </c>
      <c r="E138" s="188"/>
      <c r="F138" s="35" t="s">
        <v>12</v>
      </c>
      <c r="G138" s="36" t="s">
        <v>9</v>
      </c>
      <c r="H138" s="37" t="s">
        <v>10</v>
      </c>
      <c r="I138" s="44">
        <v>0</v>
      </c>
      <c r="J138" s="65"/>
      <c r="K138" s="66"/>
      <c r="L138" s="67"/>
      <c r="M138" s="68"/>
    </row>
    <row r="139" spans="1:13" s="46" customFormat="1" ht="26.25" customHeight="1">
      <c r="A139" s="39"/>
      <c r="C139" s="40"/>
      <c r="D139" s="187" t="s">
        <v>168</v>
      </c>
      <c r="E139" s="187"/>
      <c r="F139" s="35" t="s">
        <v>12</v>
      </c>
      <c r="G139" s="51" t="s">
        <v>9</v>
      </c>
      <c r="H139" s="52" t="s">
        <v>10</v>
      </c>
      <c r="I139" s="44">
        <v>79000</v>
      </c>
      <c r="J139" s="45"/>
      <c r="L139" s="47"/>
      <c r="M139" s="48"/>
    </row>
    <row r="140" spans="1:13" s="69" customFormat="1" ht="26.25" hidden="1" customHeight="1">
      <c r="A140" s="60"/>
      <c r="B140" s="46"/>
      <c r="C140" s="61"/>
      <c r="D140" s="187" t="s">
        <v>169</v>
      </c>
      <c r="E140" s="187"/>
      <c r="F140" s="35" t="s">
        <v>12</v>
      </c>
      <c r="G140" s="36" t="s">
        <v>9</v>
      </c>
      <c r="H140" s="37" t="s">
        <v>10</v>
      </c>
      <c r="I140" s="44">
        <v>0</v>
      </c>
      <c r="J140" s="65"/>
      <c r="K140" s="66"/>
      <c r="L140" s="67"/>
      <c r="M140" s="68"/>
    </row>
    <row r="141" spans="1:13" s="33" customFormat="1" ht="16.5" customHeight="1">
      <c r="A141" s="8"/>
      <c r="B141" s="46"/>
      <c r="C141" s="30"/>
      <c r="D141" s="77" t="s">
        <v>170</v>
      </c>
      <c r="E141" s="76"/>
      <c r="F141" s="76"/>
      <c r="G141" s="76"/>
      <c r="H141" s="76"/>
      <c r="I141" s="76"/>
      <c r="J141" s="31"/>
      <c r="K141" s="32"/>
      <c r="L141" s="16"/>
      <c r="M141" s="6"/>
    </row>
    <row r="142" spans="1:13" s="46" customFormat="1" ht="15.75" customHeight="1">
      <c r="A142" s="39"/>
      <c r="C142" s="40"/>
      <c r="D142" s="187" t="s">
        <v>171</v>
      </c>
      <c r="E142" s="187"/>
      <c r="F142" s="189" t="s">
        <v>61</v>
      </c>
      <c r="G142" s="51" t="s">
        <v>9</v>
      </c>
      <c r="H142" s="52" t="s">
        <v>10</v>
      </c>
      <c r="I142" s="44">
        <v>51000</v>
      </c>
      <c r="J142" s="45"/>
      <c r="L142" s="47"/>
      <c r="M142" s="48"/>
    </row>
    <row r="143" spans="1:13" s="69" customFormat="1" ht="15.75" customHeight="1">
      <c r="A143" s="60"/>
      <c r="B143" s="66"/>
      <c r="C143" s="61"/>
      <c r="D143" s="187" t="s">
        <v>172</v>
      </c>
      <c r="E143" s="187"/>
      <c r="F143" s="190"/>
      <c r="G143" s="36" t="s">
        <v>9</v>
      </c>
      <c r="H143" s="37" t="s">
        <v>10</v>
      </c>
      <c r="I143" s="44">
        <v>51000</v>
      </c>
      <c r="J143" s="65"/>
      <c r="K143" s="66"/>
      <c r="L143" s="67"/>
      <c r="M143" s="68"/>
    </row>
    <row r="144" spans="1:13" s="46" customFormat="1" ht="15.75" hidden="1" customHeight="1">
      <c r="A144" s="39"/>
      <c r="C144" s="40"/>
      <c r="D144" s="187" t="s">
        <v>173</v>
      </c>
      <c r="E144" s="187"/>
      <c r="F144" s="191"/>
      <c r="G144" s="51" t="s">
        <v>9</v>
      </c>
      <c r="H144" s="52" t="s">
        <v>10</v>
      </c>
      <c r="I144" s="44">
        <v>0</v>
      </c>
      <c r="J144" s="45"/>
      <c r="L144" s="47"/>
      <c r="M144" s="48"/>
    </row>
    <row r="145" spans="1:13" s="69" customFormat="1" ht="15.75" hidden="1" customHeight="1">
      <c r="A145" s="60"/>
      <c r="B145" s="66"/>
      <c r="C145" s="61"/>
      <c r="D145" s="187" t="s">
        <v>174</v>
      </c>
      <c r="E145" s="187"/>
      <c r="F145" s="78" t="s">
        <v>48</v>
      </c>
      <c r="G145" s="36" t="s">
        <v>9</v>
      </c>
      <c r="H145" s="37" t="s">
        <v>10</v>
      </c>
      <c r="I145" s="44">
        <v>0</v>
      </c>
      <c r="J145" s="65"/>
      <c r="K145" s="66"/>
      <c r="L145" s="67"/>
      <c r="M145" s="68"/>
    </row>
    <row r="146" spans="1:13" s="33" customFormat="1" ht="16.5" customHeight="1">
      <c r="A146" s="8"/>
      <c r="B146" s="66"/>
      <c r="C146" s="30"/>
      <c r="D146" s="77" t="s">
        <v>125</v>
      </c>
      <c r="E146" s="76"/>
      <c r="F146" s="76"/>
      <c r="G146" s="76"/>
      <c r="H146" s="76"/>
      <c r="I146" s="76"/>
      <c r="J146" s="31"/>
      <c r="K146" s="32"/>
      <c r="L146" s="16"/>
      <c r="M146" s="6"/>
    </row>
    <row r="147" spans="1:13" s="33" customFormat="1" ht="16.5" customHeight="1">
      <c r="A147" s="8"/>
      <c r="B147" s="66"/>
      <c r="C147" s="30"/>
      <c r="D147" s="77" t="s">
        <v>175</v>
      </c>
      <c r="E147" s="76"/>
      <c r="F147" s="76"/>
      <c r="G147" s="76"/>
      <c r="H147" s="76"/>
      <c r="I147" s="76"/>
      <c r="J147" s="31"/>
      <c r="K147" s="32"/>
      <c r="L147" s="16"/>
      <c r="M147" s="6"/>
    </row>
    <row r="148" spans="1:13" s="46" customFormat="1" ht="15.75" customHeight="1">
      <c r="A148" s="39"/>
      <c r="C148" s="40"/>
      <c r="D148" s="175" t="s">
        <v>176</v>
      </c>
      <c r="E148" s="175"/>
      <c r="F148" s="181" t="s">
        <v>177</v>
      </c>
      <c r="G148" s="79" t="s">
        <v>9</v>
      </c>
      <c r="H148" s="37" t="s">
        <v>10</v>
      </c>
      <c r="I148" s="44">
        <v>7100</v>
      </c>
      <c r="J148" s="45"/>
      <c r="L148" s="47"/>
      <c r="M148" s="48"/>
    </row>
    <row r="149" spans="1:13" s="46" customFormat="1" ht="15.75" customHeight="1">
      <c r="A149" s="39"/>
      <c r="C149" s="40"/>
      <c r="D149" s="175" t="s">
        <v>178</v>
      </c>
      <c r="E149" s="175"/>
      <c r="F149" s="182"/>
      <c r="G149" s="79" t="s">
        <v>9</v>
      </c>
      <c r="H149" s="37" t="s">
        <v>10</v>
      </c>
      <c r="I149" s="44">
        <v>9100</v>
      </c>
      <c r="J149" s="45"/>
      <c r="L149" s="47"/>
      <c r="M149" s="48"/>
    </row>
    <row r="150" spans="1:13" s="46" customFormat="1" ht="15.75" customHeight="1">
      <c r="A150" s="39"/>
      <c r="C150" s="40"/>
      <c r="D150" s="175" t="s">
        <v>179</v>
      </c>
      <c r="E150" s="175"/>
      <c r="F150" s="182"/>
      <c r="G150" s="79" t="s">
        <v>9</v>
      </c>
      <c r="H150" s="37" t="s">
        <v>10</v>
      </c>
      <c r="I150" s="44">
        <v>30300</v>
      </c>
      <c r="J150" s="45"/>
      <c r="L150" s="47"/>
      <c r="M150" s="48"/>
    </row>
    <row r="151" spans="1:13" s="46" customFormat="1" ht="15.75" customHeight="1">
      <c r="A151" s="39"/>
      <c r="C151" s="40"/>
      <c r="D151" s="175" t="s">
        <v>180</v>
      </c>
      <c r="E151" s="175"/>
      <c r="F151" s="182"/>
      <c r="G151" s="79" t="s">
        <v>9</v>
      </c>
      <c r="H151" s="37" t="s">
        <v>10</v>
      </c>
      <c r="I151" s="44">
        <v>6100</v>
      </c>
      <c r="J151" s="45"/>
      <c r="L151" s="47"/>
      <c r="M151" s="48"/>
    </row>
    <row r="152" spans="1:13" s="46" customFormat="1" ht="15.75" customHeight="1">
      <c r="A152" s="39"/>
      <c r="C152" s="40"/>
      <c r="D152" s="175" t="s">
        <v>181</v>
      </c>
      <c r="E152" s="175"/>
      <c r="F152" s="182"/>
      <c r="G152" s="79" t="s">
        <v>9</v>
      </c>
      <c r="H152" s="37" t="s">
        <v>10</v>
      </c>
      <c r="I152" s="44">
        <v>7950</v>
      </c>
      <c r="J152" s="45"/>
      <c r="L152" s="47"/>
      <c r="M152" s="48"/>
    </row>
    <row r="153" spans="1:13" s="46" customFormat="1" ht="15.75" customHeight="1">
      <c r="A153" s="39"/>
      <c r="C153" s="40"/>
      <c r="D153" s="175" t="s">
        <v>182</v>
      </c>
      <c r="E153" s="175"/>
      <c r="F153" s="182"/>
      <c r="G153" s="79" t="s">
        <v>9</v>
      </c>
      <c r="H153" s="37" t="s">
        <v>10</v>
      </c>
      <c r="I153" s="44">
        <v>3700</v>
      </c>
      <c r="J153" s="45"/>
      <c r="L153" s="47"/>
      <c r="M153" s="48"/>
    </row>
    <row r="154" spans="1:13" s="46" customFormat="1" ht="15.75" customHeight="1">
      <c r="A154" s="39"/>
      <c r="C154" s="40"/>
      <c r="D154" s="175" t="s">
        <v>183</v>
      </c>
      <c r="E154" s="175"/>
      <c r="F154" s="180"/>
      <c r="G154" s="79" t="s">
        <v>9</v>
      </c>
      <c r="H154" s="37" t="s">
        <v>10</v>
      </c>
      <c r="I154" s="44">
        <v>4900</v>
      </c>
      <c r="J154" s="45"/>
      <c r="L154" s="47"/>
      <c r="M154" s="48"/>
    </row>
    <row r="155" spans="1:13" s="46" customFormat="1" ht="15.75" customHeight="1">
      <c r="A155" s="39"/>
      <c r="C155" s="40"/>
      <c r="D155" s="94" t="s">
        <v>184</v>
      </c>
      <c r="E155" s="94"/>
      <c r="F155" s="178" t="s">
        <v>48</v>
      </c>
      <c r="G155" s="79" t="s">
        <v>9</v>
      </c>
      <c r="H155" s="37" t="s">
        <v>10</v>
      </c>
      <c r="I155" s="44">
        <v>990</v>
      </c>
      <c r="J155" s="45"/>
      <c r="L155" s="47"/>
      <c r="M155" s="48"/>
    </row>
    <row r="156" spans="1:13" s="46" customFormat="1" ht="15.75" customHeight="1">
      <c r="A156" s="39"/>
      <c r="C156" s="40"/>
      <c r="D156" s="94" t="s">
        <v>185</v>
      </c>
      <c r="E156" s="94"/>
      <c r="F156" s="179"/>
      <c r="G156" s="79" t="s">
        <v>9</v>
      </c>
      <c r="H156" s="37" t="s">
        <v>10</v>
      </c>
      <c r="I156" s="44">
        <v>1100</v>
      </c>
      <c r="J156" s="45"/>
      <c r="L156" s="47"/>
      <c r="M156" s="48"/>
    </row>
    <row r="157" spans="1:13" s="46" customFormat="1" ht="15.75" customHeight="1">
      <c r="A157" s="39"/>
      <c r="C157" s="40"/>
      <c r="D157" s="94" t="s">
        <v>186</v>
      </c>
      <c r="E157" s="94"/>
      <c r="F157" s="180"/>
      <c r="G157" s="79" t="s">
        <v>9</v>
      </c>
      <c r="H157" s="37" t="s">
        <v>10</v>
      </c>
      <c r="I157" s="44">
        <v>2200</v>
      </c>
      <c r="J157" s="45"/>
      <c r="L157" s="47"/>
      <c r="M157" s="48"/>
    </row>
    <row r="158" spans="1:13" s="46" customFormat="1" ht="15.75" customHeight="1">
      <c r="A158" s="39"/>
      <c r="C158" s="40"/>
      <c r="D158" s="34" t="s">
        <v>187</v>
      </c>
      <c r="E158" s="98"/>
      <c r="F158" s="50" t="s">
        <v>188</v>
      </c>
      <c r="G158" s="51" t="s">
        <v>9</v>
      </c>
      <c r="H158" s="37"/>
      <c r="I158" s="44">
        <v>13200</v>
      </c>
      <c r="J158" s="45"/>
      <c r="L158" s="47"/>
      <c r="M158" s="48"/>
    </row>
    <row r="159" spans="1:13" s="33" customFormat="1" ht="16.5" customHeight="1">
      <c r="A159" s="8"/>
      <c r="B159" s="46"/>
      <c r="C159" s="30"/>
      <c r="D159" s="77" t="s">
        <v>139</v>
      </c>
      <c r="E159" s="76"/>
      <c r="F159" s="76"/>
      <c r="G159" s="76"/>
      <c r="H159" s="76"/>
      <c r="I159" s="76"/>
      <c r="J159" s="31"/>
      <c r="K159" s="32"/>
      <c r="L159" s="16"/>
      <c r="M159" s="6"/>
    </row>
    <row r="160" spans="1:13" s="46" customFormat="1" ht="16.5" customHeight="1">
      <c r="A160" s="39"/>
      <c r="C160" s="40"/>
      <c r="D160" s="175" t="s">
        <v>189</v>
      </c>
      <c r="E160" s="175"/>
      <c r="F160" s="181" t="s">
        <v>190</v>
      </c>
      <c r="G160" s="79" t="s">
        <v>9</v>
      </c>
      <c r="H160" s="64" t="s">
        <v>10</v>
      </c>
      <c r="I160" s="44">
        <v>1350</v>
      </c>
      <c r="J160" s="45"/>
      <c r="L160" s="47"/>
      <c r="M160" s="48"/>
    </row>
    <row r="161" spans="1:13" s="46" customFormat="1" ht="16.5" customHeight="1">
      <c r="A161" s="39"/>
      <c r="C161" s="40"/>
      <c r="D161" s="175" t="s">
        <v>191</v>
      </c>
      <c r="E161" s="175"/>
      <c r="F161" s="182"/>
      <c r="G161" s="79" t="s">
        <v>9</v>
      </c>
      <c r="H161" s="64" t="s">
        <v>10</v>
      </c>
      <c r="I161" s="44">
        <v>2700</v>
      </c>
      <c r="J161" s="45"/>
      <c r="L161" s="47"/>
      <c r="M161" s="48"/>
    </row>
    <row r="162" spans="1:13" s="46" customFormat="1" ht="16.5" customHeight="1">
      <c r="A162" s="39"/>
      <c r="C162" s="40"/>
      <c r="D162" s="175" t="s">
        <v>192</v>
      </c>
      <c r="E162" s="175"/>
      <c r="F162" s="183"/>
      <c r="G162" s="79" t="s">
        <v>9</v>
      </c>
      <c r="H162" s="64" t="s">
        <v>10</v>
      </c>
      <c r="I162" s="44">
        <v>6100</v>
      </c>
      <c r="J162" s="45"/>
      <c r="L162" s="47"/>
      <c r="M162" s="48"/>
    </row>
    <row r="163" spans="1:13" s="69" customFormat="1" ht="15.75" customHeight="1">
      <c r="A163" s="60"/>
      <c r="B163" s="66"/>
      <c r="C163" s="61"/>
      <c r="D163" s="100" t="s">
        <v>193</v>
      </c>
      <c r="E163" s="74"/>
      <c r="F163" s="103"/>
      <c r="G163" s="101"/>
      <c r="H163" s="102"/>
      <c r="I163" s="44"/>
      <c r="J163" s="65"/>
      <c r="K163" s="66"/>
      <c r="L163" s="67"/>
      <c r="M163" s="68"/>
    </row>
    <row r="164" spans="1:13" s="33" customFormat="1" ht="16.5" customHeight="1">
      <c r="A164" s="8"/>
      <c r="B164" s="66"/>
      <c r="C164" s="30"/>
      <c r="D164" s="75" t="s">
        <v>92</v>
      </c>
      <c r="E164" s="76"/>
      <c r="F164" s="76"/>
      <c r="G164" s="76"/>
      <c r="H164" s="76"/>
      <c r="I164" s="76"/>
      <c r="J164" s="31"/>
      <c r="K164" s="32"/>
      <c r="L164" s="16"/>
      <c r="M164" s="6"/>
    </row>
    <row r="165" spans="1:13" s="33" customFormat="1" ht="16.5" customHeight="1">
      <c r="A165" s="8"/>
      <c r="B165" s="66"/>
      <c r="C165" s="30"/>
      <c r="D165" s="77" t="s">
        <v>93</v>
      </c>
      <c r="E165" s="76"/>
      <c r="F165" s="76"/>
      <c r="G165" s="76"/>
      <c r="H165" s="76"/>
      <c r="I165" s="76"/>
      <c r="J165" s="31"/>
      <c r="K165" s="32"/>
      <c r="L165" s="16"/>
      <c r="M165" s="6"/>
    </row>
    <row r="166" spans="1:13" s="46" customFormat="1" ht="15.75" customHeight="1">
      <c r="A166" s="39"/>
      <c r="C166" s="40"/>
      <c r="D166" s="34" t="s">
        <v>194</v>
      </c>
      <c r="E166" s="98"/>
      <c r="F166" s="50" t="s">
        <v>195</v>
      </c>
      <c r="G166" s="51" t="s">
        <v>9</v>
      </c>
      <c r="H166" s="37">
        <v>20</v>
      </c>
      <c r="I166" s="44">
        <v>2200</v>
      </c>
      <c r="J166" s="45"/>
      <c r="L166" s="47"/>
      <c r="M166" s="48"/>
    </row>
    <row r="167" spans="1:13" s="46" customFormat="1" ht="15.75" customHeight="1">
      <c r="A167" s="39"/>
      <c r="C167" s="40"/>
      <c r="D167" s="34" t="s">
        <v>196</v>
      </c>
      <c r="E167" s="98"/>
      <c r="F167" s="50" t="s">
        <v>197</v>
      </c>
      <c r="G167" s="51" t="s">
        <v>9</v>
      </c>
      <c r="H167" s="37">
        <v>20</v>
      </c>
      <c r="I167" s="44">
        <v>2300</v>
      </c>
      <c r="J167" s="45"/>
      <c r="L167" s="47"/>
      <c r="M167" s="48"/>
    </row>
    <row r="168" spans="1:13" s="46" customFormat="1" ht="15.75" customHeight="1">
      <c r="A168" s="39"/>
      <c r="C168" s="40"/>
      <c r="D168" s="34" t="s">
        <v>198</v>
      </c>
      <c r="E168" s="98"/>
      <c r="F168" s="50" t="s">
        <v>199</v>
      </c>
      <c r="G168" s="51" t="s">
        <v>9</v>
      </c>
      <c r="H168" s="37">
        <v>20</v>
      </c>
      <c r="I168" s="44">
        <v>2400</v>
      </c>
      <c r="J168" s="45"/>
      <c r="L168" s="47"/>
      <c r="M168" s="48"/>
    </row>
    <row r="169" spans="1:13" s="46" customFormat="1" ht="15.75" customHeight="1">
      <c r="A169" s="39"/>
      <c r="C169" s="40"/>
      <c r="D169" s="34" t="s">
        <v>200</v>
      </c>
      <c r="E169" s="98"/>
      <c r="F169" s="50" t="s">
        <v>201</v>
      </c>
      <c r="G169" s="51" t="s">
        <v>9</v>
      </c>
      <c r="H169" s="37">
        <v>20</v>
      </c>
      <c r="I169" s="44">
        <v>2800</v>
      </c>
      <c r="J169" s="45"/>
      <c r="L169" s="47"/>
      <c r="M169" s="48"/>
    </row>
    <row r="170" spans="1:13" s="46" customFormat="1" ht="15.75" customHeight="1">
      <c r="A170" s="39"/>
      <c r="C170" s="40"/>
      <c r="D170" s="34" t="s">
        <v>202</v>
      </c>
      <c r="E170" s="98"/>
      <c r="F170" s="50" t="s">
        <v>203</v>
      </c>
      <c r="G170" s="51" t="s">
        <v>9</v>
      </c>
      <c r="H170" s="37">
        <v>10</v>
      </c>
      <c r="I170" s="44">
        <v>3300</v>
      </c>
      <c r="J170" s="45"/>
      <c r="L170" s="47"/>
      <c r="M170" s="48"/>
    </row>
    <row r="171" spans="1:13" s="46" customFormat="1" ht="15.75" customHeight="1">
      <c r="A171" s="39"/>
      <c r="C171" s="40"/>
      <c r="D171" s="34" t="s">
        <v>204</v>
      </c>
      <c r="E171" s="98"/>
      <c r="F171" s="50" t="s">
        <v>205</v>
      </c>
      <c r="G171" s="51" t="s">
        <v>9</v>
      </c>
      <c r="H171" s="37">
        <v>10</v>
      </c>
      <c r="I171" s="44">
        <v>4600</v>
      </c>
      <c r="J171" s="45"/>
      <c r="L171" s="47"/>
      <c r="M171" s="48"/>
    </row>
    <row r="172" spans="1:13" s="46" customFormat="1" ht="15.75" customHeight="1">
      <c r="A172" s="39"/>
      <c r="C172" s="40"/>
      <c r="D172" s="34" t="s">
        <v>206</v>
      </c>
      <c r="E172" s="98"/>
      <c r="F172" s="50" t="s">
        <v>207</v>
      </c>
      <c r="G172" s="51" t="s">
        <v>9</v>
      </c>
      <c r="H172" s="37" t="s">
        <v>10</v>
      </c>
      <c r="I172" s="44">
        <v>5400</v>
      </c>
      <c r="J172" s="45"/>
      <c r="L172" s="47"/>
      <c r="M172" s="48"/>
    </row>
    <row r="173" spans="1:13" s="46" customFormat="1" ht="15.75" customHeight="1">
      <c r="A173" s="39"/>
      <c r="C173" s="40"/>
      <c r="D173" s="34" t="s">
        <v>208</v>
      </c>
      <c r="E173" s="98"/>
      <c r="F173" s="50" t="s">
        <v>209</v>
      </c>
      <c r="G173" s="51" t="s">
        <v>9</v>
      </c>
      <c r="H173" s="37" t="s">
        <v>10</v>
      </c>
      <c r="I173" s="44">
        <v>9900</v>
      </c>
      <c r="J173" s="45"/>
      <c r="L173" s="47"/>
      <c r="M173" s="48"/>
    </row>
    <row r="174" spans="1:13" s="46" customFormat="1" ht="15.75" customHeight="1">
      <c r="A174" s="39"/>
      <c r="C174" s="40"/>
      <c r="D174" s="34" t="s">
        <v>210</v>
      </c>
      <c r="E174" s="98"/>
      <c r="F174" s="50" t="s">
        <v>211</v>
      </c>
      <c r="G174" s="51" t="s">
        <v>9</v>
      </c>
      <c r="H174" s="37" t="s">
        <v>10</v>
      </c>
      <c r="I174" s="44">
        <v>16800</v>
      </c>
      <c r="J174" s="45"/>
      <c r="L174" s="47"/>
      <c r="M174" s="48"/>
    </row>
    <row r="175" spans="1:13" s="46" customFormat="1" ht="15.75" customHeight="1">
      <c r="A175" s="39"/>
      <c r="C175" s="40"/>
      <c r="D175" s="34" t="s">
        <v>212</v>
      </c>
      <c r="E175" s="98"/>
      <c r="F175" s="50" t="s">
        <v>213</v>
      </c>
      <c r="G175" s="51" t="s">
        <v>9</v>
      </c>
      <c r="H175" s="37" t="s">
        <v>10</v>
      </c>
      <c r="I175" s="44">
        <v>21000</v>
      </c>
      <c r="J175" s="45"/>
      <c r="L175" s="47"/>
      <c r="M175" s="48"/>
    </row>
    <row r="176" spans="1:13" s="46" customFormat="1" ht="15.75" customHeight="1">
      <c r="A176" s="39"/>
      <c r="C176" s="40"/>
      <c r="D176" s="34" t="s">
        <v>214</v>
      </c>
      <c r="E176" s="98"/>
      <c r="F176" s="50" t="s">
        <v>215</v>
      </c>
      <c r="G176" s="51" t="s">
        <v>9</v>
      </c>
      <c r="H176" s="37" t="s">
        <v>10</v>
      </c>
      <c r="I176" s="44">
        <v>22000</v>
      </c>
      <c r="J176" s="45"/>
      <c r="L176" s="47"/>
      <c r="M176" s="48"/>
    </row>
    <row r="177" spans="1:13" s="46" customFormat="1" ht="15.75" customHeight="1">
      <c r="A177" s="39"/>
      <c r="C177" s="40"/>
      <c r="D177" s="34" t="s">
        <v>216</v>
      </c>
      <c r="E177" s="98"/>
      <c r="F177" s="50" t="s">
        <v>217</v>
      </c>
      <c r="G177" s="51" t="s">
        <v>9</v>
      </c>
      <c r="H177" s="37" t="s">
        <v>10</v>
      </c>
      <c r="I177" s="44">
        <v>25000</v>
      </c>
      <c r="J177" s="45"/>
      <c r="L177" s="47"/>
      <c r="M177" s="48"/>
    </row>
    <row r="178" spans="1:13" s="46" customFormat="1" ht="15.75" customHeight="1">
      <c r="A178" s="39"/>
      <c r="C178" s="40"/>
      <c r="D178" s="104"/>
      <c r="E178" s="95"/>
      <c r="F178" s="96" t="s">
        <v>218</v>
      </c>
      <c r="G178" s="51" t="s">
        <v>9</v>
      </c>
      <c r="H178" s="37">
        <v>1</v>
      </c>
      <c r="I178" s="44">
        <v>4400</v>
      </c>
      <c r="J178" s="45"/>
      <c r="L178" s="47"/>
      <c r="M178" s="48"/>
    </row>
    <row r="179" spans="1:13" s="46" customFormat="1" ht="15.75" customHeight="1">
      <c r="A179" s="39"/>
      <c r="C179" s="40"/>
      <c r="D179" s="105" t="s">
        <v>219</v>
      </c>
      <c r="E179" s="106"/>
      <c r="F179" s="96" t="s">
        <v>220</v>
      </c>
      <c r="G179" s="51" t="s">
        <v>9</v>
      </c>
      <c r="H179" s="37">
        <v>1</v>
      </c>
      <c r="I179" s="44">
        <v>6000</v>
      </c>
      <c r="J179" s="45"/>
      <c r="L179" s="47"/>
      <c r="M179" s="48"/>
    </row>
    <row r="180" spans="1:13" s="46" customFormat="1" ht="15.75" customHeight="1">
      <c r="A180" s="39"/>
      <c r="C180" s="40"/>
      <c r="D180" s="97"/>
      <c r="E180" s="97"/>
      <c r="F180" s="89" t="s">
        <v>221</v>
      </c>
      <c r="G180" s="51" t="s">
        <v>9</v>
      </c>
      <c r="H180" s="37">
        <v>1</v>
      </c>
      <c r="I180" s="44">
        <v>7200</v>
      </c>
      <c r="J180" s="45"/>
      <c r="L180" s="47"/>
      <c r="M180" s="48"/>
    </row>
    <row r="181" spans="1:13" s="46" customFormat="1" ht="15.75" customHeight="1">
      <c r="A181" s="39"/>
      <c r="C181" s="40"/>
      <c r="D181" s="184" t="s">
        <v>222</v>
      </c>
      <c r="E181" s="95"/>
      <c r="F181" s="96" t="s">
        <v>223</v>
      </c>
      <c r="G181" s="51" t="s">
        <v>9</v>
      </c>
      <c r="H181" s="37">
        <v>20</v>
      </c>
      <c r="I181" s="44">
        <v>1400</v>
      </c>
      <c r="J181" s="45"/>
      <c r="L181" s="47"/>
      <c r="M181" s="48"/>
    </row>
    <row r="182" spans="1:13" s="46" customFormat="1" ht="15.75" hidden="1" customHeight="1">
      <c r="A182" s="39"/>
      <c r="C182" s="40"/>
      <c r="D182" s="185"/>
      <c r="E182" s="106"/>
      <c r="F182" s="96" t="s">
        <v>224</v>
      </c>
      <c r="G182" s="51" t="s">
        <v>9</v>
      </c>
      <c r="H182" s="37">
        <v>20</v>
      </c>
      <c r="I182" s="44">
        <v>0</v>
      </c>
      <c r="J182" s="45"/>
      <c r="L182" s="47"/>
      <c r="M182" s="48"/>
    </row>
    <row r="183" spans="1:13" s="46" customFormat="1" ht="15.75" customHeight="1">
      <c r="A183" s="39"/>
      <c r="C183" s="40"/>
      <c r="D183" s="186"/>
      <c r="E183" s="97"/>
      <c r="F183" s="89" t="s">
        <v>225</v>
      </c>
      <c r="G183" s="51" t="s">
        <v>9</v>
      </c>
      <c r="H183" s="37">
        <v>20</v>
      </c>
      <c r="I183" s="44">
        <v>1600</v>
      </c>
      <c r="J183" s="45"/>
      <c r="L183" s="47"/>
      <c r="M183" s="48"/>
    </row>
    <row r="184" spans="1:13" s="33" customFormat="1" ht="16.5" hidden="1" customHeight="1">
      <c r="A184" s="8"/>
      <c r="B184" s="46"/>
      <c r="C184" s="30"/>
      <c r="D184" s="77" t="s">
        <v>125</v>
      </c>
      <c r="E184" s="76"/>
      <c r="F184" s="76"/>
      <c r="G184" s="76"/>
      <c r="H184" s="76"/>
      <c r="I184" s="76"/>
      <c r="J184" s="31"/>
      <c r="K184" s="32"/>
      <c r="L184" s="16"/>
      <c r="M184" s="6"/>
    </row>
    <row r="185" spans="1:13" s="33" customFormat="1" ht="16.5" hidden="1" customHeight="1">
      <c r="A185" s="8"/>
      <c r="B185" s="46"/>
      <c r="C185" s="30"/>
      <c r="D185" s="77" t="s">
        <v>126</v>
      </c>
      <c r="E185" s="76"/>
      <c r="F185" s="76"/>
      <c r="G185" s="76"/>
      <c r="H185" s="76"/>
      <c r="I185" s="76"/>
      <c r="J185" s="31"/>
      <c r="K185" s="32"/>
      <c r="L185" s="16"/>
      <c r="M185" s="6"/>
    </row>
    <row r="186" spans="1:13" s="46" customFormat="1" ht="15.75" hidden="1" customHeight="1">
      <c r="A186" s="39"/>
      <c r="C186" s="40"/>
      <c r="D186" s="175" t="s">
        <v>226</v>
      </c>
      <c r="E186" s="175"/>
      <c r="F186" s="50" t="s">
        <v>227</v>
      </c>
      <c r="G186" s="79" t="s">
        <v>9</v>
      </c>
      <c r="H186" s="37">
        <v>15</v>
      </c>
      <c r="I186" s="44">
        <v>1200</v>
      </c>
      <c r="J186" s="45"/>
      <c r="L186" s="47"/>
      <c r="M186" s="48"/>
    </row>
    <row r="187" spans="1:13" s="46" customFormat="1" ht="15.75" hidden="1" customHeight="1">
      <c r="A187" s="39"/>
      <c r="C187" s="40"/>
      <c r="D187" s="175" t="s">
        <v>228</v>
      </c>
      <c r="E187" s="175"/>
      <c r="F187" s="50" t="s">
        <v>229</v>
      </c>
      <c r="G187" s="79" t="s">
        <v>9</v>
      </c>
      <c r="H187" s="37">
        <v>10</v>
      </c>
      <c r="I187" s="44">
        <v>1200</v>
      </c>
      <c r="J187" s="45"/>
      <c r="L187" s="47"/>
      <c r="M187" s="48"/>
    </row>
    <row r="188" spans="1:13" s="46" customFormat="1" ht="15.75" hidden="1" customHeight="1">
      <c r="A188" s="39"/>
      <c r="C188" s="40"/>
      <c r="D188" s="175" t="s">
        <v>230</v>
      </c>
      <c r="E188" s="175"/>
      <c r="F188" s="50" t="s">
        <v>231</v>
      </c>
      <c r="G188" s="79" t="s">
        <v>9</v>
      </c>
      <c r="H188" s="37">
        <v>4</v>
      </c>
      <c r="I188" s="44">
        <v>0</v>
      </c>
      <c r="J188" s="45"/>
      <c r="L188" s="47"/>
      <c r="M188" s="48"/>
    </row>
    <row r="189" spans="1:13" s="46" customFormat="1" ht="15.75" hidden="1" customHeight="1">
      <c r="A189" s="39"/>
      <c r="C189" s="40"/>
      <c r="D189" s="175" t="s">
        <v>232</v>
      </c>
      <c r="E189" s="175"/>
      <c r="F189" s="50" t="s">
        <v>132</v>
      </c>
      <c r="G189" s="79" t="s">
        <v>9</v>
      </c>
      <c r="H189" s="37">
        <v>8</v>
      </c>
      <c r="I189" s="44">
        <v>0</v>
      </c>
      <c r="J189" s="45"/>
      <c r="L189" s="47"/>
      <c r="M189" s="48"/>
    </row>
    <row r="190" spans="1:13" s="109" customFormat="1" ht="3.75" customHeight="1" thickBot="1">
      <c r="A190" s="108"/>
      <c r="C190" s="110"/>
      <c r="D190" s="111"/>
      <c r="E190" s="111"/>
      <c r="F190" s="111"/>
      <c r="G190" s="112"/>
      <c r="H190" s="112"/>
      <c r="I190" s="113"/>
      <c r="J190" s="114"/>
      <c r="L190" s="115"/>
      <c r="M190" s="116"/>
    </row>
    <row r="191" spans="1:13" s="109" customFormat="1" ht="3.75" customHeight="1" thickTop="1">
      <c r="A191" s="108"/>
      <c r="C191" s="107"/>
      <c r="D191" s="117"/>
      <c r="E191" s="117"/>
      <c r="F191" s="117"/>
      <c r="G191" s="118"/>
      <c r="H191" s="118"/>
      <c r="I191" s="119"/>
      <c r="J191" s="120"/>
      <c r="L191" s="115"/>
      <c r="M191" s="116"/>
    </row>
    <row r="192" spans="1:13" ht="12.75" customHeight="1">
      <c r="A192" s="121"/>
      <c r="B192" s="122"/>
      <c r="C192" s="176"/>
      <c r="D192" s="177"/>
      <c r="E192" s="177"/>
      <c r="F192" s="177"/>
      <c r="G192" s="177"/>
      <c r="H192" s="177"/>
      <c r="I192" s="177"/>
      <c r="J192" s="177"/>
      <c r="K192" s="122"/>
      <c r="L192" s="123"/>
      <c r="M192" s="6"/>
    </row>
    <row r="193" spans="1:13" ht="12.75" customHeight="1">
      <c r="A193" s="121"/>
      <c r="B193" s="122"/>
      <c r="C193" s="177" t="s">
        <v>233</v>
      </c>
      <c r="D193" s="177"/>
      <c r="E193" s="177"/>
      <c r="F193" s="177"/>
      <c r="G193" s="177"/>
      <c r="H193" s="177"/>
      <c r="I193" s="177"/>
      <c r="J193" s="177"/>
      <c r="K193" s="122"/>
      <c r="L193" s="123"/>
      <c r="M193" s="6"/>
    </row>
    <row r="194" spans="1:13" ht="3.75" customHeight="1">
      <c r="A194" s="121"/>
      <c r="B194" s="122"/>
      <c r="C194" s="124"/>
      <c r="D194" s="125"/>
      <c r="E194" s="125"/>
      <c r="F194" s="125"/>
      <c r="G194" s="126"/>
      <c r="H194" s="126"/>
      <c r="I194" s="127"/>
      <c r="J194" s="128"/>
      <c r="K194" s="122"/>
      <c r="L194" s="123"/>
      <c r="M194" s="6"/>
    </row>
    <row r="195" spans="1:13" ht="6" customHeight="1">
      <c r="A195" s="121"/>
      <c r="B195" s="122"/>
      <c r="C195" s="135"/>
      <c r="D195" s="136"/>
      <c r="E195" s="136"/>
      <c r="F195" s="136"/>
      <c r="G195" s="137"/>
      <c r="H195" s="137"/>
      <c r="I195" s="138"/>
      <c r="J195" s="122"/>
      <c r="K195" s="122"/>
      <c r="L195" s="123"/>
      <c r="M195" s="6"/>
    </row>
    <row r="196" spans="1:13" ht="6" customHeight="1">
      <c r="A196" s="121"/>
      <c r="B196" s="122"/>
      <c r="C196" s="122"/>
      <c r="D196" s="139"/>
      <c r="E196" s="139"/>
      <c r="F196" s="139"/>
      <c r="G196" s="140"/>
      <c r="H196" s="140"/>
      <c r="I196" s="141"/>
      <c r="J196" s="122"/>
      <c r="K196" s="122"/>
      <c r="L196" s="123"/>
      <c r="M196" s="6"/>
    </row>
    <row r="197" spans="1:13" ht="6.75" customHeight="1">
      <c r="A197" s="121"/>
      <c r="B197" s="121"/>
      <c r="C197" s="121"/>
      <c r="D197" s="142"/>
      <c r="E197" s="142"/>
      <c r="F197" s="142"/>
      <c r="G197" s="143"/>
      <c r="H197" s="143"/>
      <c r="I197" s="144"/>
      <c r="J197" s="123"/>
      <c r="K197" s="123"/>
      <c r="L197" s="123"/>
      <c r="M197" s="6"/>
    </row>
    <row r="198" spans="1:13" ht="8.25" customHeight="1">
      <c r="A198" s="8"/>
      <c r="B198" s="5"/>
      <c r="C198" s="5"/>
      <c r="D198" s="2"/>
      <c r="E198" s="2"/>
      <c r="F198" s="2"/>
      <c r="G198" s="3"/>
      <c r="H198" s="3"/>
      <c r="I198" s="4"/>
      <c r="J198" s="5"/>
      <c r="K198" s="5"/>
      <c r="L198" s="5"/>
      <c r="M198" s="5"/>
    </row>
    <row r="199" spans="1:13" ht="18.95" hidden="1" customHeight="1"/>
    <row r="200" spans="1:13" ht="18.95" hidden="1" customHeight="1"/>
    <row r="201" spans="1:13" ht="18.95" hidden="1" customHeight="1"/>
    <row r="202" spans="1:13" ht="18.95" hidden="1" customHeight="1"/>
    <row r="203" spans="1:13" ht="18.95" hidden="1" customHeight="1"/>
    <row r="204" spans="1:13" ht="18.95" hidden="1" customHeight="1"/>
    <row r="205" spans="1:13" ht="18.95" hidden="1" customHeight="1"/>
    <row r="206" spans="1:13" ht="18.95" hidden="1" customHeight="1"/>
    <row r="207" spans="1:13" ht="18.95" hidden="1" customHeight="1"/>
    <row r="208" spans="1:13" ht="18.95" hidden="1" customHeight="1"/>
    <row r="209" ht="18.95" hidden="1" customHeight="1"/>
    <row r="210" ht="18.95" hidden="1" customHeight="1"/>
    <row r="211" ht="18.95" hidden="1" customHeight="1"/>
    <row r="212" ht="18.95" hidden="1" customHeight="1"/>
    <row r="213" ht="18.95" hidden="1" customHeight="1"/>
    <row r="214" ht="18.95" hidden="1" customHeight="1"/>
    <row r="215" ht="18.95" hidden="1" customHeight="1"/>
    <row r="216" ht="18.95" hidden="1" customHeight="1"/>
    <row r="217" ht="18.95" hidden="1" customHeight="1"/>
    <row r="218" ht="18.95" hidden="1" customHeight="1"/>
    <row r="219" ht="18.95" hidden="1" customHeight="1"/>
    <row r="220" ht="18.95" hidden="1" customHeight="1"/>
    <row r="221" ht="18.95" hidden="1" customHeight="1"/>
    <row r="222" ht="18.95" hidden="1" customHeight="1"/>
    <row r="223" ht="18.95" hidden="1" customHeight="1"/>
    <row r="224" ht="18.95" hidden="1" customHeight="1"/>
    <row r="225" ht="18.95" hidden="1" customHeight="1"/>
    <row r="226" ht="18.95" hidden="1" customHeight="1"/>
    <row r="227" ht="18.95" hidden="1" customHeight="1"/>
    <row r="228" ht="18.95" hidden="1" customHeight="1"/>
    <row r="229" ht="18.95" hidden="1" customHeight="1"/>
    <row r="230" ht="18.95" hidden="1" customHeight="1"/>
    <row r="231" ht="18.95" hidden="1" customHeight="1"/>
    <row r="232" ht="18.95" hidden="1" customHeight="1"/>
    <row r="233" ht="18.95" hidden="1" customHeight="1"/>
    <row r="234" ht="18.95" hidden="1" customHeight="1"/>
    <row r="235" ht="18.95" hidden="1" customHeight="1"/>
    <row r="236" ht="18.95" hidden="1" customHeight="1"/>
    <row r="237" ht="18.95" hidden="1" customHeight="1"/>
    <row r="238" ht="18.95" hidden="1" customHeight="1"/>
    <row r="239" ht="18.95" hidden="1" customHeight="1"/>
    <row r="240" ht="18.95" hidden="1" customHeight="1"/>
    <row r="241" ht="18.95" hidden="1" customHeight="1"/>
    <row r="242" ht="18.95" hidden="1" customHeight="1"/>
    <row r="243" ht="18.95" hidden="1" customHeight="1"/>
    <row r="244" ht="18.95" hidden="1" customHeight="1"/>
    <row r="245" ht="18.95" hidden="1" customHeight="1"/>
    <row r="246" ht="18.95" hidden="1" customHeight="1"/>
    <row r="247" ht="18.95" hidden="1" customHeight="1"/>
    <row r="248" ht="18.95" hidden="1" customHeight="1"/>
    <row r="249" ht="18.95" hidden="1" customHeight="1"/>
    <row r="250" ht="18.95" hidden="1" customHeight="1"/>
    <row r="251" ht="18.95" hidden="1" customHeight="1"/>
    <row r="252" ht="18.95" hidden="1" customHeight="1"/>
    <row r="253" ht="18.95" hidden="1" customHeight="1"/>
    <row r="254" ht="18.95" hidden="1" customHeight="1"/>
    <row r="255" ht="18.95" hidden="1" customHeight="1"/>
    <row r="256" ht="0" hidden="1" customHeight="1"/>
    <row r="257" ht="0" hidden="1" customHeight="1"/>
    <row r="258" ht="0" hidden="1" customHeight="1"/>
    <row r="259" ht="0" hidden="1" customHeight="1"/>
    <row r="260" ht="0" hidden="1" customHeight="1"/>
    <row r="261" ht="0" hidden="1" customHeight="1"/>
    <row r="262" ht="0" hidden="1" customHeight="1"/>
    <row r="263" ht="0" hidden="1" customHeight="1"/>
  </sheetData>
  <mergeCells count="124">
    <mergeCell ref="C3:J5"/>
    <mergeCell ref="F6:J6"/>
    <mergeCell ref="E7:J7"/>
    <mergeCell ref="C9:C10"/>
    <mergeCell ref="D9:F10"/>
    <mergeCell ref="G9:G10"/>
    <mergeCell ref="H9:H10"/>
    <mergeCell ref="I9:I10"/>
    <mergeCell ref="D11:I11"/>
    <mergeCell ref="D12:E12"/>
    <mergeCell ref="D13:E13"/>
    <mergeCell ref="D14:E14"/>
    <mergeCell ref="D15:E16"/>
    <mergeCell ref="D17:E17"/>
    <mergeCell ref="D18:E18"/>
    <mergeCell ref="D19:D20"/>
    <mergeCell ref="D21:E21"/>
    <mergeCell ref="D22:E22"/>
    <mergeCell ref="D23:E24"/>
    <mergeCell ref="D25:E25"/>
    <mergeCell ref="D28:E28"/>
    <mergeCell ref="D29:E29"/>
    <mergeCell ref="D30:E32"/>
    <mergeCell ref="D33:D34"/>
    <mergeCell ref="D38:E39"/>
    <mergeCell ref="F38:F39"/>
    <mergeCell ref="G38:G39"/>
    <mergeCell ref="H38:H39"/>
    <mergeCell ref="I38:I39"/>
    <mergeCell ref="D40:E41"/>
    <mergeCell ref="D42:E43"/>
    <mergeCell ref="D44:E44"/>
    <mergeCell ref="D45:E45"/>
    <mergeCell ref="F45:F46"/>
    <mergeCell ref="D46:E46"/>
    <mergeCell ref="D48:E48"/>
    <mergeCell ref="D49:E49"/>
    <mergeCell ref="D50:E50"/>
    <mergeCell ref="D52:E52"/>
    <mergeCell ref="F52:F54"/>
    <mergeCell ref="D53:E53"/>
    <mergeCell ref="D54:E54"/>
    <mergeCell ref="D55:E55"/>
    <mergeCell ref="F55:F57"/>
    <mergeCell ref="D56:E56"/>
    <mergeCell ref="D57:E57"/>
    <mergeCell ref="D59:D60"/>
    <mergeCell ref="D61:E61"/>
    <mergeCell ref="D62:E64"/>
    <mergeCell ref="D65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D77"/>
    <mergeCell ref="D78:D79"/>
    <mergeCell ref="D82:E82"/>
    <mergeCell ref="F82:F84"/>
    <mergeCell ref="D83:E83"/>
    <mergeCell ref="D85:D86"/>
    <mergeCell ref="D96:E96"/>
    <mergeCell ref="D97:E97"/>
    <mergeCell ref="D105:E105"/>
    <mergeCell ref="D106:E106"/>
    <mergeCell ref="D107:E107"/>
    <mergeCell ref="D108:E108"/>
    <mergeCell ref="D109:E109"/>
    <mergeCell ref="D110:E110"/>
    <mergeCell ref="D112:E112"/>
    <mergeCell ref="F112:F113"/>
    <mergeCell ref="D113:E113"/>
    <mergeCell ref="D114:E114"/>
    <mergeCell ref="D115:E115"/>
    <mergeCell ref="D116:E116"/>
    <mergeCell ref="D117:E117"/>
    <mergeCell ref="D121:E121"/>
    <mergeCell ref="D122:E122"/>
    <mergeCell ref="D123:E123"/>
    <mergeCell ref="D124:E124"/>
    <mergeCell ref="D125:E125"/>
    <mergeCell ref="D126:E126"/>
    <mergeCell ref="D128:E128"/>
    <mergeCell ref="D129:E129"/>
    <mergeCell ref="D130:E130"/>
    <mergeCell ref="D131:E131"/>
    <mergeCell ref="D132:E132"/>
    <mergeCell ref="D133:E133"/>
    <mergeCell ref="F133:F135"/>
    <mergeCell ref="D134:E134"/>
    <mergeCell ref="D135:E135"/>
    <mergeCell ref="D137:E137"/>
    <mergeCell ref="D138:E138"/>
    <mergeCell ref="D139:E139"/>
    <mergeCell ref="D140:E140"/>
    <mergeCell ref="D142:E142"/>
    <mergeCell ref="F142:F144"/>
    <mergeCell ref="D143:E143"/>
    <mergeCell ref="D144:E144"/>
    <mergeCell ref="D145:E145"/>
    <mergeCell ref="D148:E148"/>
    <mergeCell ref="F148:F154"/>
    <mergeCell ref="D149:E149"/>
    <mergeCell ref="D150:E150"/>
    <mergeCell ref="D151:E151"/>
    <mergeCell ref="D152:E152"/>
    <mergeCell ref="D153:E153"/>
    <mergeCell ref="D154:E154"/>
    <mergeCell ref="F155:F157"/>
    <mergeCell ref="D160:E160"/>
    <mergeCell ref="F160:F162"/>
    <mergeCell ref="D161:E161"/>
    <mergeCell ref="D162:E162"/>
    <mergeCell ref="D181:D183"/>
    <mergeCell ref="D186:E186"/>
    <mergeCell ref="D187:E187"/>
    <mergeCell ref="D188:E188"/>
    <mergeCell ref="D189:E189"/>
    <mergeCell ref="C192:J192"/>
    <mergeCell ref="C193:J193"/>
  </mergeCells>
  <hyperlinks>
    <hyperlink ref="D6" location="Меню!R1C1" tooltip="Меню" display="Вернуться назад"/>
  </hyperlinks>
  <printOptions horizontalCentered="1"/>
  <pageMargins left="0.78740157480314965" right="0.78740157480314965" top="0.39370078740157483" bottom="0.39370078740157483" header="0" footer="0"/>
  <pageSetup paperSize="9" scale="59" fitToHeight="0" orientation="portrait" r:id="rId1"/>
  <headerFooter alignWithMargins="0">
    <oddFooter>&amp;RСтраница &amp;P из &amp;N</oddFooter>
  </headerFooter>
  <rowBreaks count="2" manualBreakCount="2">
    <brk id="67" min="2" max="9" man="1"/>
    <brk id="129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6">
    <tabColor rgb="FFFF9999"/>
    <pageSetUpPr fitToPage="1"/>
  </sheetPr>
  <dimension ref="A1:M98"/>
  <sheetViews>
    <sheetView showGridLines="0" zoomScaleSheetLayoutView="100" workbookViewId="0">
      <selection activeCell="A30" sqref="A30:IV30"/>
    </sheetView>
  </sheetViews>
  <sheetFormatPr defaultColWidth="0" defaultRowHeight="0" customHeight="1" zeroHeight="1"/>
  <cols>
    <col min="1" max="1" width="1.42578125" style="7" customWidth="1"/>
    <col min="2" max="2" width="1.28515625" style="7" customWidth="1"/>
    <col min="3" max="3" width="1" style="7" customWidth="1"/>
    <col min="4" max="4" width="51.42578125" style="7" customWidth="1"/>
    <col min="5" max="5" width="8.42578125" style="7" customWidth="1"/>
    <col min="6" max="6" width="33.140625" style="7" customWidth="1"/>
    <col min="7" max="7" width="7.5703125" style="14" customWidth="1"/>
    <col min="8" max="8" width="9.28515625" style="14" customWidth="1"/>
    <col min="9" max="9" width="17.85546875" style="145" customWidth="1"/>
    <col min="10" max="10" width="1" style="7" customWidth="1"/>
    <col min="11" max="12" width="1.28515625" style="7" customWidth="1"/>
    <col min="13" max="13" width="1.42578125" style="7" customWidth="1"/>
    <col min="14" max="16384" width="0" style="7" hidden="1"/>
  </cols>
  <sheetData>
    <row r="1" spans="1:13" ht="8.25" customHeight="1">
      <c r="A1" s="1"/>
      <c r="B1" s="1"/>
      <c r="C1" s="1"/>
      <c r="D1" s="2"/>
      <c r="E1" s="2"/>
      <c r="F1" s="2"/>
      <c r="G1" s="3"/>
      <c r="H1" s="3"/>
      <c r="I1" s="4"/>
      <c r="J1" s="5"/>
      <c r="K1" s="5"/>
      <c r="L1" s="5"/>
      <c r="M1" s="6"/>
    </row>
    <row r="2" spans="1:13" ht="8.25" customHeight="1">
      <c r="A2" s="8"/>
      <c r="B2" s="9"/>
      <c r="C2" s="9"/>
      <c r="D2" s="10"/>
      <c r="E2" s="10"/>
      <c r="F2" s="10"/>
      <c r="G2" s="11"/>
      <c r="H2" s="11"/>
      <c r="I2" s="12"/>
      <c r="J2" s="9"/>
      <c r="K2" s="9"/>
      <c r="L2" s="5"/>
      <c r="M2" s="6"/>
    </row>
    <row r="3" spans="1:13" ht="12" customHeight="1">
      <c r="A3" s="8"/>
      <c r="C3" s="230" t="s">
        <v>235</v>
      </c>
      <c r="D3" s="231"/>
      <c r="E3" s="231"/>
      <c r="F3" s="231"/>
      <c r="G3" s="231"/>
      <c r="H3" s="231"/>
      <c r="I3" s="231"/>
      <c r="J3" s="231"/>
      <c r="L3" s="16"/>
      <c r="M3" s="6"/>
    </row>
    <row r="4" spans="1:13" ht="6.75" customHeight="1">
      <c r="A4" s="8"/>
      <c r="C4" s="231"/>
      <c r="D4" s="231"/>
      <c r="E4" s="231"/>
      <c r="F4" s="231"/>
      <c r="G4" s="231"/>
      <c r="H4" s="231"/>
      <c r="I4" s="231"/>
      <c r="J4" s="231"/>
      <c r="L4" s="16"/>
      <c r="M4" s="6"/>
    </row>
    <row r="5" spans="1:13" ht="19.5" customHeight="1">
      <c r="A5" s="8"/>
      <c r="C5" s="231"/>
      <c r="D5" s="231"/>
      <c r="E5" s="231"/>
      <c r="F5" s="231"/>
      <c r="G5" s="231"/>
      <c r="H5" s="231"/>
      <c r="I5" s="231"/>
      <c r="J5" s="231"/>
      <c r="L5" s="16"/>
      <c r="M5" s="6"/>
    </row>
    <row r="6" spans="1:13" ht="14.25" customHeight="1">
      <c r="A6" s="8"/>
      <c r="C6" s="146"/>
      <c r="D6" s="147" t="s">
        <v>1</v>
      </c>
      <c r="E6" s="148"/>
      <c r="F6" s="232"/>
      <c r="G6" s="232"/>
      <c r="H6" s="232"/>
      <c r="I6" s="232"/>
      <c r="J6" s="232"/>
      <c r="L6" s="16"/>
      <c r="M6" s="6"/>
    </row>
    <row r="7" spans="1:13" ht="13.5" customHeight="1" thickBot="1">
      <c r="A7" s="8"/>
      <c r="C7" s="149"/>
      <c r="D7" s="21">
        <v>45448</v>
      </c>
      <c r="E7" s="233" t="s">
        <v>2</v>
      </c>
      <c r="F7" s="233"/>
      <c r="G7" s="233"/>
      <c r="H7" s="233"/>
      <c r="I7" s="233"/>
      <c r="J7" s="233"/>
      <c r="L7" s="16"/>
      <c r="M7" s="6"/>
    </row>
    <row r="8" spans="1:13" ht="3.75" customHeight="1" thickTop="1">
      <c r="A8" s="8"/>
      <c r="C8" s="22"/>
      <c r="D8" s="23"/>
      <c r="E8" s="23"/>
      <c r="F8" s="23"/>
      <c r="G8" s="24"/>
      <c r="H8" s="24"/>
      <c r="I8" s="25"/>
      <c r="J8" s="26"/>
      <c r="L8" s="16"/>
      <c r="M8" s="6"/>
    </row>
    <row r="9" spans="1:13" ht="17.25" customHeight="1">
      <c r="A9" s="8"/>
      <c r="B9" s="27"/>
      <c r="C9" s="218"/>
      <c r="D9" s="219" t="s">
        <v>3</v>
      </c>
      <c r="E9" s="219"/>
      <c r="F9" s="220"/>
      <c r="G9" s="223" t="s">
        <v>4</v>
      </c>
      <c r="H9" s="225" t="s">
        <v>5</v>
      </c>
      <c r="I9" s="227" t="s">
        <v>6</v>
      </c>
      <c r="J9" s="29"/>
      <c r="K9" s="27"/>
      <c r="L9" s="16"/>
      <c r="M9" s="6"/>
    </row>
    <row r="10" spans="1:13" ht="21.75" customHeight="1">
      <c r="A10" s="8"/>
      <c r="B10" s="27"/>
      <c r="C10" s="218"/>
      <c r="D10" s="221"/>
      <c r="E10" s="221"/>
      <c r="F10" s="222"/>
      <c r="G10" s="224"/>
      <c r="H10" s="226"/>
      <c r="I10" s="228"/>
      <c r="J10" s="29"/>
      <c r="K10" s="27"/>
      <c r="L10" s="16"/>
      <c r="M10" s="6"/>
    </row>
    <row r="11" spans="1:13" s="33" customFormat="1" ht="23.25" customHeight="1">
      <c r="A11" s="8"/>
      <c r="B11" s="27"/>
      <c r="C11" s="30"/>
      <c r="D11" s="213" t="s">
        <v>7</v>
      </c>
      <c r="E11" s="213"/>
      <c r="F11" s="213"/>
      <c r="G11" s="213"/>
      <c r="H11" s="213"/>
      <c r="I11" s="213"/>
      <c r="J11" s="31"/>
      <c r="K11" s="32"/>
      <c r="L11" s="16"/>
      <c r="M11" s="6"/>
    </row>
    <row r="12" spans="1:13" s="153" customFormat="1" ht="32.25" customHeight="1">
      <c r="A12" s="150"/>
      <c r="B12" s="27"/>
      <c r="C12" s="151"/>
      <c r="D12" s="188" t="s">
        <v>236</v>
      </c>
      <c r="E12" s="188"/>
      <c r="F12" s="41" t="s">
        <v>237</v>
      </c>
      <c r="G12" s="42" t="s">
        <v>9</v>
      </c>
      <c r="H12" s="43">
        <v>4</v>
      </c>
      <c r="I12" s="44">
        <v>2164.34</v>
      </c>
      <c r="J12" s="152"/>
      <c r="L12" s="154"/>
      <c r="M12" s="155"/>
    </row>
    <row r="13" spans="1:13" s="153" customFormat="1" ht="29.25" customHeight="1">
      <c r="A13" s="150"/>
      <c r="B13" s="27"/>
      <c r="C13" s="151"/>
      <c r="D13" s="188" t="s">
        <v>238</v>
      </c>
      <c r="E13" s="188"/>
      <c r="F13" s="41" t="s">
        <v>237</v>
      </c>
      <c r="G13" s="42" t="s">
        <v>9</v>
      </c>
      <c r="H13" s="43">
        <v>10</v>
      </c>
      <c r="I13" s="44">
        <v>3425.41</v>
      </c>
      <c r="J13" s="152"/>
      <c r="L13" s="154"/>
      <c r="M13" s="155"/>
    </row>
    <row r="14" spans="1:13" s="153" customFormat="1" ht="33.75" customHeight="1">
      <c r="A14" s="150"/>
      <c r="B14" s="27"/>
      <c r="C14" s="151"/>
      <c r="D14" s="94" t="s">
        <v>239</v>
      </c>
      <c r="E14" s="156"/>
      <c r="F14" s="41" t="s">
        <v>237</v>
      </c>
      <c r="G14" s="79" t="s">
        <v>9</v>
      </c>
      <c r="H14" s="64">
        <v>10</v>
      </c>
      <c r="I14" s="44">
        <v>3425.41</v>
      </c>
      <c r="J14" s="152"/>
      <c r="L14" s="154"/>
      <c r="M14" s="155"/>
    </row>
    <row r="15" spans="1:13" s="33" customFormat="1" ht="23.25" customHeight="1">
      <c r="A15" s="8"/>
      <c r="B15" s="27"/>
      <c r="C15" s="30"/>
      <c r="D15" s="213" t="s">
        <v>29</v>
      </c>
      <c r="E15" s="213"/>
      <c r="F15" s="213"/>
      <c r="G15" s="213"/>
      <c r="H15" s="213"/>
      <c r="I15" s="213"/>
      <c r="J15" s="31"/>
      <c r="K15" s="32"/>
      <c r="L15" s="16"/>
      <c r="M15" s="6"/>
    </row>
    <row r="16" spans="1:13" s="159" customFormat="1" ht="26.25" customHeight="1">
      <c r="A16" s="8"/>
      <c r="B16" s="27"/>
      <c r="C16" s="28"/>
      <c r="D16" s="188" t="s">
        <v>240</v>
      </c>
      <c r="E16" s="188"/>
      <c r="F16" s="41" t="s">
        <v>237</v>
      </c>
      <c r="G16" s="42" t="s">
        <v>9</v>
      </c>
      <c r="H16" s="43">
        <v>5</v>
      </c>
      <c r="I16" s="44">
        <v>1639.11</v>
      </c>
      <c r="J16" s="29"/>
      <c r="K16" s="27"/>
      <c r="L16" s="157"/>
      <c r="M16" s="158"/>
    </row>
    <row r="17" spans="1:13" s="153" customFormat="1" ht="25.5" customHeight="1">
      <c r="A17" s="150"/>
      <c r="B17" s="27"/>
      <c r="C17" s="151"/>
      <c r="D17" s="229" t="s">
        <v>241</v>
      </c>
      <c r="E17" s="229"/>
      <c r="F17" s="41" t="s">
        <v>237</v>
      </c>
      <c r="G17" s="42" t="s">
        <v>9</v>
      </c>
      <c r="H17" s="43">
        <v>16</v>
      </c>
      <c r="I17" s="44">
        <v>1654.58</v>
      </c>
      <c r="J17" s="152"/>
      <c r="L17" s="154"/>
      <c r="M17" s="155"/>
    </row>
    <row r="18" spans="1:13" s="153" customFormat="1" ht="27" customHeight="1">
      <c r="A18" s="150"/>
      <c r="B18" s="27"/>
      <c r="C18" s="151"/>
      <c r="D18" s="160" t="s">
        <v>242</v>
      </c>
      <c r="E18" s="160"/>
      <c r="F18" s="41" t="s">
        <v>237</v>
      </c>
      <c r="G18" s="42" t="s">
        <v>9</v>
      </c>
      <c r="H18" s="43">
        <v>16</v>
      </c>
      <c r="I18" s="161">
        <v>1654.58</v>
      </c>
      <c r="J18" s="152"/>
      <c r="L18" s="154"/>
      <c r="M18" s="155"/>
    </row>
    <row r="19" spans="1:13" s="33" customFormat="1" ht="23.25" customHeight="1">
      <c r="A19" s="8"/>
      <c r="B19" s="27"/>
      <c r="C19" s="30"/>
      <c r="D19" s="213" t="s">
        <v>67</v>
      </c>
      <c r="E19" s="213"/>
      <c r="F19" s="213"/>
      <c r="G19" s="213"/>
      <c r="H19" s="213"/>
      <c r="I19" s="213"/>
      <c r="J19" s="31"/>
      <c r="K19" s="32"/>
      <c r="L19" s="16"/>
      <c r="M19" s="6"/>
    </row>
    <row r="20" spans="1:13" s="153" customFormat="1" ht="29.25" customHeight="1">
      <c r="A20" s="150"/>
      <c r="C20" s="151"/>
      <c r="D20" s="188" t="s">
        <v>243</v>
      </c>
      <c r="E20" s="188"/>
      <c r="F20" s="41" t="s">
        <v>237</v>
      </c>
      <c r="G20" s="79" t="s">
        <v>9</v>
      </c>
      <c r="H20" s="64">
        <v>4</v>
      </c>
      <c r="I20" s="44">
        <v>7065.63</v>
      </c>
      <c r="J20" s="152"/>
      <c r="L20" s="154"/>
      <c r="M20" s="155"/>
    </row>
    <row r="21" spans="1:13" s="153" customFormat="1" ht="27.75" customHeight="1">
      <c r="A21" s="150"/>
      <c r="C21" s="151"/>
      <c r="D21" s="188" t="s">
        <v>68</v>
      </c>
      <c r="E21" s="188"/>
      <c r="F21" s="41" t="s">
        <v>237</v>
      </c>
      <c r="G21" s="79" t="s">
        <v>9</v>
      </c>
      <c r="H21" s="162">
        <v>5</v>
      </c>
      <c r="I21" s="44">
        <v>3196.19</v>
      </c>
      <c r="J21" s="152"/>
      <c r="L21" s="154"/>
      <c r="M21" s="155"/>
    </row>
    <row r="22" spans="1:13" s="159" customFormat="1" ht="30" customHeight="1">
      <c r="A22" s="8"/>
      <c r="B22" s="27"/>
      <c r="C22" s="28"/>
      <c r="D22" s="62" t="s">
        <v>244</v>
      </c>
      <c r="E22" s="62"/>
      <c r="F22" s="41" t="s">
        <v>237</v>
      </c>
      <c r="G22" s="79" t="s">
        <v>9</v>
      </c>
      <c r="H22" s="64">
        <v>15</v>
      </c>
      <c r="I22" s="44">
        <v>905.53</v>
      </c>
      <c r="J22" s="29"/>
      <c r="K22" s="27"/>
      <c r="L22" s="157"/>
      <c r="M22" s="158"/>
    </row>
    <row r="23" spans="1:13" s="159" customFormat="1" ht="28.5" customHeight="1">
      <c r="A23" s="8"/>
      <c r="B23" s="27"/>
      <c r="C23" s="28"/>
      <c r="D23" s="175" t="s">
        <v>245</v>
      </c>
      <c r="E23" s="175"/>
      <c r="F23" s="78" t="s">
        <v>237</v>
      </c>
      <c r="G23" s="79" t="s">
        <v>9</v>
      </c>
      <c r="H23" s="64">
        <v>8</v>
      </c>
      <c r="I23" s="44">
        <v>1669.53</v>
      </c>
      <c r="J23" s="29"/>
      <c r="K23" s="27"/>
      <c r="L23" s="157"/>
      <c r="M23" s="158"/>
    </row>
    <row r="24" spans="1:13" s="109" customFormat="1" ht="3.75" customHeight="1" thickBot="1">
      <c r="A24" s="108"/>
      <c r="C24" s="110"/>
      <c r="D24" s="111"/>
      <c r="E24" s="111"/>
      <c r="F24" s="111"/>
      <c r="G24" s="112"/>
      <c r="H24" s="112"/>
      <c r="I24" s="113"/>
      <c r="J24" s="114"/>
      <c r="L24" s="115"/>
      <c r="M24" s="116"/>
    </row>
    <row r="25" spans="1:13" s="159" customFormat="1" ht="8.25" hidden="1" customHeight="1" thickTop="1">
      <c r="A25" s="8"/>
      <c r="C25" s="163"/>
      <c r="D25" s="164"/>
      <c r="E25" s="164"/>
      <c r="F25" s="164"/>
      <c r="G25" s="165"/>
      <c r="H25" s="165"/>
      <c r="I25" s="166"/>
      <c r="J25" s="167"/>
      <c r="L25" s="157"/>
      <c r="M25" s="158"/>
    </row>
    <row r="26" spans="1:13" ht="5.25" hidden="1" customHeight="1">
      <c r="A26" s="121"/>
      <c r="B26" s="122"/>
      <c r="C26" s="124"/>
      <c r="D26" s="125"/>
      <c r="E26" s="125"/>
      <c r="F26" s="125"/>
      <c r="G26" s="126"/>
      <c r="H26" s="126"/>
      <c r="I26" s="127"/>
      <c r="J26" s="128"/>
      <c r="K26" s="122"/>
      <c r="L26" s="123"/>
      <c r="M26" s="6"/>
    </row>
    <row r="27" spans="1:13" ht="8.25" customHeight="1" thickTop="1">
      <c r="A27" s="121"/>
      <c r="B27" s="122"/>
      <c r="C27" s="124"/>
      <c r="D27" s="128"/>
      <c r="E27" s="125"/>
      <c r="F27" s="125"/>
      <c r="G27" s="126"/>
      <c r="H27" s="126"/>
      <c r="I27" s="127"/>
      <c r="J27" s="128"/>
      <c r="K27" s="122"/>
      <c r="L27" s="123"/>
      <c r="M27" s="6"/>
    </row>
    <row r="28" spans="1:13" ht="12.75" customHeight="1">
      <c r="A28" s="121"/>
      <c r="B28" s="122"/>
      <c r="C28" s="176" t="s">
        <v>246</v>
      </c>
      <c r="D28" s="177"/>
      <c r="E28" s="177"/>
      <c r="F28" s="177"/>
      <c r="G28" s="177"/>
      <c r="H28" s="177"/>
      <c r="I28" s="177"/>
      <c r="J28" s="177"/>
      <c r="K28" s="122"/>
      <c r="L28" s="123"/>
      <c r="M28" s="6"/>
    </row>
    <row r="29" spans="1:13" ht="16.5" customHeight="1">
      <c r="A29" s="121"/>
      <c r="B29" s="122"/>
      <c r="C29" s="177" t="s">
        <v>233</v>
      </c>
      <c r="D29" s="177"/>
      <c r="E29" s="177"/>
      <c r="F29" s="177"/>
      <c r="G29" s="177"/>
      <c r="H29" s="177"/>
      <c r="I29" s="177"/>
      <c r="J29" s="177"/>
      <c r="K29" s="122"/>
      <c r="L29" s="123"/>
      <c r="M29" s="6"/>
    </row>
    <row r="30" spans="1:13" ht="6" customHeight="1">
      <c r="A30" s="121"/>
      <c r="B30" s="122"/>
      <c r="C30" s="135"/>
      <c r="D30" s="136"/>
      <c r="E30" s="136"/>
      <c r="F30" s="136"/>
      <c r="G30" s="137"/>
      <c r="H30" s="137"/>
      <c r="I30" s="138"/>
      <c r="J30" s="122"/>
      <c r="K30" s="122"/>
      <c r="L30" s="123"/>
      <c r="M30" s="6"/>
    </row>
    <row r="31" spans="1:13" ht="6" customHeight="1">
      <c r="A31" s="121"/>
      <c r="B31" s="122"/>
      <c r="C31" s="122"/>
      <c r="D31" s="139"/>
      <c r="E31" s="139"/>
      <c r="F31" s="139"/>
      <c r="G31" s="140"/>
      <c r="H31" s="140"/>
      <c r="I31" s="141"/>
      <c r="J31" s="122"/>
      <c r="K31" s="122"/>
      <c r="L31" s="123"/>
      <c r="M31" s="6"/>
    </row>
    <row r="32" spans="1:13" ht="6.75" customHeight="1">
      <c r="A32" s="121"/>
      <c r="B32" s="121"/>
      <c r="C32" s="121"/>
      <c r="D32" s="142"/>
      <c r="E32" s="142"/>
      <c r="F32" s="142"/>
      <c r="G32" s="143"/>
      <c r="H32" s="143"/>
      <c r="I32" s="144"/>
      <c r="J32" s="123"/>
      <c r="K32" s="123"/>
      <c r="L32" s="123"/>
      <c r="M32" s="6"/>
    </row>
    <row r="33" spans="1:13" ht="8.25" customHeight="1">
      <c r="A33" s="8"/>
      <c r="B33" s="5"/>
      <c r="C33" s="5"/>
      <c r="D33" s="2"/>
      <c r="E33" s="2"/>
      <c r="F33" s="2"/>
      <c r="G33" s="3"/>
      <c r="H33" s="3"/>
      <c r="I33" s="4"/>
      <c r="J33" s="5"/>
      <c r="K33" s="5"/>
      <c r="L33" s="5"/>
      <c r="M33" s="5"/>
    </row>
    <row r="34" spans="1:13" ht="18.95" hidden="1" customHeight="1"/>
    <row r="35" spans="1:13" ht="18.95" hidden="1" customHeight="1"/>
    <row r="36" spans="1:13" ht="18.95" hidden="1" customHeight="1"/>
    <row r="37" spans="1:13" ht="18.95" hidden="1" customHeight="1"/>
    <row r="38" spans="1:13" ht="18.95" hidden="1" customHeight="1"/>
    <row r="39" spans="1:13" ht="18.95" hidden="1" customHeight="1"/>
    <row r="40" spans="1:13" ht="18.95" hidden="1" customHeight="1"/>
    <row r="41" spans="1:13" ht="18.95" hidden="1" customHeight="1"/>
    <row r="42" spans="1:13" ht="18.95" hidden="1" customHeight="1"/>
    <row r="43" spans="1:13" ht="18.95" hidden="1" customHeight="1"/>
    <row r="44" spans="1:13" ht="18.95" hidden="1" customHeight="1"/>
    <row r="45" spans="1:13" ht="18.95" hidden="1" customHeight="1"/>
    <row r="46" spans="1:13" ht="18.95" hidden="1" customHeight="1"/>
    <row r="47" spans="1:13" ht="18.95" hidden="1" customHeight="1"/>
    <row r="48" spans="1:13" ht="18.95" hidden="1" customHeight="1"/>
    <row r="49" ht="18.95" hidden="1" customHeight="1"/>
    <row r="50" ht="18.95" hidden="1" customHeight="1"/>
    <row r="51" ht="18.95" hidden="1" customHeight="1"/>
    <row r="52" ht="18.95" hidden="1" customHeight="1"/>
    <row r="53" ht="18.95" hidden="1" customHeight="1"/>
    <row r="54" ht="18.95" hidden="1" customHeight="1"/>
    <row r="55" ht="18.95" hidden="1" customHeight="1"/>
    <row r="56" ht="18.95" hidden="1" customHeight="1"/>
    <row r="57" ht="18.95" hidden="1" customHeight="1"/>
    <row r="58" ht="18.95" hidden="1" customHeight="1"/>
    <row r="59" ht="18.95" hidden="1" customHeight="1"/>
    <row r="60" ht="18.95" hidden="1" customHeight="1"/>
    <row r="61" ht="18.95" hidden="1" customHeight="1"/>
    <row r="62" ht="18.95" hidden="1" customHeight="1"/>
    <row r="63" ht="18.95" hidden="1" customHeight="1"/>
    <row r="64" ht="18.95" hidden="1" customHeight="1"/>
    <row r="65" ht="18.95" hidden="1" customHeight="1"/>
    <row r="66" ht="18.95" hidden="1" customHeight="1"/>
    <row r="67" ht="18.95" hidden="1" customHeight="1"/>
    <row r="68" ht="18.95" hidden="1" customHeight="1"/>
    <row r="69" ht="18.95" hidden="1" customHeight="1"/>
    <row r="70" ht="18.95" hidden="1" customHeight="1"/>
    <row r="71" ht="18.95" hidden="1" customHeight="1"/>
    <row r="72" ht="18.95" hidden="1" customHeight="1"/>
    <row r="73" ht="18.95" hidden="1" customHeight="1"/>
    <row r="74" ht="18.95" hidden="1" customHeight="1"/>
    <row r="75" ht="18.95" hidden="1" customHeight="1"/>
    <row r="76" ht="18.95" hidden="1" customHeight="1"/>
    <row r="77" ht="18.95" hidden="1" customHeight="1"/>
    <row r="78" ht="18.95" hidden="1" customHeight="1"/>
    <row r="79" ht="18.95" hidden="1" customHeight="1"/>
    <row r="80" ht="18.95" hidden="1" customHeight="1"/>
    <row r="81" ht="18.95" hidden="1" customHeight="1"/>
    <row r="82" ht="18.95" hidden="1" customHeight="1"/>
    <row r="83" ht="18.95" hidden="1" customHeight="1"/>
    <row r="84" ht="18.95" hidden="1" customHeight="1"/>
    <row r="85" ht="18.95" hidden="1" customHeight="1"/>
    <row r="86" ht="18.95" hidden="1" customHeight="1"/>
    <row r="87" ht="18.95" hidden="1" customHeight="1"/>
    <row r="88" ht="18.95" hidden="1" customHeight="1"/>
    <row r="89" ht="18.95" hidden="1" customHeight="1"/>
    <row r="90" ht="18.95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</sheetData>
  <mergeCells count="20">
    <mergeCell ref="C3:J5"/>
    <mergeCell ref="F6:J6"/>
    <mergeCell ref="E7:J7"/>
    <mergeCell ref="C9:C10"/>
    <mergeCell ref="D9:F10"/>
    <mergeCell ref="G9:G10"/>
    <mergeCell ref="H9:H10"/>
    <mergeCell ref="I9:I10"/>
    <mergeCell ref="D11:I11"/>
    <mergeCell ref="D12:E12"/>
    <mergeCell ref="D13:E13"/>
    <mergeCell ref="D15:I15"/>
    <mergeCell ref="D16:E16"/>
    <mergeCell ref="D17:E17"/>
    <mergeCell ref="D19:I19"/>
    <mergeCell ref="D20:E20"/>
    <mergeCell ref="D21:E21"/>
    <mergeCell ref="D23:E23"/>
    <mergeCell ref="C28:J28"/>
    <mergeCell ref="C29:J29"/>
  </mergeCells>
  <hyperlinks>
    <hyperlink ref="D6" location="Меню!R1C1" tooltip="Меню" display="Вернуться назад"/>
  </hyperlinks>
  <printOptions horizontalCentered="1"/>
  <pageMargins left="0.78740157480314965" right="0.78740157480314965" top="0.39370078740157483" bottom="0.39370078740157483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9">
    <tabColor rgb="FFFF0000"/>
    <pageSetUpPr fitToPage="1"/>
  </sheetPr>
  <dimension ref="A1:M94"/>
  <sheetViews>
    <sheetView showGridLines="0" zoomScaleSheetLayoutView="100" workbookViewId="0">
      <selection activeCell="A26" sqref="A26:IV26"/>
    </sheetView>
  </sheetViews>
  <sheetFormatPr defaultColWidth="0" defaultRowHeight="0" customHeight="1" zeroHeight="1"/>
  <cols>
    <col min="1" max="1" width="1.42578125" style="7" customWidth="1"/>
    <col min="2" max="2" width="1.28515625" style="7" customWidth="1"/>
    <col min="3" max="3" width="1" style="7" customWidth="1"/>
    <col min="4" max="4" width="57.140625" style="7" customWidth="1"/>
    <col min="5" max="5" width="8.5703125" style="7" customWidth="1"/>
    <col min="6" max="6" width="30.42578125" style="7" customWidth="1"/>
    <col min="7" max="7" width="7.5703125" style="14" customWidth="1"/>
    <col min="8" max="8" width="9.28515625" style="14" customWidth="1"/>
    <col min="9" max="9" width="15.7109375" style="145" customWidth="1"/>
    <col min="10" max="10" width="1" style="7" customWidth="1"/>
    <col min="11" max="12" width="1.28515625" style="7" customWidth="1"/>
    <col min="13" max="13" width="1.42578125" style="7" customWidth="1"/>
    <col min="14" max="16384" width="0" style="7" hidden="1"/>
  </cols>
  <sheetData>
    <row r="1" spans="1:13" ht="8.25" customHeight="1">
      <c r="A1" s="1"/>
      <c r="B1" s="1"/>
      <c r="C1" s="1"/>
      <c r="D1" s="2"/>
      <c r="E1" s="2"/>
      <c r="F1" s="2"/>
      <c r="G1" s="3"/>
      <c r="H1" s="3"/>
      <c r="I1" s="4"/>
      <c r="J1" s="5"/>
      <c r="K1" s="5"/>
      <c r="L1" s="5"/>
      <c r="M1" s="6"/>
    </row>
    <row r="2" spans="1:13" ht="4.5" customHeight="1">
      <c r="A2" s="8"/>
      <c r="D2" s="13"/>
      <c r="E2" s="13"/>
      <c r="F2" s="13"/>
      <c r="I2" s="15"/>
      <c r="L2" s="16"/>
      <c r="M2" s="6"/>
    </row>
    <row r="3" spans="1:13" ht="12" customHeight="1">
      <c r="A3" s="8"/>
      <c r="C3" s="230" t="s">
        <v>274</v>
      </c>
      <c r="D3" s="231"/>
      <c r="E3" s="231"/>
      <c r="F3" s="231"/>
      <c r="G3" s="231"/>
      <c r="H3" s="231"/>
      <c r="I3" s="231"/>
      <c r="J3" s="231"/>
      <c r="L3" s="16"/>
      <c r="M3" s="6"/>
    </row>
    <row r="4" spans="1:13" ht="6.75" customHeight="1">
      <c r="A4" s="8"/>
      <c r="C4" s="231"/>
      <c r="D4" s="231"/>
      <c r="E4" s="231"/>
      <c r="F4" s="231"/>
      <c r="G4" s="231"/>
      <c r="H4" s="231"/>
      <c r="I4" s="231"/>
      <c r="J4" s="231"/>
      <c r="L4" s="16"/>
      <c r="M4" s="6"/>
    </row>
    <row r="5" spans="1:13" ht="19.5" customHeight="1">
      <c r="A5" s="8"/>
      <c r="C5" s="231"/>
      <c r="D5" s="231"/>
      <c r="E5" s="231"/>
      <c r="F5" s="231"/>
      <c r="G5" s="231"/>
      <c r="H5" s="231"/>
      <c r="I5" s="231"/>
      <c r="J5" s="231"/>
      <c r="L5" s="16"/>
      <c r="M5" s="6"/>
    </row>
    <row r="6" spans="1:13" ht="14.25" customHeight="1">
      <c r="A6" s="8"/>
      <c r="C6" s="146"/>
      <c r="D6" s="147" t="s">
        <v>1</v>
      </c>
      <c r="E6" s="148"/>
      <c r="F6" s="232"/>
      <c r="G6" s="232"/>
      <c r="H6" s="232"/>
      <c r="I6" s="232"/>
      <c r="J6" s="232"/>
      <c r="L6" s="16"/>
      <c r="M6" s="6"/>
    </row>
    <row r="7" spans="1:13" ht="13.5" customHeight="1" thickBot="1">
      <c r="A7" s="8"/>
      <c r="C7" s="149"/>
      <c r="D7" s="21">
        <v>45446</v>
      </c>
      <c r="E7" s="233" t="s">
        <v>2</v>
      </c>
      <c r="F7" s="233"/>
      <c r="G7" s="233"/>
      <c r="H7" s="233"/>
      <c r="I7" s="233"/>
      <c r="J7" s="233"/>
      <c r="L7" s="16"/>
      <c r="M7" s="6"/>
    </row>
    <row r="8" spans="1:13" ht="3.75" customHeight="1" thickTop="1">
      <c r="A8" s="8"/>
      <c r="C8" s="22"/>
      <c r="D8" s="23"/>
      <c r="E8" s="23"/>
      <c r="F8" s="23"/>
      <c r="G8" s="24"/>
      <c r="H8" s="24"/>
      <c r="I8" s="25"/>
      <c r="J8" s="26"/>
      <c r="L8" s="16"/>
      <c r="M8" s="6"/>
    </row>
    <row r="9" spans="1:13" ht="17.25" customHeight="1">
      <c r="A9" s="8"/>
      <c r="B9" s="27"/>
      <c r="C9" s="218"/>
      <c r="D9" s="219" t="s">
        <v>3</v>
      </c>
      <c r="E9" s="219"/>
      <c r="F9" s="220"/>
      <c r="G9" s="223" t="s">
        <v>4</v>
      </c>
      <c r="H9" s="225" t="s">
        <v>5</v>
      </c>
      <c r="I9" s="227" t="s">
        <v>6</v>
      </c>
      <c r="J9" s="29"/>
      <c r="K9" s="27"/>
      <c r="L9" s="16"/>
      <c r="M9" s="6"/>
    </row>
    <row r="10" spans="1:13" ht="21.75" customHeight="1">
      <c r="A10" s="8"/>
      <c r="B10" s="27"/>
      <c r="C10" s="218"/>
      <c r="D10" s="221"/>
      <c r="E10" s="221"/>
      <c r="F10" s="222"/>
      <c r="G10" s="224"/>
      <c r="H10" s="226"/>
      <c r="I10" s="228"/>
      <c r="J10" s="29"/>
      <c r="K10" s="27"/>
      <c r="L10" s="16"/>
      <c r="M10" s="6"/>
    </row>
    <row r="11" spans="1:13" s="33" customFormat="1" ht="23.25" customHeight="1">
      <c r="A11" s="8"/>
      <c r="B11" s="171"/>
      <c r="C11" s="30"/>
      <c r="D11" s="213" t="s">
        <v>7</v>
      </c>
      <c r="E11" s="213"/>
      <c r="F11" s="213"/>
      <c r="G11" s="213"/>
      <c r="H11" s="213"/>
      <c r="I11" s="213"/>
      <c r="J11" s="31"/>
      <c r="K11" s="32"/>
      <c r="L11" s="16"/>
      <c r="M11" s="6"/>
    </row>
    <row r="12" spans="1:13" s="153" customFormat="1" ht="17.25" customHeight="1">
      <c r="A12" s="150"/>
      <c r="B12" s="172"/>
      <c r="C12" s="151"/>
      <c r="D12" s="98" t="s">
        <v>275</v>
      </c>
      <c r="E12" s="98"/>
      <c r="F12" s="35" t="s">
        <v>276</v>
      </c>
      <c r="G12" s="42" t="s">
        <v>9</v>
      </c>
      <c r="H12" s="37" t="s">
        <v>10</v>
      </c>
      <c r="I12" s="38">
        <v>3465</v>
      </c>
      <c r="J12" s="152"/>
      <c r="L12" s="154"/>
      <c r="M12" s="155"/>
    </row>
    <row r="13" spans="1:13" s="153" customFormat="1" ht="17.25" customHeight="1">
      <c r="A13" s="150"/>
      <c r="B13" s="172"/>
      <c r="C13" s="151"/>
      <c r="D13" s="98" t="s">
        <v>277</v>
      </c>
      <c r="E13" s="98"/>
      <c r="F13" s="35" t="s">
        <v>278</v>
      </c>
      <c r="G13" s="42" t="s">
        <v>9</v>
      </c>
      <c r="H13" s="37" t="s">
        <v>10</v>
      </c>
      <c r="I13" s="38">
        <v>3218</v>
      </c>
      <c r="J13" s="152"/>
      <c r="L13" s="154"/>
      <c r="M13" s="155"/>
    </row>
    <row r="14" spans="1:13" s="153" customFormat="1" ht="17.25" customHeight="1">
      <c r="A14" s="150"/>
      <c r="B14" s="172"/>
      <c r="C14" s="151"/>
      <c r="D14" s="98" t="s">
        <v>279</v>
      </c>
      <c r="E14" s="98"/>
      <c r="F14" s="173"/>
      <c r="G14" s="42" t="s">
        <v>9</v>
      </c>
      <c r="H14" s="37" t="s">
        <v>10</v>
      </c>
      <c r="I14" s="38">
        <v>412</v>
      </c>
      <c r="J14" s="152"/>
      <c r="L14" s="154"/>
      <c r="M14" s="155"/>
    </row>
    <row r="15" spans="1:13" s="153" customFormat="1" ht="17.25" customHeight="1">
      <c r="A15" s="150"/>
      <c r="B15" s="172"/>
      <c r="C15" s="151"/>
      <c r="D15" s="98" t="s">
        <v>280</v>
      </c>
      <c r="E15" s="98"/>
      <c r="F15" s="35" t="s">
        <v>278</v>
      </c>
      <c r="G15" s="42" t="s">
        <v>9</v>
      </c>
      <c r="H15" s="37" t="s">
        <v>10</v>
      </c>
      <c r="I15" s="38">
        <v>1469</v>
      </c>
      <c r="J15" s="152"/>
      <c r="L15" s="154"/>
      <c r="M15" s="155"/>
    </row>
    <row r="16" spans="1:13" s="153" customFormat="1" ht="27" customHeight="1">
      <c r="A16" s="150"/>
      <c r="B16" s="172"/>
      <c r="C16" s="151"/>
      <c r="D16" s="98" t="s">
        <v>281</v>
      </c>
      <c r="E16" s="98"/>
      <c r="F16" s="35" t="s">
        <v>278</v>
      </c>
      <c r="G16" s="42" t="s">
        <v>9</v>
      </c>
      <c r="H16" s="37" t="s">
        <v>10</v>
      </c>
      <c r="I16" s="38">
        <v>1469</v>
      </c>
      <c r="J16" s="152"/>
      <c r="L16" s="154"/>
      <c r="M16" s="155"/>
    </row>
    <row r="17" spans="1:13" s="153" customFormat="1" ht="17.25" customHeight="1">
      <c r="A17" s="150"/>
      <c r="B17" s="172"/>
      <c r="C17" s="151"/>
      <c r="D17" s="98" t="s">
        <v>282</v>
      </c>
      <c r="E17" s="98"/>
      <c r="F17" s="35" t="s">
        <v>278</v>
      </c>
      <c r="G17" s="42" t="s">
        <v>9</v>
      </c>
      <c r="H17" s="37" t="s">
        <v>10</v>
      </c>
      <c r="I17" s="38">
        <v>1390</v>
      </c>
      <c r="J17" s="152"/>
      <c r="L17" s="154"/>
      <c r="M17" s="155"/>
    </row>
    <row r="18" spans="1:13" s="153" customFormat="1" ht="17.25" customHeight="1">
      <c r="A18" s="150"/>
      <c r="B18" s="172"/>
      <c r="C18" s="151"/>
      <c r="D18" s="98" t="s">
        <v>283</v>
      </c>
      <c r="E18" s="98"/>
      <c r="F18" s="35" t="s">
        <v>278</v>
      </c>
      <c r="G18" s="42" t="s">
        <v>9</v>
      </c>
      <c r="H18" s="37" t="s">
        <v>10</v>
      </c>
      <c r="I18" s="38">
        <v>3970</v>
      </c>
      <c r="J18" s="152"/>
      <c r="L18" s="154"/>
      <c r="M18" s="155"/>
    </row>
    <row r="19" spans="1:13" s="153" customFormat="1" ht="17.25" customHeight="1">
      <c r="A19" s="150"/>
      <c r="B19" s="172"/>
      <c r="C19" s="151"/>
      <c r="D19" s="174" t="s">
        <v>284</v>
      </c>
      <c r="E19" s="174"/>
      <c r="F19" s="35" t="s">
        <v>278</v>
      </c>
      <c r="G19" s="42" t="s">
        <v>9</v>
      </c>
      <c r="H19" s="37" t="s">
        <v>10</v>
      </c>
      <c r="I19" s="38">
        <v>5270</v>
      </c>
      <c r="J19" s="152"/>
      <c r="L19" s="154"/>
      <c r="M19" s="155"/>
    </row>
    <row r="20" spans="1:13" s="109" customFormat="1" ht="3.75" customHeight="1" thickBot="1">
      <c r="A20" s="108"/>
      <c r="C20" s="110"/>
      <c r="D20" s="111"/>
      <c r="E20" s="111"/>
      <c r="F20" s="111"/>
      <c r="G20" s="112"/>
      <c r="H20" s="112"/>
      <c r="I20" s="113"/>
      <c r="J20" s="114"/>
      <c r="L20" s="115"/>
      <c r="M20" s="116"/>
    </row>
    <row r="21" spans="1:13" s="159" customFormat="1" ht="8.25" customHeight="1" thickTop="1">
      <c r="A21" s="8"/>
      <c r="C21" s="163"/>
      <c r="D21" s="164"/>
      <c r="E21" s="164"/>
      <c r="F21" s="164"/>
      <c r="G21" s="165"/>
      <c r="H21" s="165"/>
      <c r="I21" s="166"/>
      <c r="J21" s="167"/>
      <c r="L21" s="157"/>
      <c r="M21" s="158"/>
    </row>
    <row r="22" spans="1:13" ht="5.25" hidden="1" customHeight="1">
      <c r="A22" s="121"/>
      <c r="B22" s="122"/>
      <c r="C22" s="124"/>
      <c r="D22" s="125"/>
      <c r="E22" s="125"/>
      <c r="F22" s="125"/>
      <c r="G22" s="126"/>
      <c r="H22" s="126"/>
      <c r="I22" s="127"/>
      <c r="J22" s="128"/>
      <c r="K22" s="122"/>
      <c r="L22" s="123"/>
      <c r="M22" s="6"/>
    </row>
    <row r="23" spans="1:13" ht="12.75" customHeight="1">
      <c r="A23" s="121"/>
      <c r="B23" s="122"/>
      <c r="C23" s="176" t="s">
        <v>246</v>
      </c>
      <c r="D23" s="177"/>
      <c r="E23" s="177"/>
      <c r="F23" s="177"/>
      <c r="G23" s="177"/>
      <c r="H23" s="177"/>
      <c r="I23" s="177"/>
      <c r="J23" s="177"/>
      <c r="K23" s="122"/>
      <c r="L23" s="123"/>
      <c r="M23" s="6"/>
    </row>
    <row r="24" spans="1:13" ht="12.75" customHeight="1">
      <c r="A24" s="121"/>
      <c r="B24" s="122"/>
      <c r="C24" s="177" t="s">
        <v>233</v>
      </c>
      <c r="D24" s="177"/>
      <c r="E24" s="177"/>
      <c r="F24" s="177"/>
      <c r="G24" s="177"/>
      <c r="H24" s="177"/>
      <c r="I24" s="177"/>
      <c r="J24" s="177"/>
      <c r="K24" s="122"/>
      <c r="L24" s="123"/>
      <c r="M24" s="6"/>
    </row>
    <row r="25" spans="1:13" ht="3.75" customHeight="1">
      <c r="A25" s="121"/>
      <c r="B25" s="122"/>
      <c r="C25" s="124"/>
      <c r="D25" s="125"/>
      <c r="E25" s="125"/>
      <c r="F25" s="125"/>
      <c r="G25" s="126"/>
      <c r="H25" s="126"/>
      <c r="I25" s="127"/>
      <c r="J25" s="128"/>
      <c r="K25" s="122"/>
      <c r="L25" s="123"/>
      <c r="M25" s="6"/>
    </row>
    <row r="26" spans="1:13" ht="6" customHeight="1">
      <c r="A26" s="121"/>
      <c r="B26" s="122"/>
      <c r="C26" s="135"/>
      <c r="D26" s="136"/>
      <c r="E26" s="136"/>
      <c r="F26" s="136"/>
      <c r="G26" s="137"/>
      <c r="H26" s="137"/>
      <c r="I26" s="138"/>
      <c r="J26" s="122"/>
      <c r="K26" s="122"/>
      <c r="L26" s="123"/>
      <c r="M26" s="6"/>
    </row>
    <row r="27" spans="1:13" ht="6" customHeight="1">
      <c r="A27" s="121"/>
      <c r="B27" s="122"/>
      <c r="C27" s="122"/>
      <c r="D27" s="139"/>
      <c r="E27" s="139"/>
      <c r="F27" s="139"/>
      <c r="G27" s="140"/>
      <c r="H27" s="140"/>
      <c r="I27" s="141"/>
      <c r="J27" s="122"/>
      <c r="K27" s="122"/>
      <c r="L27" s="123"/>
      <c r="M27" s="6"/>
    </row>
    <row r="28" spans="1:13" ht="6.75" customHeight="1">
      <c r="A28" s="121"/>
      <c r="B28" s="121"/>
      <c r="C28" s="121"/>
      <c r="D28" s="142"/>
      <c r="E28" s="142"/>
      <c r="F28" s="142"/>
      <c r="G28" s="143"/>
      <c r="H28" s="143"/>
      <c r="I28" s="144"/>
      <c r="J28" s="123"/>
      <c r="K28" s="123"/>
      <c r="L28" s="123"/>
      <c r="M28" s="6"/>
    </row>
    <row r="29" spans="1:13" ht="8.25" customHeight="1">
      <c r="A29" s="8"/>
      <c r="B29" s="5"/>
      <c r="C29" s="5"/>
      <c r="D29" s="2"/>
      <c r="E29" s="2"/>
      <c r="F29" s="2"/>
      <c r="G29" s="3"/>
      <c r="H29" s="3"/>
      <c r="I29" s="4"/>
      <c r="J29" s="5"/>
      <c r="K29" s="5"/>
      <c r="L29" s="5"/>
      <c r="M29" s="5"/>
    </row>
    <row r="30" spans="1:13" ht="18.95" hidden="1" customHeight="1"/>
    <row r="31" spans="1:13" ht="18.95" hidden="1" customHeight="1"/>
    <row r="32" spans="1:13" ht="18.95" hidden="1" customHeight="1"/>
    <row r="33" ht="18.95" hidden="1" customHeight="1"/>
    <row r="34" ht="18.95" hidden="1" customHeight="1"/>
    <row r="35" ht="18.95" hidden="1" customHeight="1"/>
    <row r="36" ht="18.95" hidden="1" customHeight="1"/>
    <row r="37" ht="18.95" hidden="1" customHeight="1"/>
    <row r="38" ht="18.95" hidden="1" customHeight="1"/>
    <row r="39" ht="18.95" hidden="1" customHeight="1"/>
    <row r="40" ht="18.95" hidden="1" customHeight="1"/>
    <row r="41" ht="18.95" hidden="1" customHeight="1"/>
    <row r="42" ht="18.95" hidden="1" customHeight="1"/>
    <row r="43" ht="18.95" hidden="1" customHeight="1"/>
    <row r="44" ht="18.95" hidden="1" customHeight="1"/>
    <row r="45" ht="18.95" hidden="1" customHeight="1"/>
    <row r="46" ht="18.95" hidden="1" customHeight="1"/>
    <row r="47" ht="18.95" hidden="1" customHeight="1"/>
    <row r="48" ht="18.95" hidden="1" customHeight="1"/>
    <row r="49" ht="18.95" hidden="1" customHeight="1"/>
    <row r="50" ht="18.95" hidden="1" customHeight="1"/>
    <row r="51" ht="18.95" hidden="1" customHeight="1"/>
    <row r="52" ht="18.95" hidden="1" customHeight="1"/>
    <row r="53" ht="18.95" hidden="1" customHeight="1"/>
    <row r="54" ht="18.95" hidden="1" customHeight="1"/>
    <row r="55" ht="18.95" hidden="1" customHeight="1"/>
    <row r="56" ht="18.95" hidden="1" customHeight="1"/>
    <row r="57" ht="18.95" hidden="1" customHeight="1"/>
    <row r="58" ht="18.95" hidden="1" customHeight="1"/>
    <row r="59" ht="18.95" hidden="1" customHeight="1"/>
    <row r="60" ht="18.95" hidden="1" customHeight="1"/>
    <row r="61" ht="18.95" hidden="1" customHeight="1"/>
    <row r="62" ht="18.95" hidden="1" customHeight="1"/>
    <row r="63" ht="18.95" hidden="1" customHeight="1"/>
    <row r="64" ht="18.95" hidden="1" customHeight="1"/>
    <row r="65" ht="18.95" hidden="1" customHeight="1"/>
    <row r="66" ht="18.95" hidden="1" customHeight="1"/>
    <row r="67" ht="18.95" hidden="1" customHeight="1"/>
    <row r="68" ht="18.95" hidden="1" customHeight="1"/>
    <row r="69" ht="18.95" hidden="1" customHeight="1"/>
    <row r="70" ht="18.95" hidden="1" customHeight="1"/>
    <row r="71" ht="18.95" hidden="1" customHeight="1"/>
    <row r="72" ht="18.95" hidden="1" customHeight="1"/>
    <row r="73" ht="18.95" hidden="1" customHeight="1"/>
    <row r="74" ht="18.95" hidden="1" customHeight="1"/>
    <row r="75" ht="18.95" hidden="1" customHeight="1"/>
    <row r="76" ht="18.95" hidden="1" customHeight="1"/>
    <row r="77" ht="18.95" hidden="1" customHeight="1"/>
    <row r="78" ht="18.95" hidden="1" customHeight="1"/>
    <row r="79" ht="18.95" hidden="1" customHeight="1"/>
    <row r="80" ht="18.95" hidden="1" customHeight="1"/>
    <row r="81" ht="18.95" hidden="1" customHeight="1"/>
    <row r="82" ht="18.95" hidden="1" customHeight="1"/>
    <row r="83" ht="18.95" hidden="1" customHeight="1"/>
    <row r="84" ht="18.95" hidden="1" customHeight="1"/>
    <row r="85" ht="18.95" hidden="1" customHeight="1"/>
    <row r="86" ht="18.95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</sheetData>
  <mergeCells count="11">
    <mergeCell ref="I9:I10"/>
    <mergeCell ref="D11:I11"/>
    <mergeCell ref="C23:J23"/>
    <mergeCell ref="C24:J24"/>
    <mergeCell ref="C3:J5"/>
    <mergeCell ref="F6:J6"/>
    <mergeCell ref="E7:J7"/>
    <mergeCell ref="C9:C10"/>
    <mergeCell ref="D9:F10"/>
    <mergeCell ref="G9:G10"/>
    <mergeCell ref="H9:H10"/>
  </mergeCells>
  <hyperlinks>
    <hyperlink ref="D6" location="Меню!R1C1" tooltip="Меню" display="Вернуться назад"/>
  </hyperlinks>
  <printOptions horizontalCentered="1"/>
  <pageMargins left="0.78740157480314965" right="0.78740157480314965" top="0.39370078740157483" bottom="0.39370078740157483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7">
    <tabColor theme="6" tint="0.39997558519241921"/>
    <pageSetUpPr fitToPage="1"/>
  </sheetPr>
  <dimension ref="A1:L115"/>
  <sheetViews>
    <sheetView showGridLines="0" zoomScaleSheetLayoutView="100" workbookViewId="0">
      <selection activeCell="D9" sqref="D9"/>
    </sheetView>
  </sheetViews>
  <sheetFormatPr defaultColWidth="0" defaultRowHeight="0" customHeight="1" zeroHeight="1"/>
  <cols>
    <col min="1" max="1" width="1.42578125" style="7" customWidth="1"/>
    <col min="2" max="2" width="1.28515625" style="7" customWidth="1"/>
    <col min="3" max="3" width="1" style="7" customWidth="1"/>
    <col min="4" max="4" width="51.42578125" style="7" customWidth="1"/>
    <col min="5" max="5" width="8.42578125" style="7" customWidth="1"/>
    <col min="6" max="6" width="33.140625" style="7" customWidth="1"/>
    <col min="7" max="7" width="7.5703125" style="14" customWidth="1"/>
    <col min="8" max="8" width="17.85546875" style="145" customWidth="1"/>
    <col min="9" max="9" width="1" style="7" customWidth="1"/>
    <col min="10" max="11" width="1.28515625" style="7" customWidth="1"/>
    <col min="12" max="12" width="1.42578125" style="7" customWidth="1"/>
    <col min="13" max="16384" width="0" style="7" hidden="1"/>
  </cols>
  <sheetData>
    <row r="1" spans="1:12" ht="8.25" customHeight="1">
      <c r="A1" s="1" t="str">
        <f>Путь_сравнения</f>
        <v>L:\!Прайсы\1 Москва\1 Розничные\Элементы вентиляции.xls</v>
      </c>
      <c r="B1" s="1">
        <f>номер_листа_5</f>
        <v>5</v>
      </c>
      <c r="C1" s="1" t="str">
        <f>Путь_сохранения_5</f>
        <v>L:\!Прайсы\temp\Архив прайс-листов\1 Москва Архив\1 Розничные\Элементы вентиляции ТЕХНО архив.xls</v>
      </c>
      <c r="D1" s="2"/>
      <c r="E1" s="2"/>
      <c r="F1" s="2"/>
      <c r="G1" s="3"/>
      <c r="H1" s="4"/>
      <c r="I1" s="5"/>
      <c r="J1" s="5"/>
      <c r="K1" s="5"/>
      <c r="L1" s="6"/>
    </row>
    <row r="2" spans="1:12" ht="8.25" customHeight="1">
      <c r="A2" s="8"/>
      <c r="B2" s="9"/>
      <c r="C2" s="9"/>
      <c r="D2" s="10"/>
      <c r="E2" s="10"/>
      <c r="F2" s="10"/>
      <c r="G2" s="11"/>
      <c r="H2" s="12"/>
      <c r="I2" s="9"/>
      <c r="J2" s="9"/>
      <c r="K2" s="5"/>
      <c r="L2" s="6"/>
    </row>
    <row r="3" spans="1:12" ht="12" customHeight="1">
      <c r="A3" s="8"/>
      <c r="D3" s="13"/>
      <c r="E3" s="13"/>
      <c r="F3" s="13"/>
      <c r="H3" s="15"/>
      <c r="K3" s="16"/>
      <c r="L3" s="6"/>
    </row>
    <row r="4" spans="1:12" ht="43.5" customHeight="1">
      <c r="A4" s="8"/>
      <c r="D4" s="10"/>
      <c r="E4" s="13"/>
      <c r="F4" s="13"/>
      <c r="H4" s="15"/>
      <c r="K4" s="16"/>
      <c r="L4" s="6"/>
    </row>
    <row r="5" spans="1:12" ht="4.5" customHeight="1">
      <c r="A5" s="8"/>
      <c r="D5" s="13"/>
      <c r="E5" s="13"/>
      <c r="F5" s="13"/>
      <c r="H5" s="15"/>
      <c r="K5" s="16"/>
      <c r="L5" s="6"/>
    </row>
    <row r="6" spans="1:12" ht="12" customHeight="1">
      <c r="A6" s="8"/>
      <c r="C6" s="230" t="s">
        <v>247</v>
      </c>
      <c r="D6" s="231"/>
      <c r="E6" s="231"/>
      <c r="F6" s="231"/>
      <c r="G6" s="231"/>
      <c r="H6" s="231"/>
      <c r="I6" s="231"/>
      <c r="K6" s="16"/>
      <c r="L6" s="6"/>
    </row>
    <row r="7" spans="1:12" ht="6.75" customHeight="1">
      <c r="A7" s="8"/>
      <c r="C7" s="231"/>
      <c r="D7" s="231"/>
      <c r="E7" s="231"/>
      <c r="F7" s="231"/>
      <c r="G7" s="231"/>
      <c r="H7" s="231"/>
      <c r="I7" s="231"/>
      <c r="K7" s="16"/>
      <c r="L7" s="6"/>
    </row>
    <row r="8" spans="1:12" ht="19.5" customHeight="1">
      <c r="A8" s="8"/>
      <c r="C8" s="231"/>
      <c r="D8" s="231"/>
      <c r="E8" s="231"/>
      <c r="F8" s="231"/>
      <c r="G8" s="231"/>
      <c r="H8" s="231"/>
      <c r="I8" s="231"/>
      <c r="K8" s="16"/>
      <c r="L8" s="6"/>
    </row>
    <row r="9" spans="1:12" ht="14.25" customHeight="1">
      <c r="A9" s="8"/>
      <c r="C9" s="146"/>
      <c r="D9" s="147" t="s">
        <v>1</v>
      </c>
      <c r="E9" s="148"/>
      <c r="F9" s="232"/>
      <c r="G9" s="232"/>
      <c r="H9" s="232"/>
      <c r="I9" s="232"/>
      <c r="K9" s="16"/>
      <c r="L9" s="6"/>
    </row>
    <row r="10" spans="1:12" ht="13.5" customHeight="1" thickBot="1">
      <c r="A10" s="8"/>
      <c r="C10" s="149"/>
      <c r="D10" s="21">
        <f>ДатаТехноСклад</f>
        <v>45448</v>
      </c>
      <c r="E10" s="233" t="s">
        <v>2</v>
      </c>
      <c r="F10" s="233"/>
      <c r="G10" s="233"/>
      <c r="H10" s="233"/>
      <c r="I10" s="233"/>
      <c r="K10" s="16"/>
      <c r="L10" s="6"/>
    </row>
    <row r="11" spans="1:12" ht="3.75" customHeight="1" thickTop="1">
      <c r="A11" s="8"/>
      <c r="C11" s="22"/>
      <c r="D11" s="23"/>
      <c r="E11" s="23"/>
      <c r="F11" s="23"/>
      <c r="G11" s="24"/>
      <c r="H11" s="25"/>
      <c r="I11" s="26"/>
      <c r="K11" s="16"/>
      <c r="L11" s="6"/>
    </row>
    <row r="12" spans="1:12" ht="17.25" customHeight="1">
      <c r="A12" s="8"/>
      <c r="B12" s="27"/>
      <c r="C12" s="218"/>
      <c r="D12" s="219" t="s">
        <v>3</v>
      </c>
      <c r="E12" s="219"/>
      <c r="F12" s="220"/>
      <c r="G12" s="223" t="s">
        <v>4</v>
      </c>
      <c r="H12" s="227" t="s">
        <v>6</v>
      </c>
      <c r="I12" s="29"/>
      <c r="J12" s="27"/>
      <c r="K12" s="16"/>
      <c r="L12" s="6"/>
    </row>
    <row r="13" spans="1:12" ht="21.75" customHeight="1">
      <c r="A13" s="8"/>
      <c r="B13" s="27"/>
      <c r="C13" s="218"/>
      <c r="D13" s="221"/>
      <c r="E13" s="221"/>
      <c r="F13" s="222"/>
      <c r="G13" s="224"/>
      <c r="H13" s="228"/>
      <c r="I13" s="29"/>
      <c r="J13" s="27"/>
      <c r="K13" s="16"/>
      <c r="L13" s="6"/>
    </row>
    <row r="14" spans="1:12" s="33" customFormat="1" ht="23.25" customHeight="1">
      <c r="A14" s="8"/>
      <c r="B14" s="27"/>
      <c r="C14" s="30"/>
      <c r="D14" s="213" t="s">
        <v>7</v>
      </c>
      <c r="E14" s="213"/>
      <c r="F14" s="213"/>
      <c r="G14" s="213"/>
      <c r="H14" s="213"/>
      <c r="I14" s="31"/>
      <c r="J14" s="32"/>
      <c r="K14" s="16"/>
      <c r="L14" s="6"/>
    </row>
    <row r="15" spans="1:12" s="153" customFormat="1" ht="32.25" customHeight="1">
      <c r="A15" s="150"/>
      <c r="B15" s="27"/>
      <c r="C15" s="151"/>
      <c r="D15" s="188" t="s">
        <v>248</v>
      </c>
      <c r="E15" s="188"/>
      <c r="F15" s="41" t="s">
        <v>249</v>
      </c>
      <c r="G15" s="42" t="s">
        <v>9</v>
      </c>
      <c r="H15" s="44" t="e">
        <f ca="1">GetThePrice(Вентилятор_скатный_KTV,Дата,"Москва",Розничная)</f>
        <v>#NAME?</v>
      </c>
      <c r="I15" s="152"/>
      <c r="K15" s="154"/>
      <c r="L15" s="155"/>
    </row>
    <row r="16" spans="1:12" s="153" customFormat="1" ht="29.25" customHeight="1">
      <c r="A16" s="150"/>
      <c r="B16" s="27"/>
      <c r="C16" s="151"/>
      <c r="D16" s="188" t="s">
        <v>250</v>
      </c>
      <c r="E16" s="188"/>
      <c r="F16" s="41" t="s">
        <v>249</v>
      </c>
      <c r="G16" s="42" t="s">
        <v>9</v>
      </c>
      <c r="H16" s="44" t="e">
        <f ca="1">GetThePrice(Вентилятор_скатный_KTV_General,Дата,"Москва",Розничная)</f>
        <v>#NAME?</v>
      </c>
      <c r="I16" s="152"/>
      <c r="K16" s="154"/>
      <c r="L16" s="155"/>
    </row>
    <row r="17" spans="1:12" s="153" customFormat="1" ht="29.25" customHeight="1">
      <c r="A17" s="150"/>
      <c r="B17" s="27"/>
      <c r="C17" s="151"/>
      <c r="D17" s="94" t="s">
        <v>251</v>
      </c>
      <c r="E17" s="160"/>
      <c r="F17" s="41" t="s">
        <v>249</v>
      </c>
      <c r="G17" s="42" t="s">
        <v>9</v>
      </c>
      <c r="H17" s="44" t="e">
        <f ca="1">GetThePrice(Вентилятор_скатный_KTV_Seam,Дата,"Москва",Розничная)</f>
        <v>#NAME?</v>
      </c>
      <c r="I17" s="152"/>
      <c r="K17" s="154"/>
      <c r="L17" s="155"/>
    </row>
    <row r="18" spans="1:12" s="153" customFormat="1" ht="29.25" customHeight="1">
      <c r="A18" s="150"/>
      <c r="B18" s="27"/>
      <c r="C18" s="151"/>
      <c r="D18" s="160" t="s">
        <v>252</v>
      </c>
      <c r="E18" s="160"/>
      <c r="F18" s="41" t="s">
        <v>249</v>
      </c>
      <c r="G18" s="42" t="s">
        <v>9</v>
      </c>
      <c r="H18" s="44" t="e">
        <f ca="1">GetThePrice(Вентилятор_скатный_KTV_Wave,Дата,"Москва",Розничная)</f>
        <v>#NAME?</v>
      </c>
      <c r="I18" s="152"/>
      <c r="K18" s="154"/>
      <c r="L18" s="155"/>
    </row>
    <row r="19" spans="1:12" s="153" customFormat="1" ht="29.25" customHeight="1">
      <c r="A19" s="150"/>
      <c r="B19" s="27"/>
      <c r="C19" s="151"/>
      <c r="D19" s="160" t="s">
        <v>253</v>
      </c>
      <c r="E19" s="160"/>
      <c r="F19" s="41" t="s">
        <v>249</v>
      </c>
      <c r="G19" s="42" t="s">
        <v>9</v>
      </c>
      <c r="H19" s="44" t="e">
        <f ca="1">GetThePrice(Вентилятор_скатный_Aero_Vent_Wave,Дата,"Москва",Розничная)</f>
        <v>#NAME?</v>
      </c>
      <c r="I19" s="152"/>
      <c r="K19" s="154"/>
      <c r="L19" s="155"/>
    </row>
    <row r="20" spans="1:12" s="153" customFormat="1" ht="33.75" customHeight="1">
      <c r="A20" s="150"/>
      <c r="B20" s="27"/>
      <c r="C20" s="151"/>
      <c r="D20" s="94" t="s">
        <v>254</v>
      </c>
      <c r="E20" s="156"/>
      <c r="F20" s="41" t="s">
        <v>249</v>
      </c>
      <c r="G20" s="79" t="s">
        <v>9</v>
      </c>
      <c r="H20" s="44" t="e">
        <f ca="1">GetThePrice(Вентилятор_скатный_Aero_Vent,Дата,"Москва",Розничная)</f>
        <v>#NAME?</v>
      </c>
      <c r="I20" s="152"/>
      <c r="K20" s="154"/>
      <c r="L20" s="155"/>
    </row>
    <row r="21" spans="1:12" s="33" customFormat="1" ht="23.25" customHeight="1">
      <c r="A21" s="8"/>
      <c r="B21" s="27"/>
      <c r="C21" s="30"/>
      <c r="D21" s="213" t="s">
        <v>29</v>
      </c>
      <c r="E21" s="213"/>
      <c r="F21" s="213"/>
      <c r="G21" s="213"/>
      <c r="H21" s="213"/>
      <c r="I21" s="31"/>
      <c r="J21" s="32"/>
      <c r="K21" s="16"/>
      <c r="L21" s="6"/>
    </row>
    <row r="22" spans="1:12" s="159" customFormat="1" ht="26.25" customHeight="1">
      <c r="A22" s="8"/>
      <c r="B22" s="27"/>
      <c r="C22" s="28"/>
      <c r="D22" s="235" t="s">
        <v>255</v>
      </c>
      <c r="E22" s="235"/>
      <c r="F22" s="41" t="s">
        <v>249</v>
      </c>
      <c r="G22" s="42" t="s">
        <v>9</v>
      </c>
      <c r="H22" s="44" t="e">
        <f ca="1">GetThePrice(Проходка_Base_VT_110,Дата,"Москва",Розничная)</f>
        <v>#NAME?</v>
      </c>
      <c r="I22" s="29"/>
      <c r="J22" s="27"/>
      <c r="K22" s="157"/>
      <c r="L22" s="158"/>
    </row>
    <row r="23" spans="1:12" s="153" customFormat="1" ht="25.5" customHeight="1">
      <c r="A23" s="150"/>
      <c r="B23" s="27"/>
      <c r="C23" s="151"/>
      <c r="D23" s="235" t="s">
        <v>256</v>
      </c>
      <c r="E23" s="235"/>
      <c r="F23" s="41" t="s">
        <v>249</v>
      </c>
      <c r="G23" s="42" t="s">
        <v>9</v>
      </c>
      <c r="H23" s="44" t="e">
        <f ca="1">GetThePrice(Проходка_Base_VT_125_150,Дата,"Москва",Розничная)</f>
        <v>#NAME?</v>
      </c>
      <c r="I23" s="152"/>
      <c r="K23" s="154"/>
      <c r="L23" s="155"/>
    </row>
    <row r="24" spans="1:12" s="153" customFormat="1" ht="25.5" customHeight="1">
      <c r="A24" s="150"/>
      <c r="B24" s="27"/>
      <c r="C24" s="151"/>
      <c r="D24" s="62" t="s">
        <v>257</v>
      </c>
      <c r="E24" s="62"/>
      <c r="F24" s="41" t="s">
        <v>249</v>
      </c>
      <c r="G24" s="42" t="s">
        <v>9</v>
      </c>
      <c r="H24" s="44" t="e">
        <f ca="1">GetThePrice(Проходка_Base_VT_General_125_150,Дата,"Москва",Розничная)</f>
        <v>#NAME?</v>
      </c>
      <c r="I24" s="152"/>
      <c r="K24" s="154"/>
      <c r="L24" s="155"/>
    </row>
    <row r="25" spans="1:12" s="153" customFormat="1" ht="25.5" customHeight="1">
      <c r="A25" s="150"/>
      <c r="B25" s="27"/>
      <c r="C25" s="151"/>
      <c r="D25" s="62" t="s">
        <v>258</v>
      </c>
      <c r="E25" s="62"/>
      <c r="F25" s="41" t="s">
        <v>249</v>
      </c>
      <c r="G25" s="42" t="s">
        <v>9</v>
      </c>
      <c r="H25" s="44" t="e">
        <f ca="1">GetThePrice(Проходка_Base_VT_Seam_110,Дата,"Москва",Розничная)</f>
        <v>#NAME?</v>
      </c>
      <c r="I25" s="152"/>
      <c r="K25" s="154"/>
      <c r="L25" s="155"/>
    </row>
    <row r="26" spans="1:12" s="153" customFormat="1" ht="25.5" customHeight="1">
      <c r="A26" s="150"/>
      <c r="B26" s="27"/>
      <c r="C26" s="151"/>
      <c r="D26" s="62" t="s">
        <v>259</v>
      </c>
      <c r="E26" s="62"/>
      <c r="F26" s="41" t="s">
        <v>249</v>
      </c>
      <c r="G26" s="42" t="s">
        <v>9</v>
      </c>
      <c r="H26" s="44" t="e">
        <f ca="1">GetThePrice(Проходка_Base_VT_Seam_125_150,Дата,"Москва",Розничная)</f>
        <v>#NAME?</v>
      </c>
      <c r="I26" s="152"/>
      <c r="K26" s="154"/>
      <c r="L26" s="155"/>
    </row>
    <row r="27" spans="1:12" s="153" customFormat="1" ht="25.5" customHeight="1">
      <c r="A27" s="150"/>
      <c r="B27" s="27"/>
      <c r="C27" s="151"/>
      <c r="D27" s="62" t="s">
        <v>260</v>
      </c>
      <c r="E27" s="62"/>
      <c r="F27" s="41" t="s">
        <v>249</v>
      </c>
      <c r="G27" s="42" t="s">
        <v>9</v>
      </c>
      <c r="H27" s="44" t="e">
        <f ca="1">GetThePrice(Проходка_Base_VT_Wave_110,Дата,"Москва",Розничная)</f>
        <v>#NAME?</v>
      </c>
      <c r="I27" s="152"/>
      <c r="K27" s="154"/>
      <c r="L27" s="155"/>
    </row>
    <row r="28" spans="1:12" s="153" customFormat="1" ht="27" customHeight="1">
      <c r="A28" s="150"/>
      <c r="B28" s="27"/>
      <c r="C28" s="151"/>
      <c r="D28" s="168" t="s">
        <v>261</v>
      </c>
      <c r="E28" s="160"/>
      <c r="F28" s="41" t="s">
        <v>249</v>
      </c>
      <c r="G28" s="42" t="s">
        <v>9</v>
      </c>
      <c r="H28" s="44" t="e">
        <f ca="1">GetThePrice(Проходка_Base_VT_Wave_125_150,Дата,"Москва",Розничная)</f>
        <v>#NAME?</v>
      </c>
      <c r="I28" s="152"/>
      <c r="K28" s="154"/>
      <c r="L28" s="155"/>
    </row>
    <row r="29" spans="1:12" s="33" customFormat="1" ht="23.25" customHeight="1">
      <c r="A29" s="8"/>
      <c r="B29" s="27"/>
      <c r="C29" s="30"/>
      <c r="D29" s="213" t="s">
        <v>67</v>
      </c>
      <c r="E29" s="213"/>
      <c r="F29" s="213"/>
      <c r="G29" s="213"/>
      <c r="H29" s="213"/>
      <c r="I29" s="31"/>
      <c r="J29" s="32"/>
      <c r="K29" s="16"/>
      <c r="L29" s="6"/>
    </row>
    <row r="30" spans="1:12" s="33" customFormat="1" ht="28.5" customHeight="1">
      <c r="A30" s="8"/>
      <c r="B30" s="27"/>
      <c r="C30" s="30"/>
      <c r="D30" s="62" t="s">
        <v>262</v>
      </c>
      <c r="E30" s="169"/>
      <c r="F30" s="41" t="s">
        <v>249</v>
      </c>
      <c r="G30" s="79" t="s">
        <v>9</v>
      </c>
      <c r="H30" s="170" t="e">
        <f ca="1">GetThePrice(Комплект_Seam_110,Дата,"Москва",Розничная)</f>
        <v>#NAME?</v>
      </c>
      <c r="I30" s="31"/>
      <c r="J30" s="32"/>
      <c r="K30" s="16"/>
      <c r="L30" s="6"/>
    </row>
    <row r="31" spans="1:12" s="33" customFormat="1" ht="28.5" customHeight="1">
      <c r="A31" s="8"/>
      <c r="B31" s="27"/>
      <c r="C31" s="30"/>
      <c r="D31" s="62" t="s">
        <v>263</v>
      </c>
      <c r="E31" s="169"/>
      <c r="F31" s="41" t="s">
        <v>249</v>
      </c>
      <c r="G31" s="79" t="s">
        <v>9</v>
      </c>
      <c r="H31" s="170" t="e">
        <f ca="1">GetThePrice(Комплект_Seam_125_150,Дата,"Москва",Розничная)</f>
        <v>#NAME?</v>
      </c>
      <c r="I31" s="31"/>
      <c r="J31" s="32"/>
      <c r="K31" s="16"/>
      <c r="L31" s="6"/>
    </row>
    <row r="32" spans="1:12" s="33" customFormat="1" ht="28.5" customHeight="1">
      <c r="A32" s="8"/>
      <c r="B32" s="27"/>
      <c r="C32" s="30"/>
      <c r="D32" s="62" t="s">
        <v>264</v>
      </c>
      <c r="E32" s="169"/>
      <c r="F32" s="41" t="s">
        <v>249</v>
      </c>
      <c r="G32" s="79" t="s">
        <v>9</v>
      </c>
      <c r="H32" s="170" t="e">
        <f ca="1">GetThePrice(Комплект_Wave_110,Дата,"Москва",Розничная)</f>
        <v>#NAME?</v>
      </c>
      <c r="I32" s="31"/>
      <c r="J32" s="32"/>
      <c r="K32" s="16"/>
      <c r="L32" s="6"/>
    </row>
    <row r="33" spans="1:12" s="33" customFormat="1" ht="28.5" customHeight="1">
      <c r="A33" s="8"/>
      <c r="B33" s="27"/>
      <c r="C33" s="30"/>
      <c r="D33" s="62" t="s">
        <v>265</v>
      </c>
      <c r="E33" s="169"/>
      <c r="F33" s="41" t="s">
        <v>249</v>
      </c>
      <c r="G33" s="79" t="s">
        <v>9</v>
      </c>
      <c r="H33" s="170" t="e">
        <f ca="1">GetThePrice(Комплект_Wave_125_150,Дата,"Москва",Розничная)</f>
        <v>#NAME?</v>
      </c>
      <c r="I33" s="31"/>
      <c r="J33" s="32"/>
      <c r="K33" s="16"/>
      <c r="L33" s="6"/>
    </row>
    <row r="34" spans="1:12" s="153" customFormat="1" ht="25.5" customHeight="1">
      <c r="A34" s="150"/>
      <c r="C34" s="151"/>
      <c r="D34" s="62" t="s">
        <v>266</v>
      </c>
      <c r="E34" s="62"/>
      <c r="F34" s="41" t="s">
        <v>249</v>
      </c>
      <c r="G34" s="79" t="s">
        <v>9</v>
      </c>
      <c r="H34" s="44" t="e">
        <f ca="1">GetThePrice(Труба_изолированная_канализационная_пластиковая_Pipe_VT_110is,Дата,"Москва",Розничная)</f>
        <v>#NAME?</v>
      </c>
      <c r="I34" s="152"/>
      <c r="K34" s="154"/>
      <c r="L34" s="155"/>
    </row>
    <row r="35" spans="1:12" s="153" customFormat="1" ht="27.75" customHeight="1">
      <c r="A35" s="150"/>
      <c r="C35" s="151"/>
      <c r="D35" s="62" t="s">
        <v>267</v>
      </c>
      <c r="E35" s="62"/>
      <c r="F35" s="41" t="s">
        <v>249</v>
      </c>
      <c r="G35" s="79" t="s">
        <v>9</v>
      </c>
      <c r="H35" s="44" t="e">
        <f ca="1">GetThePrice(Труба_неизолированная_вентиляционная_пластиковая_Pipe_VT_100_125,Дата,"Москва",Розничная)</f>
        <v>#NAME?</v>
      </c>
      <c r="I35" s="152"/>
      <c r="K35" s="154"/>
      <c r="L35" s="155"/>
    </row>
    <row r="36" spans="1:12" s="153" customFormat="1" ht="27.75" customHeight="1">
      <c r="A36" s="150"/>
      <c r="C36" s="151"/>
      <c r="D36" s="62" t="s">
        <v>268</v>
      </c>
      <c r="E36" s="160"/>
      <c r="F36" s="41" t="s">
        <v>249</v>
      </c>
      <c r="G36" s="79" t="s">
        <v>9</v>
      </c>
      <c r="H36" s="44" t="e">
        <f ca="1">GetThePrice(Труба_изолированная_вентиляционная_Pipe_VT_150is,Дата,"Москва",Розничная)</f>
        <v>#NAME?</v>
      </c>
      <c r="I36" s="152"/>
      <c r="K36" s="154"/>
      <c r="L36" s="155"/>
    </row>
    <row r="37" spans="1:12" s="153" customFormat="1" ht="27.75" customHeight="1">
      <c r="A37" s="150"/>
      <c r="C37" s="151"/>
      <c r="D37" s="62" t="s">
        <v>269</v>
      </c>
      <c r="E37" s="160"/>
      <c r="F37" s="41" t="s">
        <v>249</v>
      </c>
      <c r="G37" s="79" t="s">
        <v>9</v>
      </c>
      <c r="H37" s="44" t="e">
        <f ca="1">GetThePrice(Труба_изолированная_вентиляционная_Pipe_VT_125is,Дата,"Москва",Розничная)</f>
        <v>#NAME?</v>
      </c>
      <c r="I37" s="152"/>
      <c r="K37" s="154"/>
      <c r="L37" s="155"/>
    </row>
    <row r="38" spans="1:12" s="153" customFormat="1" ht="27.75" customHeight="1">
      <c r="A38" s="150"/>
      <c r="C38" s="151"/>
      <c r="D38" s="62" t="s">
        <v>270</v>
      </c>
      <c r="E38" s="160"/>
      <c r="F38" s="41" t="s">
        <v>271</v>
      </c>
      <c r="G38" s="79" t="s">
        <v>9</v>
      </c>
      <c r="H38" s="44" t="e">
        <f ca="1">GetThePrice(Труба_изолированная_вентиляционная_Pipe_VT_125is_125_206_H_700_KROVENT_RAL_8017___коричневый_шоколад,Дата,"Москва",Розничная)</f>
        <v>#NAME?</v>
      </c>
      <c r="I38" s="152"/>
      <c r="K38" s="154"/>
      <c r="L38" s="155"/>
    </row>
    <row r="39" spans="1:12" s="159" customFormat="1" ht="30" customHeight="1">
      <c r="A39" s="8"/>
      <c r="B39" s="27"/>
      <c r="C39" s="28"/>
      <c r="D39" s="62" t="s">
        <v>272</v>
      </c>
      <c r="E39" s="62"/>
      <c r="F39" s="41" t="s">
        <v>249</v>
      </c>
      <c r="G39" s="79" t="s">
        <v>9</v>
      </c>
      <c r="H39" s="44" t="e">
        <f ca="1">GetThePrice(Колпак_d_110_HupCap,Дата,"Москва",Розничная)</f>
        <v>#NAME?</v>
      </c>
      <c r="I39" s="29"/>
      <c r="J39" s="27"/>
      <c r="K39" s="157"/>
      <c r="L39" s="158"/>
    </row>
    <row r="40" spans="1:12" s="159" customFormat="1" ht="28.5" customHeight="1">
      <c r="A40" s="8"/>
      <c r="B40" s="27"/>
      <c r="C40" s="28"/>
      <c r="D40" s="234" t="s">
        <v>273</v>
      </c>
      <c r="E40" s="234"/>
      <c r="F40" s="78" t="s">
        <v>249</v>
      </c>
      <c r="G40" s="79" t="s">
        <v>9</v>
      </c>
      <c r="H40" s="44" t="e">
        <f ca="1">GetThePrice(Колпак_d_125_150_HupCap,Дата,"Москва",Розничная)</f>
        <v>#NAME?</v>
      </c>
      <c r="I40" s="29"/>
      <c r="J40" s="27"/>
      <c r="K40" s="157"/>
      <c r="L40" s="158"/>
    </row>
    <row r="41" spans="1:12" s="109" customFormat="1" ht="3.75" customHeight="1" thickBot="1">
      <c r="A41" s="108"/>
      <c r="C41" s="110"/>
      <c r="D41" s="111"/>
      <c r="E41" s="111"/>
      <c r="F41" s="111"/>
      <c r="G41" s="112"/>
      <c r="H41" s="113"/>
      <c r="I41" s="114"/>
      <c r="K41" s="115"/>
      <c r="L41" s="116"/>
    </row>
    <row r="42" spans="1:12" s="159" customFormat="1" ht="8.25" hidden="1" customHeight="1" thickTop="1">
      <c r="A42" s="8"/>
      <c r="C42" s="163"/>
      <c r="D42" s="164"/>
      <c r="E42" s="164"/>
      <c r="F42" s="164"/>
      <c r="G42" s="165"/>
      <c r="H42" s="166"/>
      <c r="I42" s="167"/>
      <c r="K42" s="157"/>
      <c r="L42" s="158"/>
    </row>
    <row r="43" spans="1:12" ht="5.25" hidden="1" customHeight="1">
      <c r="A43" s="121"/>
      <c r="B43" s="122"/>
      <c r="C43" s="124"/>
      <c r="D43" s="125"/>
      <c r="E43" s="125"/>
      <c r="F43" s="125"/>
      <c r="G43" s="126"/>
      <c r="H43" s="127"/>
      <c r="I43" s="128"/>
      <c r="J43" s="122"/>
      <c r="K43" s="123"/>
      <c r="L43" s="6"/>
    </row>
    <row r="44" spans="1:12" ht="8.25" customHeight="1" thickTop="1">
      <c r="A44" s="121"/>
      <c r="B44" s="122"/>
      <c r="C44" s="124"/>
      <c r="D44" s="128"/>
      <c r="E44" s="125"/>
      <c r="F44" s="125"/>
      <c r="G44" s="126"/>
      <c r="H44" s="127"/>
      <c r="I44" s="128"/>
      <c r="J44" s="122"/>
      <c r="K44" s="123"/>
      <c r="L44" s="6"/>
    </row>
    <row r="45" spans="1:12" ht="16.5" customHeight="1">
      <c r="A45" s="121"/>
      <c r="B45" s="122"/>
      <c r="C45" s="177" t="s">
        <v>233</v>
      </c>
      <c r="D45" s="177"/>
      <c r="E45" s="177"/>
      <c r="F45" s="177"/>
      <c r="G45" s="177"/>
      <c r="H45" s="177"/>
      <c r="I45" s="177"/>
      <c r="J45" s="122"/>
      <c r="K45" s="123"/>
      <c r="L45" s="6"/>
    </row>
    <row r="46" spans="1:12" ht="12.75" customHeight="1">
      <c r="A46" s="121"/>
      <c r="B46" s="129"/>
      <c r="C46" s="130" t="s">
        <v>234</v>
      </c>
      <c r="D46" s="131"/>
      <c r="E46" s="131"/>
      <c r="F46" s="131"/>
      <c r="G46" s="132"/>
      <c r="H46" s="133"/>
      <c r="I46" s="122"/>
      <c r="J46" s="129"/>
      <c r="K46" s="134"/>
      <c r="L46" s="6"/>
    </row>
    <row r="47" spans="1:12" ht="6" customHeight="1">
      <c r="A47" s="121"/>
      <c r="B47" s="122"/>
      <c r="C47" s="135"/>
      <c r="D47" s="136"/>
      <c r="E47" s="136"/>
      <c r="F47" s="136"/>
      <c r="G47" s="137"/>
      <c r="H47" s="138"/>
      <c r="I47" s="122"/>
      <c r="J47" s="122"/>
      <c r="K47" s="123"/>
      <c r="L47" s="6"/>
    </row>
    <row r="48" spans="1:12" ht="6" customHeight="1">
      <c r="A48" s="121"/>
      <c r="B48" s="122"/>
      <c r="C48" s="122"/>
      <c r="D48" s="139"/>
      <c r="E48" s="139"/>
      <c r="F48" s="139"/>
      <c r="G48" s="140"/>
      <c r="H48" s="141"/>
      <c r="I48" s="122"/>
      <c r="J48" s="122"/>
      <c r="K48" s="123"/>
      <c r="L48" s="6"/>
    </row>
    <row r="49" spans="1:12" ht="6.75" customHeight="1">
      <c r="A49" s="121"/>
      <c r="B49" s="121"/>
      <c r="C49" s="121"/>
      <c r="D49" s="142"/>
      <c r="E49" s="142"/>
      <c r="F49" s="142"/>
      <c r="G49" s="143"/>
      <c r="H49" s="144"/>
      <c r="I49" s="123"/>
      <c r="J49" s="123"/>
      <c r="K49" s="123"/>
      <c r="L49" s="6"/>
    </row>
    <row r="50" spans="1:12" ht="8.25" customHeight="1">
      <c r="A50" s="8"/>
      <c r="B50" s="5"/>
      <c r="C50" s="5"/>
      <c r="D50" s="2"/>
      <c r="E50" s="2"/>
      <c r="F50" s="2"/>
      <c r="G50" s="3"/>
      <c r="H50" s="4"/>
      <c r="I50" s="5"/>
      <c r="J50" s="5"/>
      <c r="K50" s="5"/>
      <c r="L50" s="5"/>
    </row>
    <row r="51" spans="1:12" ht="18.95" hidden="1" customHeight="1"/>
    <row r="52" spans="1:12" ht="18.95" hidden="1" customHeight="1"/>
    <row r="53" spans="1:12" ht="18.95" hidden="1" customHeight="1"/>
    <row r="54" spans="1:12" ht="18.95" hidden="1" customHeight="1"/>
    <row r="55" spans="1:12" ht="18.95" hidden="1" customHeight="1"/>
    <row r="56" spans="1:12" ht="18.95" hidden="1" customHeight="1"/>
    <row r="57" spans="1:12" ht="18.95" hidden="1" customHeight="1"/>
    <row r="58" spans="1:12" ht="18.95" hidden="1" customHeight="1"/>
    <row r="59" spans="1:12" ht="18.95" hidden="1" customHeight="1"/>
    <row r="60" spans="1:12" ht="18.95" hidden="1" customHeight="1"/>
    <row r="61" spans="1:12" ht="18.95" hidden="1" customHeight="1"/>
    <row r="62" spans="1:12" ht="18.95" hidden="1" customHeight="1"/>
    <row r="63" spans="1:12" ht="18.95" hidden="1" customHeight="1"/>
    <row r="64" spans="1:12" ht="18.95" hidden="1" customHeight="1"/>
    <row r="65" ht="18.95" hidden="1" customHeight="1"/>
    <row r="66" ht="18.95" hidden="1" customHeight="1"/>
    <row r="67" ht="18.95" hidden="1" customHeight="1"/>
    <row r="68" ht="18.95" hidden="1" customHeight="1"/>
    <row r="69" ht="18.95" hidden="1" customHeight="1"/>
    <row r="70" ht="18.95" hidden="1" customHeight="1"/>
    <row r="71" ht="18.95" hidden="1" customHeight="1"/>
    <row r="72" ht="18.95" hidden="1" customHeight="1"/>
    <row r="73" ht="18.95" hidden="1" customHeight="1"/>
    <row r="74" ht="18.95" hidden="1" customHeight="1"/>
    <row r="75" ht="18.95" hidden="1" customHeight="1"/>
    <row r="76" ht="18.95" hidden="1" customHeight="1"/>
    <row r="77" ht="18.95" hidden="1" customHeight="1"/>
    <row r="78" ht="18.95" hidden="1" customHeight="1"/>
    <row r="79" ht="18.95" hidden="1" customHeight="1"/>
    <row r="80" ht="18.95" hidden="1" customHeight="1"/>
    <row r="81" ht="18.95" hidden="1" customHeight="1"/>
    <row r="82" ht="18.95" hidden="1" customHeight="1"/>
    <row r="83" ht="18.95" hidden="1" customHeight="1"/>
    <row r="84" ht="18.95" hidden="1" customHeight="1"/>
    <row r="85" ht="18.95" hidden="1" customHeight="1"/>
    <row r="86" ht="18.95" hidden="1" customHeight="1"/>
    <row r="87" ht="18.95" hidden="1" customHeight="1"/>
    <row r="88" ht="18.95" hidden="1" customHeight="1"/>
    <row r="89" ht="18.95" hidden="1" customHeight="1"/>
    <row r="90" ht="18.95" hidden="1" customHeight="1"/>
    <row r="91" ht="18.95" hidden="1" customHeight="1"/>
    <row r="92" ht="18.95" hidden="1" customHeight="1"/>
    <row r="93" ht="18.95" hidden="1" customHeight="1"/>
    <row r="94" ht="18.95" hidden="1" customHeight="1"/>
    <row r="95" ht="18.95" hidden="1" customHeight="1"/>
    <row r="96" ht="18.95" hidden="1" customHeight="1"/>
    <row r="97" ht="18.95" hidden="1" customHeight="1"/>
    <row r="98" ht="18.95" hidden="1" customHeight="1"/>
    <row r="99" ht="18.95" hidden="1" customHeight="1"/>
    <row r="100" ht="18.95" hidden="1" customHeight="1"/>
    <row r="101" ht="18.95" hidden="1" customHeight="1"/>
    <row r="102" ht="18.95" hidden="1" customHeight="1"/>
    <row r="103" ht="18.95" hidden="1" customHeight="1"/>
    <row r="104" ht="18.95" hidden="1" customHeight="1"/>
    <row r="105" ht="18.95" hidden="1" customHeight="1"/>
    <row r="106" ht="18.95" hidden="1" customHeight="1"/>
    <row r="107" ht="18.95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</sheetData>
  <mergeCells count="16">
    <mergeCell ref="C6:I8"/>
    <mergeCell ref="F9:I9"/>
    <mergeCell ref="E10:I10"/>
    <mergeCell ref="C12:C13"/>
    <mergeCell ref="D12:F13"/>
    <mergeCell ref="G12:G13"/>
    <mergeCell ref="H12:H13"/>
    <mergeCell ref="D29:H29"/>
    <mergeCell ref="D40:E40"/>
    <mergeCell ref="C45:I45"/>
    <mergeCell ref="D14:H14"/>
    <mergeCell ref="D15:E15"/>
    <mergeCell ref="D16:E16"/>
    <mergeCell ref="D21:H21"/>
    <mergeCell ref="D22:E22"/>
    <mergeCell ref="D23:E23"/>
  </mergeCells>
  <hyperlinks>
    <hyperlink ref="D9" location="Меню!R1C1" tooltip="Меню" display="Вернуться назад"/>
  </hyperlinks>
  <printOptions horizontalCentered="1"/>
  <pageMargins left="0.78740157480314965" right="0.78740157480314965" top="0.39370078740157483" bottom="0.39370078740157483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Элементы вент</vt:lpstr>
      <vt:lpstr>ЭВ Технониколь</vt:lpstr>
      <vt:lpstr>ЭВ Gervent</vt:lpstr>
      <vt:lpstr>ЭВ Кровент</vt:lpstr>
      <vt:lpstr>'ЭВ Gervent'!Заголовки_для_печати</vt:lpstr>
      <vt:lpstr>'ЭВ Кровент'!Заголовки_для_печати</vt:lpstr>
      <vt:lpstr>'ЭВ Технониколь'!Заголовки_для_печати</vt:lpstr>
      <vt:lpstr>'Элементы вент'!Заголовки_для_печати</vt:lpstr>
      <vt:lpstr>'ЭВ Gervent'!Область_печати</vt:lpstr>
      <vt:lpstr>'ЭВ Кровент'!Область_печати</vt:lpstr>
      <vt:lpstr>'ЭВ Технониколь'!Область_печати</vt:lpstr>
      <vt:lpstr>'Элементы вент'!Область_печати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Балуева</dc:creator>
  <cp:lastModifiedBy>Кровля</cp:lastModifiedBy>
  <dcterms:created xsi:type="dcterms:W3CDTF">2024-06-04T14:02:17Z</dcterms:created>
  <dcterms:modified xsi:type="dcterms:W3CDTF">2024-06-06T13:54:41Z</dcterms:modified>
</cp:coreProperties>
</file>