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600" windowWidth="24615" windowHeight="11445"/>
  </bookViews>
  <sheets>
    <sheet name="Декинг" sheetId="1" r:id="rId1"/>
    <sheet name="Опоры" sheetId="2" r:id="rId2"/>
    <sheet name="Ограждения ДПК" sheetId="4" r:id="rId3"/>
    <sheet name="Сайдинг ДПК" sheetId="5" r:id="rId4"/>
    <sheet name="Грядки Holzhof Eco " sheetId="6" r:id="rId5"/>
    <sheet name="Грядки ДПК " sheetId="7" r:id="rId6"/>
    <sheet name="Заборы ДПК " sheetId="8" r:id="rId7"/>
    <sheet name="Сараи" sheetId="9" r:id="rId8"/>
    <sheet name="Сундуки ящики" sheetId="10" r:id="rId9"/>
    <sheet name="Теплицы Тенты" sheetId="11" r:id="rId10"/>
    <sheet name="Ящики инстр" sheetId="12" r:id="rId11"/>
    <sheet name="Цветочницы" sheetId="13" r:id="rId12"/>
    <sheet name="Тележки, компостеры" sheetId="14" r:id="rId13"/>
    <sheet name="Шкафы" sheetId="15" r:id="rId14"/>
    <sheet name="Мебель" sheetId="16" r:id="rId15"/>
    <sheet name="Зонты" sheetId="17" r:id="rId16"/>
    <sheet name="Грили" sheetId="18" r:id="rId17"/>
    <sheet name="Шезлонги" sheetId="19" r:id="rId18"/>
    <sheet name="Детские домики" sheetId="20" r:id="rId19"/>
  </sheets>
  <calcPr calcId="124519"/>
  <fileRecoveryPr repairLoad="1"/>
</workbook>
</file>

<file path=xl/calcChain.xml><?xml version="1.0" encoding="utf-8"?>
<calcChain xmlns="http://schemas.openxmlformats.org/spreadsheetml/2006/main">
  <c r="D30" i="8"/>
  <c r="D31"/>
  <c r="E31" s="1"/>
  <c r="D32"/>
  <c r="E32" s="1"/>
  <c r="D33"/>
  <c r="E33" s="1"/>
  <c r="D34"/>
  <c r="D160" s="1"/>
  <c r="D35"/>
  <c r="E35" s="1"/>
  <c r="D36"/>
  <c r="E36" s="1"/>
  <c r="D44"/>
  <c r="D45"/>
  <c r="D46"/>
  <c r="E46" s="1"/>
  <c r="D47"/>
  <c r="E47" s="1"/>
  <c r="D48"/>
  <c r="D49"/>
  <c r="D50"/>
  <c r="E50" s="1"/>
  <c r="D57"/>
  <c r="E57" s="1"/>
  <c r="D58"/>
  <c r="E58" s="1"/>
  <c r="D59"/>
  <c r="D60"/>
  <c r="E60" s="1"/>
  <c r="D61"/>
  <c r="E61" s="1"/>
  <c r="D70"/>
  <c r="D71"/>
  <c r="D72"/>
  <c r="E72" s="1"/>
  <c r="D73"/>
  <c r="E73" s="1"/>
  <c r="D74"/>
  <c r="D75"/>
  <c r="D76"/>
  <c r="E76" s="1"/>
  <c r="D84"/>
  <c r="D85"/>
  <c r="D86"/>
  <c r="E86" s="1"/>
  <c r="D87"/>
  <c r="E87" s="1"/>
  <c r="D88"/>
  <c r="E88" s="1"/>
  <c r="D89"/>
  <c r="D90"/>
  <c r="D91"/>
  <c r="E91" s="1"/>
  <c r="D98"/>
  <c r="D99"/>
  <c r="D100"/>
  <c r="D101"/>
  <c r="E101" s="1"/>
  <c r="D102"/>
  <c r="E102" s="1"/>
  <c r="D103"/>
  <c r="D104"/>
  <c r="D105"/>
  <c r="E105" s="1"/>
  <c r="D106"/>
  <c r="E106" s="1"/>
  <c r="D113"/>
  <c r="D114"/>
  <c r="E114" s="1"/>
  <c r="D115"/>
  <c r="E115" s="1"/>
  <c r="D116"/>
  <c r="E116" s="1"/>
  <c r="D117"/>
  <c r="D118"/>
  <c r="E118" s="1"/>
  <c r="D119"/>
  <c r="E119" s="1"/>
  <c r="D120"/>
  <c r="E120" s="1"/>
  <c r="D121"/>
  <c r="D128"/>
  <c r="E128" s="1"/>
  <c r="D129"/>
  <c r="E129" s="1"/>
  <c r="D130"/>
  <c r="E130" s="1"/>
  <c r="D131"/>
  <c r="D132"/>
  <c r="E132" s="1"/>
  <c r="D133"/>
  <c r="E133" s="1"/>
  <c r="D134"/>
  <c r="D135"/>
  <c r="D136"/>
  <c r="E136" s="1"/>
  <c r="D137"/>
  <c r="E137" s="1"/>
  <c r="D144"/>
  <c r="E144" s="1"/>
  <c r="D145"/>
  <c r="D146"/>
  <c r="E146" s="1"/>
  <c r="D147"/>
  <c r="E147" s="1"/>
  <c r="D155"/>
  <c r="D156"/>
  <c r="D157"/>
  <c r="E157" s="1"/>
  <c r="D158"/>
  <c r="E158" s="1"/>
  <c r="D159"/>
  <c r="E159" s="1"/>
  <c r="D162"/>
  <c r="F8" i="20"/>
  <c r="F7"/>
  <c r="F6"/>
  <c r="F5"/>
  <c r="F4"/>
  <c r="D49" i="19"/>
  <c r="E49" s="1"/>
  <c r="E47"/>
  <c r="D47"/>
  <c r="D45"/>
  <c r="E44"/>
  <c r="D44"/>
  <c r="D43"/>
  <c r="D37"/>
  <c r="E36"/>
  <c r="I46" i="17"/>
  <c r="I45"/>
  <c r="I44"/>
  <c r="I43"/>
  <c r="I42"/>
  <c r="I40"/>
  <c r="I39"/>
  <c r="I38"/>
  <c r="I34"/>
  <c r="I32"/>
  <c r="I31"/>
  <c r="I29"/>
  <c r="I28"/>
  <c r="I27"/>
  <c r="I23"/>
  <c r="I22"/>
  <c r="I21"/>
  <c r="I20"/>
  <c r="I19"/>
  <c r="I18"/>
  <c r="I17"/>
  <c r="I16"/>
  <c r="I15"/>
  <c r="I14"/>
  <c r="I13"/>
  <c r="I12"/>
  <c r="I8"/>
  <c r="I7"/>
  <c r="I6"/>
  <c r="I5"/>
  <c r="J263" i="16"/>
  <c r="J259"/>
  <c r="J255"/>
  <c r="J249"/>
  <c r="J244"/>
  <c r="J234"/>
  <c r="I229"/>
  <c r="J224"/>
  <c r="I224"/>
  <c r="J219"/>
  <c r="J208"/>
  <c r="J229" s="1"/>
  <c r="J205"/>
  <c r="J202"/>
  <c r="J198"/>
  <c r="J195"/>
  <c r="J187"/>
  <c r="J186"/>
  <c r="J182"/>
  <c r="J179"/>
  <c r="I178"/>
  <c r="I177"/>
  <c r="J177" s="1"/>
  <c r="J176"/>
  <c r="J175"/>
  <c r="J174"/>
  <c r="J173"/>
  <c r="J172"/>
  <c r="J168" s="1"/>
  <c r="J169" s="1"/>
  <c r="J170"/>
  <c r="J171" s="1"/>
  <c r="I170"/>
  <c r="I171" s="1"/>
  <c r="I168"/>
  <c r="I169" s="1"/>
  <c r="I166"/>
  <c r="J165"/>
  <c r="J164"/>
  <c r="J137"/>
  <c r="J136"/>
  <c r="J135"/>
  <c r="J134"/>
  <c r="J133"/>
  <c r="E45" i="19" s="1"/>
  <c r="J132" i="16"/>
  <c r="J131"/>
  <c r="E43" i="19" s="1"/>
  <c r="J130" i="16"/>
  <c r="J127"/>
  <c r="J126"/>
  <c r="J124"/>
  <c r="J123"/>
  <c r="J122"/>
  <c r="J121"/>
  <c r="J118"/>
  <c r="J117"/>
  <c r="J111"/>
  <c r="J110"/>
  <c r="J109"/>
  <c r="J108"/>
  <c r="J107"/>
  <c r="J106"/>
  <c r="J105"/>
  <c r="J104"/>
  <c r="J103"/>
  <c r="J102"/>
  <c r="J101"/>
  <c r="J100"/>
  <c r="J99"/>
  <c r="J96"/>
  <c r="J95"/>
  <c r="J94"/>
  <c r="J93"/>
  <c r="J92"/>
  <c r="J91"/>
  <c r="J88"/>
  <c r="J87"/>
  <c r="J84"/>
  <c r="J82"/>
  <c r="J81"/>
  <c r="J78"/>
  <c r="J77"/>
  <c r="J76"/>
  <c r="J75"/>
  <c r="J72"/>
  <c r="J71"/>
  <c r="J68"/>
  <c r="J67"/>
  <c r="J66"/>
  <c r="J65"/>
  <c r="J64"/>
  <c r="J23"/>
  <c r="J22"/>
  <c r="J21"/>
  <c r="J20"/>
  <c r="J19"/>
  <c r="J18"/>
  <c r="J17"/>
  <c r="J16"/>
  <c r="I15"/>
  <c r="J15" s="1"/>
  <c r="J14"/>
  <c r="I14"/>
  <c r="I13"/>
  <c r="J13" s="1"/>
  <c r="J12"/>
  <c r="I12"/>
  <c r="J11"/>
  <c r="I10"/>
  <c r="J10" s="1"/>
  <c r="J9"/>
  <c r="I9"/>
  <c r="I8"/>
  <c r="J8" s="1"/>
  <c r="I7"/>
  <c r="J7" s="1"/>
  <c r="J6"/>
  <c r="I8" i="15"/>
  <c r="I7"/>
  <c r="I6"/>
  <c r="I5"/>
  <c r="I3"/>
  <c r="J21" i="14"/>
  <c r="J20"/>
  <c r="J19"/>
  <c r="J18"/>
  <c r="J17"/>
  <c r="J16"/>
  <c r="J15"/>
  <c r="J14"/>
  <c r="I10"/>
  <c r="I8"/>
  <c r="I7"/>
  <c r="I6"/>
  <c r="I5"/>
  <c r="I4"/>
  <c r="I19" i="10"/>
  <c r="E162" i="8"/>
  <c r="A161"/>
  <c r="E156"/>
  <c r="E155"/>
  <c r="E145"/>
  <c r="E135"/>
  <c r="E134"/>
  <c r="E131"/>
  <c r="E121"/>
  <c r="E117"/>
  <c r="E113"/>
  <c r="E104"/>
  <c r="E103"/>
  <c r="E100"/>
  <c r="E99"/>
  <c r="E98"/>
  <c r="E90"/>
  <c r="E89"/>
  <c r="E85"/>
  <c r="E84"/>
  <c r="E75"/>
  <c r="E74"/>
  <c r="E71"/>
  <c r="E70"/>
  <c r="A62"/>
  <c r="E59"/>
  <c r="E49"/>
  <c r="E48"/>
  <c r="E45"/>
  <c r="E44"/>
  <c r="E30"/>
  <c r="C23"/>
  <c r="D148" s="1"/>
  <c r="C14"/>
  <c r="C11"/>
  <c r="D62" s="1"/>
  <c r="E62" s="1"/>
  <c r="H22" i="7"/>
  <c r="H20"/>
  <c r="H18"/>
  <c r="H16"/>
  <c r="H14"/>
  <c r="H12"/>
  <c r="H10"/>
  <c r="H8"/>
  <c r="H6"/>
  <c r="H4"/>
  <c r="C25" i="8" s="1"/>
  <c r="J33" i="5"/>
  <c r="I33"/>
  <c r="G33"/>
  <c r="J32"/>
  <c r="I32"/>
  <c r="G32"/>
  <c r="I31"/>
  <c r="J31" s="1"/>
  <c r="G31"/>
  <c r="I30"/>
  <c r="J30" s="1"/>
  <c r="G30"/>
  <c r="F23"/>
  <c r="F17"/>
  <c r="F15"/>
  <c r="F7"/>
  <c r="F5"/>
  <c r="F4"/>
  <c r="G43" i="4"/>
  <c r="G42"/>
  <c r="G41"/>
  <c r="G40"/>
  <c r="G39"/>
  <c r="G38"/>
  <c r="G37"/>
  <c r="G36"/>
  <c r="G35"/>
  <c r="F29"/>
  <c r="G29" s="1"/>
  <c r="F28"/>
  <c r="G28" s="1"/>
  <c r="F27"/>
  <c r="G27" s="1"/>
  <c r="F26"/>
  <c r="G26" s="1"/>
  <c r="G25"/>
  <c r="F25"/>
  <c r="F24"/>
  <c r="G24" s="1"/>
  <c r="G23"/>
  <c r="F23"/>
  <c r="F22"/>
  <c r="G22" s="1"/>
  <c r="G47" i="2"/>
  <c r="G46"/>
  <c r="G45"/>
  <c r="G44"/>
  <c r="G43"/>
  <c r="G42"/>
  <c r="H280" i="1"/>
  <c r="J280" s="1"/>
  <c r="J279"/>
  <c r="J277"/>
  <c r="H277"/>
  <c r="J274"/>
  <c r="H274"/>
  <c r="J271"/>
  <c r="H271"/>
  <c r="I271" s="1"/>
  <c r="I270"/>
  <c r="I265"/>
  <c r="H265"/>
  <c r="H266" s="1"/>
  <c r="H267" s="1"/>
  <c r="H268" s="1"/>
  <c r="I268" s="1"/>
  <c r="H263"/>
  <c r="H264" s="1"/>
  <c r="I264" s="1"/>
  <c r="J262"/>
  <c r="I262"/>
  <c r="J257"/>
  <c r="J258" s="1"/>
  <c r="J255"/>
  <c r="J256" s="1"/>
  <c r="H254"/>
  <c r="I254" s="1"/>
  <c r="J252"/>
  <c r="H252"/>
  <c r="I252" s="1"/>
  <c r="I251"/>
  <c r="I249"/>
  <c r="J246"/>
  <c r="H246"/>
  <c r="I246" s="1"/>
  <c r="J245"/>
  <c r="H245"/>
  <c r="I245" s="1"/>
  <c r="I244"/>
  <c r="J237"/>
  <c r="H237"/>
  <c r="J235"/>
  <c r="H235"/>
  <c r="I232"/>
  <c r="H232" s="1"/>
  <c r="I231"/>
  <c r="H231" s="1"/>
  <c r="J230"/>
  <c r="I230"/>
  <c r="H230" s="1"/>
  <c r="J229"/>
  <c r="J233" s="1"/>
  <c r="H229"/>
  <c r="I227"/>
  <c r="I224"/>
  <c r="I222"/>
  <c r="I221"/>
  <c r="I220"/>
  <c r="I219"/>
  <c r="I214"/>
  <c r="I212"/>
  <c r="I210"/>
  <c r="I208"/>
  <c r="I206"/>
  <c r="I204"/>
  <c r="I202"/>
  <c r="J200"/>
  <c r="I200"/>
  <c r="I195"/>
  <c r="J187"/>
  <c r="H187"/>
  <c r="H193" s="1"/>
  <c r="I193" s="1"/>
  <c r="J185"/>
  <c r="I185"/>
  <c r="H185"/>
  <c r="J184"/>
  <c r="I184"/>
  <c r="H184"/>
  <c r="I183"/>
  <c r="H179"/>
  <c r="I179" s="1"/>
  <c r="J175"/>
  <c r="J181" s="1"/>
  <c r="H175"/>
  <c r="I175" s="1"/>
  <c r="J167"/>
  <c r="J173" s="1"/>
  <c r="H167"/>
  <c r="I167" s="1"/>
  <c r="J165"/>
  <c r="H165"/>
  <c r="I165" s="1"/>
  <c r="J164"/>
  <c r="H164"/>
  <c r="I164" s="1"/>
  <c r="J163"/>
  <c r="H163"/>
  <c r="I163" s="1"/>
  <c r="J162"/>
  <c r="H162"/>
  <c r="I162" s="1"/>
  <c r="J160"/>
  <c r="J161" s="1"/>
  <c r="H160"/>
  <c r="I160" s="1"/>
  <c r="I159"/>
  <c r="J157"/>
  <c r="H157"/>
  <c r="I157" s="1"/>
  <c r="J156"/>
  <c r="I156"/>
  <c r="H156"/>
  <c r="I155"/>
  <c r="J153"/>
  <c r="H153"/>
  <c r="I153" s="1"/>
  <c r="I152"/>
  <c r="J150"/>
  <c r="H150"/>
  <c r="I150" s="1"/>
  <c r="I149"/>
  <c r="H144"/>
  <c r="I143"/>
  <c r="J143" s="1"/>
  <c r="H140"/>
  <c r="I140" s="1"/>
  <c r="J140" s="1"/>
  <c r="H139"/>
  <c r="I139" s="1"/>
  <c r="J139" s="1"/>
  <c r="H138"/>
  <c r="I138" s="1"/>
  <c r="J138" s="1"/>
  <c r="H137"/>
  <c r="I137" s="1"/>
  <c r="J137" s="1"/>
  <c r="H136"/>
  <c r="I136" s="1"/>
  <c r="J136" s="1"/>
  <c r="H135"/>
  <c r="I135" s="1"/>
  <c r="J135" s="1"/>
  <c r="H134"/>
  <c r="I133"/>
  <c r="J133" s="1"/>
  <c r="I131"/>
  <c r="J131" s="1"/>
  <c r="H131"/>
  <c r="H130"/>
  <c r="I130" s="1"/>
  <c r="J130" s="1"/>
  <c r="H125"/>
  <c r="I125" s="1"/>
  <c r="J125" s="1"/>
  <c r="H124"/>
  <c r="I124" s="1"/>
  <c r="J124" s="1"/>
  <c r="H123"/>
  <c r="H129" s="1"/>
  <c r="I129" s="1"/>
  <c r="J129" s="1"/>
  <c r="H122"/>
  <c r="I122" s="1"/>
  <c r="J122" s="1"/>
  <c r="I121"/>
  <c r="J121" s="1"/>
  <c r="H121"/>
  <c r="H127" s="1"/>
  <c r="I127" s="1"/>
  <c r="J127" s="1"/>
  <c r="H120"/>
  <c r="I120" s="1"/>
  <c r="J120" s="1"/>
  <c r="H119"/>
  <c r="I119" s="1"/>
  <c r="J119" s="1"/>
  <c r="I118"/>
  <c r="J118" s="1"/>
  <c r="H116"/>
  <c r="I116" s="1"/>
  <c r="J116" s="1"/>
  <c r="H115"/>
  <c r="I115" s="1"/>
  <c r="J115" s="1"/>
  <c r="H111"/>
  <c r="I111" s="1"/>
  <c r="J111" s="1"/>
  <c r="J109"/>
  <c r="H109"/>
  <c r="I109" s="1"/>
  <c r="H108"/>
  <c r="I108" s="1"/>
  <c r="J108" s="1"/>
  <c r="H107"/>
  <c r="I107" s="1"/>
  <c r="J107" s="1"/>
  <c r="H106"/>
  <c r="I106" s="1"/>
  <c r="J106" s="1"/>
  <c r="H105"/>
  <c r="I105" s="1"/>
  <c r="J105" s="1"/>
  <c r="H104"/>
  <c r="H113" s="1"/>
  <c r="I113" s="1"/>
  <c r="J113" s="1"/>
  <c r="I103"/>
  <c r="J103" s="1"/>
  <c r="H100"/>
  <c r="I100" s="1"/>
  <c r="J100" s="1"/>
  <c r="H92"/>
  <c r="I92" s="1"/>
  <c r="J92" s="1"/>
  <c r="H88"/>
  <c r="H94" s="1"/>
  <c r="I94" s="1"/>
  <c r="J94" s="1"/>
  <c r="H86"/>
  <c r="I86" s="1"/>
  <c r="J86" s="1"/>
  <c r="I85"/>
  <c r="J85" s="1"/>
  <c r="H83"/>
  <c r="I83" s="1"/>
  <c r="J83" s="1"/>
  <c r="H82"/>
  <c r="I82" s="1"/>
  <c r="J82" s="1"/>
  <c r="I81"/>
  <c r="J81" s="1"/>
  <c r="H81"/>
  <c r="I80"/>
  <c r="J80" s="1"/>
  <c r="J78"/>
  <c r="H78"/>
  <c r="I78" s="1"/>
  <c r="I77"/>
  <c r="J77" s="1"/>
  <c r="H63"/>
  <c r="H72" s="1"/>
  <c r="I72" s="1"/>
  <c r="J72" s="1"/>
  <c r="H62"/>
  <c r="H74" s="1"/>
  <c r="I74" s="1"/>
  <c r="J74" s="1"/>
  <c r="J47"/>
  <c r="I47"/>
  <c r="H47"/>
  <c r="H59" s="1"/>
  <c r="I59" s="1"/>
  <c r="J59" s="1"/>
  <c r="H45"/>
  <c r="I45" s="1"/>
  <c r="J45" s="1"/>
  <c r="J44"/>
  <c r="I44"/>
  <c r="H44"/>
  <c r="H43"/>
  <c r="I43" s="1"/>
  <c r="J43" s="1"/>
  <c r="J42"/>
  <c r="I42"/>
  <c r="I40"/>
  <c r="J40" s="1"/>
  <c r="H40"/>
  <c r="H39"/>
  <c r="I39" s="1"/>
  <c r="J39" s="1"/>
  <c r="I38"/>
  <c r="J38" s="1"/>
  <c r="H38"/>
  <c r="I37"/>
  <c r="J37" s="1"/>
  <c r="H26"/>
  <c r="I26" s="1"/>
  <c r="J26" s="1"/>
  <c r="H24"/>
  <c r="I24" s="1"/>
  <c r="J24" s="1"/>
  <c r="H22"/>
  <c r="I22" s="1"/>
  <c r="J22" s="1"/>
  <c r="H21"/>
  <c r="H25" s="1"/>
  <c r="I25" s="1"/>
  <c r="J25" s="1"/>
  <c r="I20"/>
  <c r="J20" s="1"/>
  <c r="H16"/>
  <c r="H17" s="1"/>
  <c r="I17" s="1"/>
  <c r="J17" s="1"/>
  <c r="I15"/>
  <c r="J15" s="1"/>
  <c r="I13"/>
  <c r="J13" s="1"/>
  <c r="H13"/>
  <c r="H12"/>
  <c r="I12" s="1"/>
  <c r="J12" s="1"/>
  <c r="H11"/>
  <c r="I11" s="1"/>
  <c r="J11" s="1"/>
  <c r="H10"/>
  <c r="I10" s="1"/>
  <c r="J10" s="1"/>
  <c r="I9"/>
  <c r="J9" s="1"/>
  <c r="H9"/>
  <c r="H8"/>
  <c r="I8" s="1"/>
  <c r="J8" s="1"/>
  <c r="I7"/>
  <c r="J7" s="1"/>
  <c r="D161" i="8" l="1"/>
  <c r="E161" s="1"/>
  <c r="E64"/>
  <c r="E65" s="1"/>
  <c r="E66" s="1"/>
  <c r="E51"/>
  <c r="E53" s="1"/>
  <c r="G30" i="4"/>
  <c r="I88" i="1"/>
  <c r="J88" s="1"/>
  <c r="J232"/>
  <c r="I21"/>
  <c r="J21" s="1"/>
  <c r="H54"/>
  <c r="I54" s="1"/>
  <c r="J54" s="1"/>
  <c r="H75"/>
  <c r="I75" s="1"/>
  <c r="J75" s="1"/>
  <c r="H171"/>
  <c r="I171" s="1"/>
  <c r="I187"/>
  <c r="H67"/>
  <c r="I67" s="1"/>
  <c r="J67" s="1"/>
  <c r="H73"/>
  <c r="I73" s="1"/>
  <c r="J73" s="1"/>
  <c r="J231"/>
  <c r="E107" i="8"/>
  <c r="E108" s="1"/>
  <c r="E109" s="1"/>
  <c r="H257" i="1"/>
  <c r="H258" s="1"/>
  <c r="I258" s="1"/>
  <c r="H65"/>
  <c r="I65" s="1"/>
  <c r="J65" s="1"/>
  <c r="H96"/>
  <c r="I96" s="1"/>
  <c r="J96" s="1"/>
  <c r="H48"/>
  <c r="H60"/>
  <c r="I60" s="1"/>
  <c r="J60" s="1"/>
  <c r="I63"/>
  <c r="J63" s="1"/>
  <c r="H69"/>
  <c r="I69" s="1"/>
  <c r="J69" s="1"/>
  <c r="I123"/>
  <c r="J123" s="1"/>
  <c r="H173"/>
  <c r="I173" s="1"/>
  <c r="H181"/>
  <c r="I181" s="1"/>
  <c r="I233"/>
  <c r="H233" s="1"/>
  <c r="H255"/>
  <c r="I263"/>
  <c r="E139" i="8"/>
  <c r="E140" s="1"/>
  <c r="E138"/>
  <c r="I134" i="1"/>
  <c r="J134" s="1"/>
  <c r="H141"/>
  <c r="I141" s="1"/>
  <c r="J141" s="1"/>
  <c r="H28"/>
  <c r="I28" s="1"/>
  <c r="J28" s="1"/>
  <c r="H110"/>
  <c r="I110" s="1"/>
  <c r="J110" s="1"/>
  <c r="H112"/>
  <c r="I112" s="1"/>
  <c r="J112" s="1"/>
  <c r="H126"/>
  <c r="I126" s="1"/>
  <c r="J126" s="1"/>
  <c r="J191"/>
  <c r="H33"/>
  <c r="I33" s="1"/>
  <c r="J33" s="1"/>
  <c r="H71"/>
  <c r="I71" s="1"/>
  <c r="J71" s="1"/>
  <c r="I16"/>
  <c r="J16" s="1"/>
  <c r="H90"/>
  <c r="I90" s="1"/>
  <c r="J90" s="1"/>
  <c r="I104"/>
  <c r="J104" s="1"/>
  <c r="H114"/>
  <c r="I114" s="1"/>
  <c r="J114" s="1"/>
  <c r="H128"/>
  <c r="I128" s="1"/>
  <c r="J128" s="1"/>
  <c r="H161"/>
  <c r="I161" s="1"/>
  <c r="H176"/>
  <c r="H178"/>
  <c r="I178" s="1"/>
  <c r="H180"/>
  <c r="I180" s="1"/>
  <c r="J188"/>
  <c r="J190"/>
  <c r="J192"/>
  <c r="J263"/>
  <c r="I267"/>
  <c r="E122" i="8"/>
  <c r="E123" s="1"/>
  <c r="E124" s="1"/>
  <c r="H34" i="1"/>
  <c r="I34" s="1"/>
  <c r="J34" s="1"/>
  <c r="H32"/>
  <c r="I32" s="1"/>
  <c r="J32" s="1"/>
  <c r="I144"/>
  <c r="J144" s="1"/>
  <c r="H145"/>
  <c r="I145" s="1"/>
  <c r="J145" s="1"/>
  <c r="E148" i="8"/>
  <c r="J166" i="16"/>
  <c r="I167"/>
  <c r="J167" s="1"/>
  <c r="H101" i="1"/>
  <c r="I101" s="1"/>
  <c r="J101" s="1"/>
  <c r="H93"/>
  <c r="I93" s="1"/>
  <c r="J93" s="1"/>
  <c r="H91"/>
  <c r="I91" s="1"/>
  <c r="J91" s="1"/>
  <c r="H89"/>
  <c r="J259"/>
  <c r="E34" i="8"/>
  <c r="E38" s="1"/>
  <c r="E160"/>
  <c r="E164" s="1"/>
  <c r="E165" s="1"/>
  <c r="E166" s="1"/>
  <c r="H18" i="1"/>
  <c r="I18" s="1"/>
  <c r="J18" s="1"/>
  <c r="H30"/>
  <c r="I30" s="1"/>
  <c r="J30" s="1"/>
  <c r="H35"/>
  <c r="I35" s="1"/>
  <c r="J35" s="1"/>
  <c r="J193"/>
  <c r="I266"/>
  <c r="E52" i="8"/>
  <c r="H23" i="1"/>
  <c r="I23" s="1"/>
  <c r="J23" s="1"/>
  <c r="H27"/>
  <c r="I27" s="1"/>
  <c r="J27" s="1"/>
  <c r="H29"/>
  <c r="I29" s="1"/>
  <c r="J29" s="1"/>
  <c r="H31"/>
  <c r="I31" s="1"/>
  <c r="J31" s="1"/>
  <c r="H168"/>
  <c r="H170"/>
  <c r="I170" s="1"/>
  <c r="H172"/>
  <c r="I172" s="1"/>
  <c r="J265"/>
  <c r="E78" i="8"/>
  <c r="E92"/>
  <c r="E93" s="1"/>
  <c r="E94" s="1"/>
  <c r="E149"/>
  <c r="E150" s="1"/>
  <c r="E151" s="1"/>
  <c r="J178" i="16"/>
  <c r="G44" i="4"/>
  <c r="I62" i="1"/>
  <c r="J62" s="1"/>
  <c r="J168"/>
  <c r="J171"/>
  <c r="J172"/>
  <c r="J176"/>
  <c r="J178"/>
  <c r="J179"/>
  <c r="J180"/>
  <c r="H188"/>
  <c r="H190"/>
  <c r="I190" s="1"/>
  <c r="H191"/>
  <c r="I191" s="1"/>
  <c r="H192"/>
  <c r="I192" s="1"/>
  <c r="H49"/>
  <c r="I49" s="1"/>
  <c r="J49" s="1"/>
  <c r="H51"/>
  <c r="I51" s="1"/>
  <c r="J51" s="1"/>
  <c r="H53"/>
  <c r="I53" s="1"/>
  <c r="J53" s="1"/>
  <c r="H55"/>
  <c r="I55" s="1"/>
  <c r="J55" s="1"/>
  <c r="H64"/>
  <c r="I64" s="1"/>
  <c r="J64" s="1"/>
  <c r="H66"/>
  <c r="I66" s="1"/>
  <c r="J66" s="1"/>
  <c r="H68"/>
  <c r="I68" s="1"/>
  <c r="J68" s="1"/>
  <c r="H70"/>
  <c r="I70" s="1"/>
  <c r="J70" s="1"/>
  <c r="H256" l="1"/>
  <c r="I256" s="1"/>
  <c r="I255"/>
  <c r="H57"/>
  <c r="I57" s="1"/>
  <c r="J57" s="1"/>
  <c r="I48"/>
  <c r="J48" s="1"/>
  <c r="H50"/>
  <c r="I50" s="1"/>
  <c r="J50" s="1"/>
  <c r="H56"/>
  <c r="I56" s="1"/>
  <c r="J56" s="1"/>
  <c r="I257"/>
  <c r="H58"/>
  <c r="I58" s="1"/>
  <c r="J58" s="1"/>
  <c r="H52"/>
  <c r="I52" s="1"/>
  <c r="J52" s="1"/>
  <c r="H259"/>
  <c r="I259" s="1"/>
  <c r="J260"/>
  <c r="J189"/>
  <c r="E39" i="8"/>
  <c r="E40"/>
  <c r="H189" i="1"/>
  <c r="I189" s="1"/>
  <c r="I188"/>
  <c r="J177"/>
  <c r="E79" i="8"/>
  <c r="E80"/>
  <c r="J170" i="1"/>
  <c r="J169"/>
  <c r="H99"/>
  <c r="I99" s="1"/>
  <c r="J99" s="1"/>
  <c r="H97"/>
  <c r="I97" s="1"/>
  <c r="J97" s="1"/>
  <c r="H95"/>
  <c r="I95" s="1"/>
  <c r="J95" s="1"/>
  <c r="I89"/>
  <c r="J89" s="1"/>
  <c r="H98"/>
  <c r="I98" s="1"/>
  <c r="J98" s="1"/>
  <c r="H260"/>
  <c r="I260" s="1"/>
  <c r="J266"/>
  <c r="I168"/>
  <c r="H169"/>
  <c r="I169" s="1"/>
  <c r="J264"/>
  <c r="I176"/>
  <c r="H177"/>
  <c r="I177" s="1"/>
  <c r="J267" l="1"/>
  <c r="J268" l="1"/>
</calcChain>
</file>

<file path=xl/comments1.xml><?xml version="1.0" encoding="utf-8"?>
<comments xmlns="http://schemas.openxmlformats.org/spreadsheetml/2006/main">
  <authors>
    <author/>
  </authors>
  <commentList>
    <comment ref="G4" authorId="0">
      <text>
        <r>
          <rPr>
            <sz val="10"/>
            <color rgb="FF000000"/>
            <rFont val="Calibri"/>
            <scheme val="minor"/>
          </rPr>
          <t>не совпадает размер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F47" authorId="0">
      <text>
        <r>
          <rPr>
            <sz val="10"/>
            <color rgb="FF000000"/>
            <rFont val="Calibri"/>
            <scheme val="minor"/>
          </rPr>
          <t>на картинке белый, в описании - венге</t>
        </r>
      </text>
    </comment>
  </commentList>
</comments>
</file>

<file path=xl/sharedStrings.xml><?xml version="1.0" encoding="utf-8"?>
<sst xmlns="http://schemas.openxmlformats.org/spreadsheetml/2006/main" count="4207" uniqueCount="2204">
  <si>
    <t>Террасная доска (Декинг) из ДПК</t>
  </si>
  <si>
    <t>Ссылка на товар</t>
  </si>
  <si>
    <t>Бренд</t>
  </si>
  <si>
    <t>Наименование</t>
  </si>
  <si>
    <t>Описание</t>
  </si>
  <si>
    <t>Фото</t>
  </si>
  <si>
    <t>Цвет</t>
  </si>
  <si>
    <t>Размер</t>
  </si>
  <si>
    <t>Позиция на складе</t>
  </si>
  <si>
    <t>Розница</t>
  </si>
  <si>
    <t>Дилер</t>
  </si>
  <si>
    <t>Арт.</t>
  </si>
  <si>
    <t>Комментарий</t>
  </si>
  <si>
    <t>кв.м.</t>
  </si>
  <si>
    <t>пог.м.</t>
  </si>
  <si>
    <t>шт.</t>
  </si>
  <si>
    <t xml:space="preserve">шт. </t>
  </si>
  <si>
    <t>ссылка</t>
  </si>
  <si>
    <t>Универсальная доска NauticPrime 150*18*3000мм</t>
  </si>
  <si>
    <t xml:space="preserve"> Двухсторонняя (глубокое тиснение с одной стороны, мелкий вельвет с обратной). Не шлифованная, без брашинга.  Идеальна для фасадов, для ненагруженных террас.</t>
  </si>
  <si>
    <t>венге</t>
  </si>
  <si>
    <t>150*18*3000</t>
  </si>
  <si>
    <t xml:space="preserve">складская </t>
  </si>
  <si>
    <r>
      <rPr>
        <sz val="10"/>
        <color theme="1"/>
        <rFont val="Arial"/>
      </rPr>
      <t xml:space="preserve">Позиции под заказ от </t>
    </r>
    <r>
      <rPr>
        <sz val="10"/>
        <color rgb="FFFF0000"/>
        <rFont val="Arial"/>
      </rPr>
      <t xml:space="preserve">400 кв.м </t>
    </r>
    <r>
      <rPr>
        <sz val="10"/>
        <color theme="1"/>
        <rFont val="Arial"/>
      </rPr>
      <t xml:space="preserve">
Возможно согласование длины доски +15% к стоимости. 
Максимально возможная длина:
</t>
    </r>
    <r>
      <rPr>
        <sz val="10"/>
        <color rgb="FFFF0000"/>
        <rFont val="Arial"/>
      </rPr>
      <t>4000мм</t>
    </r>
  </si>
  <si>
    <t>антрацит</t>
  </si>
  <si>
    <t>под заказ</t>
  </si>
  <si>
    <t>коричневый</t>
  </si>
  <si>
    <t>серый</t>
  </si>
  <si>
    <t>кедр</t>
  </si>
  <si>
    <t>терракот</t>
  </si>
  <si>
    <t>слон. кость</t>
  </si>
  <si>
    <t>Универсальная доска Holzhof (шовная) 140*18*3000мм А, тиснение 3D</t>
  </si>
  <si>
    <t>Двухсторонняя (с одной стороны тиснение, с другой- широкий вельвет без шлифовки). Ввиду своей легкости, идеальна для заборов, карнизов, фасадов, парапетов, для ненагруженных террас.</t>
  </si>
  <si>
    <t>140*18*3000</t>
  </si>
  <si>
    <r>
      <rPr>
        <sz val="10"/>
        <color theme="1"/>
        <rFont val="Arial"/>
      </rPr>
      <t xml:space="preserve">Позиции под заказ от </t>
    </r>
    <r>
      <rPr>
        <sz val="10"/>
        <color rgb="FFFF0000"/>
        <rFont val="Arial"/>
      </rPr>
      <t xml:space="preserve">150 кв.м </t>
    </r>
    <r>
      <rPr>
        <sz val="10"/>
        <color theme="1"/>
        <rFont val="Arial"/>
      </rPr>
      <t xml:space="preserve">
Максимально возможная длина: </t>
    </r>
    <r>
      <rPr>
        <sz val="10"/>
        <color rgb="FFFF0000"/>
        <rFont val="Arial"/>
      </rPr>
      <t>4000мм</t>
    </r>
  </si>
  <si>
    <t>Террасная доска Deckron Classic 153*28</t>
  </si>
  <si>
    <t>Производство Россия. Классический вельвет. Уникальная верхняя полка - без свеса - против ломкости при наступании на край!</t>
  </si>
  <si>
    <t>153*28*4000</t>
  </si>
  <si>
    <r>
      <rPr>
        <sz val="10"/>
        <color theme="1"/>
        <rFont val="Arial"/>
      </rPr>
      <t xml:space="preserve">Позиции под заказ от </t>
    </r>
    <r>
      <rPr>
        <sz val="10"/>
        <color rgb="FFFF0000"/>
        <rFont val="Arial"/>
      </rPr>
      <t xml:space="preserve">600 м.п </t>
    </r>
    <r>
      <rPr>
        <sz val="10"/>
        <color theme="1"/>
        <rFont val="Arial"/>
      </rPr>
      <t xml:space="preserve">
Максимально возможная длина: </t>
    </r>
    <r>
      <rPr>
        <sz val="10"/>
        <color rgb="FFFF0000"/>
        <rFont val="Arial"/>
      </rPr>
      <t>6000мм</t>
    </r>
  </si>
  <si>
    <t>153*28*6000</t>
  </si>
  <si>
    <t>Террасная доска Deckron Classic Color 153*28</t>
  </si>
  <si>
    <t>Террасная доска Ecodeck (шовная) 165*23,5</t>
  </si>
  <si>
    <t>Производство Россия. 
Стильный дизайн, односторонняя поверхность, широкая (экономия на крепежных элементах).</t>
  </si>
  <si>
    <t xml:space="preserve">165*23,5*4000 </t>
  </si>
  <si>
    <r>
      <rPr>
        <sz val="10"/>
        <color theme="1"/>
        <rFont val="Arial"/>
      </rPr>
      <t xml:space="preserve">Максимально возможная длина: </t>
    </r>
    <r>
      <rPr>
        <sz val="10"/>
        <color rgb="FFFF0000"/>
        <rFont val="Arial"/>
      </rPr>
      <t xml:space="preserve">6000мм </t>
    </r>
  </si>
  <si>
    <t xml:space="preserve">165*23,5*6000 </t>
  </si>
  <si>
    <t>Террасная доска DARVOLEX (шовная) 150*23,5</t>
  </si>
  <si>
    <t>Производство Россия. 
Внешний вид - классический вельвет. Оптимальное соотношение цена/качество.</t>
  </si>
  <si>
    <t xml:space="preserve">150*23,5*4000 </t>
  </si>
  <si>
    <r>
      <rPr>
        <sz val="10"/>
        <color theme="1"/>
        <rFont val="Arial"/>
      </rPr>
      <t xml:space="preserve">Максимально возможная длина: </t>
    </r>
    <r>
      <rPr>
        <sz val="10"/>
        <color rgb="FFFF0000"/>
        <rFont val="Arial"/>
      </rPr>
      <t>6000мм</t>
    </r>
  </si>
  <si>
    <t xml:space="preserve">150*23,5*6000 </t>
  </si>
  <si>
    <t>Террасная доска Deckron Woodlike 153*28</t>
  </si>
  <si>
    <t>Производство Россия. Тиснение "Под дерево". Уникальная верхняя полка - без свеса - против ломкости при наступании на край!</t>
  </si>
  <si>
    <r>
      <rPr>
        <sz val="10"/>
        <color theme="1"/>
        <rFont val="Arial"/>
      </rPr>
      <t xml:space="preserve">Позиции под заказ от </t>
    </r>
    <r>
      <rPr>
        <sz val="10"/>
        <color rgb="FFFF0000"/>
        <rFont val="Arial"/>
      </rPr>
      <t xml:space="preserve">600 м.п </t>
    </r>
    <r>
      <rPr>
        <sz val="10"/>
        <color theme="1"/>
        <rFont val="Arial"/>
      </rPr>
      <t xml:space="preserve">
Максимально возможная длина: </t>
    </r>
    <r>
      <rPr>
        <sz val="10"/>
        <color rgb="FFFF0000"/>
        <rFont val="Arial"/>
      </rPr>
      <t>6000мм</t>
    </r>
  </si>
  <si>
    <t>Террасная доска NauticPrime (Light) Esthetic Wood, 145*22 / Террасная доска  Нolzhof Standart пустотелая 145 *22</t>
  </si>
  <si>
    <t>Шовная, современное глубокое тиснение, высокая прочность. На основе полиэтилена, пр-во Россия.</t>
  </si>
  <si>
    <t>145*22*4000</t>
  </si>
  <si>
    <r>
      <rPr>
        <sz val="10"/>
        <color theme="1"/>
        <rFont val="Arial"/>
      </rPr>
      <t xml:space="preserve">Позиции под заказ от </t>
    </r>
    <r>
      <rPr>
        <sz val="10"/>
        <color rgb="FFFF0000"/>
        <rFont val="Arial"/>
      </rPr>
      <t xml:space="preserve">600 м.п </t>
    </r>
    <r>
      <rPr>
        <sz val="10"/>
        <color theme="1"/>
        <rFont val="Arial"/>
      </rPr>
      <t xml:space="preserve">
Максимально возможная длина: </t>
    </r>
    <r>
      <rPr>
        <sz val="10"/>
        <color rgb="FFFF0000"/>
        <rFont val="Arial"/>
      </rPr>
      <t>6000мм</t>
    </r>
  </si>
  <si>
    <t>145*22*6000</t>
  </si>
  <si>
    <t>Террасная доска NauticPrime (Middle) Esthetic Wood (шовная) 150*24*4000мм</t>
  </si>
  <si>
    <t>Производство Россия.  Текстура - глубокое 3D тиснение. Связующее - полиэтилен.</t>
  </si>
  <si>
    <t xml:space="preserve">150*24*4000 </t>
  </si>
  <si>
    <r>
      <rPr>
        <sz val="10"/>
        <color theme="1"/>
        <rFont val="Arial"/>
      </rPr>
      <t xml:space="preserve">Максимально возможная длина: 6000мм. 
</t>
    </r>
    <r>
      <rPr>
        <sz val="10"/>
        <color rgb="FFFF0000"/>
        <rFont val="Arial"/>
      </rPr>
      <t>Длина более 4000мм, продаётся без гарантии</t>
    </r>
  </si>
  <si>
    <r>
      <rPr>
        <b/>
        <sz val="9"/>
        <color theme="1"/>
        <rFont val="Arimo"/>
      </rPr>
      <t xml:space="preserve">Террасная доска DARVOLEX (шовная) 150*23,5 </t>
    </r>
    <r>
      <rPr>
        <b/>
        <sz val="9"/>
        <color rgb="FFFF0000"/>
        <rFont val="Arial Cyr"/>
      </rPr>
      <t>полнотелая</t>
    </r>
  </si>
  <si>
    <t>Внешний вид - классический вельвет. Оптимальна для пирсов, судов, дебаркадеров.</t>
  </si>
  <si>
    <r>
      <rPr>
        <sz val="10"/>
        <color theme="1"/>
        <rFont val="Arial"/>
      </rPr>
      <t xml:space="preserve">Максимально возможная длина: </t>
    </r>
    <r>
      <rPr>
        <sz val="10"/>
        <color rgb="FFFF0000"/>
        <rFont val="Arial"/>
      </rPr>
      <t xml:space="preserve">6000мм </t>
    </r>
    <r>
      <rPr>
        <sz val="10"/>
        <color theme="1"/>
        <rFont val="Arial"/>
      </rPr>
      <t xml:space="preserve">
Позиции под заказ </t>
    </r>
    <r>
      <rPr>
        <sz val="10"/>
        <color rgb="FFFF0000"/>
        <rFont val="Arial"/>
      </rPr>
      <t>от 100кв.м</t>
    </r>
    <r>
      <rPr>
        <sz val="10"/>
        <color theme="1"/>
        <rFont val="Arial"/>
      </rPr>
      <t xml:space="preserve"> (возможен заказ меньшего объема, при наличии на производстве, уточняйте у менеджера)</t>
    </r>
  </si>
  <si>
    <t>NauticPrime Esthetic Wood / Retro Wood</t>
  </si>
  <si>
    <t>Шовная, современное глубокое тиснение / состаренное дерево (ретро), высокая прочность и стойкость к ударным нагрузкам. На основе полиэтилена, пр-во Россия.</t>
  </si>
  <si>
    <t>150*24*4000</t>
  </si>
  <si>
    <r>
      <rPr>
        <sz val="10"/>
        <color theme="1"/>
        <rFont val="Arial"/>
      </rPr>
      <t xml:space="preserve">Максимально возможная длина: </t>
    </r>
    <r>
      <rPr>
        <sz val="10"/>
        <color rgb="FFFF0000"/>
        <rFont val="Arial"/>
      </rPr>
      <t xml:space="preserve">6000мм </t>
    </r>
    <r>
      <rPr>
        <sz val="10"/>
        <color theme="1"/>
        <rFont val="Arial"/>
      </rPr>
      <t xml:space="preserve">
Позиции Retro Wood под заказ </t>
    </r>
    <r>
      <rPr>
        <sz val="10"/>
        <color rgb="FFFF0000"/>
        <rFont val="Arial"/>
      </rPr>
      <t>от 100кв.м</t>
    </r>
  </si>
  <si>
    <t>Террасная доска Holzhof Solid полнотелая 150*18</t>
  </si>
  <si>
    <t>Производство Россия. Текстура дерева (3D тиснение). Подходит для пирсов, набережных и судов. Выдерживает высокие ударные нагрузки.</t>
  </si>
  <si>
    <t>150*18*4000</t>
  </si>
  <si>
    <r>
      <rPr>
        <sz val="10"/>
        <color theme="1"/>
        <rFont val="Arial"/>
      </rPr>
      <t xml:space="preserve">Позиции под заказ от </t>
    </r>
    <r>
      <rPr>
        <sz val="10"/>
        <color rgb="FFFF0000"/>
        <rFont val="Arial"/>
      </rPr>
      <t xml:space="preserve">600 м.п </t>
    </r>
    <r>
      <rPr>
        <sz val="10"/>
        <color theme="1"/>
        <rFont val="Arial"/>
      </rPr>
      <t xml:space="preserve">
Максимально возможная длина: </t>
    </r>
    <r>
      <rPr>
        <sz val="10"/>
        <color rgb="FFFF0000"/>
        <rFont val="Arial"/>
      </rPr>
      <t>6000мм</t>
    </r>
  </si>
  <si>
    <t>150*18*6000</t>
  </si>
  <si>
    <t>Террасная доска  Нolzhof Strong полнотелая 145 *22</t>
  </si>
  <si>
    <r>
      <rPr>
        <sz val="10"/>
        <color theme="1"/>
        <rFont val="Arial"/>
      </rPr>
      <t xml:space="preserve">Позиции под заказ от </t>
    </r>
    <r>
      <rPr>
        <sz val="10"/>
        <color rgb="FFFF0000"/>
        <rFont val="Arial"/>
      </rPr>
      <t xml:space="preserve">600 м.п </t>
    </r>
    <r>
      <rPr>
        <sz val="10"/>
        <color theme="1"/>
        <rFont val="Arial"/>
      </rPr>
      <t xml:space="preserve">
Максимально возможная длина: </t>
    </r>
    <r>
      <rPr>
        <sz val="10"/>
        <color rgb="FFFF0000"/>
        <rFont val="Arial"/>
      </rPr>
      <t>6000мм</t>
    </r>
  </si>
  <si>
    <t>Террасная доска  Нolzhof Business пустотелая 145 *22</t>
  </si>
  <si>
    <t>Производство Россия. Текстура дерева (3D тиснение).</t>
  </si>
  <si>
    <r>
      <rPr>
        <sz val="10"/>
        <color theme="1"/>
        <rFont val="Arial"/>
      </rPr>
      <t xml:space="preserve">Позиции под заказ от </t>
    </r>
    <r>
      <rPr>
        <sz val="10"/>
        <color rgb="FFFF0000"/>
        <rFont val="Arial"/>
      </rPr>
      <t xml:space="preserve">600 м.п </t>
    </r>
    <r>
      <rPr>
        <sz val="10"/>
        <color theme="1"/>
        <rFont val="Arial"/>
      </rPr>
      <t xml:space="preserve">
Максимально возможная длина: </t>
    </r>
    <r>
      <rPr>
        <sz val="10"/>
        <color rgb="FFFF0000"/>
        <rFont val="Arial"/>
      </rPr>
      <t>6000мм</t>
    </r>
  </si>
  <si>
    <t>Террасная доска NauticPrime Co-Extrusion (шовная) 148*22*4000мм</t>
  </si>
  <si>
    <t>Шовная, с коэктрузионным слоем. Высокая прочность и стойкость к загрязнениям. Богатая цветовая гамма. На основе полиэтилена, верхний слой ПВХ. Пр-во Россия.</t>
  </si>
  <si>
    <t>148*22*4000</t>
  </si>
  <si>
    <r>
      <rPr>
        <u/>
        <sz val="10"/>
        <color theme="1"/>
        <rFont val="Arial"/>
      </rPr>
      <t xml:space="preserve">
Максимально возможная длина:</t>
    </r>
    <r>
      <rPr>
        <u/>
        <sz val="10"/>
        <color rgb="FFFF0000"/>
        <rFont val="Arial"/>
      </rPr>
      <t xml:space="preserve"> 4000мм </t>
    </r>
    <r>
      <rPr>
        <u/>
        <sz val="10"/>
        <color theme="1"/>
        <rFont val="Arial"/>
      </rPr>
      <t xml:space="preserve">
Позиции под заказ от </t>
    </r>
    <r>
      <rPr>
        <u/>
        <sz val="10"/>
        <color rgb="FFFF0000"/>
        <rFont val="Arial"/>
      </rPr>
      <t>100кв.м</t>
    </r>
  </si>
  <si>
    <t>янтарь</t>
  </si>
  <si>
    <t>платан</t>
  </si>
  <si>
    <t>кофе с молоком</t>
  </si>
  <si>
    <t>махагон</t>
  </si>
  <si>
    <t>кремовый</t>
  </si>
  <si>
    <t>Террасная доска NauticPrime Resine (шовная) 148*22*4000мм</t>
  </si>
  <si>
    <r>
      <rPr>
        <u/>
        <sz val="10"/>
        <color theme="1"/>
        <rFont val="Arial"/>
      </rPr>
      <t xml:space="preserve">Максимально возможная длина: </t>
    </r>
    <r>
      <rPr>
        <u/>
        <sz val="10"/>
        <color rgb="FFFF0000"/>
        <rFont val="Arial"/>
      </rPr>
      <t xml:space="preserve">4000мм </t>
    </r>
    <r>
      <rPr>
        <u/>
        <sz val="10"/>
        <color theme="1"/>
        <rFont val="Arial"/>
      </rPr>
      <t xml:space="preserve">
Позиции под заказ от </t>
    </r>
    <r>
      <rPr>
        <u/>
        <sz val="10"/>
        <color rgb="FFFF0000"/>
        <rFont val="Arial"/>
      </rPr>
      <t>100кв.м</t>
    </r>
  </si>
  <si>
    <t>красно-коричневый</t>
  </si>
  <si>
    <t>Ступени и подступёнки из ДПК</t>
  </si>
  <si>
    <t>Ступень ДПК Ecodeck 346*23,5*4000мм</t>
  </si>
  <si>
    <r>
      <rPr>
        <b/>
        <sz val="10"/>
        <color theme="1"/>
        <rFont val="Arial"/>
      </rPr>
      <t>Полнотелая</t>
    </r>
    <r>
      <rPr>
        <sz val="10"/>
        <color theme="1"/>
        <rFont val="Arial"/>
      </rPr>
      <t xml:space="preserve"> с брашингом. Для террас, крылечек, спусков к водоемам. Идеально подходит для досок: Ecodeck.</t>
    </r>
  </si>
  <si>
    <t xml:space="preserve">346*23,5*4000 </t>
  </si>
  <si>
    <t>Ступень ДПК Deckron/Darvolex 320*20*4000мм</t>
  </si>
  <si>
    <r>
      <rPr>
        <b/>
        <sz val="10"/>
        <color theme="1"/>
        <rFont val="Arial"/>
      </rPr>
      <t>Полнотелая</t>
    </r>
    <r>
      <rPr>
        <sz val="10"/>
        <color theme="1"/>
        <rFont val="Arial"/>
      </rPr>
      <t xml:space="preserve"> с брашингом.</t>
    </r>
    <r>
      <rPr>
        <b/>
        <sz val="10"/>
        <color theme="1"/>
        <rFont val="Arial"/>
      </rPr>
      <t xml:space="preserve"> </t>
    </r>
    <r>
      <rPr>
        <sz val="10"/>
        <color theme="1"/>
        <rFont val="Arial"/>
      </rPr>
      <t>Для террас, крылечек, спусков к водоемам. Идеально подходит для досок: Darvolex, Deckron.</t>
    </r>
  </si>
  <si>
    <t xml:space="preserve">320*20*4000 </t>
  </si>
  <si>
    <t>Ступень ДПК Deckron 320*28*4000мм (пустотелая)</t>
  </si>
  <si>
    <r>
      <rPr>
        <b/>
        <sz val="9"/>
        <color theme="1"/>
        <rFont val="Arial"/>
      </rPr>
      <t xml:space="preserve"> Пустотелая</t>
    </r>
    <r>
      <rPr>
        <sz val="9"/>
        <color theme="1"/>
        <rFont val="Arial"/>
      </rPr>
      <t xml:space="preserve"> с брашингом. Для террас, крылечек, спусков к водоемам. 
Специальный размер (по высоте и ширине) - для досок Deckron.</t>
    </r>
  </si>
  <si>
    <t xml:space="preserve">320*28*4000 </t>
  </si>
  <si>
    <t>Ступень ДПК Нolzhof 313*25*4000мм (пустотелая)</t>
  </si>
  <si>
    <r>
      <rPr>
        <b/>
        <sz val="10"/>
        <color theme="1"/>
        <rFont val="Arial"/>
      </rPr>
      <t>Пустотелая, усиленная</t>
    </r>
    <r>
      <rPr>
        <sz val="10"/>
        <color theme="1"/>
        <rFont val="Arial"/>
      </rPr>
      <t xml:space="preserve"> с 3D фактурой. Для террас, крылечек, спусков к водоемам. 
Специальный размер (по высоте и ширине) - для досок Holzhof с высотой профиля 25мм.</t>
    </r>
  </si>
  <si>
    <t>313x25х4000</t>
  </si>
  <si>
    <t>слоновая кость</t>
  </si>
  <si>
    <t>Ступень ДПК Deckron Woodlike 317*28*4000мм</t>
  </si>
  <si>
    <r>
      <rPr>
        <b/>
        <sz val="10"/>
        <color theme="1"/>
        <rFont val="Arial"/>
      </rPr>
      <t>Пустотелая, усиленная</t>
    </r>
    <r>
      <rPr>
        <sz val="10"/>
        <color theme="1"/>
        <rFont val="Arial"/>
      </rPr>
      <t xml:space="preserve"> с 3D фактурой. Для террас, крылечек, спусков к водоемам. 
Специальный размер (по высоте и ширине) - </t>
    </r>
    <r>
      <rPr>
        <b/>
        <sz val="10"/>
        <color theme="1"/>
        <rFont val="Arial"/>
      </rPr>
      <t>для досок Deckron WoodLike</t>
    </r>
    <r>
      <rPr>
        <sz val="10"/>
        <color theme="1"/>
        <rFont val="Arial"/>
      </rPr>
      <t>.</t>
    </r>
  </si>
  <si>
    <t>317x28х4000</t>
  </si>
  <si>
    <t>Ступень NauticPrime Esthetic Wood 160*22*4000мм</t>
  </si>
  <si>
    <t>Одностороннее 3D тиснение под дерево.</t>
  </si>
  <si>
    <t>160x22х4000</t>
  </si>
  <si>
    <t>Подступенок ДПК для ступеней Deckron, Darvolex, Ecodeck 147*13*4000мм</t>
  </si>
  <si>
    <t>Брашинг с одной стороны</t>
  </si>
  <si>
    <t xml:space="preserve">147*13*4000 </t>
  </si>
  <si>
    <t>Подступенок NauticPrime Esthetic Wood 150*12*4000мм</t>
  </si>
  <si>
    <t>150x12х4000</t>
  </si>
  <si>
    <t>Армирующий профиль алюм. для пуст. ступеней Deckron 15*15*4000мм</t>
  </si>
  <si>
    <t>Для фиксации саморезом. Толщина стенки 1,5мм. Внимание! При монтаже оставляйте место для установки заглушки в торец ступени. Неокрашенный алюминий</t>
  </si>
  <si>
    <t>металл</t>
  </si>
  <si>
    <t xml:space="preserve">15*15*4000 </t>
  </si>
  <si>
    <t>Аксессуары для террасной доски</t>
  </si>
  <si>
    <t>Лага ДПК, 40*35*4000мм</t>
  </si>
  <si>
    <t>Лага универсальная для террасной доски. С канавкой для металлического кляймера</t>
  </si>
  <si>
    <t>кориченевый</t>
  </si>
  <si>
    <t xml:space="preserve">40*35*4000 </t>
  </si>
  <si>
    <t>LAG40354</t>
  </si>
  <si>
    <t>Лага ДПК, 50*40*4000мм</t>
  </si>
  <si>
    <t>Лага Holzhof для всех видов досок и кляймеров (металлических и пластиковых)</t>
  </si>
  <si>
    <t xml:space="preserve">50*40*4000 </t>
  </si>
  <si>
    <t>Лага Алюминий HILST JOIST SLIM PREMIUM 60*20*4000мм</t>
  </si>
  <si>
    <t>с 6-ю внутренними ребрами жесткости, супертонкая алюминиевая лага. Инновационная система RUBBER DAMPER. Для настилов с минимальной высотой.</t>
  </si>
  <si>
    <t>неокрашенный алюминий</t>
  </si>
  <si>
    <t xml:space="preserve">60*20*4000 </t>
  </si>
  <si>
    <t>Лага Алюминий HILST JOIST SLIM 50*20*4000мм</t>
  </si>
  <si>
    <t>с 4-я внутренними ребрами жесткости. Укладывается на умеренно неровное основание через резиновые подкладки.</t>
  </si>
  <si>
    <t xml:space="preserve">50*20*4000 </t>
  </si>
  <si>
    <t>Лага Алюминий HILST  50*20*4000мм</t>
  </si>
  <si>
    <t>с 6-ю внутренними ребрами жесткости. Укладывается на умеренно неровное основание через резиновые подкладки.</t>
  </si>
  <si>
    <t>Лага Алюминий HILST JOIST PRO PREMIUM 60*40*4000мм</t>
  </si>
  <si>
    <t>с 2-я дополнительными ребрами жесткости. Может укладываться на регулир. опоры через 1метр!</t>
  </si>
  <si>
    <t xml:space="preserve">60*40*4000 </t>
  </si>
  <si>
    <r>
      <rPr>
        <b/>
        <sz val="9"/>
        <color theme="1"/>
        <rFont val="Arimo"/>
      </rPr>
      <t xml:space="preserve">Лага Алюминий HILST 60*40*4000мм, </t>
    </r>
    <r>
      <rPr>
        <b/>
        <sz val="9"/>
        <color rgb="FFFF0000"/>
        <rFont val="Arimo"/>
      </rPr>
      <t>без резинки</t>
    </r>
  </si>
  <si>
    <t>Лага Алюминий HILST 25*35*4000мм</t>
  </si>
  <si>
    <t>25*35*4000</t>
  </si>
  <si>
    <t>упак.</t>
  </si>
  <si>
    <t>шт</t>
  </si>
  <si>
    <t>Соединитель алюминиевой лаги HILST Prof 60х40 (упак. 10шт)</t>
  </si>
  <si>
    <t xml:space="preserve">Предназначены для соединения 2-х и более лаг 60*40 в единую конструкцию. За счет применения данных соединителей, общая длина лаги может достигать 10 метров и более. </t>
  </si>
  <si>
    <t>Полипропилен, черный</t>
  </si>
  <si>
    <t>55*55*35мм</t>
  </si>
  <si>
    <t>Соединитель алюминиевой лаги HILST Slim 60х20 (упак. 10шт)</t>
  </si>
  <si>
    <t xml:space="preserve">Предназначены для соединения 2-х и более лаг 60*20 в единую конструкцию. За счет применения данных соединителей, общая длина лаги может достигать 10 метров и более. </t>
  </si>
  <si>
    <t>60*20*55мм</t>
  </si>
  <si>
    <t>Перпендикулярный соединитель алюминиевой лаги HILST Slim 60х20 (упак. 10шт)</t>
  </si>
  <si>
    <t>Предназначен для перпендикулярного соединения алюминиевых лаг.</t>
  </si>
  <si>
    <t>Поперечный соединитель алюминиевой лаги HILST Prof 60х40 (упак. 10шт)</t>
  </si>
  <si>
    <t>Резиновая подкладка HILST 80*60*6 мм (20 шт. в комплекте)</t>
  </si>
  <si>
    <t>Подходят для лаги из ДПК, древесины различных пород, металла (железо, алюминий).</t>
  </si>
  <si>
    <t>Прессованная резина</t>
  </si>
  <si>
    <t>60*80*6</t>
  </si>
  <si>
    <t>Клипса HILST START Premium 3D (металл), 8мм</t>
  </si>
  <si>
    <t>Предназначен для начального/финишного крепления террасной доски, ступеней или сайдинга при помощи самореза.</t>
  </si>
  <si>
    <t>Серебристый Нержавейка</t>
  </si>
  <si>
    <t>Размеры: 24,0 х 17,0 мм
Ширина лапки: 17 мм
Глубина лапки: 9 мм
Диаметр пуклевого отверстия: 4,5(3,54) мм</t>
  </si>
  <si>
    <t>Клипса HILST START Premium 3D (металл), 7мм</t>
  </si>
  <si>
    <t>Размеры: 24,0 х 17,0 мм
Ширина лапки: 17 мм
Глубина лапки: 8 мм
Диаметр пуклевого отверстия: 4,5(3,54) мм</t>
  </si>
  <si>
    <t>Клипса HILST Premium 3D (металл), 8мм</t>
  </si>
  <si>
    <r>
      <rPr>
        <sz val="10"/>
        <color theme="1"/>
        <rFont val="Arial"/>
      </rPr>
      <t xml:space="preserve">3D кляймер HILST, </t>
    </r>
    <r>
      <rPr>
        <b/>
        <sz val="10"/>
        <color theme="1"/>
        <rFont val="Arial"/>
      </rPr>
      <t>металл</t>
    </r>
    <r>
      <rPr>
        <sz val="10"/>
        <color theme="1"/>
        <rFont val="Arial"/>
      </rPr>
      <t xml:space="preserve"> с компенсатором зазора. </t>
    </r>
    <r>
      <rPr>
        <sz val="11"/>
        <color theme="1"/>
        <rFont val="Arial"/>
      </rPr>
      <t xml:space="preserve">Зазор 3мм. </t>
    </r>
    <r>
      <rPr>
        <sz val="10"/>
        <color theme="1"/>
        <rFont val="Arial"/>
      </rPr>
      <t>Универсальный. Для террасной доски</t>
    </r>
    <r>
      <rPr>
        <b/>
        <sz val="10"/>
        <color theme="1"/>
        <rFont val="Arial"/>
      </rPr>
      <t xml:space="preserve"> Ecodeck, Darvolex, Holzhof. </t>
    </r>
    <r>
      <rPr>
        <sz val="10"/>
        <color theme="1"/>
        <rFont val="Arial"/>
      </rPr>
      <t>Нержавейка, сталь 1мм.</t>
    </r>
  </si>
  <si>
    <t xml:space="preserve">Серебристый </t>
  </si>
  <si>
    <t>Размеры: 36 х 22 мм
Ширина лапки: 10 мм
Глубина лапки: 6,5 мм
Диаметр пуклевого отверстия: 4,8 мм
Высота ножки: 8 мм</t>
  </si>
  <si>
    <t>Клипса HILST Premium 3D (металл), 7мм</t>
  </si>
  <si>
    <t>Размеры: 36 х 22 мм
Ширина лапки: 10 мм
Глубина лапки: 6,5 мм
Диаметр пуклевого отверстия: 4,8 мм
Высота ножки: 7 мм</t>
  </si>
  <si>
    <t xml:space="preserve">Клипса HILST Premium 3D (металл), 6.5мм </t>
  </si>
  <si>
    <t>Размеры: 36 х 22 мм
Ширина лапки: 10 мм
Глубина лапки: 6,5 мм
Диаметр пуклевого отверстия: 4,8 мм
Высота ножки: 6.5 мм</t>
  </si>
  <si>
    <t>Клипса HILST Premium 3D (металл), 6мм</t>
  </si>
  <si>
    <t>Размеры: 36 х 22 мм
Ширина лапки: 10 мм
Глубина лапки: 6,5 мм
Диаметр пуклевого отверстия: 4,8 мм
Высота ножки: 6 мм</t>
  </si>
  <si>
    <t>Клипса HILST Premium 3D (металл), 5мм</t>
  </si>
  <si>
    <t>Размеры: 36 х 22 мм
Ширина лапки: 10 мм
Глубина лапки: 6,5 мм
Диаметр пуклевого отверстия: 4,8 мм
Высота ножки: 5 мм</t>
  </si>
  <si>
    <t>Клипса монтажная HILST пластик для универсальной доски (упак. 100шт)</t>
  </si>
  <si>
    <t>Черный</t>
  </si>
  <si>
    <t>39*15*9 
высота ножки 5мм</t>
  </si>
  <si>
    <t>Клипса монтажная HILST пластик (упак. 100шт)</t>
  </si>
  <si>
    <r>
      <rPr>
        <sz val="10"/>
        <color theme="1"/>
        <rFont val="Arial"/>
      </rPr>
      <t xml:space="preserve">Кляймер </t>
    </r>
    <r>
      <rPr>
        <b/>
        <sz val="10"/>
        <color theme="1"/>
        <rFont val="Arial"/>
      </rPr>
      <t>пластиковый</t>
    </r>
    <r>
      <rPr>
        <sz val="11"/>
        <color theme="1"/>
        <rFont val="Arial"/>
      </rPr>
      <t xml:space="preserve"> </t>
    </r>
    <r>
      <rPr>
        <sz val="10"/>
        <color theme="1"/>
        <rFont val="Arial"/>
      </rPr>
      <t>универсальный (зазор 5мм) для террасной доски</t>
    </r>
    <r>
      <rPr>
        <b/>
        <sz val="10"/>
        <color theme="1"/>
        <rFont val="Arial"/>
      </rPr>
      <t xml:space="preserve"> Deckron, Ecodeck, Darvolex, Holzhof (шовная)</t>
    </r>
  </si>
  <si>
    <t>30*5*10</t>
  </si>
  <si>
    <t>Саморезы, уп.,</t>
  </si>
  <si>
    <t xml:space="preserve">В упаковке 670 шт
Саморез 3.5*25 полусф головка DIN7981 оц        
           </t>
  </si>
  <si>
    <t>3.5*25мм</t>
  </si>
  <si>
    <t>SAM</t>
  </si>
  <si>
    <t>Уголок ДПК для доски Darvolex,Ecodeck,Deckron, 35*70*4000мм</t>
  </si>
  <si>
    <t>Тиснение - вельвет</t>
  </si>
  <si>
    <t>Внеш.габариты  35*70*4000
Внутр.габариты 30*65*4000</t>
  </si>
  <si>
    <t>F-профиль NauicPrime универсальный, 3000мм</t>
  </si>
  <si>
    <t xml:space="preserve">Выполненный из алюминия F-профиль для финишной отделки террасного покрытия. </t>
  </si>
  <si>
    <t>36х65х3000</t>
  </si>
  <si>
    <t>заказ</t>
  </si>
  <si>
    <t>Уголок ДПК для доски Holzhof бесш. и универс., 30*70*3000мм</t>
  </si>
  <si>
    <t>(нешлифованый) / ПВХ</t>
  </si>
  <si>
    <t>песок</t>
  </si>
  <si>
    <t>Внеш.габариты  30*70*3000
Внутр.габариты 25*65*3000</t>
  </si>
  <si>
    <t>остатки</t>
  </si>
  <si>
    <t>слон.кость</t>
  </si>
  <si>
    <t>Уголок ДПК равнополочный 57*57*3000мм вельвет</t>
  </si>
  <si>
    <t>Идеально подойдет для крепления к доскам ДПК Deckron, Darvolex, Ecodeck, NauticPrime.</t>
  </si>
  <si>
    <t>Внеш.габариты  57*57*3000
Внутр.габариты 50*50*3000</t>
  </si>
  <si>
    <t>Уголок ДПК равнополочный 57*57*3000мм брашинг</t>
  </si>
  <si>
    <t>Идеально подойдет для крепления к доскам ДПК Holzhof.</t>
  </si>
  <si>
    <t>ДПК погонаж (торцевая планка) 70*13*4000мм</t>
  </si>
  <si>
    <t>Торцевая планка из ДПК идеально подойдет для крепления к доскам ДПК Deckron, Darvolex, Ecodeck, NauticPrime</t>
  </si>
  <si>
    <t>13*70*4000</t>
  </si>
  <si>
    <t>Заглушка для террасной доски Deckron</t>
  </si>
  <si>
    <t>27*152</t>
  </si>
  <si>
    <t>Комплект заглушек для пустотелой ступени Deckron коричневая (4шт)</t>
  </si>
  <si>
    <t>в сборе 27*320</t>
  </si>
  <si>
    <t>Масло Black Fox WPC Protector для террасной доски ДПК 2,5л</t>
  </si>
  <si>
    <t>Масло-краска для ДПК. Расход ~1л/20 кв.м. Покрывается в 1 или 2 слоя. Время высыхания 24 часа.</t>
  </si>
  <si>
    <t>банка 2,5л, 14*20*14</t>
  </si>
  <si>
    <t>прозрачное</t>
  </si>
  <si>
    <t>Чистящее средство для ДПК Black Fox 5л</t>
  </si>
  <si>
    <t xml:space="preserve">Средство для чистки  ДПК. Расход ~5л/100 кв.м. </t>
  </si>
  <si>
    <t>прозрачный</t>
  </si>
  <si>
    <t>канистра 5л, 15*30*15</t>
  </si>
  <si>
    <t>Регулируемые опоры</t>
  </si>
  <si>
    <r>
      <rPr>
        <b/>
        <sz val="14"/>
        <color rgb="FF000000"/>
        <rFont val="Calibri"/>
      </rPr>
      <t>ПРЕМИУМ серия</t>
    </r>
    <r>
      <rPr>
        <b/>
        <sz val="14"/>
        <color rgb="FFFF0000"/>
        <rFont val="Arial"/>
      </rPr>
      <t xml:space="preserve"> HILST Lift</t>
    </r>
    <r>
      <rPr>
        <b/>
        <sz val="14"/>
        <color rgb="FF000000"/>
        <rFont val="Arial"/>
      </rPr>
      <t xml:space="preserve"> (с автоматическим корректором угла наклона до 5град.) для лаг или плитки</t>
    </r>
  </si>
  <si>
    <t>Ссылка</t>
  </si>
  <si>
    <t>Тип</t>
  </si>
  <si>
    <t>Модель</t>
  </si>
  <si>
    <t>В упаковке</t>
  </si>
  <si>
    <t>Размеры</t>
  </si>
  <si>
    <t>Розница, руб/шт.</t>
  </si>
  <si>
    <t>Регулируемая опора HILST LIFT self-leveling HL0 (18-35мм)</t>
  </si>
  <si>
    <t>HL0</t>
  </si>
  <si>
    <t>18-35 мм</t>
  </si>
  <si>
    <t>скоро в продаже</t>
  </si>
  <si>
    <t>Опора без вершины</t>
  </si>
  <si>
    <t>HL1</t>
  </si>
  <si>
    <t>25 шт.</t>
  </si>
  <si>
    <t>35-50 мм</t>
  </si>
  <si>
    <t>HL2</t>
  </si>
  <si>
    <t>50-75 мм</t>
  </si>
  <si>
    <t>HL3</t>
  </si>
  <si>
    <t>70-120 мм</t>
  </si>
  <si>
    <t>HL4</t>
  </si>
  <si>
    <t>115-155 мм</t>
  </si>
  <si>
    <t>HL5 (HL3+M1)</t>
  </si>
  <si>
    <t>155-250 мм</t>
  </si>
  <si>
    <t>HL5</t>
  </si>
  <si>
    <t>HL6  (HL4+M1)</t>
  </si>
  <si>
    <t>195-285 мм</t>
  </si>
  <si>
    <t xml:space="preserve">HL6 </t>
  </si>
  <si>
    <t>HL7  (HL3+2М1)</t>
  </si>
  <si>
    <t>235-385 мм</t>
  </si>
  <si>
    <t>HL7</t>
  </si>
  <si>
    <t>HL8  (HL4+2М1)</t>
  </si>
  <si>
    <t>285-430 мм</t>
  </si>
  <si>
    <t>HL8</t>
  </si>
  <si>
    <t>HL9  (HL3+3М1)</t>
  </si>
  <si>
    <t>335-485 мм</t>
  </si>
  <si>
    <t>HL9</t>
  </si>
  <si>
    <t>HL10  (HL4+3M1)</t>
  </si>
  <si>
    <t>385-530 мм</t>
  </si>
  <si>
    <t>HL10</t>
  </si>
  <si>
    <t>Стопорное кольцо HILST LOCK (упаковка 10шт)</t>
  </si>
  <si>
    <t>HLLR</t>
  </si>
  <si>
    <t>диаметр
120мм</t>
  </si>
  <si>
    <t xml:space="preserve">ссылка </t>
  </si>
  <si>
    <t>Обруч HILST LIFT усиливающий, для основания опоры B3  (упаковка 10шт)</t>
  </si>
  <si>
    <t>HLRB3</t>
  </si>
  <si>
    <t>10шт.</t>
  </si>
  <si>
    <t>Опора нерегулируемая HILST FH5 для алюминиевой лаги</t>
  </si>
  <si>
    <t>FH5</t>
  </si>
  <si>
    <t>d=110, h=12, вес=0,045</t>
  </si>
  <si>
    <t>Увеличитель высоты</t>
  </si>
  <si>
    <t>М1 (увеличитель)</t>
  </si>
  <si>
    <t>85-130 мм</t>
  </si>
  <si>
    <t>HLM1</t>
  </si>
  <si>
    <t>Вершина опоры для плитки на алюминиевую лагу</t>
  </si>
  <si>
    <t>TJ1</t>
  </si>
  <si>
    <t xml:space="preserve"> 110х30х110 
</t>
  </si>
  <si>
    <t>HLTJ1</t>
  </si>
  <si>
    <t>Вершина для плитки стандарт</t>
  </si>
  <si>
    <t>Т4</t>
  </si>
  <si>
    <t>100 шт.</t>
  </si>
  <si>
    <t>HLT4</t>
  </si>
  <si>
    <t>Вершина для плитки премиум</t>
  </si>
  <si>
    <t>Т2</t>
  </si>
  <si>
    <t>HLT2</t>
  </si>
  <si>
    <t>Вершина для всех типов лаг</t>
  </si>
  <si>
    <t>Т3</t>
  </si>
  <si>
    <t>HLT3</t>
  </si>
  <si>
    <t>Вершина для алюминиевой лаги</t>
  </si>
  <si>
    <t>Т1</t>
  </si>
  <si>
    <t>160 шт.</t>
  </si>
  <si>
    <t>HLT1</t>
  </si>
  <si>
    <t>Горизонт. фиксатор вершин</t>
  </si>
  <si>
    <t>F</t>
  </si>
  <si>
    <t>HLF1</t>
  </si>
  <si>
    <t>Верхняя пластина  для вертикального зажима</t>
  </si>
  <si>
    <t>HLP1</t>
  </si>
  <si>
    <t>Нижняя пластина для вертикального зажима</t>
  </si>
  <si>
    <t>HLP2</t>
  </si>
  <si>
    <t>Торцевая пластина периметра</t>
  </si>
  <si>
    <t>HLP3</t>
  </si>
  <si>
    <t>Ручка для подъема плитки</t>
  </si>
  <si>
    <t>M030500500</t>
  </si>
  <si>
    <t>500*500мм</t>
  </si>
  <si>
    <t>HLP5</t>
  </si>
  <si>
    <t>М030600600</t>
  </si>
  <si>
    <t>600*600мм</t>
  </si>
  <si>
    <t>HLP4</t>
  </si>
  <si>
    <t>Ключ для вершины опоры под плитку</t>
  </si>
  <si>
    <t>KMH</t>
  </si>
  <si>
    <t>Внимание! Итоговая цена опоры складывается из стоимости опоры без вершины+стоимость вершины</t>
  </si>
  <si>
    <t xml:space="preserve">                                   Противопожарные регулируемые опоры HILST LIFT F</t>
  </si>
  <si>
    <t>Материал</t>
  </si>
  <si>
    <t>Артикул</t>
  </si>
  <si>
    <t>Размер (мм)</t>
  </si>
  <si>
    <t>РРЦ 
(руб. с НДС)</t>
  </si>
  <si>
    <t>Идеальное решение для объектов с повышенными требованиями к пожарной безопасности (эксплуатируемые кровкли). Опоры HILST LIFT F позволяют организовать ровный горизонтальный настил при наклонных основаниях.</t>
  </si>
  <si>
    <t>Опора регулируемая противопожарная 
HILST LIFT F</t>
  </si>
  <si>
    <t>Стеклоармированный 
PP</t>
  </si>
  <si>
    <t>HLF1R</t>
  </si>
  <si>
    <t>210Х210Х35-50</t>
  </si>
  <si>
    <t>HLF2R</t>
  </si>
  <si>
    <t>210Х210Х50-75</t>
  </si>
  <si>
    <t>HLF3R</t>
  </si>
  <si>
    <t>210Х210Х70-120</t>
  </si>
  <si>
    <t>HLF4R</t>
  </si>
  <si>
    <t>210Х210Х115-155</t>
  </si>
  <si>
    <t>HLF5R (HLF3R+HLMF1R)</t>
  </si>
  <si>
    <t>HLF6R (HLF4R+HLMF1R)</t>
  </si>
  <si>
    <t>HLF7R (HLF3R+2*HLMF1R)</t>
  </si>
  <si>
    <t>HLF8R (HLF4R+2*HLMF1R)</t>
  </si>
  <si>
    <t>HLF9R (HLF3R+3*HLMF1R)</t>
  </si>
  <si>
    <t>HLF10R (HLF4R+3*HLMF1R)</t>
  </si>
  <si>
    <t>Для увеличения высоты регулируемой опоры HILST LIFT F и пригодный к эксплуатации на объектах с повышенными требованиями к пожарной безопасности.Максимальное увеличение высоты опоры до 530мм</t>
  </si>
  <si>
    <t>Увеличитель высоты для опор противопожарных HILST LIFT MF</t>
  </si>
  <si>
    <t>HLMF1R</t>
  </si>
  <si>
    <t>150х150х85-130</t>
  </si>
  <si>
    <t>Специально разработанная для алюминиевой лаги HILST, вершина обеспечивает надежную фиксацию благодаря 4 зацепам. А материал извготовления отвечает повышенным требованиям пожарной безопасности.</t>
  </si>
  <si>
    <t>Вершина опоры противопожарной HILST LIFT F 
для алюминиевой лаги</t>
  </si>
  <si>
    <t>HLTF1R</t>
  </si>
  <si>
    <t>105х20х90
цвет: черный</t>
  </si>
  <si>
    <t>Противопожарная вершина со специальным крепленем для всех типов лаг высотой до 20мм. Фиксатор под саморез, усиленный 4мя ребрами жесткости, обеспечит надежную и жесткую фиксацию лаги.</t>
  </si>
  <si>
    <t>Вершина опорыпротивопожарной HILST LIFT F 
для всех типов лаг</t>
  </si>
  <si>
    <t>HLTF3R</t>
  </si>
  <si>
    <t>110х45х110
цвет: красный</t>
  </si>
  <si>
    <t>Специальная прорезиновая накладка и 4 фиксатора обеспечивают надежную фиксацию плитки. А материал изготовления отвечает повышенным тредованиям пожарной безопасности</t>
  </si>
  <si>
    <t>Вершина опорыпротивопожарной HILST LIFT F 
для плитки стандарт</t>
  </si>
  <si>
    <t>HLTF4R</t>
  </si>
  <si>
    <t xml:space="preserve">
цвет: черный</t>
  </si>
  <si>
    <t>Противопожарная опора с системой ANTI-NOISE позволяет гасить вибрации благодаря наличию прорезиновой поверхности. А увеличенный диаметр позволяет снизить нагрузку на углы плитки в местах ее установки на опоры.</t>
  </si>
  <si>
    <t>Вершина опоры противопожарной HILST LIFT F
 для плитки премиум</t>
  </si>
  <si>
    <t>HLTF2R</t>
  </si>
  <si>
    <t>Противопожарный фиксатор позволяет зафиксировать угол вершины опоры, что являетсмя особенно актуальным при укладке плитки</t>
  </si>
  <si>
    <t>Горизонтальный фиксатор угла 
для вершин HILST LIFT F</t>
  </si>
  <si>
    <t>диаметр
120мм, цвет: коричневый</t>
  </si>
  <si>
    <t>цвет: коричневый</t>
  </si>
  <si>
    <r>
      <rPr>
        <b/>
        <sz val="14"/>
        <color rgb="FF000000"/>
        <rFont val="Calibri"/>
      </rPr>
      <t>НЕГОРЮЧИЕ металлические опоры</t>
    </r>
    <r>
      <rPr>
        <b/>
        <sz val="14"/>
        <color rgb="FFFF0000"/>
        <rFont val="Arial"/>
      </rPr>
      <t xml:space="preserve"> HILST</t>
    </r>
    <r>
      <rPr>
        <b/>
        <sz val="14"/>
        <color rgb="FF000000"/>
        <rFont val="Arial"/>
      </rPr>
      <t xml:space="preserve"> для лаг</t>
    </r>
  </si>
  <si>
    <t>Опора с вершиной для лаг</t>
  </si>
  <si>
    <t>H1</t>
  </si>
  <si>
    <t>45-70,5 мм</t>
  </si>
  <si>
    <t>H2</t>
  </si>
  <si>
    <t>65-115 мм</t>
  </si>
  <si>
    <t>H3</t>
  </si>
  <si>
    <t>110-195 мм</t>
  </si>
  <si>
    <t>H4</t>
  </si>
  <si>
    <t>190-290 мм</t>
  </si>
  <si>
    <r>
      <rPr>
        <b/>
        <sz val="14"/>
        <color rgb="FF000000"/>
        <rFont val="Calibri"/>
      </rPr>
      <t>НЕРЕГУЛИРУЕМЫЕ опоры</t>
    </r>
    <r>
      <rPr>
        <b/>
        <sz val="14"/>
        <color rgb="FFFF0000"/>
        <rFont val="Arial"/>
      </rPr>
      <t xml:space="preserve"> HILST</t>
    </r>
    <r>
      <rPr>
        <b/>
        <sz val="14"/>
        <color rgb="FF000000"/>
        <rFont val="Arial"/>
      </rPr>
      <t xml:space="preserve"> </t>
    </r>
    <r>
      <rPr>
        <b/>
        <sz val="14"/>
        <color theme="1"/>
        <rFont val="Arial"/>
      </rPr>
      <t>для плитки и лаг (без фиксации)</t>
    </r>
  </si>
  <si>
    <t>Опора нерегулируемая HILST LIFT ЕН 15</t>
  </si>
  <si>
    <t>EH15</t>
  </si>
  <si>
    <t>15мм</t>
  </si>
  <si>
    <t>Опора нерегулируемая HILST LIFT ЕН 20</t>
  </si>
  <si>
    <t>EH20</t>
  </si>
  <si>
    <t>20мм</t>
  </si>
  <si>
    <t>Корректирующая резиновая прокладка HILST LIFT (кольцо), 3мм</t>
  </si>
  <si>
    <t>LH3</t>
  </si>
  <si>
    <t>3мм</t>
  </si>
  <si>
    <r>
      <rPr>
        <b/>
        <sz val="14"/>
        <color theme="1"/>
        <rFont val="Calibri,Arial"/>
      </rPr>
      <t>НЕРЕГУЛИРУЕМЫЕ огнеупорные опоры</t>
    </r>
    <r>
      <rPr>
        <b/>
        <sz val="14"/>
        <color rgb="FFFF0000"/>
        <rFont val="Arial"/>
      </rPr>
      <t xml:space="preserve"> HILST</t>
    </r>
    <r>
      <rPr>
        <b/>
        <sz val="14"/>
        <color theme="1"/>
        <rFont val="Arial"/>
      </rPr>
      <t xml:space="preserve"> для кровли</t>
    </r>
  </si>
  <si>
    <t>Опора нерегулируемая HILST LIFT F15</t>
  </si>
  <si>
    <t>F15</t>
  </si>
  <si>
    <t>Опора нерегулируемая HILST LIFT F20</t>
  </si>
  <si>
    <t>F20</t>
  </si>
  <si>
    <t>STF3</t>
  </si>
  <si>
    <t>Кровельные панели HILST Roof Panel</t>
  </si>
  <si>
    <t>Мах распределенная нагрузка на 1 шт.</t>
  </si>
  <si>
    <t>Толщина металла, мм</t>
  </si>
  <si>
    <t>HRP3.0</t>
  </si>
  <si>
    <t>500 кг</t>
  </si>
  <si>
    <t>3,0 мм</t>
  </si>
  <si>
    <t>Керамогранит HILST THERMO</t>
  </si>
  <si>
    <t>Вес 1шт.
 (кг)</t>
  </si>
  <si>
    <t>Керамогранит HILST Thermo - плитка с электроподогревом</t>
  </si>
  <si>
    <t>Позволяет добиться сокращения эксплуатационных затрат в 30 раз за счет дистанционирования от замершего грунта.
 Увеличивает скорость удаления снега и наледи.</t>
  </si>
  <si>
    <t>Керамогранит 
 Закаленное нагреваемое стекло
 Провод электропитания 220В</t>
  </si>
  <si>
    <t>600х600х20</t>
  </si>
  <si>
    <t>м.п.</t>
  </si>
  <si>
    <t>Система декоративных ограждений NauticPrime. Цвет венге.</t>
  </si>
  <si>
    <t>№ п/п</t>
  </si>
  <si>
    <t>Размер, мм</t>
  </si>
  <si>
    <t>Цвет/вид</t>
  </si>
  <si>
    <t>Ед. изм.</t>
  </si>
  <si>
    <t>Розница, руб</t>
  </si>
  <si>
    <t>Профиль опорный (столб) (3 м.п.)</t>
  </si>
  <si>
    <t>120х120</t>
  </si>
  <si>
    <t>Венге</t>
  </si>
  <si>
    <t>Балясина NauticPrime (3 м.п.)</t>
  </si>
  <si>
    <t>50x50</t>
  </si>
  <si>
    <t>Перило NauticPrime (3 м.п.)</t>
  </si>
  <si>
    <t>92х45</t>
  </si>
  <si>
    <t>Уголок металл</t>
  </si>
  <si>
    <t>32*32*32</t>
  </si>
  <si>
    <t>Оцинков</t>
  </si>
  <si>
    <t>Держатель перила прямой(уп. 2шт.)</t>
  </si>
  <si>
    <t>уп.</t>
  </si>
  <si>
    <t>Держатель перила наклон 30 град.</t>
  </si>
  <si>
    <t>пара</t>
  </si>
  <si>
    <t>Заглушка в балясину</t>
  </si>
  <si>
    <t>38х38</t>
  </si>
  <si>
    <t>Заглушка для балясин УГЛОВАЯ</t>
  </si>
  <si>
    <t>96 х 37 х 38</t>
  </si>
  <si>
    <t>NPP96V</t>
  </si>
  <si>
    <t>Крышка верхняя</t>
  </si>
  <si>
    <t>150x150х70</t>
  </si>
  <si>
    <t>Крышка нижняя (юбка)</t>
  </si>
  <si>
    <t>210х210х45</t>
  </si>
  <si>
    <t>Саморез 30*3,5мм</t>
  </si>
  <si>
    <t>30*3,5</t>
  </si>
  <si>
    <t>Белый</t>
  </si>
  <si>
    <t>Стакан-опора мет. 100*100*960мм</t>
  </si>
  <si>
    <t>h=960 мм</t>
  </si>
  <si>
    <t>Подпятник 170*170мм</t>
  </si>
  <si>
    <t>Комплект крышек с светодиодами для столба NauticPrime (120*120)</t>
  </si>
  <si>
    <t>1 шт - крышка верх с светодиодами, венге
1 шт - юбка (низ), венге</t>
  </si>
  <si>
    <t>NPLV120</t>
  </si>
  <si>
    <r>
      <rPr>
        <b/>
        <sz val="10"/>
        <color rgb="FFFF0000"/>
        <rFont val="Tahoma"/>
      </rPr>
      <t>Внимание! Цены на ДПК погонаж указаны для цвета венге. Цвет "Слоновая кость" +10% к цене коричневого!</t>
    </r>
    <r>
      <rPr>
        <sz val="10"/>
        <color theme="1"/>
        <rFont val="Tahoma"/>
      </rPr>
      <t xml:space="preserve"> </t>
    </r>
  </si>
  <si>
    <t>Пример рассчета стоимости 1 м.п. ограждения из ДПК без армировочного мет.стакана. Высота ограждения 1м  (пролёт с 1-ой опорой)</t>
  </si>
  <si>
    <t>N</t>
  </si>
  <si>
    <t>Комплектующие</t>
  </si>
  <si>
    <t>Кол-во</t>
  </si>
  <si>
    <t>Ст-ть, руб</t>
  </si>
  <si>
    <t>Сумма</t>
  </si>
  <si>
    <t>Профиль опорный NauticPrime (столб)</t>
  </si>
  <si>
    <t>Балюстра NauticPrime *</t>
  </si>
  <si>
    <t>Перило NauticPrime *</t>
  </si>
  <si>
    <t>Уголок**</t>
  </si>
  <si>
    <t>Заглушка</t>
  </si>
  <si>
    <t>Стакан металл***</t>
  </si>
  <si>
    <t>Итого:</t>
  </si>
  <si>
    <t>* Рассчет за 1 м.п. приведен исходя из длины пролета данной секции 1,5м.
** В случае сборки ограждений "крестом", крепление перил к столбам осуществляется с помощью уголка. 
*** Закладная может отсутствовать в некоторых случаях монтажа.</t>
  </si>
  <si>
    <t>Ограждения Holzhof WoodStyle с тиснением "под дерево"  (комплект в коробке)</t>
  </si>
  <si>
    <t>Наименование изделия</t>
  </si>
  <si>
    <t>Кол-во /фото</t>
  </si>
  <si>
    <t>Цена, руб</t>
  </si>
  <si>
    <t>Сумма, руб</t>
  </si>
  <si>
    <t>Арт</t>
  </si>
  <si>
    <t>Столб 100*100*1000мм</t>
  </si>
  <si>
    <t>м.п. (шт.)</t>
  </si>
  <si>
    <t>WS1000</t>
  </si>
  <si>
    <t>Крышка столба</t>
  </si>
  <si>
    <t>WSKB</t>
  </si>
  <si>
    <t>Юбка столба</t>
  </si>
  <si>
    <t>HHJV</t>
  </si>
  <si>
    <t>Перило</t>
  </si>
  <si>
    <t>шт. (м.п.)</t>
  </si>
  <si>
    <t>HHP3000V</t>
  </si>
  <si>
    <t>Крепление перила</t>
  </si>
  <si>
    <t>WSKRP</t>
  </si>
  <si>
    <t>Балюстрада </t>
  </si>
  <si>
    <t>HHB3000V</t>
  </si>
  <si>
    <t>Заглушка-держатель балюстрады</t>
  </si>
  <si>
    <t>HH4327V</t>
  </si>
  <si>
    <t>Саморезы</t>
  </si>
  <si>
    <t>комплект</t>
  </si>
  <si>
    <t>Армирующий профиль столба (110х140)</t>
  </si>
  <si>
    <t>HHPO3000V</t>
  </si>
  <si>
    <t>Итого</t>
  </si>
  <si>
    <t>Внимание! В комплекте 1 столб! Цвет ограждений венге. В коробке нарезанные детали. Требуется самостоятельная сборка.</t>
  </si>
  <si>
    <t>Комплект крышек с светодиодами для столба Holzhof woodstyle (100*100)</t>
  </si>
  <si>
    <t>100х100</t>
  </si>
  <si>
    <t>WSL100</t>
  </si>
  <si>
    <t>фото</t>
  </si>
  <si>
    <t>наименование</t>
  </si>
  <si>
    <t>Цена розн.</t>
  </si>
  <si>
    <t>Цена дилер</t>
  </si>
  <si>
    <t>Заглушка для перила HILST</t>
  </si>
  <si>
    <t>92*45</t>
  </si>
  <si>
    <t>Фасадные панели, сайдинг, планкен из ДПК</t>
  </si>
  <si>
    <t xml:space="preserve">Фасадные панели Holzhof (вентилируемый сайдинг) из ДПК </t>
  </si>
  <si>
    <t>Фасадная панель 3D Holzhof,  165*15*3000мм</t>
  </si>
  <si>
    <t>Рабочий размер: 165*15*3000 мм
Габаритный размер: 175*15*3000 мм</t>
  </si>
  <si>
    <r>
      <rPr>
        <b/>
        <sz val="10"/>
        <color theme="1"/>
        <rFont val="Arial"/>
      </rPr>
      <t xml:space="preserve">Венге, коричневый </t>
    </r>
    <r>
      <rPr>
        <sz val="10"/>
        <color theme="1"/>
        <rFont val="Arial"/>
      </rPr>
      <t xml:space="preserve">
Под заказ: антрацит; </t>
    </r>
    <r>
      <rPr>
        <sz val="10"/>
        <color rgb="FFFF0000"/>
        <rFont val="Arial"/>
      </rPr>
      <t xml:space="preserve">терракот, серый, слоновая кость, кедр +10% </t>
    </r>
  </si>
  <si>
    <t>FH3000K
FH3000G
FH3000EB
FH3000A
FH3000T
FH3000V
FH3000B</t>
  </si>
  <si>
    <t>Направляющая для сайдинга из ДПК (лага)</t>
  </si>
  <si>
    <t>35*40*4000 мм</t>
  </si>
  <si>
    <t>Темный/серый</t>
  </si>
  <si>
    <t>Уголок внешний ДПК (нешлифованый) с алюминиевой направляющей</t>
  </si>
  <si>
    <t>50*50*3000мм</t>
  </si>
  <si>
    <r>
      <rPr>
        <b/>
        <sz val="10"/>
        <color theme="1"/>
        <rFont val="Arial"/>
      </rPr>
      <t>Алюминий:</t>
    </r>
    <r>
      <rPr>
        <sz val="10"/>
        <color theme="1"/>
        <rFont val="Arial"/>
      </rPr>
      <t xml:space="preserve"> неокрашеный алюминий</t>
    </r>
  </si>
  <si>
    <t>ALC3</t>
  </si>
  <si>
    <r>
      <rPr>
        <b/>
        <sz val="10"/>
        <color theme="1"/>
        <rFont val="Arial"/>
      </rPr>
      <t>ДПК:</t>
    </r>
    <r>
      <rPr>
        <sz val="10"/>
        <color theme="1"/>
        <rFont val="Arial"/>
      </rPr>
      <t xml:space="preserve"> венге, коричневый, антрацит; </t>
    </r>
    <r>
      <rPr>
        <sz val="10"/>
        <color rgb="FFFF0000"/>
        <rFont val="Arial"/>
      </rPr>
      <t xml:space="preserve">
терракот, серый, слоновая кость, кедр +10% </t>
    </r>
  </si>
  <si>
    <t xml:space="preserve">CHH3000A
CHH3000V
CHH3000C
CHH3000B
CHH3000G
CHH3000W
CHH3000T
</t>
  </si>
  <si>
    <t>Стартовый профиль ДПК (не шлифованный) с алюминиевой направляющей</t>
  </si>
  <si>
    <t>40*20*3000мм</t>
  </si>
  <si>
    <r>
      <rPr>
        <b/>
        <sz val="10"/>
        <color theme="1"/>
        <rFont val="Arial"/>
      </rPr>
      <t>Алюминий:</t>
    </r>
    <r>
      <rPr>
        <sz val="10"/>
        <color theme="1"/>
        <rFont val="Arial"/>
      </rPr>
      <t xml:space="preserve"> неокрашеный алюминий</t>
    </r>
  </si>
  <si>
    <t>ALS3</t>
  </si>
  <si>
    <r>
      <rPr>
        <b/>
        <sz val="10"/>
        <color theme="1"/>
        <rFont val="Arial"/>
      </rPr>
      <t>ДПК:</t>
    </r>
    <r>
      <rPr>
        <sz val="10"/>
        <color theme="1"/>
        <rFont val="Arial"/>
      </rPr>
      <t xml:space="preserve"> венге, коричневый, антрацит; </t>
    </r>
    <r>
      <rPr>
        <sz val="10"/>
        <color rgb="FFFF0000"/>
        <rFont val="Arial"/>
      </rPr>
      <t xml:space="preserve">
терракот, серый, слоновая кость, кедр +10% </t>
    </r>
  </si>
  <si>
    <t>STP3000W
STP3000V
STP3000C
STP3000B
STP3000A
STP3000G</t>
  </si>
  <si>
    <t>Клипса пластиковая с компенсатором зазора</t>
  </si>
  <si>
    <t>40*21*18, 
высота ножки 7мм</t>
  </si>
  <si>
    <r>
      <rPr>
        <sz val="10"/>
        <color theme="1"/>
        <rFont val="Arimo"/>
      </rPr>
      <t xml:space="preserve">Черный. 
</t>
    </r>
    <r>
      <rPr>
        <sz val="10"/>
        <color rgb="FFFF0000"/>
        <rFont val="Arial Cyr"/>
      </rPr>
      <t>Отгрузка кратно 100шт!</t>
    </r>
  </si>
  <si>
    <t>KLF
HPL</t>
  </si>
  <si>
    <t>Сайдинг Darvolex с тиснением</t>
  </si>
  <si>
    <t>Сайдинг Darvolex 185*19*3000мм, тиснение 3D</t>
  </si>
  <si>
    <t>185*19*3000 мм</t>
  </si>
  <si>
    <t>Коричневый, венге</t>
  </si>
  <si>
    <t>SDR3000B</t>
  </si>
  <si>
    <t>Уголок внешний (внутренняя сторона без шлифовки)</t>
  </si>
  <si>
    <t>70*70*4000 мм</t>
  </si>
  <si>
    <t>Коричневый, венге, серый</t>
  </si>
  <si>
    <t>COR4000V</t>
  </si>
  <si>
    <t>Стартовая клипса металл</t>
  </si>
  <si>
    <t>Нержавейка (серебристый)</t>
  </si>
  <si>
    <t>BF7
BF8
HS7
HS8
H3D6
H3D7
H3D8</t>
  </si>
  <si>
    <t>Планкен из ДПК</t>
  </si>
  <si>
    <t>Планкен</t>
  </si>
  <si>
    <t>80*13*3000 мм</t>
  </si>
  <si>
    <t>Венге, антрацит, мрамор, бамбук.</t>
  </si>
  <si>
    <t>PL3000W
PL3000B
PL3000A
PL3000К</t>
  </si>
  <si>
    <t>Темный</t>
  </si>
  <si>
    <t>Клипса металлическая для монтажа планкена.</t>
  </si>
  <si>
    <t>KMP</t>
  </si>
  <si>
    <t>Стеновая панель из ДПК</t>
  </si>
  <si>
    <t>Цена за шт.</t>
  </si>
  <si>
    <t>Цена за п.м.</t>
  </si>
  <si>
    <t>цена за м2</t>
  </si>
  <si>
    <t>Вертикальная стеновая панель NauticPrime Line ДПК 219*26*3000мм, цвет Тик</t>
  </si>
  <si>
    <t>219*26*3000мм</t>
  </si>
  <si>
    <t>тик</t>
  </si>
  <si>
    <t>WL-SQB21926.3</t>
  </si>
  <si>
    <t>Вертикальная стеновая панель NauticPrime Line ДПК 219*26*4000мм, цвет Тик</t>
  </si>
  <si>
    <t>219*26*4000мм</t>
  </si>
  <si>
    <t>WL-SQB21926</t>
  </si>
  <si>
    <t>Уголок ДПК 50*50*3000мм для стеновой панели NauticPrime, цвет Тик</t>
  </si>
  <si>
    <t>WL-SGJ5050.3</t>
  </si>
  <si>
    <t>Уголок ДПК 50*50*4000мм для стеновой панели NauticPrime, цвет Тик</t>
  </si>
  <si>
    <t>50*50*4000мм</t>
  </si>
  <si>
    <t xml:space="preserve">Грядки Holzhof Eco из ДПК </t>
  </si>
  <si>
    <t>Продукция</t>
  </si>
  <si>
    <t>Изображение</t>
  </si>
  <si>
    <t>руб</t>
  </si>
  <si>
    <t>Грядка Holzhof Eco S</t>
  </si>
  <si>
    <t>Доска грядочная Holzhof Eco S 150x25x2950 мм, антрацит</t>
  </si>
  <si>
    <t>GRHH1502950A</t>
  </si>
  <si>
    <t>150x25x2950 мм</t>
  </si>
  <si>
    <t>Угловой элемент для клумбы Holzhof 25*150, пластик черный, 90град</t>
  </si>
  <si>
    <t>CEH150PB</t>
  </si>
  <si>
    <t>состоит из 3-х деталей, каждая - размером 6.5х6.5х5см</t>
  </si>
  <si>
    <t>черный</t>
  </si>
  <si>
    <t>Соединительный элемент Holzhof для клумб 25*150, 180 град</t>
  </si>
  <si>
    <t>CE150B</t>
  </si>
  <si>
    <t>состоит из 3-х  деталей, каждая - размером 6.5х3.2х5см</t>
  </si>
  <si>
    <t>Стяжка для грядочной доски, длина - 1 м</t>
  </si>
  <si>
    <t>SCGB1</t>
  </si>
  <si>
    <t>Длина 1 метр</t>
  </si>
  <si>
    <t>оцинкованный, никелированный</t>
  </si>
  <si>
    <t>Профессиональная сетка от кротов. Рулон 1х10м (10 кв.м.)</t>
  </si>
  <si>
    <t>SET10</t>
  </si>
  <si>
    <t>Рулон 1х10м. 10 кв.м.</t>
  </si>
  <si>
    <t>зеленый</t>
  </si>
  <si>
    <t>Профессиональная сетка от кротов. Рулон: 2х50м (100 кв.м.)</t>
  </si>
  <si>
    <t>SET100</t>
  </si>
  <si>
    <t>Рулон 2х50м. 100 кв.м.</t>
  </si>
  <si>
    <t>Грядка Holzhof Eco M</t>
  </si>
  <si>
    <t>Доска грядочная Holzhof Eco M 200x25x2950 мм, антрацит</t>
  </si>
  <si>
    <t>GRHH2002950A</t>
  </si>
  <si>
    <t>200x25x2950 мм</t>
  </si>
  <si>
    <t>Угловой элемент для клумбы Holzhof Eco 25*200, пластик черный, 90град</t>
  </si>
  <si>
    <t>HEH200B</t>
  </si>
  <si>
    <t>состоит из 4-х угловых деталей, каждая - размером 6.5х6.5х5см</t>
  </si>
  <si>
    <t>Соединительный элемент Holzhof Eco для клумб 25*200, 180 град</t>
  </si>
  <si>
    <t>CEL200B</t>
  </si>
  <si>
    <t>состоит из 4-х деталей, каждая - размером 6.5х6.5х5см</t>
  </si>
  <si>
    <t>Грядка Holzhof Eco L</t>
  </si>
  <si>
    <t>Доска грядочная Holzhof Eco L 250х25*2950 мм, антрацит</t>
  </si>
  <si>
    <t>GRHH2502950A</t>
  </si>
  <si>
    <t>250x25x2950 мм</t>
  </si>
  <si>
    <t>Угловой элемент для клумбы Holzhof Eco 25*250, пластик черный, 90град</t>
  </si>
  <si>
    <t>HEH250B</t>
  </si>
  <si>
    <t>состоит из 5-х угловых деталей, каждая - размером 6.5х6.5х5см</t>
  </si>
  <si>
    <t xml:space="preserve">Соединительный элемент Holzhof Eco для клумб 25*250, 180 град </t>
  </si>
  <si>
    <t>CEL250B</t>
  </si>
  <si>
    <t>состоит из 5-х деталей, каждая - размером 6.5х6.5х5см</t>
  </si>
  <si>
    <t>Грядка Holzhof Eco XL</t>
  </si>
  <si>
    <t>Доска грядочная Holzhof Eco XL 300х25*2950 мм, антрацит</t>
  </si>
  <si>
    <t>GRHH3002950A</t>
  </si>
  <si>
    <t>300x25x2950 мм</t>
  </si>
  <si>
    <t>ожидается</t>
  </si>
  <si>
    <t>Угловой элемент пластик 90 град</t>
  </si>
  <si>
    <t>HEH300B</t>
  </si>
  <si>
    <t>состоит из 6-х угловыхдеталей, каждая - размером 6.5х6.5х5см</t>
  </si>
  <si>
    <t>Соединитель H образный пластик</t>
  </si>
  <si>
    <t>CEL300B</t>
  </si>
  <si>
    <t>состоит из 6-х деталей, каждая - размером 6.5х6.5х5см</t>
  </si>
  <si>
    <t>Грядки, клумбы, цветочницы из ДПК</t>
  </si>
  <si>
    <t>Сылка на товар</t>
  </si>
  <si>
    <t>Наименование и описание</t>
  </si>
  <si>
    <t>Грядочная доска</t>
  </si>
  <si>
    <t>Специальная доска из ДПК для организации грядок, клумб, цветочниц.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</si>
  <si>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150x25х2950мм</t>
    </r>
  </si>
  <si>
    <t>Коричневая, тиснение под дерево</t>
  </si>
  <si>
    <t>GR15029503D</t>
  </si>
  <si>
    <t>шт. (2,95м)</t>
  </si>
  <si>
    <t>Доска грядочная высокая+теплая. Для клумб, грядок, цветочниц высокого размера.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</si>
  <si>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225x30х2950 мм</t>
    </r>
  </si>
  <si>
    <t>GR22529503D</t>
  </si>
  <si>
    <t>нет в наличии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</si>
  <si>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300x30х2950 мм</t>
    </r>
  </si>
  <si>
    <t>GR30029503D</t>
  </si>
  <si>
    <t>Доска грядочная низкая. Для клумб, грядок, цветочниц. NauticPrime EstheticWood 3D.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</si>
  <si>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150x25х2950 мм</t>
    </r>
  </si>
  <si>
    <t>Серый, глубокий эмбоссинг</t>
  </si>
  <si>
    <t>GR1502950NPG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</si>
  <si>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150x25х2950 мм</t>
    </r>
  </si>
  <si>
    <t>Венге, глубокий эмбоссинг</t>
  </si>
  <si>
    <t>GR1502950NP</t>
  </si>
  <si>
    <t>Доска грядочная высокая+теплая. Для клумб, грядок, цветочниц высокого размера. NauticPrime EstheticWood 3D.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</si>
  <si>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225x30х2950 мм</t>
    </r>
  </si>
  <si>
    <t>GR2252950NPG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</si>
  <si>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225x30х2950 мм</t>
    </r>
  </si>
  <si>
    <t>GR2252950NP</t>
  </si>
  <si>
    <t>Доска грядочная высокая NauticPrime EstheticWood 3D. Для клумб, грядок, цветочниц высокого размера.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</si>
  <si>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300x30х2950 мм</t>
    </r>
  </si>
  <si>
    <t>Срый, 3D тиснение</t>
  </si>
  <si>
    <t>GR3002950NPG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</si>
  <si>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300x30х2950 мм</t>
    </r>
  </si>
  <si>
    <t>Венге, 3D тиснение</t>
  </si>
  <si>
    <t>GR3002950NP</t>
  </si>
  <si>
    <r>
      <rPr>
        <b/>
        <sz val="10"/>
        <color rgb="FFFF0000"/>
        <rFont val="Arial"/>
      </rPr>
      <t>НА СКЛАДЕ</t>
    </r>
    <r>
      <rPr>
        <sz val="10"/>
        <color theme="1"/>
        <rFont val="Arial"/>
      </rPr>
      <t xml:space="preserve">
445x35х2950 мм</t>
    </r>
  </si>
  <si>
    <t>GR4502950NP</t>
  </si>
  <si>
    <t>Комплектующие для грядочных досок</t>
  </si>
  <si>
    <r>
      <rPr>
        <sz val="12"/>
        <color theme="1"/>
        <rFont val="Arial"/>
      </rPr>
      <t xml:space="preserve">Угловой поворотный элемент для доски клумб, цветочниц и грядок размером 150*25мм. </t>
    </r>
    <r>
      <rPr>
        <sz val="11"/>
        <color theme="1"/>
        <rFont val="Arial"/>
      </rPr>
      <t>Угол поворота от 60 град. до 300 град.</t>
    </r>
  </si>
  <si>
    <t>Черный цвет</t>
  </si>
  <si>
    <t>PLSH25150BL</t>
  </si>
  <si>
    <r>
      <rPr>
        <sz val="12"/>
        <color theme="1"/>
        <rFont val="Arial"/>
      </rPr>
      <t xml:space="preserve">Угловой поворотный элемент для доски клумб, цветочниц и грядок размером 150*25мм. </t>
    </r>
    <r>
      <rPr>
        <sz val="11"/>
        <color theme="1"/>
        <rFont val="Arial"/>
      </rPr>
      <t>Угол поворота от 60 град. до 300 град.</t>
    </r>
  </si>
  <si>
    <t>Коричневый цвет</t>
  </si>
  <si>
    <t>PLSH25150BR</t>
  </si>
  <si>
    <r>
      <rPr>
        <sz val="12"/>
        <color theme="1"/>
        <rFont val="Arial"/>
      </rPr>
      <t xml:space="preserve">Угловой поворотный элемент для доски клумб, цветочниц и грядок размером 225*30мм. </t>
    </r>
    <r>
      <rPr>
        <sz val="11"/>
        <color theme="1"/>
        <rFont val="Arial"/>
      </rPr>
      <t>Угол поворота от 60 град. до 300 град.</t>
    </r>
  </si>
  <si>
    <t>PLSH30300BL</t>
  </si>
  <si>
    <r>
      <rPr>
        <sz val="12"/>
        <color theme="1"/>
        <rFont val="Arial"/>
      </rPr>
      <t xml:space="preserve">Угловой поворотный элемент для доски клумб, цветочниц и грядок размером 225*30мм. </t>
    </r>
    <r>
      <rPr>
        <sz val="11"/>
        <color theme="1"/>
        <rFont val="Arial"/>
      </rPr>
      <t>Угол поворота от 60 град. до 300 град.</t>
    </r>
  </si>
  <si>
    <t>PLSH30225BR</t>
  </si>
  <si>
    <r>
      <rPr>
        <sz val="12"/>
        <color theme="1"/>
        <rFont val="Arial"/>
      </rPr>
      <t xml:space="preserve">Угловой поворотный элемент для высокой грядочной доски из ДПК размером 300*30мм.
</t>
    </r>
    <r>
      <rPr>
        <sz val="11"/>
        <color theme="1"/>
        <rFont val="Arial"/>
      </rPr>
      <t>Угол поворота от 60 град. до 300 град. В комплекте в том числе колышек, заглушки, саморезы.</t>
    </r>
  </si>
  <si>
    <r>
      <rPr>
        <sz val="12"/>
        <color theme="1"/>
        <rFont val="Arial"/>
      </rPr>
      <t xml:space="preserve">Угловой поворотный элемент для высокой грядочной доски из ДПК размером 300*30мм.
</t>
    </r>
    <r>
      <rPr>
        <sz val="11"/>
        <color theme="1"/>
        <rFont val="Arial"/>
      </rPr>
      <t>Угол поворота от 60 град. до 300 град. В комплекте в том числе колышек, заглушки, саморезы.</t>
    </r>
  </si>
  <si>
    <t>PLSH30300BR</t>
  </si>
  <si>
    <t>состоит из 3-х угловых элементов, каждый элемент размером 6.5х6.5х5см</t>
  </si>
  <si>
    <t>Соединительный элемент для грядок 180град. для грядочной доски 150х25мм</t>
  </si>
  <si>
    <t>состоит из 3-х элементов, каждый элемент размером 6.5х6.5х5см</t>
  </si>
  <si>
    <t>Угловой элемент для клумбы Holzhof 30*225, пластик черный, 90град</t>
  </si>
  <si>
    <t>состоит из 3-х угловых элементов, размер 1 элемента: 6.5х6.5х7.5см</t>
  </si>
  <si>
    <t>CEH225PB</t>
  </si>
  <si>
    <t>новинки</t>
  </si>
  <si>
    <t xml:space="preserve">Соединительный элемент Holzhof для клумб 30*225, 180 град </t>
  </si>
  <si>
    <t>состоит из 3-х элементов, каждый элемент размером 6.5х6.5х7.5см</t>
  </si>
  <si>
    <t>Угловой элемент для клумбы Holzhof 30*300, пластик черный, 90град</t>
  </si>
  <si>
    <t>состоит из 4-х угловых элементов, размер 1 элемента: 6.5х6.5х7.5см</t>
  </si>
  <si>
    <t>CEH300PB</t>
  </si>
  <si>
    <t xml:space="preserve">Соединительный уголок для грядок 180град. для грядочной доски 300х30мм </t>
  </si>
  <si>
    <t>состоит из 4-х элементов, каждый элемент размером 6.5х6.5х7.5см</t>
  </si>
  <si>
    <t>CE300B</t>
  </si>
  <si>
    <r>
      <rPr>
        <sz val="12"/>
        <color theme="1"/>
        <rFont val="Arial"/>
      </rPr>
      <t xml:space="preserve">Угловой элемент металл 90 град. </t>
    </r>
    <r>
      <rPr>
        <sz val="11"/>
        <color theme="1"/>
        <rFont val="Arial"/>
      </rPr>
      <t>В коробке 4 штуки. Порошковая окраска. Для досок 25*150мм.</t>
    </r>
  </si>
  <si>
    <t>Коробка 105*55*310мм (4шт. в упаковке, цена указана за 1 шт.)</t>
  </si>
  <si>
    <t>SH150MET</t>
  </si>
  <si>
    <r>
      <rPr>
        <sz val="12"/>
        <color theme="1"/>
        <rFont val="Arial"/>
      </rPr>
      <t xml:space="preserve">Угловой элемент металл 90 град. </t>
    </r>
    <r>
      <rPr>
        <sz val="11"/>
        <color theme="1"/>
        <rFont val="Arial"/>
      </rPr>
      <t>Порошковая окраска. Размер 325*60*60мм. Для досок 30*225мм.</t>
    </r>
  </si>
  <si>
    <t>Упаковка в стрейч-пленку по 2 шт., цена за 1 шт.</t>
  </si>
  <si>
    <t>SH225MET</t>
  </si>
  <si>
    <r>
      <rPr>
        <sz val="12"/>
        <color theme="1"/>
        <rFont val="Arial"/>
      </rPr>
      <t xml:space="preserve">Угловой элемент металл 90 град. </t>
    </r>
    <r>
      <rPr>
        <sz val="11"/>
        <color theme="1"/>
        <rFont val="Arial"/>
      </rPr>
      <t>Порошковая окраска. Размер 375*60*60мм. Для досок 30*300мм.</t>
    </r>
  </si>
  <si>
    <t>SH300MET</t>
  </si>
  <si>
    <r>
      <rPr>
        <sz val="12"/>
        <color theme="1"/>
        <rFont val="Arial"/>
      </rPr>
      <t xml:space="preserve">Угловой элемент металл 90 град. </t>
    </r>
    <r>
      <rPr>
        <sz val="11"/>
        <color theme="1"/>
        <rFont val="Arial"/>
      </rPr>
      <t>Порошковая окраска. Размер 445*70*70мм. Для досок 445*35мм.</t>
    </r>
  </si>
  <si>
    <t>Упаковка в коробку по 4 шт., цена за комплект!</t>
  </si>
  <si>
    <t>комплект 
4 шт.</t>
  </si>
  <si>
    <t>SH450MET</t>
  </si>
  <si>
    <r>
      <rPr>
        <sz val="12"/>
        <color theme="1"/>
        <rFont val="Arial"/>
      </rPr>
      <t xml:space="preserve">Стяжка для грядочной доски. </t>
    </r>
    <r>
      <rPr>
        <sz val="11"/>
        <color theme="1"/>
        <rFont val="Arial"/>
      </rPr>
      <t>В комплекте: шпилька оцинкованная d=6мм, болт стяжной - 2 шт., шайба - 2 шт.</t>
    </r>
  </si>
  <si>
    <t>Оцинкованный, никелированный</t>
  </si>
  <si>
    <r>
      <rPr>
        <b/>
        <sz val="11"/>
        <color theme="1"/>
        <rFont val="Arial"/>
      </rPr>
      <t>Профессиональная сетка от кротов для грядок из ДПК.</t>
    </r>
    <r>
      <rPr>
        <sz val="11"/>
        <color theme="1"/>
        <rFont val="Arial"/>
      </rPr>
      <t xml:space="preserve"> Фиксируется строительным степлером. Размер рулона: 1х10 м (10 кв.м.), плотность 200гр/м2, размер ячейки 8х9мм.</t>
    </r>
  </si>
  <si>
    <t>Зеленый цвет</t>
  </si>
  <si>
    <r>
      <rPr>
        <b/>
        <sz val="11"/>
        <color theme="1"/>
        <rFont val="Arial"/>
      </rPr>
      <t>Профессиональная сетка от кротов для садовых участков, парков, лужаек и гольф-полей.</t>
    </r>
    <r>
      <rPr>
        <sz val="11"/>
        <color theme="1"/>
        <rFont val="Arial"/>
      </rPr>
      <t xml:space="preserve"> Укладывается под газон. Размер рулона: 2х50 м (100 кв.м.), плотность 200гр/м2, размер ячейки 8х9мм.</t>
    </r>
  </si>
  <si>
    <t>Заборы из ДПК и алюминиевых профилей HILST</t>
  </si>
  <si>
    <t>Наименование элемента забора</t>
  </si>
  <si>
    <t>Цена розница</t>
  </si>
  <si>
    <t>Цена Дилер</t>
  </si>
  <si>
    <t>Столб aлюминиевый HILST, 100*100мм</t>
  </si>
  <si>
    <t>AL 12684-2
AL 12684-2.3</t>
  </si>
  <si>
    <t>Крышка столба окрашеная HILST, 100*100мм</t>
  </si>
  <si>
    <t>AL 12679</t>
  </si>
  <si>
    <t>Юбка столба окрашенная HILST</t>
  </si>
  <si>
    <t>AL 12680</t>
  </si>
  <si>
    <t>Заглушка алюминиевая для столба HILST, 30*19мм</t>
  </si>
  <si>
    <t>AL 12683-4</t>
  </si>
  <si>
    <t>П-профиль алюминиевый HILST, 31*30мм</t>
  </si>
  <si>
    <t>AL 12687-2</t>
  </si>
  <si>
    <t>Профиль алюминиевый для стекла HILST, 25*25мм</t>
  </si>
  <si>
    <t>AL 12686-3</t>
  </si>
  <si>
    <t>Поперечный алюминиевый профиль HILST, 75*25мм</t>
  </si>
  <si>
    <t>AL 12688-2
AL 12688-3</t>
  </si>
  <si>
    <t>Уголок 20*20*20*2мм, 50*50*20*2,5мм</t>
  </si>
  <si>
    <t>AL 12689
AL 12690</t>
  </si>
  <si>
    <t>Доска ДПК заборная с тиснением А/Б, шип-паз, 280*25мм</t>
  </si>
  <si>
    <t>ZH2853000B</t>
  </si>
  <si>
    <t>Штакетник ДПК пустотелый, узкий, 70*12мм</t>
  </si>
  <si>
    <t>ST70122000B</t>
  </si>
  <si>
    <t>Заглушка для пустотелого узкого штакетника</t>
  </si>
  <si>
    <t>ZUSTV
ZUSTB</t>
  </si>
  <si>
    <t>Штакетник ДПК пустотелый, широкий, 140*12мм</t>
  </si>
  <si>
    <t>Штакетник ДПК пустотелый, широкий, 121*12мм</t>
  </si>
  <si>
    <t>ST121122000B
ST121122500A</t>
  </si>
  <si>
    <t>Заглушка для пустотелого широкого штакетника</t>
  </si>
  <si>
    <t>ZSSTB</t>
  </si>
  <si>
    <t>Штакетник полнотелый, рифление, 70*13мм</t>
  </si>
  <si>
    <t>Штакетник полнотелый, с тиснением А/Б, 80*14мм</t>
  </si>
  <si>
    <t>Доска-дранка ДПК, 85*6мм</t>
  </si>
  <si>
    <t>Перила Holzhof WoodStyle с армировкой Al профилем</t>
  </si>
  <si>
    <t>Заборная доска 146*13мм</t>
  </si>
  <si>
    <t>Оргстекло для забора прозрачное, 300*2050*6мм</t>
  </si>
  <si>
    <t>лист</t>
  </si>
  <si>
    <t>Кронштейны для крепления перил WoodStyle</t>
  </si>
  <si>
    <t>Доска грядочная, 150*25*3000мм</t>
  </si>
  <si>
    <t>GR1503000NP</t>
  </si>
  <si>
    <t>Примеры расчетов различных вариантов заборов</t>
  </si>
  <si>
    <t>ВЕНТИЛИРУЕМЫЙ ВЕРТИКАЛЬНЫЙ ЗАБОР (2х2м)</t>
  </si>
  <si>
    <t>Сумма, розница</t>
  </si>
  <si>
    <t>Итого за секцию с одним столбом:</t>
  </si>
  <si>
    <t>Итого за м.п.</t>
  </si>
  <si>
    <t>Итого за кв.м.</t>
  </si>
  <si>
    <t>ГЛУХОЙ ЗАБОР ЕЛОЧКА (2х2м)</t>
  </si>
  <si>
    <t>Заглушка для алюминиевого столба HILST, 30*19мм</t>
  </si>
  <si>
    <t>ГЛУХОЙ ЗАБОР ИЗ ШПУНТОВАННОЙ ДОСКИ (2х2м)</t>
  </si>
  <si>
    <t>ГОРИЗОНТАЛЬНЫЙ ВЕНТИЛИРУЕМЫЙ ЗАБОР (2х2м)</t>
  </si>
  <si>
    <t>ВЕРТИКАЛЬНЫЙ ШТАКЕТНИК ВЫСОКИЙ (2х2м)</t>
  </si>
  <si>
    <t>ВЕРТИКАЛЬНЫЙ ШТАКЕТНИК ПАЛИСАД  (2х1,3м)</t>
  </si>
  <si>
    <t>Армирующая труба 60х40мм сталь или ал. профиль</t>
  </si>
  <si>
    <t>ЗАБОР ПЛЕТЕНКА ИЗ ДПК (2х2м)</t>
  </si>
  <si>
    <t>ЗАБОР-ОГРАЖДЕНИЕ РАНЧО (1,5х1м)</t>
  </si>
  <si>
    <t>Доска грядочная</t>
  </si>
  <si>
    <t>ЗАБОР-ОГРАЖДЕНИЕ РОДЕО (1,5х1м)</t>
  </si>
  <si>
    <t>Забор со стеклом сплошной (2х2м)</t>
  </si>
  <si>
    <t>Заглушка для алюминиевого столба HILST, 30*19 мм</t>
  </si>
  <si>
    <t>П-профиль алюминиевый HILST, 31*30 мм</t>
  </si>
  <si>
    <t>Крышка столба окрашеная</t>
  </si>
  <si>
    <t>Хозяйственные постройки</t>
  </si>
  <si>
    <t>Россия, г. Москва, ул. Искры, 17а
+7 (495) 966-23-86
http://gardeck.ru</t>
  </si>
  <si>
    <r>
      <rPr>
        <b/>
        <sz val="14"/>
        <color rgb="FF000000"/>
        <rFont val="Calibri"/>
      </rPr>
      <t xml:space="preserve">Пластиковые сараи Black Fox </t>
    </r>
    <r>
      <rPr>
        <b/>
        <sz val="14"/>
        <color rgb="FF000000"/>
        <rFont val="Georgia"/>
      </rPr>
      <t>(высокой прочности)</t>
    </r>
  </si>
  <si>
    <t>Размеры,
площадь</t>
  </si>
  <si>
    <t>Рзмер упаковки,
вес</t>
  </si>
  <si>
    <t>Описание моделей</t>
  </si>
  <si>
    <t>Дилер, руб</t>
  </si>
  <si>
    <t>ZDI134192204</t>
  </si>
  <si>
    <t>В комплекте 2 вент. отверстия,
1 окно, пол.
Цвет: темно-серый
Внешний размер по основанию, см: 180*(ш)*120(г)*204(в)
Дверной проём: 
73(ш)*172(в) см</t>
  </si>
  <si>
    <t>Упаковка (1 кор.):
197х117,5х16,5 см 
Вес: 49 кг</t>
  </si>
  <si>
    <r>
      <rPr>
        <b/>
        <sz val="12"/>
        <color theme="1"/>
        <rFont val="Arial"/>
      </rPr>
      <t>Сарай пластиковый BlackFox MODERNIST B
2,5м2</t>
    </r>
    <r>
      <rPr>
        <sz val="10"/>
        <color theme="1"/>
        <rFont val="Arial"/>
      </rPr>
      <t>.</t>
    </r>
  </si>
  <si>
    <t>ZDI242192239</t>
  </si>
  <si>
    <t>В комплекте 2 вент. отверстия,
1 окно, пол, распашные ворота.
Цвет: темно-серый.
Внешний размер по основанию, см: 228*(ш)*180(г)*239(в)
Дверной проём: 
150(ш)*180(в) см</t>
  </si>
  <si>
    <t>Упаковка (3 кор.):
197*33,5*14,5 см, 135*99*16,5 см, 191,5*94*13,5 см
Вес: 84,5 кг</t>
  </si>
  <si>
    <t>Сарай пластиковый BlackFox MODERNIST G
4,5 м2</t>
  </si>
  <si>
    <t>ZDI242456239</t>
  </si>
  <si>
    <t xml:space="preserve">В комплекте 2 вент. отверстия,
1 окно, пол, распашные ворота.
Цвет: темно-серый.
Внешний размер по основанию, см: 444*(ш)*228(г)*239(в) 
Дверной проём: 
150(ш)*180(в) см
</t>
  </si>
  <si>
    <t>Упаковка (3 кор.):
197*33*24 см, 135*99*24 см, 191*94*20 см
Вес: 152 кг</t>
  </si>
  <si>
    <t>Сарай пластиковый BlackFox MODERNIST J
11 м2</t>
  </si>
  <si>
    <t>DBBPA0406H204</t>
  </si>
  <si>
    <t>В комплекте вент. отверстия,
1 окно, пол, дверь.
Цвет: серый
Внешний размер, см: 123.7 х 185.5 х 204.1
Дверной проём: 
65.2(ш)*171(в) см</t>
  </si>
  <si>
    <t>Упаковка (1 кор.):
197х117,5х16,5 см
Вес: 62 кг</t>
  </si>
  <si>
    <t>Сарай пластиковый Black Fox Summit 2,3м2</t>
  </si>
  <si>
    <t>*Внимание! Цвет дверей и крыши может отличаться от фото, возможен вариант с черным цветом. Уточняйте у менеджера при заказе.</t>
  </si>
  <si>
    <t>DBBPA0810H239</t>
  </si>
  <si>
    <t>В комплекте: вент. отверстия,
3 окна, пол, распашные ворота.
Цвет: серый
Внешний размер, см: 240.8 х 306.9 х 241.1
Дверной проём: 
129.9(ш)*178(в) см</t>
  </si>
  <si>
    <t>Упаковка (2 кор.):
200 х 70 х 34, 184 х 66 х 38 см
Вес: 153 кг</t>
  </si>
  <si>
    <t>Сарай пластиковый Black Fox Summit 7,4м2</t>
  </si>
  <si>
    <t>DBBPA0816H239</t>
  </si>
  <si>
    <t>В комплекте вент. отверстия,
4 окна, пол, распашные ворота.
Цвет: серый
Внешний размер, см: 236.6 х 485.1 х 241.1
Дверной проём: 
129.9(ш)*178(в) см</t>
  </si>
  <si>
    <t>Упаковка (4 кор.):
200x70x25, 184x66x33, 197x66x24, 164x66x28 см
Вес: 218 кг</t>
  </si>
  <si>
    <t>Сарай пластиковый Black Fox Summit 11,5м2</t>
  </si>
  <si>
    <t xml:space="preserve">Металлические сараи Black Fox </t>
  </si>
  <si>
    <t>AmyA</t>
  </si>
  <si>
    <t>Габаритный наружн. размер:
240x168x220 см,
ширина дверного проема 106 см,
высота дверного проема 178 см</t>
  </si>
  <si>
    <t>Упаковка: 211.5х70х36.5см (1 шт.)
Вес нетто: 107 кг
Вес брутто: 132 кг</t>
  </si>
  <si>
    <t xml:space="preserve">Металлический сарай Black Fox Panorama A 2.4x1.68м </t>
  </si>
  <si>
    <t>AnnaB</t>
  </si>
  <si>
    <t>Габаритный наружн. размер:
230x230x222 см,
ширина дверного проема 106 см
высота дверного проема 178 см</t>
  </si>
  <si>
    <t>Упаковка: 232х71.5х37 (1 шт.)
Вес нетто: 149 кг
Вес брутто: 191 кг</t>
  </si>
  <si>
    <t>Металлический сарай Black Fox Avantgarde  2.26х2.51м</t>
  </si>
  <si>
    <t>AmyD</t>
  </si>
  <si>
    <t>Габаритный наружн. размер:
304x296x228 см,
ширина дверного проема 106 см
высота дверного проема 178 см</t>
  </si>
  <si>
    <t>Упаковка: 198х70х36.5см (1 шт.)
Вес нетто: 166 кг
Вес брутто: 191 кг</t>
  </si>
  <si>
    <t>Металлический сарай Black Fox Panorama D 3.04х2.96м</t>
  </si>
  <si>
    <t>Пластиковые сараи LIFETIME (высокой прочности)</t>
  </si>
  <si>
    <t>Внешний размер по крыше, см: 192*(ш)*110(г)*176(в). 
Внутренний размер, см: 181(ш)*100(г)*171(в). 
Дверной проём: 166,4 см. 
Высота дверей 164 см.</t>
  </si>
  <si>
    <t>Упаковка (1 коробка):
195х119х30см. Вес брутто 94 кг.</t>
  </si>
  <si>
    <r>
      <rPr>
        <b/>
        <sz val="12"/>
        <color theme="1"/>
        <rFont val="Arial"/>
      </rPr>
      <t>Сарай-шкаф WoodLook (LifeTime). Размер по полу: 1,8*1,0 м.</t>
    </r>
    <r>
      <rPr>
        <sz val="10"/>
        <color theme="1"/>
        <rFont val="Arial"/>
      </rPr>
      <t xml:space="preserve">
Внутренняя площадь по полу 1,8 кв.м. Максимальная вместимость 3100 л. Пол в комплекте, сглаженный порог, вмещает 2 мусорных бака по 360 л, входят 2 велосипеда, гидравлические лифт амортизаторы, вентиляционное отверстие, удобные ручки, защелка с ушками для навесного замка, полка в комплекте.</t>
    </r>
  </si>
  <si>
    <r>
      <rPr>
        <sz val="10"/>
        <color theme="1"/>
        <rFont val="Arial"/>
      </rPr>
      <t xml:space="preserve">Внешний размер по основанию: 2,06 м (Ш)x 1,40 м (Г) x 2,27 (В) м
Внутренний размер: 1,98 м (Ш) x 1,28 м (Г) x 1,78-2,24 м (В)
Дверь: 137,7 (Ш)* 191,7 (В) см
Полезная площадь </t>
    </r>
    <r>
      <rPr>
        <b/>
        <sz val="10"/>
        <color rgb="FFFF0000"/>
        <rFont val="Arial"/>
      </rPr>
      <t>2,8 m2</t>
    </r>
  </si>
  <si>
    <t>Упаковка (2 кор.): 
61х 215 х 78 см
Вес нетто 106,3 кг, 
вес брутто  115 кг.</t>
  </si>
  <si>
    <r>
      <rPr>
        <b/>
        <sz val="12"/>
        <color theme="1"/>
        <rFont val="Arial"/>
      </rPr>
      <t>Сарай LifeTime 7'x4,5'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(2,1 м х 1,37 м)
В комплекте: 2 вентиляционных отверстия, 1 полка 914,4 см х 304,8 см, 2 угловые полки, металлическая задвижка.</t>
    </r>
  </si>
  <si>
    <r>
      <rPr>
        <sz val="10"/>
        <color theme="1"/>
        <rFont val="Arial"/>
      </rPr>
      <t>Внешний размер по основанию: 2,06 м (Ш)x 2,09 м (Г) x 2,27 (В) м
Внутренний размер: 1,98 м (Ш) x 1,98 м (Г) x 1,78-2,24 м (В)
Дверь: 137,7 (Ш)* 191,7 (В) см
Полезная площадь</t>
    </r>
    <r>
      <rPr>
        <b/>
        <sz val="10"/>
        <color rgb="FFFF0000"/>
        <rFont val="Arial"/>
      </rPr>
      <t xml:space="preserve"> 3,9 m2</t>
    </r>
    <r>
      <rPr>
        <sz val="10"/>
        <color theme="1"/>
        <rFont val="Arial"/>
      </rPr>
      <t xml:space="preserve">
</t>
    </r>
  </si>
  <si>
    <t>Упаковка (2 кор.):
 116см х 215.3см х 78 см.
Вес нетто 134кг, вес брутто 140 кг.</t>
  </si>
  <si>
    <r>
      <rPr>
        <b/>
        <sz val="12"/>
        <color theme="1"/>
        <rFont val="Arial"/>
      </rPr>
      <t xml:space="preserve">Сарай LifeTime 7'х7' </t>
    </r>
    <r>
      <rPr>
        <sz val="10"/>
        <color theme="1"/>
        <rFont val="Arial"/>
      </rPr>
      <t>(2,1 м х 2,1 м) 
В комплекте: 2 вентиляционных отверстия,  1 световой конёк, 2 окна, усилитель кровли, металлическая задвижка.</t>
    </r>
  </si>
  <si>
    <t xml:space="preserve">Внешний размер по основанию: 243,84 см (Ш) x 147.32 см (Г) x 243,84 (В) см
Дверь: 148 x 191.5 см
</t>
  </si>
  <si>
    <t xml:space="preserve">Упаковка 2кор: 82*242*20см, вес брутто 76,9кг; 82*242*20, вес брутто  96,8 кг     </t>
  </si>
  <si>
    <r>
      <rPr>
        <b/>
        <sz val="11"/>
        <color rgb="FFFF0000"/>
        <rFont val="Arial"/>
      </rPr>
      <t xml:space="preserve">НОВИНКА! </t>
    </r>
    <r>
      <rPr>
        <b/>
        <sz val="11"/>
        <color theme="1"/>
        <rFont val="Arial"/>
      </rPr>
      <t xml:space="preserve"> Сарай пластиковый LifeTime 8'х5' </t>
    </r>
    <r>
      <rPr>
        <sz val="9"/>
        <color theme="1"/>
        <rFont val="Arial"/>
      </rPr>
      <t>Пол, Вент отверстия - 2шт, Задвижка металлическая,
Полка длинная - 1шт, Полка короткая - 2шт, Угловая полка - 2шт, Окно из поликарбоната - 1шт,
Оцинкованные петли для навесного замка (замок в комплект не входит), Маленький световой люк в коньке крыши - 2шт</t>
    </r>
  </si>
  <si>
    <r>
      <rPr>
        <sz val="10"/>
        <color theme="1"/>
        <rFont val="Arial"/>
      </rPr>
      <t xml:space="preserve">Внешний размер по основанию: 2,38м (Ш) x 1,47м (Г) x 2,43м (В) 
Внутренний размер: 2,28 м (Ш) x 1,37 м (Г) x 1,17 – 2,38 м (В)
Дверь: 1,422 (Ш)* 1,930 (В) см
Полезная площадь </t>
    </r>
    <r>
      <rPr>
        <b/>
        <sz val="10"/>
        <color rgb="FFFF0000"/>
        <rFont val="Arial"/>
      </rPr>
      <t>3,14 кв.м</t>
    </r>
  </si>
  <si>
    <t>Упаковка (2 кор.): 
81,3 х 243,8 х 50,8 см
Вес нетто 117,7 кг,
вес брутто 158,9 кг.</t>
  </si>
  <si>
    <r>
      <rPr>
        <b/>
        <sz val="12"/>
        <color theme="1"/>
        <rFont val="Arial"/>
      </rPr>
      <t xml:space="preserve">Сарай LifeTime 8'х5' </t>
    </r>
    <r>
      <rPr>
        <sz val="10"/>
        <color theme="1"/>
        <rFont val="Arial"/>
      </rPr>
      <t>(2,5м х 1,5м)</t>
    </r>
    <r>
      <rPr>
        <sz val="14"/>
        <color theme="1"/>
        <rFont val="Arial"/>
      </rPr>
      <t xml:space="preserve"> </t>
    </r>
    <r>
      <rPr>
        <sz val="10"/>
        <color theme="1"/>
        <rFont val="Arial"/>
      </rPr>
      <t>(Реальный размер 2,43 м х 1,52 м). 
В комплекте: 2 вентиляционных отверстия, 2 световых окошка в кровле.</t>
    </r>
  </si>
  <si>
    <r>
      <rPr>
        <sz val="11"/>
        <color theme="1"/>
        <rFont val="Calibri"/>
      </rPr>
      <t xml:space="preserve">Внешн. р-р по основанию: 238,7*(ш)*223,5(г)*243,8(в) см, Полезная площадь </t>
    </r>
    <r>
      <rPr>
        <b/>
        <sz val="11"/>
        <color rgb="FFFF0000"/>
        <rFont val="Calibri"/>
      </rPr>
      <t>4,9 кв.м.</t>
    </r>
    <r>
      <rPr>
        <sz val="11"/>
        <color rgb="FF000000"/>
        <rFont val="Calibri"/>
      </rPr>
      <t xml:space="preserve"> Дверной проём: 148(ш)*191,5(в) см</t>
    </r>
  </si>
  <si>
    <t>Упаковка (2 кор.):
240х80х22 см, 2х89 кг</t>
  </si>
  <si>
    <r>
      <rPr>
        <b/>
        <sz val="12"/>
        <color theme="1"/>
        <rFont val="Arial"/>
      </rPr>
      <t>Сарай WoodLook</t>
    </r>
    <r>
      <rPr>
        <b/>
        <sz val="14"/>
        <color theme="1"/>
        <rFont val="Arial"/>
      </rPr>
      <t xml:space="preserve"> 8'*7,5'. </t>
    </r>
    <r>
      <rPr>
        <sz val="11"/>
        <color theme="1"/>
        <rFont val="Arial"/>
      </rPr>
      <t>(Реальный размер 2,3 м*2,2 м)</t>
    </r>
    <r>
      <rPr>
        <b/>
        <sz val="14"/>
        <color theme="1"/>
        <rFont val="Arial"/>
      </rPr>
      <t xml:space="preserve">
</t>
    </r>
    <r>
      <rPr>
        <sz val="10"/>
        <color theme="1"/>
        <rFont val="Arial"/>
      </rPr>
      <t>Фактура дерева. В комплекте: 1 полка 229*23 см, 6 крючков, усилитель кровли, 1 окно, 2 вентиляционных окна. Внешний размер по основанию, см: 238*(ш)*223(г)*243(в)
Внутренний размер: 228(ш)*289(г)*238(в), см.</t>
    </r>
  </si>
  <si>
    <t>Внешн. р-р по основанию: 
 254 (ш) x 254 (г) x 237 (в) см.
Внутр р-р: 225x225x196-230 см.
Полезная площадь 5,3 кв.м.
Дверной проём: 
148 (ш) x 188 (в) см</t>
  </si>
  <si>
    <t>Упаковка (2 коробки):
239х81х33 см, 2х120 кг</t>
  </si>
  <si>
    <r>
      <rPr>
        <b/>
        <sz val="12"/>
        <color theme="1"/>
        <rFont val="Arial"/>
      </rPr>
      <t xml:space="preserve">Сарай WoodLook 8,3'х8,3' </t>
    </r>
    <r>
      <rPr>
        <sz val="11"/>
        <color theme="1"/>
        <rFont val="Arial"/>
      </rPr>
      <t xml:space="preserve">с односкатной крышей. (Размеры по полу 231 см x 231 см). Площадь внутри по полу 5,3 кв.м. 
В комплекте: 2 вентиляционных окна, 6 крючков.Небьющиеся окна под кровлей с 3-х сторон.
</t>
    </r>
  </si>
  <si>
    <r>
      <rPr>
        <sz val="11"/>
        <color theme="1"/>
        <rFont val="Calibri"/>
      </rPr>
      <t>Внешний р-р по основанию, см: 204*(ш)*275(г)*227(в)
Полезная площадь</t>
    </r>
    <r>
      <rPr>
        <b/>
        <sz val="11"/>
        <color rgb="FF000000"/>
        <rFont val="Calibri"/>
      </rPr>
      <t xml:space="preserve"> </t>
    </r>
    <r>
      <rPr>
        <b/>
        <sz val="11"/>
        <color rgb="FFFF0000"/>
        <rFont val="Calibri"/>
      </rPr>
      <t xml:space="preserve">5,7 кв.м. </t>
    </r>
    <r>
      <rPr>
        <sz val="11"/>
        <color rgb="FF000000"/>
        <rFont val="Calibri"/>
      </rPr>
      <t xml:space="preserve">
Дверной проём: 
137,7(ш)*191,7(в) см</t>
    </r>
  </si>
  <si>
    <t>Упаковка (2 коробки):
240х80х22 см, 2х89 кг</t>
  </si>
  <si>
    <r>
      <rPr>
        <b/>
        <sz val="12"/>
        <color theme="1"/>
        <rFont val="Arial"/>
      </rPr>
      <t xml:space="preserve">WoodLook 7'х9,5' </t>
    </r>
    <r>
      <rPr>
        <sz val="11"/>
        <color theme="1"/>
        <rFont val="Arial"/>
      </rPr>
      <t>(Реальный размер 2,04м*2,75м).</t>
    </r>
    <r>
      <rPr>
        <b/>
        <sz val="14"/>
        <color theme="1"/>
        <rFont val="Arial"/>
      </rPr>
      <t xml:space="preserve">
</t>
    </r>
    <r>
      <rPr>
        <sz val="10"/>
        <color theme="1"/>
        <rFont val="Arial"/>
      </rPr>
      <t>Фактура дерева. Армированные стены, двери и кровля. В комплекте: 2 вентиляционных окна, прозрачный конёк, 2 открывающихся окна из поликарбоната 58х31 см, две угловые полки радиусом 24.13 см + одна полка 76, 2см х 25,40 см. Внутренний размер, см:
198(ш)*270(г)*224(в).</t>
    </r>
  </si>
  <si>
    <r>
      <rPr>
        <sz val="11"/>
        <color theme="1"/>
        <rFont val="Calibri"/>
      </rPr>
      <t>Внешний р-р по основанию, см: 204,5*(ш)*344,2(г)*227,9(в)
Полезная площадь</t>
    </r>
    <r>
      <rPr>
        <b/>
        <sz val="11"/>
        <color rgb="FF000000"/>
        <rFont val="Calibri"/>
      </rPr>
      <t xml:space="preserve"> </t>
    </r>
    <r>
      <rPr>
        <b/>
        <sz val="11"/>
        <color rgb="FFFF0000"/>
        <rFont val="Calibri"/>
      </rPr>
      <t>6</t>
    </r>
    <r>
      <rPr>
        <b/>
        <sz val="11"/>
        <color rgb="FFFF0000"/>
        <rFont val="Calibri"/>
      </rPr>
      <t xml:space="preserve">,8 кв.м. </t>
    </r>
    <r>
      <rPr>
        <sz val="11"/>
        <color rgb="FF000000"/>
        <rFont val="Calibri"/>
      </rPr>
      <t xml:space="preserve">
Дверной проём: 
137,7(ш)*191,7(в) см</t>
    </r>
  </si>
  <si>
    <t>Упаковка (2 коробки):
240х80х25 см, 2х116 кг</t>
  </si>
  <si>
    <r>
      <rPr>
        <b/>
        <sz val="12"/>
        <color theme="1"/>
        <rFont val="Arial"/>
      </rPr>
      <t xml:space="preserve">WoodLook 7'х12' </t>
    </r>
    <r>
      <rPr>
        <sz val="11"/>
        <color theme="1"/>
        <rFont val="Arial"/>
      </rPr>
      <t>(Реальный размер 2,04м*3,44м).</t>
    </r>
    <r>
      <rPr>
        <b/>
        <sz val="14"/>
        <color theme="1"/>
        <rFont val="Arial"/>
      </rPr>
      <t xml:space="preserve">
</t>
    </r>
    <r>
      <rPr>
        <sz val="10"/>
        <color theme="1"/>
        <rFont val="Arial"/>
      </rPr>
      <t xml:space="preserve">Фактура дерева. Армированные стены, двери и кровля.В комплекте: 2 вентиляционных окна, прозрачный конёк, 2 открывающихся окна из поликарбоната 58х31 см, две угловые полки радиусом 24.13 см + одна полка 76,2 см х 25,40 см. Внутренний размер, см: 198,6(ш)*289,5(г)*224,3(в).
</t>
    </r>
  </si>
  <si>
    <r>
      <rPr>
        <sz val="10"/>
        <color theme="1"/>
        <rFont val="Arial"/>
      </rPr>
      <t xml:space="preserve">Внешний размер по основанию: 233*(ш)*294(г)*243(в) см
Внутренний размер: 228(ш)*289(г)*238(в)
Дверь: 142,2(ш)*190,5(в) см
Полезная площадь </t>
    </r>
    <r>
      <rPr>
        <b/>
        <sz val="10"/>
        <color rgb="FFFF0000"/>
        <rFont val="Arial"/>
      </rPr>
      <t>6,6 кв.м</t>
    </r>
  </si>
  <si>
    <t>Упаковка (2 коробки):
80х240х30 см.
Вес 2 шт. х 106кг</t>
  </si>
  <si>
    <r>
      <rPr>
        <b/>
        <sz val="12"/>
        <color theme="1"/>
        <rFont val="Arial"/>
      </rPr>
      <t>Сарай WoodLook 8'x10'</t>
    </r>
    <r>
      <rPr>
        <sz val="11"/>
        <color theme="1"/>
        <rFont val="Calibri"/>
      </rPr>
      <t xml:space="preserve"> (Реальный размер 2,33 м x 2,94 м)
В комплекте вентиляция, 4 прозрачных окна в коньке,
одно открывающееся окно 42х42см,  кронштейны для инструментов, 1 полка 228,6см*22,86см, настенные крючки -6 шт., распашная дверь.</t>
    </r>
  </si>
  <si>
    <t>Внешний размер по основанию: 238(ш) х 299(г) х 243(в) см
Внутренний размер: 226(ш) х 289(г) х 177-237(в)
Дверь: 148 x 191.5 см</t>
  </si>
  <si>
    <t xml:space="preserve">Упаковка 2кор: 242*82*36см, вес брутто 148кг; 242*82*27, вес брутто 84 кг   </t>
  </si>
  <si>
    <r>
      <rPr>
        <b/>
        <sz val="12"/>
        <color rgb="FFFF0000"/>
        <rFont val="Arial"/>
      </rPr>
      <t xml:space="preserve">НОВИНКА! </t>
    </r>
    <r>
      <rPr>
        <b/>
        <sz val="12"/>
        <color theme="1"/>
        <rFont val="Arial"/>
      </rPr>
      <t>Сарай LifeTime 10'x8'</t>
    </r>
    <r>
      <rPr>
        <sz val="11"/>
        <color theme="1"/>
        <rFont val="Calibri"/>
      </rPr>
      <t xml:space="preserve"> (Реальный размер 2,94 м x 2,33 м)
В комплекте вентиляция, 4 прозрачных окна в коньке,
одно открывающееся окно 42х42см,  кронштейны для инструментов, 1 полка 228,6см*22,86см, настенные крючки -6 шт., распашная дверь.</t>
    </r>
  </si>
  <si>
    <t>ссылки</t>
  </si>
  <si>
    <r>
      <rPr>
        <sz val="10"/>
        <color theme="1"/>
        <rFont val="Arial"/>
      </rPr>
      <t xml:space="preserve">Внешний размер по основанию: 2,99м(Ш)x2,38м (Г)x2,43 м (В)
Внутренний размер: 2,89 м (Ш) x 2,26 м (Г) x 1,77 – 2,37 м (В)
Дверь: 148 см (Ш)* 191 (В)см
Полезная площадь </t>
    </r>
    <r>
      <rPr>
        <b/>
        <sz val="10"/>
        <color rgb="FFFF0000"/>
        <rFont val="Arial"/>
      </rPr>
      <t>6,6 кв.м</t>
    </r>
  </si>
  <si>
    <t>Упаковка (2 кор.): 81х 244 х 87см
Вес нетто 203 кг, вес брутто 253 кг</t>
  </si>
  <si>
    <r>
      <rPr>
        <b/>
        <sz val="12"/>
        <color theme="1"/>
        <rFont val="Arial"/>
      </rPr>
      <t>WoodLook 10'х8'.</t>
    </r>
    <r>
      <rPr>
        <sz val="10"/>
        <color theme="1"/>
        <rFont val="Arial"/>
      </rPr>
      <t xml:space="preserve"> (Реальный размер 2,9 м*2,3 м)
В комплекте вентиляция, 2 окна с фасадной стороны, 2 окна в дверях, 2 полки 228,6см*22,86см, 6 настенных крючков.
Внешний размер по основанию: 299*(ш)*238(г)*243(в) см. Внутренний размер, см:
289(ш)*226(г)*177-237(в). Дверной проём: 148(ш)*191(в) см.</t>
    </r>
  </si>
  <si>
    <r>
      <rPr>
        <sz val="10"/>
        <color theme="1"/>
        <rFont val="Arial"/>
      </rPr>
      <t xml:space="preserve">Внешний размер по основанию: 4,521 м (Ш) x 2,387 м (Г) x 2,438 м (В) 
Внутренний размер: 4,419 м (Ш) x 2,286 м (Г) x 1,778 – 2,387 м (В)
Дверь: 1,422(Ш)* 1,93 (В) м
Полезная площадь </t>
    </r>
    <r>
      <rPr>
        <b/>
        <sz val="10"/>
        <color rgb="FFFF0000"/>
        <rFont val="Arial"/>
      </rPr>
      <t>10,1 кв.м</t>
    </r>
  </si>
  <si>
    <t>Упаковка (3 кор.): 81,3 х 243,8 х 97,8 см
Вес нетто 273 кг,
вес брутто 329,1 кг</t>
  </si>
  <si>
    <r>
      <rPr>
        <b/>
        <sz val="12"/>
        <color theme="1"/>
        <rFont val="Arial"/>
      </rPr>
      <t xml:space="preserve">Сарай LifeTime 15'х 8' </t>
    </r>
    <r>
      <rPr>
        <sz val="12"/>
        <color theme="1"/>
        <rFont val="Arial"/>
      </rPr>
      <t xml:space="preserve">(4,5м х 2,5м) </t>
    </r>
    <r>
      <rPr>
        <sz val="10"/>
        <color theme="1"/>
        <rFont val="Arial"/>
      </rPr>
      <t xml:space="preserve"> (Реальный размер 4,57 м x 2,43 м)
В комплекте: 6 маленьких световых окошка в кровле, 2 окна, 2 кронштейна для инструментов, 2 вентиляционных отверстия, 1 полка 228,6 см х 22,86 см, 4 угловые полки.</t>
    </r>
  </si>
  <si>
    <t>Внешний размер по крыше: 4,572 м (Ш) x 2,438 м (Г) x 2,438 м (В</t>
  </si>
  <si>
    <t>3 коробки: 241*82*22см, 242*82*36см, 242*82*36см, вес брутто 323 кг</t>
  </si>
  <si>
    <r>
      <rPr>
        <b/>
        <sz val="12"/>
        <color theme="1"/>
        <rFont val="Arial"/>
      </rPr>
      <t>Сарай пластиковый LifeTime 15*8 DD</t>
    </r>
    <r>
      <rPr>
        <sz val="10"/>
        <color theme="1"/>
        <rFont val="Arial"/>
      </rPr>
      <t xml:space="preserve"> </t>
    </r>
    <r>
      <rPr>
        <sz val="9"/>
        <color theme="1"/>
        <rFont val="Arial"/>
      </rPr>
      <t>имеет два комплекта двойных дверей (спереди и сбоку), 6 небольших мансардных окон, 2 больших мансардных окна, 2 окна из небьющегося поликарбоната, 2 сетчатых вентиляционных отверстия, 2 декоративные ставни, 1 полка 90 x 9 дюймов, 4 угловые полки, 2 угловых держателя для инструмента(кроншейна). В комплект входит напольное и монтажное оборудование. Поставляется в 3 коробках.</t>
    </r>
  </si>
  <si>
    <r>
      <rPr>
        <sz val="10"/>
        <color theme="1"/>
        <rFont val="Arial"/>
      </rPr>
      <t xml:space="preserve">Внешний размер по кровле:
4,58(Ш) x 2,44(Г) x 2,42(В) м.
Внутренний размер: 4,34 м (Ш) x 2,3 м (Г) x 1,81 – 2,38 м (В)
Дверной проём: 143(ш)*192(в) см
Полезная площадь </t>
    </r>
    <r>
      <rPr>
        <b/>
        <sz val="10"/>
        <color rgb="FFFF0000"/>
        <rFont val="Arial"/>
      </rPr>
      <t>10,0 кв.м</t>
    </r>
  </si>
  <si>
    <t>Упаковка (3 коробки):
81,3х243,8х98см, 3шт.х110 кг</t>
  </si>
  <si>
    <r>
      <rPr>
        <b/>
        <sz val="12"/>
        <color theme="1"/>
        <rFont val="Arial"/>
      </rPr>
      <t xml:space="preserve">Сарай WoodLook 15'х 8' </t>
    </r>
    <r>
      <rPr>
        <sz val="12"/>
        <color theme="1"/>
        <rFont val="Arial"/>
      </rPr>
      <t xml:space="preserve">(4,5м х 2,5м) </t>
    </r>
    <r>
      <rPr>
        <sz val="10"/>
        <color theme="1"/>
        <rFont val="Arial"/>
      </rPr>
      <t xml:space="preserve"> В комплекте 1 полка 2,28 м,
2 угловые полки, 12 настенных крючков, вентиляционные отверстия, 2 открывающихся окна, окна в дверях, 2 двойные двери. Внешний размер по кровле, см: 458*(ш)*244(г)*242(в)
Внутренний размер, см: 434(ш)*230(г)*181-235(в).</t>
    </r>
  </si>
  <si>
    <t>0110</t>
  </si>
  <si>
    <t>Длина 32,7см, ширина 30,5см.</t>
  </si>
  <si>
    <t>Вес 0,8 кг.</t>
  </si>
  <si>
    <r>
      <rPr>
        <b/>
        <sz val="12"/>
        <color theme="1"/>
        <rFont val="Arial"/>
      </rPr>
      <t>Полка угловая для сарая WoodLook.</t>
    </r>
    <r>
      <rPr>
        <sz val="12"/>
        <color theme="1"/>
        <rFont val="Arial"/>
      </rPr>
      <t xml:space="preserve"> </t>
    </r>
    <r>
      <rPr>
        <sz val="10"/>
        <color theme="1"/>
        <rFont val="Arial"/>
      </rPr>
      <t>Пластик. Арт. 0110. В комплекте 2шт. (цена за комплект).</t>
    </r>
  </si>
  <si>
    <t>0113</t>
  </si>
  <si>
    <t>Длина 68,6см, ширина 8,3см.</t>
  </si>
  <si>
    <t>Вес 0,6 кг.</t>
  </si>
  <si>
    <r>
      <rPr>
        <b/>
        <sz val="12"/>
        <color theme="1"/>
        <rFont val="Arial"/>
      </rPr>
      <t>Кронштейн -рейка с крючками для сарая WoodLook.</t>
    </r>
    <r>
      <rPr>
        <sz val="10"/>
        <color theme="1"/>
        <rFont val="Arial"/>
      </rPr>
      <t xml:space="preserve"> Металл. В комплекте 2 шт. (цена за комплект). Арт. 0113</t>
    </r>
  </si>
  <si>
    <t>Длина 43,8см, ширина 13,7см.</t>
  </si>
  <si>
    <r>
      <rPr>
        <b/>
        <sz val="12"/>
        <color theme="1"/>
        <rFont val="Arial"/>
      </rPr>
      <t>Угловой держатель инструментов для сарая WoodLook.</t>
    </r>
    <r>
      <rPr>
        <sz val="12"/>
        <color theme="1"/>
        <rFont val="Arial"/>
      </rPr>
      <t xml:space="preserve"> </t>
    </r>
    <r>
      <rPr>
        <sz val="10"/>
        <color theme="1"/>
        <rFont val="Arial"/>
      </rPr>
      <t>Металл. Упаковка - 1шт. Арт. 60013</t>
    </r>
  </si>
  <si>
    <t>60144</t>
  </si>
  <si>
    <t>Усилитель крыши для пластиковых сарев Lifetime шириной 15 дюймов</t>
  </si>
  <si>
    <t>60125</t>
  </si>
  <si>
    <t>Усилитель крыши для пластиковых сарев Lifetime шириной 10 дюймов</t>
  </si>
  <si>
    <t>60045</t>
  </si>
  <si>
    <t>Усилитель крыши для пластиковых сарев Lifetime шириной 8 дюймов</t>
  </si>
  <si>
    <t>Пластиковые сараи KETER (стандартная прочность)</t>
  </si>
  <si>
    <t>17192190</t>
  </si>
  <si>
    <r>
      <rPr>
        <sz val="11"/>
        <color theme="1"/>
        <rFont val="Calibri"/>
      </rPr>
      <t xml:space="preserve">Внеш. р-р по кровле (Ш*Г*В): 128*94*196 см.
Размер по полу 84,2*117,5 см
Полезная площаль </t>
    </r>
    <r>
      <rPr>
        <b/>
        <sz val="11"/>
        <color rgb="FFFF0000"/>
        <rFont val="Calibri"/>
      </rPr>
      <t>1,1 кв.м.</t>
    </r>
  </si>
  <si>
    <t>199*114*12 см - 1шт.
Вес брутто 32,5 кг.</t>
  </si>
  <si>
    <r>
      <rPr>
        <b/>
        <sz val="14"/>
        <color theme="1"/>
        <rFont val="Arial"/>
      </rPr>
      <t>Manor 4x3</t>
    </r>
    <r>
      <rPr>
        <sz val="14"/>
        <color theme="1"/>
        <rFont val="Arial"/>
      </rPr>
      <t>.</t>
    </r>
    <r>
      <rPr>
        <sz val="10"/>
        <color theme="1"/>
        <rFont val="Arial"/>
      </rPr>
      <t xml:space="preserve"> Благодаря небольшому размеру, домик подходит для хранения инструментов и аксессуаров для сада. Имется встроенное вентиляционное отверстие. Возможность закрыть на замок. Пол в комплекте. Цвет серый.</t>
    </r>
  </si>
  <si>
    <t>17197126</t>
  </si>
  <si>
    <r>
      <rPr>
        <sz val="11"/>
        <color theme="1"/>
        <rFont val="Calibri"/>
      </rPr>
      <t xml:space="preserve">Внеш. р-р по кровле (Ш*Г*В): 130*192*198 см см.
Размер по полу 120*188 см
Полезная площаль </t>
    </r>
    <r>
      <rPr>
        <b/>
        <sz val="11"/>
        <color rgb="FFFF0000"/>
        <rFont val="Calibri"/>
      </rPr>
      <t>2,3 кв.м.</t>
    </r>
  </si>
  <si>
    <t>200*113*15 см - 1шт.
Вес брутто 48 кг.</t>
  </si>
  <si>
    <r>
      <rPr>
        <b/>
        <sz val="14"/>
        <color theme="1"/>
        <rFont val="Arial"/>
      </rPr>
      <t>Manor 4x6</t>
    </r>
    <r>
      <rPr>
        <sz val="14"/>
        <color theme="1"/>
        <rFont val="Arial"/>
      </rPr>
      <t>.</t>
    </r>
    <r>
      <rPr>
        <sz val="10"/>
        <color theme="1"/>
        <rFont val="Arial"/>
      </rPr>
      <t xml:space="preserve"> Вытянутый в глубину домик подходит для хранения инструментов и аксессуаров для сада (идеален для газонокосилки, мотоблока, снегоуборщика). Имется встроенное окно. Над входом - вентиляционное отверстие. Возможность закрыть на замок. Пол в комплекте. Цвет серый.</t>
    </r>
  </si>
  <si>
    <t>17197898</t>
  </si>
  <si>
    <r>
      <rPr>
        <sz val="11"/>
        <color theme="1"/>
        <rFont val="Calibri"/>
      </rPr>
      <t xml:space="preserve">Внеш. р-р по кровле (Ш*Г*В):
178*195,5*208 см; Площадь по полу 168,5*190см. Полезная площаль </t>
    </r>
    <r>
      <rPr>
        <b/>
        <sz val="11"/>
        <color rgb="FFFF0000"/>
        <rFont val="Calibri"/>
      </rPr>
      <t>3,2 кв.м.</t>
    </r>
    <r>
      <rPr>
        <sz val="11"/>
        <color rgb="FF000000"/>
        <rFont val="Calibri"/>
      </rPr>
      <t xml:space="preserve">
Дверной проем 138см</t>
    </r>
  </si>
  <si>
    <t>197*110*40,5 см - 1 шт.
95 кг</t>
  </si>
  <si>
    <r>
      <rPr>
        <b/>
        <sz val="14"/>
        <color theme="1"/>
        <rFont val="Arial"/>
      </rPr>
      <t xml:space="preserve">Factor 6'*6'. </t>
    </r>
    <r>
      <rPr>
        <sz val="10"/>
        <color theme="1"/>
        <rFont val="Arial"/>
      </rPr>
      <t>Cтационарное окно, система пассивной вентиляции, пол, двойная дверь, металлический каркас, текстура дерева. 2 полки с кронштейнами.</t>
    </r>
  </si>
  <si>
    <r>
      <rPr>
        <sz val="11"/>
        <color theme="1"/>
        <rFont val="Calibri"/>
      </rPr>
      <t xml:space="preserve">Внеш. р-р по кровле (Ш*Г*В):
256*182*243 см; Полезная площаль </t>
    </r>
    <r>
      <rPr>
        <b/>
        <sz val="11"/>
        <color rgb="FFFF0000"/>
        <rFont val="Calibri"/>
      </rPr>
      <t>3,8 кв.м.</t>
    </r>
    <r>
      <rPr>
        <sz val="11"/>
        <color rgb="FF000000"/>
        <rFont val="Calibri"/>
      </rPr>
      <t xml:space="preserve">
Дверной проем 142см</t>
    </r>
  </si>
  <si>
    <t>199*113*25 см - 2 шт.
53 + 53 кг</t>
  </si>
  <si>
    <r>
      <rPr>
        <b/>
        <sz val="14"/>
        <color theme="1"/>
        <rFont val="Arial"/>
      </rPr>
      <t xml:space="preserve">Factor 8'*6'. </t>
    </r>
    <r>
      <rPr>
        <sz val="10"/>
        <color theme="1"/>
        <rFont val="Arial"/>
      </rPr>
      <t>Окно в коньке, стационарное окно, система вентиляции, пол, двойная дверь, металлический каркас, текстура дерева, 2 полки длиной 91 см с кронштейнами.</t>
    </r>
  </si>
  <si>
    <r>
      <rPr>
        <sz val="11"/>
        <color theme="1"/>
        <rFont val="Calibri"/>
      </rPr>
      <t xml:space="preserve">Внеш. р-р по кровле  (Ш*Г*В):
256*255*243 см;
Дверной проем 142см
Полезная площадь </t>
    </r>
    <r>
      <rPr>
        <b/>
        <sz val="11"/>
        <color rgb="FFFF0000"/>
        <rFont val="Calibri"/>
      </rPr>
      <t>5,6 кв.м.</t>
    </r>
  </si>
  <si>
    <t>Упаковка (2 кор.) 199х113х59 см,
43 + 43 кг</t>
  </si>
  <si>
    <r>
      <rPr>
        <b/>
        <sz val="14"/>
        <color theme="1"/>
        <rFont val="Arial"/>
      </rPr>
      <t xml:space="preserve">Factor 8'*8'. </t>
    </r>
    <r>
      <rPr>
        <sz val="10"/>
        <color theme="1"/>
        <rFont val="Arial"/>
      </rPr>
      <t>Окно в коньке, стационарное окно, система вентиляции, пол, двойная дверь, металлический каркас, текстура дерева, 2 полки длиной 91 см с кронштейнами.</t>
    </r>
  </si>
  <si>
    <r>
      <rPr>
        <sz val="11"/>
        <color theme="1"/>
        <rFont val="Calibri"/>
      </rPr>
      <t xml:space="preserve">Внеш. р-р по кровле (Ш*Г*В),
 257*332*243 см; Полезная площадь </t>
    </r>
    <r>
      <rPr>
        <b/>
        <sz val="11"/>
        <color rgb="FFFF0000"/>
        <rFont val="Calibri"/>
      </rPr>
      <t>7,4 кв.м.</t>
    </r>
    <r>
      <rPr>
        <sz val="11"/>
        <color rgb="FF000000"/>
        <rFont val="Calibri"/>
      </rPr>
      <t xml:space="preserve">
8,53 кв.м., ворота 138см</t>
    </r>
  </si>
  <si>
    <t>3 коробки по 51 кг,
каждая: 200*113*26 см</t>
  </si>
  <si>
    <r>
      <rPr>
        <b/>
        <sz val="14"/>
        <color theme="1"/>
        <rFont val="Arial"/>
      </rPr>
      <t xml:space="preserve">Factor 8'*11'. </t>
    </r>
    <r>
      <rPr>
        <sz val="10"/>
        <color theme="1"/>
        <rFont val="Arial"/>
      </rPr>
      <t>Есть 2 окна, 2 полки, вентиляция, пол, усиленный каркас. Пластик под отделку сайдингом.</t>
    </r>
    <r>
      <rPr>
        <sz val="14"/>
        <color rgb="FFFF0000"/>
        <rFont val="Arial"/>
      </rPr>
      <t xml:space="preserve">
</t>
    </r>
  </si>
  <si>
    <t xml:space="preserve">DPKF757 </t>
  </si>
  <si>
    <t xml:space="preserve">Размер Ш*Г*В, см:
229х223,5х252
Дверн. проем 148 см
</t>
  </si>
  <si>
    <t>Упаковка (4 коробки)
227х132х37см, вес 245 кг</t>
  </si>
  <si>
    <r>
      <rPr>
        <b/>
        <sz val="14"/>
        <color theme="1"/>
        <rFont val="Arial"/>
      </rPr>
      <t xml:space="preserve">Хозблок из ДПК Fusion 757
</t>
    </r>
    <r>
      <rPr>
        <sz val="11"/>
        <color theme="1"/>
        <rFont val="Arial"/>
      </rPr>
      <t>Стилизация под дерево. Цвет: Серый
Материал: Древесно-пластиковый композит (ДПК) / Полипропилен</t>
    </r>
  </si>
  <si>
    <r>
      <rPr>
        <sz val="11"/>
        <color theme="1"/>
        <rFont val="Calibri"/>
      </rPr>
      <t xml:space="preserve">Внешний размер (Ш*Г*В) 
228*223,5*252 см. Полезная площадь </t>
    </r>
    <r>
      <rPr>
        <b/>
        <sz val="11"/>
        <color rgb="FFFF0000"/>
        <rFont val="Calibri"/>
      </rPr>
      <t>4,0 кв.м.</t>
    </r>
    <r>
      <rPr>
        <sz val="11"/>
        <color rgb="FF000000"/>
        <rFont val="Calibri"/>
      </rPr>
      <t xml:space="preserve">
Внутренний р-р: 201*201*236</t>
    </r>
  </si>
  <si>
    <t>Упаковка, 1 коробка, 
227 x 132 x 39,5 см.
Общий вес 135 кг</t>
  </si>
  <si>
    <r>
      <rPr>
        <b/>
        <sz val="14"/>
        <color theme="1"/>
        <rFont val="Arial"/>
      </rPr>
      <t xml:space="preserve">Сарай Ньютон 757 (Newton 757). </t>
    </r>
    <r>
      <rPr>
        <sz val="10"/>
        <color theme="1"/>
        <rFont val="Arial"/>
      </rPr>
      <t>Цвет коричневый. Пассивная вентиляция. Небьющиеся окна в дверях. Пол в комплекте. Стены - пластиковые панели с имитацией дерева.</t>
    </r>
  </si>
  <si>
    <r>
      <rPr>
        <sz val="11"/>
        <color theme="1"/>
        <rFont val="Calibri"/>
      </rPr>
      <t xml:space="preserve">Внешний размер (Ш*Г*В) 
228*287*252 см. Полезная площадь </t>
    </r>
    <r>
      <rPr>
        <b/>
        <sz val="11"/>
        <color rgb="FFFF0000"/>
        <rFont val="Calibri"/>
      </rPr>
      <t>5,2 кв.м.</t>
    </r>
    <r>
      <rPr>
        <sz val="11"/>
        <color rgb="FF000000"/>
        <rFont val="Calibri"/>
      </rPr>
      <t xml:space="preserve">
Внутренний р-р: 201*261*236</t>
    </r>
  </si>
  <si>
    <t>Упаковка, 1 коробка, 
227 x 132 x 48 см.
Общий вес 166 кг</t>
  </si>
  <si>
    <r>
      <rPr>
        <b/>
        <sz val="14"/>
        <color theme="1"/>
        <rFont val="Arial"/>
      </rPr>
      <t xml:space="preserve">Сарай Ньютон 759 (Newton 759). </t>
    </r>
    <r>
      <rPr>
        <sz val="10"/>
        <color theme="1"/>
        <rFont val="Arial"/>
      </rPr>
      <t>Цвет коричневый. Пассивная вентиляция. Небьющиеся окна в дверях. Пол в комплекте. Стены - пластиковые панели с имитацией дерева.</t>
    </r>
  </si>
  <si>
    <t>Внеш. р-р по кровле (Ш*Г*В):
228х350х252 см; Размер основания 210х342см. 
Дверной проем 149 см</t>
  </si>
  <si>
    <t>Упаковка, 1 коробка, см
227 x 132 x 59
Вес нетто 222,2 кг</t>
  </si>
  <si>
    <r>
      <rPr>
        <b/>
        <sz val="14"/>
        <color theme="1"/>
        <rFont val="Arial"/>
      </rPr>
      <t xml:space="preserve">Сарай Ньютон 7511 (Newton 7511). </t>
    </r>
    <r>
      <rPr>
        <sz val="10"/>
        <color theme="1"/>
        <rFont val="Arial"/>
      </rPr>
      <t>Цвет коричневый. Пассивная вентиляция. Небьющиеся окна в дверях. Пол в комплекте. Стены - пластиковые панели с имитацией дерева.</t>
    </r>
  </si>
  <si>
    <t>Внеш. р-р по кровле (Ш*Г*В):
210х124,8х253 см; Размер основания 210х114см. 
Дверной проем 149 см</t>
  </si>
  <si>
    <r>
      <rPr>
        <sz val="11"/>
        <color theme="1"/>
        <rFont val="Calibri"/>
      </rPr>
      <t>Упаковка, 1 коробка, см
227 x 132 x 28,5</t>
    </r>
    <r>
      <rPr>
        <sz val="11"/>
        <color theme="1"/>
        <rFont val="Calibri"/>
      </rPr>
      <t xml:space="preserve"> Вес нетто 124 к</t>
    </r>
    <r>
      <rPr>
        <sz val="11"/>
        <color theme="1"/>
        <rFont val="Calibri"/>
      </rPr>
      <t>г</t>
    </r>
  </si>
  <si>
    <r>
      <rPr>
        <b/>
        <sz val="14"/>
        <color theme="1"/>
        <rFont val="Arial"/>
      </rPr>
      <t xml:space="preserve">Oakland 754 (7,5'x4'). </t>
    </r>
    <r>
      <rPr>
        <b/>
        <sz val="14"/>
        <color rgb="FF993300"/>
        <rFont val="Arial"/>
      </rPr>
      <t>МОЖНО КРАСИТЬ!</t>
    </r>
    <r>
      <rPr>
        <b/>
        <sz val="14"/>
        <color rgb="FFFF0000"/>
        <rFont val="Arial"/>
      </rPr>
      <t xml:space="preserve"> </t>
    </r>
    <r>
      <rPr>
        <sz val="10"/>
        <color theme="1"/>
        <rFont val="Arial"/>
      </rPr>
      <t>Пластик. Прозрачный конек, вентиляция, пол, усиленный металлокаркас, Окно. Цвет СЕРЫЙ.</t>
    </r>
  </si>
  <si>
    <t>17201310</t>
  </si>
  <si>
    <r>
      <rPr>
        <sz val="11"/>
        <color theme="1"/>
        <rFont val="Calibri"/>
      </rPr>
      <t xml:space="preserve">Внеш. р-р по кровле (Ш*Г*В):
229х223,5х242 см; Размер по полу внутри 201х197см. Полезная площадь </t>
    </r>
    <r>
      <rPr>
        <b/>
        <sz val="11"/>
        <color rgb="FFFF0000"/>
        <rFont val="Calibri"/>
      </rPr>
      <t>4,0 кв.м.</t>
    </r>
    <r>
      <rPr>
        <sz val="11"/>
        <color rgb="FF000000"/>
        <rFont val="Calibri"/>
      </rPr>
      <t xml:space="preserve">
Дверной проем 148,5см</t>
    </r>
  </si>
  <si>
    <t>Упаковка (2 коробки)
Суммарный размер 2х коробок: 227х132х39см, вес нетто 140 кг, брутто 153 кг.</t>
  </si>
  <si>
    <r>
      <rPr>
        <b/>
        <sz val="14"/>
        <color theme="1"/>
        <rFont val="Arial"/>
      </rPr>
      <t xml:space="preserve">Oakland 757 (7,5'x7'). </t>
    </r>
    <r>
      <rPr>
        <b/>
        <sz val="14"/>
        <color rgb="FF993300"/>
        <rFont val="Arial"/>
      </rPr>
      <t>МОЖНО КРАСИТЬ!</t>
    </r>
    <r>
      <rPr>
        <b/>
        <sz val="14"/>
        <color rgb="FFFF0000"/>
        <rFont val="Arial"/>
      </rPr>
      <t xml:space="preserve"> </t>
    </r>
    <r>
      <rPr>
        <sz val="10"/>
        <color theme="1"/>
        <rFont val="Arial"/>
      </rPr>
      <t>Пластик. Прозрачный конек, вентиляция, пол, усиленный металлокаркас, Окно. Цвет СЕРЫЙ.</t>
    </r>
  </si>
  <si>
    <t>17201311</t>
  </si>
  <si>
    <r>
      <rPr>
        <sz val="11"/>
        <color theme="1"/>
        <rFont val="Calibri"/>
      </rPr>
      <t xml:space="preserve">Внеш. р-р по кровле (Ш*Г*В):
229х287х242 см; Полезная площадь </t>
    </r>
    <r>
      <rPr>
        <b/>
        <sz val="11"/>
        <color rgb="FFFF0000"/>
        <rFont val="Calibri"/>
      </rPr>
      <t>5,2 кв.м.</t>
    </r>
    <r>
      <rPr>
        <sz val="11"/>
        <color rgb="FF000000"/>
        <rFont val="Calibri"/>
      </rPr>
      <t xml:space="preserve">
Дверной проем 148,5см</t>
    </r>
  </si>
  <si>
    <t>Упаковка (2 коробки)
227х132х46см, вес нетто 177 кг</t>
  </si>
  <si>
    <r>
      <rPr>
        <b/>
        <sz val="14"/>
        <color theme="1"/>
        <rFont val="Arial"/>
      </rPr>
      <t xml:space="preserve">Oakland 759 (7,5'x9'). </t>
    </r>
    <r>
      <rPr>
        <b/>
        <sz val="14"/>
        <color rgb="FF993300"/>
        <rFont val="Arial"/>
      </rPr>
      <t>МОЖНО КРАСИТЬ!</t>
    </r>
    <r>
      <rPr>
        <b/>
        <sz val="14"/>
        <color rgb="FFFF0000"/>
        <rFont val="Arial"/>
      </rPr>
      <t xml:space="preserve"> </t>
    </r>
    <r>
      <rPr>
        <sz val="10"/>
        <color theme="1"/>
        <rFont val="Arial"/>
      </rPr>
      <t>Пластик. Прозрачный конек, вентиляция, пол, усиленный металлокаркас, Окно. Цвет СЕРЫЙ.</t>
    </r>
  </si>
  <si>
    <t>17201421</t>
  </si>
  <si>
    <r>
      <rPr>
        <sz val="11"/>
        <color theme="1"/>
        <rFont val="Calibri"/>
      </rPr>
      <t xml:space="preserve">Внеш. р-р по кровле (Ш*Г*В):
229х330х245 см; Полезная площадь </t>
    </r>
    <r>
      <rPr>
        <b/>
        <sz val="11"/>
        <color rgb="FFFF0000"/>
        <rFont val="Calibri"/>
      </rPr>
      <t>8 кв.м.</t>
    </r>
    <r>
      <rPr>
        <sz val="11"/>
        <color rgb="FF000000"/>
        <rFont val="Calibri"/>
      </rPr>
      <t xml:space="preserve">
Дверной проем 148см</t>
    </r>
  </si>
  <si>
    <t>Упаковка (3 коробки)
227х132х54см, вес 223 кг</t>
  </si>
  <si>
    <r>
      <rPr>
        <b/>
        <sz val="14"/>
        <color theme="1"/>
        <rFont val="Arial"/>
      </rPr>
      <t>Oakland 7511 (7,5'x11').</t>
    </r>
    <r>
      <rPr>
        <b/>
        <sz val="14"/>
        <color rgb="FFFF0000"/>
        <rFont val="Arial"/>
      </rPr>
      <t xml:space="preserve"> </t>
    </r>
    <r>
      <rPr>
        <b/>
        <sz val="14"/>
        <color rgb="FF993300"/>
        <rFont val="Arial"/>
      </rPr>
      <t>МОЖНО КРАСИТЬ!</t>
    </r>
    <r>
      <rPr>
        <sz val="10"/>
        <color theme="1"/>
        <rFont val="Arial"/>
      </rPr>
      <t xml:space="preserve"> Пластик. Прозрачный конек, вентиляция, пол, усиленный металлокаркас, Окно. Цвет СЕРЫЙ.</t>
    </r>
  </si>
  <si>
    <t>17204172</t>
  </si>
  <si>
    <r>
      <rPr>
        <sz val="11"/>
        <color theme="1"/>
        <rFont val="Calibri"/>
      </rPr>
      <t xml:space="preserve">Внеш. р-р по кровле (Ш*Г*В):
330х229х245 см; Полезная площадь </t>
    </r>
    <r>
      <rPr>
        <b/>
        <sz val="11"/>
        <color rgb="FFFF0000"/>
        <rFont val="Calibri"/>
      </rPr>
      <t>8 кв.м.</t>
    </r>
    <r>
      <rPr>
        <sz val="11"/>
        <color rgb="FF000000"/>
        <rFont val="Calibri"/>
      </rPr>
      <t xml:space="preserve">
Дверной проем 148см</t>
    </r>
  </si>
  <si>
    <r>
      <rPr>
        <b/>
        <sz val="14"/>
        <color theme="1"/>
        <rFont val="Arial"/>
      </rPr>
      <t>Oakland 1175SD (11'x7,5').</t>
    </r>
    <r>
      <rPr>
        <b/>
        <sz val="14"/>
        <color rgb="FFFF0000"/>
        <rFont val="Arial"/>
      </rPr>
      <t xml:space="preserve"> </t>
    </r>
    <r>
      <rPr>
        <b/>
        <sz val="14"/>
        <color rgb="FF993300"/>
        <rFont val="Arial"/>
      </rPr>
      <t>МОЖНО КРАСИТЬ!</t>
    </r>
    <r>
      <rPr>
        <sz val="10"/>
        <color theme="1"/>
        <rFont val="Arial"/>
      </rPr>
      <t xml:space="preserve"> Пластик. Прозрачный конек, вентиляция, пол, усиленный металлокаркас, Окно. Цвет СЕРЫЙ.</t>
    </r>
  </si>
  <si>
    <t>17208122</t>
  </si>
  <si>
    <t>Внеш. р-р по кровле (Ш*Г*В):
342х218х226 см; Размер основания 342х216см. 
Дверной проем 149 см</t>
  </si>
  <si>
    <t>Упаковка, 3 коробки, см
227 x 132 x 14, 227 x 132 x 15, 227 x 132 x 15
Вес 211 кг</t>
  </si>
  <si>
    <r>
      <rPr>
        <b/>
        <sz val="14"/>
        <color theme="1"/>
        <rFont val="Arial"/>
      </rPr>
      <t>Хозблок Artisan 11х7</t>
    </r>
    <r>
      <rPr>
        <sz val="10"/>
        <color theme="1"/>
        <rFont val="Arial"/>
      </rPr>
      <t>.</t>
    </r>
  </si>
  <si>
    <t>Внеш. р-р по кровле (Ш*Г*В):
279 х 218 х 226 см; Размер основания 279 х 216см. 
Дверной проем 149 см</t>
  </si>
  <si>
    <t xml:space="preserve">Масса нетто/брутто: 170 /189 кг.
Всего 3 коробки:
1 коробка (2,27*1,32*0,15);
2 коробка (0,27*1,32*0,08);
3 коробка (2,27*1,32*0,15)                                       
                                                                                        </t>
  </si>
  <si>
    <r>
      <rPr>
        <b/>
        <sz val="14"/>
        <color theme="1"/>
        <rFont val="Arial"/>
      </rPr>
      <t xml:space="preserve">Хозблок Artisan 9х7. </t>
    </r>
    <r>
      <rPr>
        <b/>
        <sz val="14"/>
        <color rgb="FF974806"/>
        <rFont val="Arial"/>
      </rPr>
      <t>МОЖНО КРАСИТЬ!</t>
    </r>
    <r>
      <rPr>
        <sz val="11"/>
        <color theme="1"/>
        <rFont val="Arial"/>
      </rPr>
      <t xml:space="preserve"> Пластик. Прозрачный конек, вентиляция, пол, усиленный металлокаркас, Окно. Цвет СЕРЫЙ.</t>
    </r>
  </si>
  <si>
    <t>Размер по основанию: 216 х 216 см
Размер по крыше: 216 x 218 см
Высота по коньку: 226 см</t>
  </si>
  <si>
    <t>Упаковка, 2 коробки: 227 x 132 x 15 см; 227 x 132 x 15 см
Масса брутто: 153 кг</t>
  </si>
  <si>
    <r>
      <rPr>
        <b/>
        <sz val="14"/>
        <color theme="1"/>
        <rFont val="Arial"/>
      </rPr>
      <t xml:space="preserve">Хозблок Artisan 7х7. </t>
    </r>
    <r>
      <rPr>
        <b/>
        <sz val="14"/>
        <color rgb="FF974806"/>
        <rFont val="Arial"/>
      </rPr>
      <t>МОЖНО КРАСИТЬ!</t>
    </r>
    <r>
      <rPr>
        <sz val="11"/>
        <color theme="1"/>
        <rFont val="Arial"/>
      </rPr>
      <t xml:space="preserve"> Пластик. Прозрачный конек, вентиляция, пол, усиленный металлокаркас, Окно. Цвет СЕРЫЙ.</t>
    </r>
  </si>
  <si>
    <t xml:space="preserve">Размер по основанию: 118,8 х 184,5 см
Размер по крыше: 125,8 x 184,5 см
Высота по коньку: 205 см
Размер дверного проема: 64,5 х 173 см
</t>
  </si>
  <si>
    <t>Упаковка, 1 коробка: 189 x 72 x 26,2 см
Масса брутто:60 кг</t>
  </si>
  <si>
    <r>
      <rPr>
        <b/>
        <sz val="14"/>
        <color theme="1"/>
        <rFont val="Arial"/>
      </rPr>
      <t xml:space="preserve">Сарай Darwin 4*6, коричневый. </t>
    </r>
    <r>
      <rPr>
        <sz val="11"/>
        <color theme="1"/>
        <rFont val="Arial"/>
      </rPr>
      <t>Пластик, стилизация под дерево, окно, страпила, вент.отверстия, стальной каркас, конек в крыше, пол</t>
    </r>
  </si>
  <si>
    <t>17210355/КОР</t>
  </si>
  <si>
    <t>Размер по основанию: 183 х 244 см
Размер по крыше: 189 x 244 см
Высота по коньку: 218 см
Размер дверного проема: 121 х 184 см</t>
  </si>
  <si>
    <t>Упаковка, 1 коробка: 194 x 74 x 40 см
Масса брутто: 100 кг</t>
  </si>
  <si>
    <r>
      <rPr>
        <b/>
        <sz val="14"/>
        <color theme="1"/>
        <rFont val="Arial"/>
      </rPr>
      <t xml:space="preserve">Сарай Darwin 6*8, коричневый </t>
    </r>
    <r>
      <rPr>
        <sz val="11"/>
        <color theme="1"/>
        <rFont val="Arial"/>
      </rPr>
      <t>Пластик, стилизация под дерево, окно, страпила, вент.отверстия, стальной каркас, конек в крыше, пол, распашная дверь</t>
    </r>
  </si>
  <si>
    <t>Уличное хранение: сундуки, ящики</t>
  </si>
  <si>
    <t>Объем, вес</t>
  </si>
  <si>
    <t>Размеры, см.</t>
  </si>
  <si>
    <t>Цена, руб/шт.</t>
  </si>
  <si>
    <t>Ш</t>
  </si>
  <si>
    <t>Г</t>
  </si>
  <si>
    <t>В</t>
  </si>
  <si>
    <t>STORE IT OUT ULTRA</t>
  </si>
  <si>
    <t>2000 л</t>
  </si>
  <si>
    <t>Упаковка</t>
  </si>
  <si>
    <r>
      <rPr>
        <sz val="11"/>
        <color rgb="FF000000"/>
        <rFont val="Calibri"/>
      </rPr>
      <t>0,63 м</t>
    </r>
    <r>
      <rPr>
        <vertAlign val="superscript"/>
        <sz val="11"/>
        <color rgb="FF000000"/>
        <rFont val="Calibri"/>
      </rPr>
      <t>3</t>
    </r>
  </si>
  <si>
    <t>LIFETIME WOOD LOOK 60212</t>
  </si>
  <si>
    <t>2100 л</t>
  </si>
  <si>
    <r>
      <rPr>
        <sz val="11"/>
        <color rgb="FF000000"/>
        <rFont val="Calibri"/>
      </rPr>
      <t>0,51 м</t>
    </r>
    <r>
      <rPr>
        <vertAlign val="superscript"/>
        <sz val="11"/>
        <color rgb="FF000000"/>
        <rFont val="Calibri"/>
      </rPr>
      <t>3</t>
    </r>
  </si>
  <si>
    <r>
      <rPr>
        <b/>
        <sz val="11"/>
        <color rgb="FFFF0000"/>
        <rFont val="Calibri"/>
      </rPr>
      <t xml:space="preserve">НОВИНКА! </t>
    </r>
    <r>
      <rPr>
        <sz val="11"/>
        <color rgb="FF000000"/>
        <rFont val="Calibri"/>
      </rPr>
      <t>Ящик пластиковый WoodLook, 1380 л, серый</t>
    </r>
  </si>
  <si>
    <t>1380 л</t>
  </si>
  <si>
    <t>LIFETIME WOOD LOOK - коричневый</t>
  </si>
  <si>
    <t>1500 л</t>
  </si>
  <si>
    <r>
      <rPr>
        <sz val="11"/>
        <color rgb="FF000000"/>
        <rFont val="Calibri"/>
      </rPr>
      <t>0,3 м</t>
    </r>
    <r>
      <rPr>
        <vertAlign val="superscript"/>
        <sz val="11"/>
        <color rgb="FF000000"/>
        <rFont val="Calibri"/>
      </rPr>
      <t>3</t>
    </r>
  </si>
  <si>
    <t>LIFETIME WOOD LOOK - серый</t>
  </si>
  <si>
    <r>
      <rPr>
        <sz val="11"/>
        <color rgb="FF000000"/>
        <rFont val="Calibri"/>
      </rPr>
      <t>0,3 м</t>
    </r>
    <r>
      <rPr>
        <vertAlign val="superscript"/>
        <sz val="11"/>
        <color rgb="FF000000"/>
        <rFont val="Calibri"/>
      </rPr>
      <t>3</t>
    </r>
  </si>
  <si>
    <t xml:space="preserve">Z091R051 </t>
  </si>
  <si>
    <t>Уличный шкаф TOOMAX 2-х дверный 
высокий Storaway, серый (крыша антрацит). Вес 32,6 кг.</t>
  </si>
  <si>
    <t>1670 л</t>
  </si>
  <si>
    <r>
      <rPr>
        <sz val="11"/>
        <color rgb="FF000000"/>
        <rFont val="Calibri"/>
      </rPr>
      <t>0,52м</t>
    </r>
    <r>
      <rPr>
        <vertAlign val="superscript"/>
        <sz val="11"/>
        <color rgb="FF000000"/>
        <rFont val="Calibri"/>
      </rPr>
      <t>3</t>
    </r>
  </si>
  <si>
    <t>LIFETIME WOOD LOOK 60331</t>
  </si>
  <si>
    <r>
      <rPr>
        <sz val="11"/>
        <color rgb="FF000000"/>
        <rFont val="Calibri"/>
      </rPr>
      <t>0,7 м</t>
    </r>
    <r>
      <rPr>
        <vertAlign val="superscript"/>
        <sz val="11"/>
        <color rgb="FF000000"/>
        <rFont val="Calibri"/>
      </rPr>
      <t>3</t>
    </r>
  </si>
  <si>
    <t>Z103TA39</t>
  </si>
  <si>
    <r>
      <rPr>
        <b/>
        <sz val="11"/>
        <color rgb="FF000000"/>
        <rFont val="Calibri"/>
      </rPr>
      <t>Ящик пластиковый TOOMAX 
Wood Style</t>
    </r>
    <r>
      <rPr>
        <sz val="11"/>
        <color rgb="FF000000"/>
        <rFont val="Calibri"/>
      </rPr>
      <t xml:space="preserve"> 1270л 
СЕРЫЙ/КОРИЧНЕВЫЙ 
Вес 24,2 кг. Италия.</t>
    </r>
  </si>
  <si>
    <t>1270 л</t>
  </si>
  <si>
    <r>
      <rPr>
        <sz val="11"/>
        <color rgb="FF000000"/>
        <rFont val="Calibri"/>
      </rPr>
      <t>0,28 м</t>
    </r>
    <r>
      <rPr>
        <vertAlign val="superscript"/>
        <sz val="11"/>
        <color rgb="FF000000"/>
        <rFont val="Calibri"/>
      </rPr>
      <t>3</t>
    </r>
  </si>
  <si>
    <t>Ящик-шкаф Grande Store</t>
  </si>
  <si>
    <t>2020 л</t>
  </si>
  <si>
    <r>
      <rPr>
        <sz val="11"/>
        <color rgb="FF000000"/>
        <rFont val="Calibri"/>
      </rPr>
      <t>Шкаф  PREMIER  HIGH STORE 1400 L</t>
    </r>
    <r>
      <rPr>
        <b/>
        <sz val="9"/>
        <color rgb="FF000000"/>
        <rFont val="Arial"/>
      </rPr>
      <t xml:space="preserve">
</t>
    </r>
    <r>
      <rPr>
        <sz val="9"/>
        <color rgb="FF000000"/>
        <rFont val="Arial"/>
      </rPr>
      <t xml:space="preserve">цвет: коричневато-серый
Вес нетто: 35,5 кг
Вес брутто: 39,5 кг 
</t>
    </r>
  </si>
  <si>
    <t>1400 л</t>
  </si>
  <si>
    <r>
      <rPr>
        <sz val="11"/>
        <color rgb="FF000000"/>
        <rFont val="Calibri"/>
      </rPr>
      <t>0,23 м</t>
    </r>
    <r>
      <rPr>
        <vertAlign val="superscript"/>
        <sz val="11"/>
        <color rgb="FF000000"/>
        <rFont val="Calibri"/>
      </rPr>
      <t>3</t>
    </r>
  </si>
  <si>
    <t>STORE IT OUT Max, бежевый-коричневый</t>
  </si>
  <si>
    <t>1200 л</t>
  </si>
  <si>
    <t>145.5</t>
  </si>
  <si>
    <r>
      <rPr>
        <sz val="11"/>
        <color rgb="FF000000"/>
        <rFont val="Calibri"/>
      </rPr>
      <t>0,3 м</t>
    </r>
    <r>
      <rPr>
        <vertAlign val="superscript"/>
        <sz val="11"/>
        <color rgb="FF000000"/>
        <rFont val="Calibri"/>
      </rPr>
      <t>3</t>
    </r>
  </si>
  <si>
    <t>STORE IT OUT ARC</t>
  </si>
  <si>
    <r>
      <rPr>
        <sz val="11"/>
        <color rgb="FF000000"/>
        <rFont val="Calibri"/>
      </rPr>
      <t>0,32 м</t>
    </r>
    <r>
      <rPr>
        <vertAlign val="superscript"/>
        <sz val="11"/>
        <color rgb="FF000000"/>
        <rFont val="Calibri"/>
      </rPr>
      <t>3</t>
    </r>
  </si>
  <si>
    <t>STORE IT OUT MIDI
(WOODLAND 30)</t>
  </si>
  <si>
    <t>845 л</t>
  </si>
  <si>
    <r>
      <rPr>
        <sz val="11"/>
        <color rgb="FF000000"/>
        <rFont val="Calibri"/>
      </rPr>
      <t>0,20 м</t>
    </r>
    <r>
      <rPr>
        <vertAlign val="superscript"/>
        <sz val="11"/>
        <color rgb="FF000000"/>
        <rFont val="Calibri"/>
      </rPr>
      <t>3</t>
    </r>
  </si>
  <si>
    <t>Z090T039</t>
  </si>
  <si>
    <t>TOOMAX Wood Style</t>
  </si>
  <si>
    <t>842 л</t>
  </si>
  <si>
    <r>
      <rPr>
        <sz val="11"/>
        <color rgb="FF000000"/>
        <rFont val="Calibri"/>
      </rPr>
      <t>0,20 м</t>
    </r>
    <r>
      <rPr>
        <vertAlign val="superscript"/>
        <sz val="11"/>
        <color rgb="FF000000"/>
        <rFont val="Calibri"/>
      </rPr>
      <t>3</t>
    </r>
  </si>
  <si>
    <t>LIFETIME WOOD LOOK 60215</t>
  </si>
  <si>
    <t>570 л</t>
  </si>
  <si>
    <t>0,2 м3</t>
  </si>
  <si>
    <t>Z157RD35</t>
  </si>
  <si>
    <t>TOOMAX Santorini
с подушкой (Италия)</t>
  </si>
  <si>
    <t>560 л</t>
  </si>
  <si>
    <r>
      <rPr>
        <sz val="11"/>
        <color rgb="FF000000"/>
        <rFont val="Calibri"/>
      </rPr>
      <t>0,25 м</t>
    </r>
    <r>
      <rPr>
        <vertAlign val="superscript"/>
        <sz val="11"/>
        <color rgb="FF000000"/>
        <rFont val="Calibri"/>
      </rPr>
      <t>3</t>
    </r>
  </si>
  <si>
    <t>Сундук пластиковый Sand and Brown LifeTime</t>
  </si>
  <si>
    <t>439 л</t>
  </si>
  <si>
    <t>127.9</t>
  </si>
  <si>
    <t>67.2</t>
  </si>
  <si>
    <t>26 325</t>
  </si>
  <si>
    <t>121.1</t>
  </si>
  <si>
    <t>57.4</t>
  </si>
  <si>
    <t>0,162 м3</t>
  </si>
  <si>
    <t>131.5</t>
  </si>
  <si>
    <t>72.5</t>
  </si>
  <si>
    <t>Z155RG35</t>
  </si>
  <si>
    <t>TOOMAX WOOD LOOK
FLORIDA (Италия)</t>
  </si>
  <si>
    <t>550 л</t>
  </si>
  <si>
    <r>
      <rPr>
        <sz val="11"/>
        <color rgb="FF000000"/>
        <rFont val="Calibri"/>
      </rPr>
      <t>0,24 м</t>
    </r>
    <r>
      <rPr>
        <vertAlign val="superscript"/>
        <sz val="11"/>
        <color rgb="FF000000"/>
        <rFont val="Calibri"/>
      </rPr>
      <t>3</t>
    </r>
  </si>
  <si>
    <t>ROCKWOOD</t>
  </si>
  <si>
    <t>Столик для барбекю UNITY L, коричневый</t>
  </si>
  <si>
    <t>105 л</t>
  </si>
  <si>
    <t>0,175 м3</t>
  </si>
  <si>
    <t>Стол-тумба UNITY XL STORAGE, коричневый</t>
  </si>
  <si>
    <t>207 л</t>
  </si>
  <si>
    <t>0,25 м3</t>
  </si>
  <si>
    <t>СУНДУК-ЛАВОЧКА EDEN GARDEN BENCH, бежево-коричневый</t>
  </si>
  <si>
    <t>265 л</t>
  </si>
  <si>
    <r>
      <rPr>
        <sz val="11"/>
        <color rgb="FF000000"/>
        <rFont val="Calibri"/>
      </rPr>
      <t>0,18 м</t>
    </r>
    <r>
      <rPr>
        <vertAlign val="superscript"/>
        <sz val="11"/>
        <color rgb="FF000000"/>
        <rFont val="Calibri"/>
      </rPr>
      <t>3</t>
    </r>
  </si>
  <si>
    <t>белый</t>
  </si>
  <si>
    <t>Z599R108</t>
  </si>
  <si>
    <r>
      <rPr>
        <b/>
        <sz val="11"/>
        <color theme="1"/>
        <rFont val="Calibri"/>
      </rPr>
      <t>Сундук-лавочка TOOMAX</t>
    </r>
    <r>
      <rPr>
        <sz val="11"/>
        <color theme="1"/>
        <rFont val="Calibri"/>
      </rPr>
      <t xml:space="preserve">
</t>
    </r>
    <r>
      <rPr>
        <sz val="11"/>
        <color theme="1"/>
        <rFont val="Calibri"/>
      </rPr>
      <t>Стильный дизайн, выдерживает 2х взрослых, влагозащищен, гидролифт, закрывается на замок.</t>
    </r>
  </si>
  <si>
    <t>270 л</t>
  </si>
  <si>
    <t>Z599R197</t>
  </si>
  <si>
    <t>Вес брутто 18,3 кг.
Нагрузка на сидение 320 кг.</t>
  </si>
  <si>
    <r>
      <rPr>
        <sz val="11"/>
        <color rgb="FF000000"/>
        <rFont val="Calibri"/>
      </rPr>
      <t>0,16 м</t>
    </r>
    <r>
      <rPr>
        <vertAlign val="superscript"/>
        <sz val="11"/>
        <color rgb="FF000000"/>
        <rFont val="Calibri"/>
      </rPr>
      <t>3</t>
    </r>
  </si>
  <si>
    <t>BRIGHTWOOD, коричневый</t>
  </si>
  <si>
    <t>454 л</t>
  </si>
  <si>
    <r>
      <rPr>
        <sz val="11"/>
        <color rgb="FF000000"/>
        <rFont val="Calibri"/>
      </rPr>
      <t>0,16 м</t>
    </r>
    <r>
      <rPr>
        <vertAlign val="superscript"/>
        <sz val="11"/>
        <color rgb="FF000000"/>
        <rFont val="Calibri"/>
      </rPr>
      <t>3</t>
    </r>
  </si>
  <si>
    <t>Скамья HUDSON BRUSHED BENCH</t>
  </si>
  <si>
    <t>227 л</t>
  </si>
  <si>
    <t>Вес брутто 19,5 кг.</t>
  </si>
  <si>
    <r>
      <rPr>
        <sz val="11"/>
        <color rgb="FF000000"/>
        <rFont val="Calibri"/>
      </rPr>
      <t>0,2 м</t>
    </r>
    <r>
      <rPr>
        <vertAlign val="superscript"/>
        <sz val="11"/>
        <color rgb="FF000000"/>
        <rFont val="Calibri"/>
      </rPr>
      <t>3</t>
    </r>
  </si>
  <si>
    <t xml:space="preserve">BORNEO, графит </t>
  </si>
  <si>
    <t>400 л</t>
  </si>
  <si>
    <r>
      <rPr>
        <sz val="11"/>
        <color rgb="FF000000"/>
        <rFont val="Calibri"/>
      </rPr>
      <t>0,15 м</t>
    </r>
    <r>
      <rPr>
        <vertAlign val="superscript"/>
        <sz val="11"/>
        <color rgb="FF000000"/>
        <rFont val="Calibri"/>
      </rPr>
      <t>3</t>
    </r>
  </si>
  <si>
    <t>BORNEO, коричневый</t>
  </si>
  <si>
    <r>
      <rPr>
        <sz val="11"/>
        <color rgb="FF000000"/>
        <rFont val="Calibri"/>
      </rPr>
      <t>0,15 м</t>
    </r>
    <r>
      <rPr>
        <vertAlign val="superscript"/>
        <sz val="11"/>
        <color rgb="FF000000"/>
        <rFont val="Calibri"/>
      </rPr>
      <t>3</t>
    </r>
  </si>
  <si>
    <t>GLENWOOD, коричневый/серый</t>
  </si>
  <si>
    <t>390 л</t>
  </si>
  <si>
    <r>
      <rPr>
        <sz val="11"/>
        <color rgb="FF000000"/>
        <rFont val="Calibri"/>
      </rPr>
      <t>0,13 м</t>
    </r>
    <r>
      <rPr>
        <vertAlign val="superscript"/>
        <sz val="11"/>
        <color rgb="FF000000"/>
        <rFont val="Calibri"/>
      </rPr>
      <t>3</t>
    </r>
  </si>
  <si>
    <t>TOOMAX WOOD LINE (Италия), коричневый</t>
  </si>
  <si>
    <t>420 л</t>
  </si>
  <si>
    <r>
      <rPr>
        <sz val="11"/>
        <color rgb="FF000000"/>
        <rFont val="Calibri"/>
      </rPr>
      <t>0,13м</t>
    </r>
    <r>
      <rPr>
        <vertAlign val="superscript"/>
        <sz val="11"/>
        <color rgb="FF000000"/>
        <rFont val="Calibri"/>
      </rPr>
      <t>3</t>
    </r>
  </si>
  <si>
    <t>Z163R025</t>
  </si>
  <si>
    <t>TOOMAX WOOD LINE (Италия), серый</t>
  </si>
  <si>
    <r>
      <rPr>
        <sz val="11"/>
        <color rgb="FF000000"/>
        <rFont val="Calibri"/>
      </rPr>
      <t>0,13м</t>
    </r>
    <r>
      <rPr>
        <vertAlign val="superscript"/>
        <sz val="11"/>
        <color rgb="FF000000"/>
        <rFont val="Calibri"/>
      </rPr>
      <t>3</t>
    </r>
  </si>
  <si>
    <t>CUBE RATTAN</t>
  </si>
  <si>
    <t>0,11 м3</t>
  </si>
  <si>
    <t xml:space="preserve">RATTAN </t>
  </si>
  <si>
    <r>
      <rPr>
        <sz val="11"/>
        <color rgb="FF000000"/>
        <rFont val="Calibri"/>
      </rPr>
      <t>0,08м</t>
    </r>
    <r>
      <rPr>
        <vertAlign val="superscript"/>
        <sz val="11"/>
        <color rgb="FF000000"/>
        <rFont val="Calibri"/>
      </rPr>
      <t>3</t>
    </r>
  </si>
  <si>
    <t>NOVEL</t>
  </si>
  <si>
    <t>340 л</t>
  </si>
  <si>
    <r>
      <rPr>
        <sz val="11"/>
        <color rgb="FF000000"/>
        <rFont val="Calibri"/>
      </rPr>
      <t>0,14 м</t>
    </r>
    <r>
      <rPr>
        <vertAlign val="superscript"/>
        <sz val="11"/>
        <color rgb="FF000000"/>
        <rFont val="Calibri"/>
      </rPr>
      <t>3</t>
    </r>
  </si>
  <si>
    <t>Z170RD35</t>
  </si>
  <si>
    <t>Сундук Toomax Santorini plus 120л, коричневый с подушкой. Пневмолифт. Декор в плетеном стиле. Запираемый. Вес 8,5 кг</t>
  </si>
  <si>
    <t>120 л</t>
  </si>
  <si>
    <r>
      <rPr>
        <sz val="11"/>
        <color rgb="FF000000"/>
        <rFont val="Calibri"/>
      </rPr>
      <t>0,09 м</t>
    </r>
    <r>
      <rPr>
        <vertAlign val="superscript"/>
        <sz val="11"/>
        <color rgb="FF000000"/>
        <rFont val="Calibri"/>
      </rPr>
      <t>3</t>
    </r>
  </si>
  <si>
    <t>Z158RD35</t>
  </si>
  <si>
    <t>WOOD LOOK STORAGE BOX
FLORIDA COMPACT
(Италия)</t>
  </si>
  <si>
    <r>
      <rPr>
        <sz val="11"/>
        <color rgb="FF000000"/>
        <rFont val="Calibri"/>
      </rPr>
      <t>0,07 м</t>
    </r>
    <r>
      <rPr>
        <vertAlign val="superscript"/>
        <sz val="11"/>
        <color rgb="FF000000"/>
        <rFont val="Calibri"/>
      </rPr>
      <t>3</t>
    </r>
  </si>
  <si>
    <t>Z164R035</t>
  </si>
  <si>
    <t>WOODY'S Line S BOX
(Италия)</t>
  </si>
  <si>
    <t>280 л</t>
  </si>
  <si>
    <r>
      <rPr>
        <sz val="11"/>
        <color rgb="FF000000"/>
        <rFont val="Calibri"/>
      </rPr>
      <t>0,07 м</t>
    </r>
    <r>
      <rPr>
        <vertAlign val="superscript"/>
        <sz val="11"/>
        <color rgb="FF000000"/>
        <rFont val="Calibri"/>
      </rPr>
      <t>3</t>
    </r>
  </si>
  <si>
    <t>Z173R025</t>
  </si>
  <si>
    <t>Сундук Toomax WOODY'S 90л
Цвет светло-серый (Италия). 
Вес  2,25 кг.</t>
  </si>
  <si>
    <t>90 л</t>
  </si>
  <si>
    <t>0,05 м3</t>
  </si>
  <si>
    <t>Z382M057</t>
  </si>
  <si>
    <t>Ящик пластиковый складной Toomax Florida 50л, светло-серый (Италия). Вес 2,4 кг</t>
  </si>
  <si>
    <t>50 л</t>
  </si>
  <si>
    <t>ТЕПЛИЦЫ, ГАРАЖИ, НАВЕСЫ, ПОЛЕННИЦЫ</t>
  </si>
  <si>
    <t xml:space="preserve">Изображение собранной конструкции </t>
  </si>
  <si>
    <t>Размеры собранной конструкции, м (Ш х Д х В)</t>
  </si>
  <si>
    <t>Размер коробки см</t>
  </si>
  <si>
    <t>Вес коробки, кг</t>
  </si>
  <si>
    <t>Кол-во коробок на паллете</t>
  </si>
  <si>
    <t>Розничная цена, 
руб с НДС</t>
  </si>
  <si>
    <t>ТЕПЛИЦЫ С АРМИРОВАННЫМ ПОКРЫТИЕМ</t>
  </si>
  <si>
    <t>LAR342KT</t>
  </si>
  <si>
    <t>3*4*2</t>
  </si>
  <si>
    <t>203х46х14см</t>
  </si>
  <si>
    <t>Теплица Ларгуша 3*4м</t>
  </si>
  <si>
    <r>
      <rPr>
        <sz val="12"/>
        <color rgb="FF000000"/>
        <rFont val="Arial"/>
      </rPr>
      <t xml:space="preserve">Каркас из трубы 20*20*1,2мм. </t>
    </r>
    <r>
      <rPr>
        <sz val="12"/>
        <color rgb="FFFF0000"/>
        <rFont val="Arial"/>
      </rPr>
      <t xml:space="preserve">Цинкование + покраска в камере! </t>
    </r>
    <r>
      <rPr>
        <sz val="12"/>
        <color rgb="FF000000"/>
        <rFont val="Arial"/>
      </rPr>
      <t xml:space="preserve">Шаг между дугами 1 метр, покрытие - армированная пленка, 2 двери, 2 фотрочки, толщина покрытия 230мкм, коэфиц. светопропускания 81. Быстрая сборка, высокая жёсткость, благодаря креплению труба-в-трубе.
</t>
    </r>
  </si>
  <si>
    <t>Тент для замены на теплицу Ларгуша 3*4м</t>
  </si>
  <si>
    <t>Сшитый единым полотном тент-покрытие из армированной пленки для каркаса пленочной теплицы 3*4м</t>
  </si>
  <si>
    <t>LAR362KT</t>
  </si>
  <si>
    <t>3*6*2</t>
  </si>
  <si>
    <t>203х48х16см</t>
  </si>
  <si>
    <t>Теплица Ларгуша 3*6</t>
  </si>
  <si>
    <r>
      <rPr>
        <sz val="12"/>
        <color rgb="FF000000"/>
        <rFont val="Arial"/>
      </rPr>
      <t xml:space="preserve">Каркас из трубы 20*20*1,2мм. </t>
    </r>
    <r>
      <rPr>
        <sz val="12"/>
        <color rgb="FFFF0000"/>
        <rFont val="Arial"/>
      </rPr>
      <t xml:space="preserve">Цинкование + покраска в камере! </t>
    </r>
    <r>
      <rPr>
        <sz val="12"/>
        <color rgb="FF000000"/>
        <rFont val="Arial"/>
      </rPr>
      <t xml:space="preserve">Шаг между дугами 1 метр, покрытие - армированная пленка, 2 двери, 2 фотрочки, толщина покрытия 230мкм, коэфиц. светопропускания 81. Быстрая сборка, высокая жёсткость, благодаря креплению труба-в-трубе.
</t>
    </r>
  </si>
  <si>
    <t>ТЕПЛИЦЫ-КАРКАСЫ ПОД СОТОВЫЙ ПОЛИКАРБОНАТ</t>
  </si>
  <si>
    <t>3 х 4 х 2</t>
  </si>
  <si>
    <t>200*100*10см- 2шт</t>
  </si>
  <si>
    <t>Каркас теплицы 3*4*2,1м</t>
  </si>
  <si>
    <t>Каркас из оцинкованой трубы 20*20мм, крабовая система крепления. Цельносварные двери и форточки. В торцах 2 двери, 2 форточки. Быстрая сборка 2-3 часа. Упаковка 1 коробка 200*100*10см. Удобна в хранении и перевозке в легковом автомобиле. Шаг между дугами - 1 метр. Раскрой сотового поликарбоната (не входит в комплект): 1 лист (6*2,1=12,6 кв.м.) на торцы + 2 листа на каркас (2*6*2,1=25,2 кв.м.).</t>
  </si>
  <si>
    <t>3 х 2 х 2</t>
  </si>
  <si>
    <t>200*40*15см</t>
  </si>
  <si>
    <t>Удлинитель на 2 м для теплицы 3*4*2,1м</t>
  </si>
  <si>
    <t>Каркас из оцинкованой трубы 20*20мм, крабовая система крепления. Время сборки - 1 час (дополнительно к времени сборки теплицы 3*4*2,1м.). Раскрой сотового поликарбоната (не входит в комплект): 1 лист (6*2,1=12,6 кв.м.).</t>
  </si>
  <si>
    <t>Тент для замены на теплицу Ларгуша 3*6м</t>
  </si>
  <si>
    <t>Сшитый единым полотном тент-покрытие из армированной пленки для каркаса пленочной теплицы 3*6м</t>
  </si>
  <si>
    <t>_______</t>
  </si>
  <si>
    <t>82х13,5х7,5</t>
  </si>
  <si>
    <t>Грунтовые зацепы, 76см, комплект 4 шт.</t>
  </si>
  <si>
    <t>Универсальные грунтовые зацепы для крепления строений BARNAS и др. конструкций при установке на грунт, ПГС, газон. Изготовлены из стали высогого качества, защищены от коррозии порошковым покрытием, имеют увеличенную длину 76см. Легко вкручиваются в грунт, лопасти анкера обходят камни. Комплектация: 4 шнековых анкера, тросы, хомуты.</t>
  </si>
  <si>
    <t>ТЕПЛИЦЫ ТЕНТОВЫЕ</t>
  </si>
  <si>
    <t>3 х 4,5 х 2,4</t>
  </si>
  <si>
    <t xml:space="preserve">2 коробки:
156х61х20
122х55х10
</t>
  </si>
  <si>
    <t xml:space="preserve">46,4 кг
+ 12 кг </t>
  </si>
  <si>
    <r>
      <rPr>
        <sz val="14"/>
        <color theme="1"/>
        <rFont val="Calibri"/>
      </rPr>
      <t>Теплица "</t>
    </r>
    <r>
      <rPr>
        <b/>
        <sz val="14"/>
        <color rgb="FF000000"/>
        <rFont val="Calibri"/>
      </rPr>
      <t>КАРЕЛИЯ"</t>
    </r>
    <r>
      <rPr>
        <sz val="14"/>
        <color rgb="FF000000"/>
        <rFont val="Calibri"/>
      </rPr>
      <t xml:space="preserve"> </t>
    </r>
    <r>
      <rPr>
        <b/>
        <sz val="14"/>
        <color rgb="FFFF0000"/>
        <rFont val="Calibri"/>
      </rPr>
      <t>Многофункциональная</t>
    </r>
    <r>
      <rPr>
        <sz val="14"/>
        <color rgb="FF000000"/>
        <rFont val="Calibri"/>
      </rPr>
      <t xml:space="preserve"> 3x4,5x2,4м, светорассеивающий тент</t>
    </r>
  </si>
  <si>
    <r>
      <rPr>
        <sz val="10"/>
        <color rgb="FF000000"/>
        <rFont val="Arial"/>
      </rPr>
      <t xml:space="preserve">Полукруглый стальной каркас 3,5 см с защитным покрытием в суровых условиях. Светорассеивающий тент. Центральный тент. Передняя торцевая панель с дверью на двойной молнии, задняя торцевая панель с вентиляционным окном. Трехслойная полимерная тентовая ткань устойчива к вытяжению и разрывам, 100% водонепроницаема, защищена от УФ излучения.  Система натяжения и крепления тента храповыми натяжителями. Специальные диагональные стяжки для придания капитальной жесткости конструкции.  Тент создает равномерное освещение для лучшего роста растений. </t>
    </r>
    <r>
      <rPr>
        <b/>
        <sz val="10"/>
        <color rgb="FFFF0000"/>
        <rFont val="Arial"/>
      </rPr>
      <t>Можно отдельно купить ЦВЕТНОЕ  покрытие для гаража</t>
    </r>
  </si>
  <si>
    <t>3 х 6 х 2,4</t>
  </si>
  <si>
    <t>2 коробки:
156х61х20
122х55х15</t>
  </si>
  <si>
    <t>58,7 кг
+ 13 кг</t>
  </si>
  <si>
    <r>
      <rPr>
        <sz val="14"/>
        <color theme="1"/>
        <rFont val="Calibri"/>
      </rPr>
      <t xml:space="preserve">Теплица </t>
    </r>
    <r>
      <rPr>
        <b/>
        <sz val="14"/>
        <color rgb="FF000000"/>
        <rFont val="Calibri"/>
      </rPr>
      <t>"УРАЛ"</t>
    </r>
    <r>
      <rPr>
        <sz val="14"/>
        <color rgb="FF000000"/>
        <rFont val="Calibri"/>
      </rPr>
      <t xml:space="preserve">
</t>
    </r>
    <r>
      <rPr>
        <b/>
        <sz val="14"/>
        <color rgb="FFFF0000"/>
        <rFont val="Calibri"/>
      </rPr>
      <t xml:space="preserve">Многофункциональная </t>
    </r>
    <r>
      <rPr>
        <sz val="14"/>
        <color rgb="FF000000"/>
        <rFont val="Calibri"/>
      </rPr>
      <t>3x6x2,4м, светорассеивающий тент</t>
    </r>
  </si>
  <si>
    <r>
      <rPr>
        <sz val="10"/>
        <color rgb="FF000000"/>
        <rFont val="Arial"/>
      </rPr>
      <t xml:space="preserve">Полукруглый стальной каркас 3,5 см с защитным покрытием в суровых условиях. Светорассеивающий тент. Центральный тент. Передняя торцевая панель с дверью на двойной молнии, задняя торцевая панель с вентиляционным окном. Трехслойная полимерная тентовая ткань устойчива к вытяжению и разрывам, 100% водонепроницаема, защищена от УФ излучения.  Система натяжения и крепления тента храповыми натяжителями. Специальные диагональные стяжки для придания капитальной жесткости конструкции.  Тент создает равномерное освещение для лучшего роста растений.   Можно отдельно купить ЦВЕТНОЕ  покрытие для гаража </t>
    </r>
    <r>
      <rPr>
        <b/>
        <sz val="10"/>
        <color rgb="FFFF0000"/>
        <rFont val="Arial"/>
      </rPr>
      <t>Можно отдельно купить ЦВЕТНОЕ  покрытие для гаража</t>
    </r>
  </si>
  <si>
    <t>ГАРАЖИ</t>
  </si>
  <si>
    <t>2 коробки:
156х61х20
122х55х10</t>
  </si>
  <si>
    <r>
      <rPr>
        <b/>
        <sz val="14"/>
        <color rgb="FF000000"/>
        <rFont val="Calibri"/>
      </rPr>
      <t>"КАРЕЛИЯ"</t>
    </r>
    <r>
      <rPr>
        <sz val="14"/>
        <color rgb="FF000000"/>
        <rFont val="Calibri"/>
      </rPr>
      <t xml:space="preserve">: Полукруглый усиленный </t>
    </r>
    <r>
      <rPr>
        <b/>
        <sz val="14"/>
        <color rgb="FFFF0000"/>
        <rFont val="Calibri"/>
      </rPr>
      <t>МНОГОФУНКЦИОНАЛЬНЫЙ</t>
    </r>
    <r>
      <rPr>
        <sz val="14"/>
        <color rgb="FF000000"/>
        <rFont val="Calibri"/>
      </rPr>
      <t xml:space="preserve"> гараж 3х4,5х2,4 </t>
    </r>
    <r>
      <rPr>
        <b/>
        <sz val="14"/>
        <color rgb="FF000000"/>
        <rFont val="Calibri"/>
      </rPr>
      <t>ЗЕЛЁНЫЙ</t>
    </r>
  </si>
  <si>
    <r>
      <rPr>
        <sz val="10"/>
        <color theme="1"/>
        <rFont val="Arial"/>
      </rPr>
      <t>Гараж усиленный "полукруглый" для укрытия легковых автомобилей, снегоходов, мелкой садовой техники. Строение для хранения материалов. Стальной каркас 3,5 см. С устойчивым к истиранию и сколам покрытием для защиты в суровых условиях. Усиление элементов крепления диагональными связями для придания капитальной жесткости конструкции. Цельный тент из трехслойной полимерной ткани. Ткань устойчива к разрывам и вытяжению, защищена от ультрафиолетового излучения снаружи и изнутри. Крепление тента храповыми натяжителями. Дверь на двойной молнии.</t>
    </r>
    <r>
      <rPr>
        <b/>
        <sz val="10"/>
        <color rgb="FFFF0000"/>
        <rFont val="Arial"/>
      </rPr>
      <t xml:space="preserve"> Выберите цвет: коричневый, зеленый. Можно купить тепличный тент!</t>
    </r>
  </si>
  <si>
    <t>3х4,5Х2,4</t>
  </si>
  <si>
    <r>
      <rPr>
        <b/>
        <sz val="14"/>
        <color rgb="FF000000"/>
        <rFont val="Calibri"/>
      </rPr>
      <t>"КАРЕЛИЯ"</t>
    </r>
    <r>
      <rPr>
        <sz val="14"/>
        <color rgb="FF000000"/>
        <rFont val="Calibri"/>
      </rPr>
      <t xml:space="preserve">: Полукруглый усиленный </t>
    </r>
    <r>
      <rPr>
        <b/>
        <sz val="14"/>
        <color rgb="FFFF0000"/>
        <rFont val="Calibri"/>
      </rPr>
      <t>МНОГОФУНКЦИОНАЛЬНЫЙ</t>
    </r>
    <r>
      <rPr>
        <sz val="14"/>
        <color rgb="FF000000"/>
        <rFont val="Calibri"/>
      </rPr>
      <t xml:space="preserve"> гараж 3х4,5х2,4 </t>
    </r>
    <r>
      <rPr>
        <b/>
        <sz val="14"/>
        <color rgb="FF000000"/>
        <rFont val="Calibri"/>
      </rPr>
      <t>КОРИЧНЕВЫЙ</t>
    </r>
  </si>
  <si>
    <r>
      <rPr>
        <sz val="10"/>
        <color theme="1"/>
        <rFont val="Arial"/>
      </rPr>
      <t xml:space="preserve">Гараж усиленный "полукруглый" для укрытия легковых автомобилей, снегоходов, мелкой садовой техники. Строение для хранения материалов. Стальной каркас 3,5 см. С устойчивым к истиранию и сколам покрытием для защиты в суровых условиях. Усиление элементов крепления диагональными связями для придания капитальной жесткости конструкции. Цельный тент из трехслойной полимерной ткани. Ткань устойчива к разрывам и вытяжению, защищена от ультрафиолетового излучения снаружи и изнутри. Крепление тента храповыми натяжителями. Дверь на двойной молнии. </t>
    </r>
    <r>
      <rPr>
        <b/>
        <sz val="10"/>
        <color rgb="FFFF0000"/>
        <rFont val="Arial"/>
      </rPr>
      <t>Выберите цвет: коричневый, зеленый. Можно купить тепличный тент!</t>
    </r>
  </si>
  <si>
    <t>3х6х2,4</t>
  </si>
  <si>
    <r>
      <rPr>
        <b/>
        <sz val="14"/>
        <color rgb="FF000000"/>
        <rFont val="Calibri"/>
      </rPr>
      <t>"УРАЛ":</t>
    </r>
    <r>
      <rPr>
        <sz val="14"/>
        <color rgb="FF000000"/>
        <rFont val="Calibri"/>
      </rPr>
      <t xml:space="preserve"> Полукруглый усиленный </t>
    </r>
    <r>
      <rPr>
        <b/>
        <sz val="14"/>
        <color rgb="FFFF0000"/>
        <rFont val="Calibri"/>
      </rPr>
      <t>МНОГОФУНКЦИОНАЛЬНЫЙ</t>
    </r>
    <r>
      <rPr>
        <sz val="14"/>
        <color rgb="FF000000"/>
        <rFont val="Calibri"/>
      </rPr>
      <t xml:space="preserve"> гараж 3х6х2,4 </t>
    </r>
    <r>
      <rPr>
        <b/>
        <sz val="14"/>
        <color rgb="FF000000"/>
        <rFont val="Calibri"/>
      </rPr>
      <t>БЕЛЫЙ</t>
    </r>
  </si>
  <si>
    <r>
      <rPr>
        <sz val="10"/>
        <color theme="1"/>
        <rFont val="Arial"/>
      </rPr>
      <t xml:space="preserve">Гараж усиленный "полукруглый" для укрытия легковых автомобилей, снегоходов, мелкой садовой техники. Строение для хранения материалов. Стальной каркас 3,5 см. С устойчивым к истиранию и сколам покрытием для защиты в суровых условиях. Усиление элементов крепления диагональными связями для придания капитальной жесткости конструкции. Цельный тент из трехслойной полимерной ткани. Ткань устойчива к разрывам и вытяжению, защищена от ультрафиолетового излучения снаружи и изнутри. Крепление тента храповыми натяжителями. Дверь на двойной молнии. </t>
    </r>
    <r>
      <rPr>
        <b/>
        <sz val="10"/>
        <color rgb="FFFF0000"/>
        <rFont val="Arial"/>
      </rPr>
      <t>Выберите цвет: белый, коричневый, зеленый. Можно купить тепличный тент!</t>
    </r>
  </si>
  <si>
    <r>
      <rPr>
        <b/>
        <sz val="14"/>
        <color rgb="FF000000"/>
        <rFont val="Calibri"/>
      </rPr>
      <t>"УРАЛ":</t>
    </r>
    <r>
      <rPr>
        <sz val="14"/>
        <color rgb="FF000000"/>
        <rFont val="Calibri"/>
      </rPr>
      <t xml:space="preserve"> Полукруглый усиленный </t>
    </r>
    <r>
      <rPr>
        <b/>
        <sz val="14"/>
        <color rgb="FFFF0000"/>
        <rFont val="Calibri"/>
      </rPr>
      <t>МНОГОФУНКЦИОНАЛЬНЫЙ</t>
    </r>
    <r>
      <rPr>
        <sz val="14"/>
        <color rgb="FF000000"/>
        <rFont val="Calibri"/>
      </rPr>
      <t xml:space="preserve"> гараж 3х6х2,4  </t>
    </r>
    <r>
      <rPr>
        <b/>
        <sz val="14"/>
        <color rgb="FF000000"/>
        <rFont val="Calibri"/>
      </rPr>
      <t>ЗЕЛЕНЫЙ</t>
    </r>
  </si>
  <si>
    <r>
      <rPr>
        <sz val="10"/>
        <color theme="1"/>
        <rFont val="Arial"/>
      </rPr>
      <t xml:space="preserve">Гараж усиленный "полукруглый" для укрытия легковых автомобилей, снегоходов, мелкой садовой техники. Строение для хранения материалов. Стальной каркас 3,5 см. С устойчивым к истиранию и сколам покрытием для защиты в суровых условиях. Усиление элементов крепления диагональными связями для придания капитальной жесткости конструкции. Цельный тент из трехслойной полимерной ткани. Ткань устойчива к разрывам и вытяжению, защищена от ультрафиолетового излучения снаружи и изнутри. Крепление тента храповыми натяжителями. Дверь на двойной молнии. </t>
    </r>
    <r>
      <rPr>
        <b/>
        <sz val="10"/>
        <color rgb="FFFF0000"/>
        <rFont val="Arial"/>
      </rPr>
      <t>Выберите цвет: белый, коричневый, зеленый. Можно купить тепличный тент!</t>
    </r>
  </si>
  <si>
    <t xml:space="preserve"> 3 x 4,6 x 2,4 м </t>
  </si>
  <si>
    <t>111х51х21,5см</t>
  </si>
  <si>
    <t>50 кг</t>
  </si>
  <si>
    <r>
      <rPr>
        <b/>
        <sz val="14"/>
        <color rgb="FF000000"/>
        <rFont val="Calibri"/>
      </rPr>
      <t xml:space="preserve">Гараж в коробке, </t>
    </r>
    <r>
      <rPr>
        <sz val="14"/>
        <color rgb="FF000000"/>
        <rFont val="Calibri"/>
      </rPr>
      <t>скатная крыша, песочный тент</t>
    </r>
  </si>
  <si>
    <t>Всесезонный. Стальной каркас диам.35мм с покрытим DuPont. Цельный тент с защитой от  УФ излучения. Крепление тента храповыми натяжителями. Усиление элементов крепления зажимами для придания капитальной жесткости конструкции. Дверь на двойной молнии. Шнековые анкеры для крепления конструкции.</t>
  </si>
  <si>
    <t>6,1 х 3 х 2,9</t>
  </si>
  <si>
    <t>Упаковка (размер), см	107.8 x 42.5 x 23.5
Вес брутто, кг	42.6</t>
  </si>
  <si>
    <t>42.6</t>
  </si>
  <si>
    <t>Навес 6100*3000*2900мм</t>
  </si>
  <si>
    <t>Укрытие от солнца и дождя
Устойчивая конструкция на 8-ми опорных ногах
Шатер для улицы
Стальной каркас 3,5 см с защитным покрытием DuPont, 8 опорных ног.
Цельный тент из трехслойной полимерной ткани, 100% водонепроницаемый, устойчивый к УФ излучению.</t>
  </si>
  <si>
    <t xml:space="preserve">3 x 6,1 x 2,4 м </t>
  </si>
  <si>
    <t>111х51х24,5см</t>
  </si>
  <si>
    <r>
      <rPr>
        <b/>
        <sz val="14"/>
        <color rgb="FF000000"/>
        <rFont val="Calibri"/>
      </rPr>
      <t xml:space="preserve">Гараж в коробке, </t>
    </r>
    <r>
      <rPr>
        <sz val="14"/>
        <color rgb="FF000000"/>
        <rFont val="Calibri"/>
      </rPr>
      <t>скатная крыша, песочный тент</t>
    </r>
  </si>
  <si>
    <t>3,7 x 6,1 x 2,4 м</t>
  </si>
  <si>
    <t>105х57х35,5см</t>
  </si>
  <si>
    <r>
      <rPr>
        <b/>
        <sz val="14"/>
        <color rgb="FF000000"/>
        <rFont val="Calibri"/>
      </rPr>
      <t xml:space="preserve">Гараж в коробке, 
</t>
    </r>
    <r>
      <rPr>
        <sz val="14"/>
        <color rgb="FF000000"/>
        <rFont val="Calibri"/>
      </rPr>
      <t xml:space="preserve">скатная крыша, серый тент </t>
    </r>
  </si>
  <si>
    <t>Всесезонный. Стальной каркас диам.51мм с покрытим DuPont. Цельный тент с защитой от УФ излучения. Крепление тента храповыми натяжителями. Усиление элементов крепления зажимами для придания капитальной жесткости конструкции. Дверь шир.2м на двойной молнии. Шнековые анкеры для крепления конструкции.</t>
  </si>
  <si>
    <t>АКСЕССУАРЫ ДЛЯ ТЕПЛИЦ И УКРЫТИЙ</t>
  </si>
  <si>
    <t>3х4,5х2,4</t>
  </si>
  <si>
    <t>122х55х10</t>
  </si>
  <si>
    <t>"Карелия": Тепличное транслюцентное покрытие CoverIT 3 х 4,5 х 2,4</t>
  </si>
  <si>
    <t>Покрытие светорассеивающее для теплиц на полуруглый УНИВЕРСАЛЬНЫЙ каркас CoverIT 3 х 4,5 х 2,4.</t>
  </si>
  <si>
    <t>"Урал": Тепличное транслюцентное покрытие CoverIT 3 х 6 х 2,4</t>
  </si>
  <si>
    <t>Покрытие  для гаража на полуруглый УНИВЕРСАЛЬНЫЙ каркас CoverIT 3 х 6 х 2,4.</t>
  </si>
  <si>
    <t>Покрытие для гаража на полуруглый УНИВЕРСАЛЬНЫЙ каркас CoverIT 3 х 4,5 х 2,4. Цвета зеленый, коричневый</t>
  </si>
  <si>
    <t>"Урал": тепличное транслюцентное покрытие CoverIT 3 х 6 х 2,4</t>
  </si>
  <si>
    <t>Покрытие светорассеивающее для теплиц на полуруглый УНИВЕРСАЛЬНЫЙ каркас CoverIT 3 х 6 х 2,4. Цвета зеленый, коричневый, белый (светоотражающий).</t>
  </si>
  <si>
    <t>ПОЛЕННИЦЫ</t>
  </si>
  <si>
    <t>1,2м</t>
  </si>
  <si>
    <t>125х44х8,5</t>
  </si>
  <si>
    <t>Поленница-в-Коробке Barnas, 1.2м, тент в комплекте</t>
  </si>
  <si>
    <t>Объем загрузки 0,7 куб.м., нагрузка 450кг. Материал: стальной каркас с защитным покрытием, тент из полиэстера высокой плотности с огнезащитной обработкой, 100% водонепроницаемый.</t>
  </si>
  <si>
    <t>2,4м</t>
  </si>
  <si>
    <t>132х44х8,5</t>
  </si>
  <si>
    <t>Поленница-в-Коробке Barnas, 2.4м, тент в комплекте</t>
  </si>
  <si>
    <t>Объем загрузки 1,4 куб.м., нагрузка 900кг. Материал: стальной каркас с защитным покрытием, тент из полиэстера высокой плотности с огнезащитной обработкой, 100% водонепроницаемый.</t>
  </si>
  <si>
    <t>3,6м</t>
  </si>
  <si>
    <t>131,5х43,5х8,5</t>
  </si>
  <si>
    <t>Поленница-в-Коробке Barnas, 3.6 м, тент в комплекте</t>
  </si>
  <si>
    <t>Объем загрузки 2,1 куб.м., нагрузка 1350кг. Материал: стальной каркас с защитным покрытием, тент из полиэстера высокой плотности с огнезащитной обработкой, 100% водонепроницаемый.</t>
  </si>
  <si>
    <t>Ящики для инструментов HILST Box System</t>
  </si>
  <si>
    <t>ссылка на товар</t>
  </si>
  <si>
    <t>Серия</t>
  </si>
  <si>
    <t>Штрихкод</t>
  </si>
  <si>
    <t>Артикул в 1с</t>
  </si>
  <si>
    <t>Доступность</t>
  </si>
  <si>
    <t>Вес нетто,
кг/шт.</t>
  </si>
  <si>
    <t>Цена 
розница, руб</t>
  </si>
  <si>
    <t>Серия OUTDOOR - профессиональная серия модульных ящиков для хранения и транспортировки инструментов на улице и внутри помещений</t>
  </si>
  <si>
    <t>HILST Box System OUTDOOR</t>
  </si>
  <si>
    <t>Платформа передвижная HILST Outdoor</t>
  </si>
  <si>
    <t>SKRQTPCZA</t>
  </si>
  <si>
    <t xml:space="preserve">745 x 510 x 180 </t>
  </si>
  <si>
    <t>В наличии</t>
  </si>
  <si>
    <t>Ящик для инструментов HILST Outdoor 200 Basic</t>
  </si>
  <si>
    <t>SKRQ200BCZA</t>
  </si>
  <si>
    <t>585 x 385 x 190</t>
  </si>
  <si>
    <t>Нет в наличии/доступно к заказу</t>
  </si>
  <si>
    <t>Ящик для инструментов HILST Outdoor 200 Profi</t>
  </si>
  <si>
    <t>SKRQ200PCZA</t>
  </si>
  <si>
    <t>Ящик для инструментов HILST Outdoor Technik 200</t>
  </si>
  <si>
    <t>SKRQ200TCZA</t>
  </si>
  <si>
    <t>Ящик для инструментов HILST Outdoor 350 Basic</t>
  </si>
  <si>
    <t>SKRQ350BCZ</t>
  </si>
  <si>
    <t>585 x 385 x 320</t>
  </si>
  <si>
    <t>Ящик для инструментов HILST Outdoor 350 Profi</t>
  </si>
  <si>
    <t>SKRQ350PCZA</t>
  </si>
  <si>
    <t>Ящик для инструментов HILST Outdoor 350 Technik</t>
  </si>
  <si>
    <t>SKRQ350TCZA</t>
  </si>
  <si>
    <t>Ящик для инструментов HILST Outdoor 450 Basic, черный</t>
  </si>
  <si>
    <t>SKRQ450BCZA</t>
  </si>
  <si>
    <t>585 x 385 x 420</t>
  </si>
  <si>
    <t>Ящик для инструментов HILST Outdoor 450 Profi</t>
  </si>
  <si>
    <t>SKRQ450PCZA</t>
  </si>
  <si>
    <t>Ящик для инструментов HILST Outdoor 450 Technik</t>
  </si>
  <si>
    <t>SKRQ450TCZA</t>
  </si>
  <si>
    <t>Ящик - контейнер HILST Outdoor Box Plus (с делителями)</t>
  </si>
  <si>
    <t>SKRQPBOXCZA</t>
  </si>
  <si>
    <t>576 x 359 x 237</t>
  </si>
  <si>
    <t>Тележка-ящик для инструментов HILST Cart Outdoor</t>
  </si>
  <si>
    <t>SKRWQCARTONECZA</t>
  </si>
  <si>
    <t>585 х 438 х 690</t>
  </si>
  <si>
    <t>Органайзер для инструментов HILST Outdoor Organizer L</t>
  </si>
  <si>
    <t>ORGQLCZA</t>
  </si>
  <si>
    <t>537 х 375 х 77</t>
  </si>
  <si>
    <t>Органайзер для инструментов HILST Outdoor Organizer XL</t>
  </si>
  <si>
    <t>ORGQXLCZA</t>
  </si>
  <si>
    <t>532 х 387 х 131</t>
  </si>
  <si>
    <t xml:space="preserve">
Серия INDOOR - система модульных ящиков для перемещения и хранения инструментов внутри помещений</t>
  </si>
  <si>
    <t>HILST Box System INDOOR</t>
  </si>
  <si>
    <t>Ящик с 6-ю органайзерами HILST Indoor 1x Box 200 + 6x Organizer Multi</t>
  </si>
  <si>
    <t>Z251613</t>
  </si>
  <si>
    <t>530 x 295 x 195</t>
  </si>
  <si>
    <t>Ящик для инструментов с 2-я органайзерами HILST Indoor 1x Toolbox + 2x Organizer Multi</t>
  </si>
  <si>
    <t>Z251606</t>
  </si>
  <si>
    <t>530 x 310 x 225</t>
  </si>
  <si>
    <t>Платформа передвижная HILST Indoor Platform</t>
  </si>
  <si>
    <t>SKRQTP2CZA</t>
  </si>
  <si>
    <t>595 x 395 x 175</t>
  </si>
  <si>
    <t>Ящик HILST Indoor Box 100 Flex (с делителями)</t>
  </si>
  <si>
    <t>SKRQBOXTWO1FCZA</t>
  </si>
  <si>
    <t>530 x 295 x 130</t>
  </si>
  <si>
    <t>Ящик HILST Indoor Box 100 (с делителями)</t>
  </si>
  <si>
    <t>526 x 307 x 126</t>
  </si>
  <si>
    <t>Ящик HILST Indoor Box 200 Flex (с делителями)</t>
  </si>
  <si>
    <t>SKRQBOXTWO2FCZA</t>
  </si>
  <si>
    <t>536 x 307 x 195</t>
  </si>
  <si>
    <t>Ящик HILST Indoor Box 200 (б/делителей)</t>
  </si>
  <si>
    <t>SKRQBOXTWO2CZA</t>
  </si>
  <si>
    <t>Тележка-ящик для инструментов HILST Indoor Cart Plus (с 2 съёмными делителями внутри)</t>
  </si>
  <si>
    <t>SKRWQCTWOPACZA</t>
  </si>
  <si>
    <t>530 x 380 x 690</t>
  </si>
  <si>
    <t>В наличии остатки/к заказу не доступно</t>
  </si>
  <si>
    <t>Ящик-органайзер HILST Indoor Organizer Multi (вставляется внутрь ящиков)</t>
  </si>
  <si>
    <t>ORGQMULTICZA</t>
  </si>
  <si>
    <t>257 x 182 x 65</t>
  </si>
  <si>
    <t>Ящик-органайзер HILST Indoor Organizer (с 12 банками)</t>
  </si>
  <si>
    <t>SKRQTWOPAOCZA</t>
  </si>
  <si>
    <t>530 x 310 x 130</t>
  </si>
  <si>
    <t>Ящик для инструментов HILST Indoor Toolbox Plus (с 2 внутренними перегородками)</t>
  </si>
  <si>
    <t>SKRQTWOPATCZA</t>
  </si>
  <si>
    <t>FOLDING WORK TABLE KETER</t>
  </si>
  <si>
    <t>Верстак складной, переносной KETER</t>
  </si>
  <si>
    <t>850 x 550 x 110</t>
  </si>
  <si>
    <t>в наличии</t>
  </si>
  <si>
    <r>
      <rPr>
        <b/>
        <sz val="22"/>
        <color rgb="FF800000"/>
        <rFont val="Georgia"/>
      </rPr>
      <t>ЦВЕТОЧНИЦЫ НА ОГРАЖДЕНИЯ</t>
    </r>
    <r>
      <rPr>
        <b/>
        <sz val="28"/>
        <color rgb="FF800000"/>
        <rFont val="Georgia"/>
      </rPr>
      <t xml:space="preserve">
</t>
    </r>
    <r>
      <rPr>
        <b/>
        <sz val="10"/>
        <color rgb="FF800000"/>
        <rFont val="Times New Roman"/>
      </rPr>
      <t>Горшки для террас, балконов, заборов.</t>
    </r>
  </si>
  <si>
    <r>
      <rPr>
        <sz val="10"/>
        <color theme="1"/>
        <rFont val="Arial"/>
      </rPr>
      <t xml:space="preserve">EDEN – Rail Planter. </t>
    </r>
    <r>
      <rPr>
        <sz val="11"/>
        <color theme="1"/>
        <rFont val="Calibri"/>
      </rPr>
      <t>Зеленый цвет и Бежевый цвет.</t>
    </r>
    <r>
      <rPr>
        <sz val="10"/>
        <color theme="1"/>
        <rFont val="Arial"/>
      </rPr>
      <t xml:space="preserve">
 Горшок цветочный пластиковый из полипропилена, изготовлен методом литья. Предназначен для разведения и выращивания растений, со встроенным поддоном, с возможностью вешать на заборы и перила. Артикул L2170</t>
    </r>
  </si>
  <si>
    <t>50(д)х16(ш)х17(в)
Вес 0,6 кг</t>
  </si>
  <si>
    <t>WB050243LAR/RUS/B
WB050246LAR/RUS/G</t>
  </si>
  <si>
    <r>
      <rPr>
        <sz val="10"/>
        <color theme="1"/>
        <rFont val="Arial"/>
      </rPr>
      <t xml:space="preserve">Lilac – Rail Planter. Зеленый и </t>
    </r>
    <r>
      <rPr>
        <sz val="11"/>
        <color theme="1"/>
        <rFont val="Calibri"/>
      </rPr>
      <t>Бежевый цвет.</t>
    </r>
    <r>
      <rPr>
        <sz val="10"/>
        <color theme="1"/>
        <rFont val="Arial"/>
      </rPr>
      <t xml:space="preserve">
 Горшок цветочный пластиковый из полипропилена, изготовлен методом литья. Предназначен для разведения и выращивания растений, со встроенным поддоном, с возможностью вешать на заборы и перила. Артикул L2095</t>
    </r>
  </si>
  <si>
    <t>Размер: 39(д)х30(ш)х34(г)
Вес 0,63 кг</t>
  </si>
  <si>
    <t>LIL040243LAR/RU/B
LIL040246LAR/RU/G</t>
  </si>
  <si>
    <r>
      <rPr>
        <b/>
        <sz val="22"/>
        <color rgb="FF800000"/>
        <rFont val="Georgia"/>
      </rPr>
      <t>ЦВЕТОЧНИЦЫ "ПОД ДЕРЕВО"</t>
    </r>
    <r>
      <rPr>
        <b/>
        <sz val="28"/>
        <color rgb="FF800000"/>
        <rFont val="Georgia"/>
      </rPr>
      <t xml:space="preserve">
</t>
    </r>
    <r>
      <rPr>
        <b/>
        <sz val="10"/>
        <color rgb="FF800000"/>
        <rFont val="Times New Roman"/>
      </rPr>
      <t xml:space="preserve">В ВИДЕ ДЕРЕВЯННЫХ ПЕНЬКОВ! 
100% имитация натуральной древесины. Идеальное решение для цветов, овощей, растительности, домашнего декора. </t>
    </r>
  </si>
  <si>
    <t>Цветочницы вертикальные ДУБ</t>
  </si>
  <si>
    <r>
      <rPr>
        <sz val="16"/>
        <color theme="1"/>
        <rFont val="Calibri"/>
      </rPr>
      <t xml:space="preserve">ЦВЕТОЧНИЦА ВЕРТИКАЛЬНАЯ </t>
    </r>
    <r>
      <rPr>
        <b/>
        <sz val="16"/>
        <color rgb="FF000000"/>
        <rFont val="Calibri"/>
      </rPr>
      <t>ДУБ S (маленькая)
Арт.: 1101</t>
    </r>
  </si>
  <si>
    <t>15х15 cм</t>
  </si>
  <si>
    <t>Цветочницы вертикальные БЕРЁЗА</t>
  </si>
  <si>
    <r>
      <rPr>
        <sz val="16"/>
        <color theme="1"/>
        <rFont val="Calibri"/>
      </rPr>
      <t xml:space="preserve">ЦВЕТОЧНИЦА ВЕРТИКАЛЬНАЯ </t>
    </r>
    <r>
      <rPr>
        <b/>
        <sz val="16"/>
        <color rgb="FF000000"/>
        <rFont val="Calibri"/>
      </rPr>
      <t xml:space="preserve">БЕРЕЗА </t>
    </r>
    <r>
      <rPr>
        <b/>
        <sz val="16"/>
        <color rgb="FF000000"/>
        <rFont val="Calibri"/>
      </rPr>
      <t>S (маленькая)
Арт.: 1201</t>
    </r>
  </si>
  <si>
    <t>15 х 14 cм</t>
  </si>
  <si>
    <r>
      <rPr>
        <sz val="16"/>
        <color theme="1"/>
        <rFont val="Calibri"/>
      </rPr>
      <t xml:space="preserve">ЦВЕТОЧНИЦА ВЕРТИКАЛЬНАЯ </t>
    </r>
    <r>
      <rPr>
        <b/>
        <sz val="16"/>
        <color theme="1"/>
        <rFont val="Calibri"/>
      </rPr>
      <t>БЕРЕЗА  S/M (маленькая/средняя)
Арт.: 1202</t>
    </r>
  </si>
  <si>
    <t>24 х 22 cм</t>
  </si>
  <si>
    <t>Цветочницы горизольтаные ДУБ</t>
  </si>
  <si>
    <r>
      <rPr>
        <sz val="16"/>
        <color theme="1"/>
        <rFont val="Calibri"/>
      </rPr>
      <t xml:space="preserve">ЦВЕТОЧНИЦА ГОРИЗОНТАЛЬНАЯ </t>
    </r>
    <r>
      <rPr>
        <b/>
        <sz val="16"/>
        <color rgb="FF000000"/>
        <rFont val="Calibri"/>
      </rPr>
      <t>ДУБ S (маленькая)
Арт.: 1301</t>
    </r>
  </si>
  <si>
    <t>15 х 28 см</t>
  </si>
  <si>
    <r>
      <rPr>
        <b/>
        <sz val="28"/>
        <color rgb="FF800000"/>
        <rFont val="Calibri"/>
      </rPr>
      <t xml:space="preserve">САД </t>
    </r>
    <r>
      <rPr>
        <b/>
        <sz val="26"/>
        <color rgb="FF800000"/>
        <rFont val="Arial"/>
      </rPr>
      <t>(тележки, компостеры)</t>
    </r>
  </si>
  <si>
    <t>САДОВЫЕ ТЕЛЕЖКИ И ТАЧКИ</t>
  </si>
  <si>
    <t>Art.</t>
  </si>
  <si>
    <t>Габариты изделия</t>
  </si>
  <si>
    <t>Размер упаковки</t>
  </si>
  <si>
    <t>SNK05100LAR/RUS</t>
  </si>
  <si>
    <r>
      <rPr>
        <b/>
        <sz val="10"/>
        <color rgb="FF000000"/>
        <rFont val="Arial"/>
      </rPr>
      <t xml:space="preserve"> </t>
    </r>
    <r>
      <rPr>
        <b/>
        <sz val="11"/>
        <color rgb="FF000000"/>
        <rFont val="Calibri"/>
      </rPr>
      <t xml:space="preserve">Садовый стул Rool-N-Kneel.
</t>
    </r>
  </si>
  <si>
    <t>Многофункциональный с местом для хранения и съемной крышкой для сидения. Съемная крышка служит как подставка для ног, так и сидения. Макс. нагрузка 100 кг. Вес 2 кг.</t>
  </si>
  <si>
    <t>58,5х24,3х29,5 см</t>
  </si>
  <si>
    <t>58,5х24,3х29,5см</t>
  </si>
  <si>
    <t>GT64100LAR/RUS</t>
  </si>
  <si>
    <r>
      <rPr>
        <b/>
        <sz val="10"/>
        <color rgb="FF000000"/>
        <rFont val="Arial"/>
      </rPr>
      <t xml:space="preserve">Тележка Garden Trolley, </t>
    </r>
    <r>
      <rPr>
        <b/>
        <sz val="10"/>
        <color rgb="FFFF0000"/>
        <rFont val="Arial"/>
      </rPr>
      <t>65 л</t>
    </r>
    <r>
      <rPr>
        <b/>
        <sz val="10"/>
        <color rgb="FF000000"/>
        <rFont val="Arial"/>
      </rPr>
      <t xml:space="preserve">
</t>
    </r>
  </si>
  <si>
    <t xml:space="preserve">Черная с красными вставками.
Легкий вес 2,5 кг. Большие прорезиненые колёса, выдерживает 50кг. УФ -защита. </t>
  </si>
  <si>
    <t>60х50х87 см</t>
  </si>
  <si>
    <t>WBR 80100LAR/RU</t>
  </si>
  <si>
    <t xml:space="preserve">Садовая тачка-тележка Garden Cart. </t>
  </si>
  <si>
    <t>Центр тяжести на колёса (в отличие от одноколесных тачек). Прорезиненые колёса, ручки, есть отверстия и держатели для инструмента, подстаканники, бардачок, подставка для телефона. Вес 4,5 кг. Вместимость: 80л.</t>
  </si>
  <si>
    <t xml:space="preserve"> 122x59x71 см</t>
  </si>
  <si>
    <t>Тачка-тележка RealBarrow, 100л</t>
  </si>
  <si>
    <t>57,5х127х60 см</t>
  </si>
  <si>
    <t>Тележка Easy Go Breeze, 50 л</t>
  </si>
  <si>
    <t>51x56x84 см</t>
  </si>
  <si>
    <t>58x53x89 см</t>
  </si>
  <si>
    <t>Тележка садовая Easy Go 55 л</t>
  </si>
  <si>
    <t>58 х 89 х 53 см</t>
  </si>
  <si>
    <t>Тележка Garden Pro, 150 л</t>
  </si>
  <si>
    <t>68,6х73х91,4 см</t>
  </si>
  <si>
    <t>3025P</t>
  </si>
  <si>
    <t>Тележка-сеялка, 30 л (25 кг)</t>
  </si>
  <si>
    <t>68,6*73*91,4 см</t>
  </si>
  <si>
    <t>КОМПОСТЕРЫ</t>
  </si>
  <si>
    <t>Объем,л</t>
  </si>
  <si>
    <t>KOMPOST360CZARU008</t>
  </si>
  <si>
    <t>Garden Composter   360 л</t>
  </si>
  <si>
    <t>689x689x839 мм</t>
  </si>
  <si>
    <t>75*65*53 см. 
Вес 6,6 кг.</t>
  </si>
  <si>
    <t>KOMPOST480CZARU008</t>
  </si>
  <si>
    <t>SuperComposter-1   480 л</t>
  </si>
  <si>
    <t>Основание 901x901мм.
Высота 797мм.
Верх 600x600мм.</t>
  </si>
  <si>
    <t>80*82*15 см. 
Вес 6,8 кг.</t>
  </si>
  <si>
    <t>KOMPOST740CZARU008</t>
  </si>
  <si>
    <t>Super Composter-2  740 л</t>
  </si>
  <si>
    <t>Основание 890x890мм.
Высота 1130мм
Верх 600x600мм</t>
  </si>
  <si>
    <t>119*80*13 см. 
Вес 7,74 кг.</t>
  </si>
  <si>
    <t>KOMPOST1000NCZARU008</t>
  </si>
  <si>
    <t>Super Composter-3   1000 л</t>
  </si>
  <si>
    <t>Основание 890x890мм.
Высота 1460мм
Верх 600x600мм</t>
  </si>
  <si>
    <t>119*80*16 см.
 Вес 12,7 кг.</t>
  </si>
  <si>
    <t>KOMPOST600CZARU008</t>
  </si>
  <si>
    <t>Modular Composter-1   600 л</t>
  </si>
  <si>
    <t>933x933x805 мм</t>
  </si>
  <si>
    <t>119*80*13 см. 
Вес 9,1 кг.</t>
  </si>
  <si>
    <t>KOMPOST860CZARU008</t>
  </si>
  <si>
    <t>Modular Composter-2   860 л</t>
  </si>
  <si>
    <t>933x933x1135 мм</t>
  </si>
  <si>
    <t>119*80*16 см.
 Вес 12 кг.</t>
  </si>
  <si>
    <t>KOMPOST1120CZARU008</t>
  </si>
  <si>
    <t>Modular Composter-3    1120 л</t>
  </si>
  <si>
    <t>933x933x1465 мм</t>
  </si>
  <si>
    <t>119*80*20 см. 
Вес 14 кг.</t>
  </si>
  <si>
    <t>E- composter 470L</t>
  </si>
  <si>
    <t>без основания</t>
  </si>
  <si>
    <t>79 x 79 x 79 см</t>
  </si>
  <si>
    <t>80*79*11 см.
 Вес 7,1 кг.</t>
  </si>
  <si>
    <t>DECO COMPOSTER 340L</t>
  </si>
  <si>
    <t xml:space="preserve">
Цвет коричневый, фактура "под дерево".</t>
  </si>
  <si>
    <t>72 x 69,5 x 74</t>
  </si>
  <si>
    <t>72,5*14*73 см. 
Вес 8,0 кг.</t>
  </si>
  <si>
    <t>Eco Composter - 320L</t>
  </si>
  <si>
    <t>65 x 65 x 75 см</t>
  </si>
  <si>
    <t>65*11*77 см. 
Вес 4,9 кг.</t>
  </si>
  <si>
    <t xml:space="preserve">Mega composter 650L
</t>
  </si>
  <si>
    <t>87 x 87 x 107 см</t>
  </si>
  <si>
    <t>90*17*108 см. 
Вес 8,8 кг.</t>
  </si>
  <si>
    <r>
      <rPr>
        <b/>
        <sz val="24"/>
        <color rgb="FF800000"/>
        <rFont val="Georgia"/>
      </rPr>
      <t>Шкафы и тумбы из пластика</t>
    </r>
    <r>
      <rPr>
        <b/>
        <sz val="16"/>
        <color rgb="FF800000"/>
        <rFont val="Georgia"/>
      </rPr>
      <t xml:space="preserve">
</t>
    </r>
    <r>
      <rPr>
        <b/>
        <sz val="12"/>
        <color rgb="FF800000"/>
        <rFont val="Arial"/>
      </rPr>
      <t>для дома, офиса, производства, гаража, улицы</t>
    </r>
  </si>
  <si>
    <t xml:space="preserve">  +7 (495) 966-23-86
www.gardeck.ru</t>
  </si>
  <si>
    <t>Z075R032</t>
  </si>
  <si>
    <r>
      <rPr>
        <b/>
        <sz val="9"/>
        <color rgb="FFFF0000"/>
        <rFont val="Arial Cyr"/>
      </rPr>
      <t>Тумба 2х дверная глубокая WOODY'S XL, арт. 075</t>
    </r>
    <r>
      <rPr>
        <sz val="9"/>
        <color theme="1"/>
        <rFont val="Arial Cyr"/>
      </rPr>
      <t xml:space="preserve">
В комплекте 2 переставные полки. Оформление в деревянном стиле. Устойчива к низким температурам. Применяется внутни помещения и на улице. Максимальная нагрузка на полки 40 кг.  Время сборки 15 мин.</t>
    </r>
    <r>
      <rPr>
        <b/>
        <sz val="9"/>
        <color theme="1"/>
        <rFont val="Arial Cyr"/>
      </rPr>
      <t xml:space="preserve"> Цвет: молочный/ дверцы - антрацит.</t>
    </r>
    <r>
      <rPr>
        <sz val="9"/>
        <color theme="1"/>
        <rFont val="Arial Cyr"/>
      </rPr>
      <t xml:space="preserve">
Размер: 78x46x101см.
EAN: 8009371024525
Упаковка: 79x25x46см. Вес брутто 12,5 кг. Вес нетто 10,3кг. 
Объем 0,14958м3. На паллете 14шт.</t>
    </r>
  </si>
  <si>
    <t>Z076R0</t>
  </si>
  <si>
    <r>
      <rPr>
        <b/>
        <sz val="9"/>
        <color rgb="FFFF0000"/>
        <rFont val="Arial Cyr"/>
      </rPr>
      <t>Шкаф 2х дверный глубокий WOODY'S XL, арт. 076</t>
    </r>
    <r>
      <rPr>
        <sz val="9"/>
        <color theme="1"/>
        <rFont val="Arial Cyr"/>
      </rPr>
      <t xml:space="preserve">
В комплекте 1 большая и 2 маленькие переставные полки. Оформление в деревянном стиле. Устойчива к низким температурам. Применяется внутни помещения и на улице. Максимальная нагрузка на полки 40 кг. Запираемый. Время сборки 20 мин. Размер: 78x46x182см
</t>
    </r>
    <r>
      <rPr>
        <b/>
        <sz val="9"/>
        <color theme="1"/>
        <rFont val="Arial Cyr"/>
      </rPr>
      <t>Цвет: молочный/ дверцы - серый.</t>
    </r>
    <r>
      <rPr>
        <sz val="9"/>
        <color theme="1"/>
        <rFont val="Arial Cyr"/>
      </rPr>
      <t xml:space="preserve">
EAN: 4627182854649
Упаковка: 79x25x46см. Вес брутто:  22,5 кг. Вес нетто 20,5 кг.
Объем 0,21387м3. На паллете 12шт.</t>
    </r>
  </si>
  <si>
    <t>Z076R032</t>
  </si>
  <si>
    <r>
      <rPr>
        <b/>
        <sz val="9"/>
        <color rgb="FFFF0000"/>
        <rFont val="Arial Cyr"/>
      </rPr>
      <t>Шкаф 2х дверный глубокий WOODY'S XL, арт. 076</t>
    </r>
    <r>
      <rPr>
        <sz val="9"/>
        <color theme="1"/>
        <rFont val="Arial Cyr"/>
      </rPr>
      <t xml:space="preserve">
В комплекте 1 большая и 2 маленькие переставные полки. Оформление в деревянном стиле. Устойчива к низким температурам. Применяется внутни помещения и на улице. Максимальная нагрузка на полки 40 кг. Запираемый. Время сборки 20 мин. Размер: 78x46x182см
</t>
    </r>
    <r>
      <rPr>
        <b/>
        <sz val="9"/>
        <color theme="1"/>
        <rFont val="Arial Cyr"/>
      </rPr>
      <t>Цвет: молочный/ дверцы - антрацит</t>
    </r>
    <r>
      <rPr>
        <sz val="9"/>
        <color theme="1"/>
        <rFont val="Arial Cyr"/>
      </rPr>
      <t>.
EAN: 8009371024624
Упаковка: 79x25x46см. Вес брутто:  22,5 кг. Вес нетто 20,5 кг.
Объем 0,21387м3. На паллете 12шт.</t>
    </r>
  </si>
  <si>
    <t>Z077RL</t>
  </si>
  <si>
    <r>
      <rPr>
        <b/>
        <sz val="9"/>
        <color rgb="FFFF0000"/>
        <rFont val="Arial Cyr"/>
      </rPr>
      <t>Шкаф 2х дверный глубокий WOODY'S XL, арт. 077</t>
    </r>
    <r>
      <rPr>
        <sz val="9"/>
        <color theme="1"/>
        <rFont val="Arial Cyr"/>
      </rPr>
      <t xml:space="preserve">
В комплекте 4 переставные полки. Оформление в деревянном стиле. Устойчива к низким температурам. Применяется внутни помещения и на улице. Максимальная нагрузка на полки 40 кг. Запираемый. Время сборки 20 мин. Размер: 78x46x182см
</t>
    </r>
    <r>
      <rPr>
        <b/>
        <sz val="9"/>
        <color theme="1"/>
        <rFont val="Arial Cyr"/>
      </rPr>
      <t>Цвет: молочный/ дверцы - серый.</t>
    </r>
    <r>
      <rPr>
        <sz val="9"/>
        <color theme="1"/>
        <rFont val="Arial Cyr"/>
      </rPr>
      <t xml:space="preserve">
EAN: 8009371024723
Упаковка: 79x25x46см. Вес брутто 21,5 кг. Вес нетто 19,5 кг. 
Объем 0,21387м3. На паллете 12 шт.</t>
    </r>
  </si>
  <si>
    <t>Z077R032</t>
  </si>
  <si>
    <r>
      <rPr>
        <b/>
        <sz val="9"/>
        <color rgb="FFFF0000"/>
        <rFont val="Arial Cyr"/>
      </rPr>
      <t>Шкаф 2х дверный глубокий WOODY'S XL, арт. 077</t>
    </r>
    <r>
      <rPr>
        <sz val="9"/>
        <color theme="1"/>
        <rFont val="Arial Cyr"/>
      </rPr>
      <t xml:space="preserve">
В комплекте 4 переставные полки. Оформление в деревянном стиле. Устойчива к низким температурам. Применяется внутни помещения и на улице. Максимальная нагрузка на полки 40 кг. Запираемый. Время сборки 20 мин. Размер: 78x46x182см
</t>
    </r>
    <r>
      <rPr>
        <b/>
        <sz val="9"/>
        <color theme="1"/>
        <rFont val="Arial Cyr"/>
      </rPr>
      <t>Цвет: молочный/ дверцы - антрацит.</t>
    </r>
    <r>
      <rPr>
        <sz val="9"/>
        <color theme="1"/>
        <rFont val="Arial Cyr"/>
      </rPr>
      <t xml:space="preserve">
EAN: 8009371024723
Упаковка: 79x25x46см. Вес брутто 21,5 кг. Вес нетто 19,5 кг. 
Объем 0,21387м3. На паллете 12 шт.</t>
    </r>
  </si>
  <si>
    <r>
      <rPr>
        <b/>
        <sz val="9"/>
        <color rgb="FFFF0000"/>
        <rFont val="Arial Cyr"/>
      </rPr>
      <t xml:space="preserve">Уличный шкаф TOOMAX 2-х дверный высокий Storaway, </t>
    </r>
    <r>
      <rPr>
        <b/>
        <sz val="9"/>
        <color theme="1"/>
        <rFont val="Arial Cyr"/>
      </rPr>
      <t xml:space="preserve">серый (крыша антрацит). </t>
    </r>
    <r>
      <rPr>
        <sz val="9"/>
        <color theme="1"/>
        <rFont val="Arial Cyr"/>
      </rPr>
      <t xml:space="preserve">
Вес 32.6 кг. 
Габариты: 130*75.6*206.2 см 
Объем: 1670л
Упаковка: 135.5*81*47.5 см (0.52м3)</t>
    </r>
  </si>
  <si>
    <r>
      <rPr>
        <b/>
        <sz val="9"/>
        <color theme="1"/>
        <rFont val="Arial"/>
      </rPr>
      <t xml:space="preserve">Шкаф Keter  PREMIER  HIGH STORE 1400 L
</t>
    </r>
    <r>
      <rPr>
        <sz val="9"/>
        <color theme="1"/>
        <rFont val="Arial"/>
      </rPr>
      <t xml:space="preserve">цвет: коричневато-серый
Вес нетто: 35,5 кг
Вес брутто: 39,5 кг 
Размер шкафа: 140 х 73,6 х 170,4 
Размер упаковки: 170 х 75 х 18
</t>
    </r>
  </si>
  <si>
    <t>Уличная мебель</t>
  </si>
  <si>
    <t>Компания "Гардек"
г.Москва, ул. Искры, 17а, стр.2
тел. +7 (495) 966-23-86, www.gardeck.ru</t>
  </si>
  <si>
    <t>Гамаки, качели Jamber  (Россия)</t>
  </si>
  <si>
    <t>Название</t>
  </si>
  <si>
    <t>Розничная цена, руб.</t>
  </si>
  <si>
    <r>
      <rPr>
        <b/>
        <sz val="11"/>
        <color theme="1"/>
        <rFont val="Calibri"/>
      </rPr>
      <t>Гамак подвесной Jamber</t>
    </r>
    <r>
      <rPr>
        <sz val="11"/>
        <color theme="1"/>
        <rFont val="Calibri"/>
      </rPr>
      <t xml:space="preserve">
</t>
    </r>
  </si>
  <si>
    <t>2016BR</t>
  </si>
  <si>
    <t xml:space="preserve"> нагрузка до 200 кг 
Цвета: зеленый, коричневый, красный, оранжевый, синий</t>
  </si>
  <si>
    <t>180 см диаметр, Размер упаковки 119x74x57см, вес 47кг, 4шт. на паллете</t>
  </si>
  <si>
    <t>2016R</t>
  </si>
  <si>
    <t>красный</t>
  </si>
  <si>
    <t>2016G</t>
  </si>
  <si>
    <t>2016O</t>
  </si>
  <si>
    <t>оранжевый</t>
  </si>
  <si>
    <t>2016BL</t>
  </si>
  <si>
    <t>синий</t>
  </si>
  <si>
    <t xml:space="preserve">Закрывашка-дверь для гамака Jamber </t>
  </si>
  <si>
    <t>2017BR</t>
  </si>
  <si>
    <t>Цвета: зеленый, коричневый, красный, оранжевый, синий</t>
  </si>
  <si>
    <t>Упаковка: ПЭТ пакет</t>
  </si>
  <si>
    <t>2017R</t>
  </si>
  <si>
    <t>2017O</t>
  </si>
  <si>
    <t>2017BL</t>
  </si>
  <si>
    <t>2017G</t>
  </si>
  <si>
    <t>Москитная сетка для гамака Jamber</t>
  </si>
  <si>
    <t>белая</t>
  </si>
  <si>
    <t>Тренога-держатель для гамака Jamber</t>
  </si>
  <si>
    <t>Упаковка: 1500х400х200мм, 10кг</t>
  </si>
  <si>
    <t>Качель садовая Jamber, 3х местная</t>
  </si>
  <si>
    <t xml:space="preserve">Каркас - сталь, несущая труба D=38мм, h матраса 55мм, материал матраса - бязь, наполнитель матраса ППУ/синтетекс, </t>
  </si>
  <si>
    <t>1130(ш)*1700(г)*1500(в)
Нагрузка до 210кг.
Упаковка 1710х660х130мм.
Вес 25кг.</t>
  </si>
  <si>
    <t>Укрывной чехол с москитной сеткой для качелей Jamber</t>
  </si>
  <si>
    <t>Упаковка - полиэтиленовый рукав, запаянный с двух сторон. В собранном виде: 1700х1200х1700мм</t>
  </si>
  <si>
    <t>черная</t>
  </si>
  <si>
    <t>Скамья-качалка LIFETIME</t>
  </si>
  <si>
    <t>Габариты: 129,9х85,5х72,3см. 
Ширина сидения 111,8 см.
Упаковка: 21х122х65 см.
Вес брутто: 35,3 кг</t>
  </si>
  <si>
    <t>орех</t>
  </si>
  <si>
    <t>Складной стол с лавочками Lifetime для пикника</t>
  </si>
  <si>
    <t>Семейный стол с двумя скамейками для пикника. Материал рамы - сталь с порошковым покрытием. Материал стола и скамеек - высокопрочный полиэтилен.  Размеры скамьи - 182см(д) х 25,5см(Ш) х 4,5см(В). Высота скамьи - 47,5см.  Размеры в собранном виде - 182,7см(Д) х 146,3см(Ш) х 8см(В). Размеры в разобранном виде - 182,7см(Д) х 146,3см(Ш) х 73,5см(В). Размеры стола - 182,7см(Д) х 73,6см (Ш) х 4,5см(В). Диаметр отверстия для зонта - 50,65мм. Упаковка (1 кор): 199см(Д) х 76,2см(Ш) х 19см(В)</t>
  </si>
  <si>
    <t>Стол с лавочками складной для кейтеринга и пикника LIFETIME</t>
  </si>
  <si>
    <t>Размеры скамьи: 182,6см(д) х 23см(Ш) х 5,1 см(В). Высота скамьи: 47,4см. Размеры в собранном виде: 182,6 см(Д) х 142 см(Ш) х 10 см(В).
Размеры в разобранном виде: 182,6 см(Д) х 142 см(Ш) х 74,9 см(В).
Размеры стального профиля: 38мм х 76мм. Размеры стола: 182,6 см(Д) х 73,8 см (Ш) х 5,1 см(В). Диаметр отверстия для зонта - 51,1 мм.</t>
  </si>
  <si>
    <t>Стулья HoReCa (Хорека) для кафе и дома (для улицы и внутри)</t>
  </si>
  <si>
    <t>Стул "HoReCa"</t>
  </si>
  <si>
    <t>B8077</t>
  </si>
  <si>
    <t xml:space="preserve">Пластик высокой прочности. Ножки металл. Идеальный вариант для кафе, балконов, террас. </t>
  </si>
  <si>
    <t>Ширина 450мм, Глубина 650мм, Высота 775мм
Вес 2,4 кг. Выдерживает вес до 200кг!</t>
  </si>
  <si>
    <t>B8008</t>
  </si>
  <si>
    <t>Стулья и столы коллекции LEKKO (NARDI, Италия) для балконов, террас, летних кафе (кофеен)</t>
  </si>
  <si>
    <t>Стул Bora Bistrot</t>
  </si>
  <si>
    <t>4024300000</t>
  </si>
  <si>
    <t>без подлокотников</t>
  </si>
  <si>
    <r>
      <rPr>
        <sz val="10"/>
        <color theme="1"/>
        <rFont val="Arial"/>
      </rPr>
      <t>83(В)*54(Ш)*49(Г) см
Вес: 3,7 кг.</t>
    </r>
    <r>
      <rPr>
        <sz val="10"/>
        <color theme="1"/>
        <rFont val="Arial"/>
      </rPr>
      <t xml:space="preserve">
Нагрузка  - 120 кг.</t>
    </r>
  </si>
  <si>
    <t>Стул Bora</t>
  </si>
  <si>
    <t>4024200000</t>
  </si>
  <si>
    <t>с подлокотниками</t>
  </si>
  <si>
    <r>
      <rPr>
        <sz val="10"/>
        <color theme="1"/>
        <rFont val="Arial"/>
      </rPr>
      <t xml:space="preserve">86(В)*59(Ш)*58,5(Г) см
Вес: 4,4 кг.
</t>
    </r>
    <r>
      <rPr>
        <sz val="10"/>
        <color theme="1"/>
        <rFont val="Arial"/>
      </rPr>
      <t>Нагрузка  - 120 кг</t>
    </r>
  </si>
  <si>
    <t>4024210000</t>
  </si>
  <si>
    <t>бежевый (тортора)</t>
  </si>
  <si>
    <t>Стул Darsena</t>
  </si>
  <si>
    <t>4031600000</t>
  </si>
  <si>
    <t>складное</t>
  </si>
  <si>
    <t>Вес: 7,7 кг.
Размер: 59(Д)*645(Ш)*113,5(В) см
Нагрузка - 120 кг.</t>
  </si>
  <si>
    <t>4031610000</t>
  </si>
  <si>
    <t>4031605000</t>
  </si>
  <si>
    <t>кофе</t>
  </si>
  <si>
    <t>4031602000</t>
  </si>
  <si>
    <t>Стол Nardi Step</t>
  </si>
  <si>
    <t>4005610000</t>
  </si>
  <si>
    <t>круглый
двухпозиционный</t>
  </si>
  <si>
    <t>Размер: 60,5*60,5 см
Высота: 40 или 76,5 см</t>
  </si>
  <si>
    <t>Стол Nardi Clip</t>
  </si>
  <si>
    <t>4008200000</t>
  </si>
  <si>
    <t xml:space="preserve">квадратный </t>
  </si>
  <si>
    <t>Размер: 80*80 см
Высота: 75 см
Вес:12,6 кг</t>
  </si>
  <si>
    <t>4008210000</t>
  </si>
  <si>
    <t>Стул Palma</t>
  </si>
  <si>
    <t>4023700010</t>
  </si>
  <si>
    <t xml:space="preserve"> с подлокотниками</t>
  </si>
  <si>
    <t xml:space="preserve">Размеры:
86(В)*59(Ш)*56,5(Г) см
Вес: 5,2 кг.  </t>
  </si>
  <si>
    <t>белый-тортора(бежевый)</t>
  </si>
  <si>
    <t>Стул-кресло Net с подушкой</t>
  </si>
  <si>
    <t>403261000006п</t>
  </si>
  <si>
    <t>подлокотниками и подушкой</t>
  </si>
  <si>
    <t>Размеры:
В80*Ш60,5*Г58,5см
Вес: 3,9 кг.</t>
  </si>
  <si>
    <t>бежевый (тортора), подушка -серый</t>
  </si>
  <si>
    <t>Стул-кресло Net без подушки</t>
  </si>
  <si>
    <t>403261000006</t>
  </si>
  <si>
    <t>подлокотниками</t>
  </si>
  <si>
    <t>Размеры:
В80*Ш60,5*Г58,5см
Вес: 3,5 кг.</t>
  </si>
  <si>
    <t>Стул Aria</t>
  </si>
  <si>
    <t>4033000136136</t>
  </si>
  <si>
    <t xml:space="preserve">
С мягкими подушками и подлокотниками</t>
  </si>
  <si>
    <t xml:space="preserve">Вес: 7,9 кг. 
Высота спинки: 84 см,
высота сиденья: 43см, глубина 71 см, ширина 70,5см </t>
  </si>
  <si>
    <t>белый с серой подушкой</t>
  </si>
  <si>
    <t>4033010165165</t>
  </si>
  <si>
    <t>тортора с подушкой кофе</t>
  </si>
  <si>
    <t>Стул Bit</t>
  </si>
  <si>
    <t>403280200006</t>
  </si>
  <si>
    <t>Вес: 3,5 кг
Размер: 52(Д)*55(Г)*84(В) см
Высота сиденья: 47см</t>
  </si>
  <si>
    <t>403280400006</t>
  </si>
  <si>
    <t>бирюзовый</t>
  </si>
  <si>
    <t>Стол раздвижной Rio 210</t>
  </si>
  <si>
    <t>4825300000</t>
  </si>
  <si>
    <t>раздвижной</t>
  </si>
  <si>
    <t>Размер: 210/280*100 см
Высота: 76 см
Вес: 49 кг</t>
  </si>
  <si>
    <t xml:space="preserve"> 4825910000</t>
  </si>
  <si>
    <t>тортора</t>
  </si>
  <si>
    <t>Стол складной квадратный Frasca Mini 70*70</t>
  </si>
  <si>
    <t>5325300000к</t>
  </si>
  <si>
    <t>база + столешница</t>
  </si>
  <si>
    <t>Размер: 70*70 см
Высота: 73 см
Вес: 12,3 кг</t>
  </si>
  <si>
    <t>5325200000к</t>
  </si>
  <si>
    <t>5325900000к</t>
  </si>
  <si>
    <t>Столик Nardi Rodi</t>
  </si>
  <si>
    <t>4005000000</t>
  </si>
  <si>
    <t>подходит к шезлонгам</t>
  </si>
  <si>
    <t>Внешние габариты (ДхШхВ), см 40 x 46 x 46
Упаковка (размер), см 50x42x50
Вес нетто, кг 2.26
Вес брутто, кг 5.06</t>
  </si>
  <si>
    <t>4005010000</t>
  </si>
  <si>
    <t>4005005000</t>
  </si>
  <si>
    <t>Комплект обеденный Nardi Rio-Palma Set</t>
  </si>
  <si>
    <t>RioPalmaSet</t>
  </si>
  <si>
    <t>обеденная группа</t>
  </si>
  <si>
    <t>Внешние габариты (ДхШхВ): стол: 210-280 х 100 х 75 см, стул: 86 х 59 х 56.5 см
Упаковка (количество коробок): 9 шт
Упаковка (размер): стол: 215 х 105 х 15 см, стул: 86 х 59 х 56.5 см
Вес нетто: 41.6(стулья)+49(стол) кг 
Вес брутто: 41.6(стулья)+54(стол) кг</t>
  </si>
  <si>
    <t>Новинка!</t>
  </si>
  <si>
    <r>
      <rPr>
        <b/>
        <sz val="20"/>
        <color theme="1"/>
        <rFont val="Calibri"/>
      </rPr>
      <t xml:space="preserve">Лаунж комплекты мебели Rattan </t>
    </r>
    <r>
      <rPr>
        <b/>
        <sz val="12"/>
        <color theme="1"/>
        <rFont val="Calibri"/>
      </rPr>
      <t>Шикарная и удобная мебель для кафе, отелей и загородных вилл.</t>
    </r>
  </si>
  <si>
    <t>Rattan premium, диван двухместный, венге (2-х местная подушка)</t>
  </si>
  <si>
    <t>40-712-1/2 BIO premium</t>
  </si>
  <si>
    <t>Rattan premium, диван трехместный, венге (3-х местная подушка)</t>
  </si>
  <si>
    <t>40-712-1/3 BIO PREMIUM</t>
  </si>
  <si>
    <t>Rattan premium, кресло 2шт., венге (с подушкой)</t>
  </si>
  <si>
    <t>40-712-1/4 BIO premium</t>
  </si>
  <si>
    <t>Rattan premium, столик журнальный, венге</t>
  </si>
  <si>
    <t>40-712-2/1 BIO premium</t>
  </si>
  <si>
    <t>Комплект мебели Rattan Premium Set</t>
  </si>
  <si>
    <t>40-712SET</t>
  </si>
  <si>
    <t>2 кресла + 2х-местный диван + столик</t>
  </si>
  <si>
    <t>Комплект мебели Rattan Premium Max Set</t>
  </si>
  <si>
    <t>40-712MAXSET</t>
  </si>
  <si>
    <t>2 кресла + 3х-местный диван + столик</t>
  </si>
  <si>
    <t>RATTAN Premium Corner</t>
  </si>
  <si>
    <t>SF1-CR4PC</t>
  </si>
  <si>
    <t xml:space="preserve">угловой диван 5 мест + столик </t>
  </si>
  <si>
    <t>Диван угловой: 192*192*75см; стол-1: 93*56*38,5 см; 
Упак: 115*97*81 см; 75 кг</t>
  </si>
  <si>
    <t>Венге. Подушки - оранжевые.</t>
  </si>
  <si>
    <t>RATTAN Premium 5</t>
  </si>
  <si>
    <t>SF1-5P</t>
  </si>
  <si>
    <t xml:space="preserve">2 кресла +3х местный диван + 2 столика </t>
  </si>
  <si>
    <t>Кресло: 83*71*75 см; диван 3-х местный: 199*71*75см; стол-1: 93*56*38,5 см; 
стол-2: 56*56*44,5 см.
Упак: 146*115*60 см; 77 кг</t>
  </si>
  <si>
    <t>Венге. Подушки -оранжевые.</t>
  </si>
  <si>
    <t>RATTAN Premium 4</t>
  </si>
  <si>
    <t>SF1-4P</t>
  </si>
  <si>
    <t xml:space="preserve">
  2 кресла +2х местный диван + 1 столик </t>
  </si>
  <si>
    <t>Кресло: 83*71*75 см; диван 2-х местный: 141*71*75см; стол: 93*56*38,5 см.
Упак: 118*115*60 см; 65 кг</t>
  </si>
  <si>
    <t>SF1-5PG</t>
  </si>
  <si>
    <t xml:space="preserve">
2 кресла +3х местный диван + 2 столика </t>
  </si>
  <si>
    <t>Серый. Подушки синие(SkyBlue).</t>
  </si>
  <si>
    <t>SF1-4PG</t>
  </si>
  <si>
    <t xml:space="preserve">
2 кресла +2х местный диван + 1 столик </t>
  </si>
  <si>
    <t>Комплект чехлов на подушки для мебели Rattan Premium</t>
  </si>
  <si>
    <t>SC-1E</t>
  </si>
  <si>
    <r>
      <rPr>
        <sz val="10"/>
        <color theme="1"/>
        <rFont val="Arial"/>
      </rPr>
      <t xml:space="preserve">Сменные чехлы для подушек на мебель RattanPremium 4 или 5. 1 чехол на подушку для сидения, 1 чехол на подушку под спину. </t>
    </r>
    <r>
      <rPr>
        <sz val="10"/>
        <color rgb="FFFF0000"/>
        <rFont val="Arial"/>
      </rPr>
      <t>Внимание,</t>
    </r>
    <r>
      <rPr>
        <sz val="10"/>
        <color theme="1"/>
        <rFont val="Arial"/>
      </rPr>
      <t xml:space="preserve"> Вам понадобиться столько пар, сколько посадочных мест! Другие цвета - под заказ, уточняйте у менеджеров.</t>
    </r>
  </si>
  <si>
    <t>синий (изумруд)</t>
  </si>
  <si>
    <t>SC-1A</t>
  </si>
  <si>
    <t>зеленый (яблоко)</t>
  </si>
  <si>
    <t>RATTAN Comfort 5</t>
  </si>
  <si>
    <t>SF4-5P</t>
  </si>
  <si>
    <t xml:space="preserve">  2 кресла +3х местный диван + 1 столик </t>
  </si>
  <si>
    <t>Кресло: 68*65,6*76см.
Трехместный диван:
172*65.6*76см.
Столик: 70*50,5*38см.
Упак: 114.5*83*65 см; 39,2 кг</t>
  </si>
  <si>
    <t>Цвет венге. Подушки бежевые.</t>
  </si>
  <si>
    <t>Поставок комплекта не ожидается.
Рекомендуем рассмотреть аналогичные наборы мебели:
Комплект мебели Arizona Set Max
Rattan premium комплект с 3х- местным диваном</t>
  </si>
  <si>
    <t>RATTAN Comfort 4</t>
  </si>
  <si>
    <t>SF4-4P</t>
  </si>
  <si>
    <t xml:space="preserve">2 кресла +2х местный диван + 1 столик </t>
  </si>
  <si>
    <t>Кресло: 68*65.6*76см.
Двухместный диван:
120*65,6*76см.
Столик: 70*50,5*38см.
Упак: 114.5*74*65 см; 33,8 кг</t>
  </si>
  <si>
    <t xml:space="preserve">Поставок комплекта не ожидается.
Рекомендуем рассмотреть аналогичный набор мебели:
Комплект мебели Arizona Set
Комплект мебели NEBRASKA 2 Set
</t>
  </si>
  <si>
    <t>RATTAN Comfort 3</t>
  </si>
  <si>
    <t>SF4-2P</t>
  </si>
  <si>
    <t>2 кресла + 1 столик</t>
  </si>
  <si>
    <t>Кресло: 68*65,6*76см.
Столик: 70*50,5*38см.
Упак: 76*69*65 см; 20,3 кг</t>
  </si>
  <si>
    <t xml:space="preserve"> Цвет венге. Подушки бежевые.</t>
  </si>
  <si>
    <t xml:space="preserve">Поставок комплекта не ожидается.
Рекомендуем рассмотреть аналогичный набор мебели:
Комплект мебели NEBRASKA TERRACE Set (стол, 2 кресла),
а также столы и кресла линеек Rattan premium или Arizona        </t>
  </si>
  <si>
    <r>
      <rPr>
        <b/>
        <sz val="14"/>
        <color theme="1"/>
        <rFont val="Calibri"/>
      </rPr>
      <t xml:space="preserve">Комплекты мебели Manchester - </t>
    </r>
    <r>
      <rPr>
        <b/>
        <sz val="12"/>
        <color theme="1"/>
        <rFont val="Calibri"/>
      </rPr>
      <t>Комфортные кресла с откидывающейся спинкой</t>
    </r>
  </si>
  <si>
    <t>Комплект уличной мебели MANCHESTER SET 2</t>
  </si>
  <si>
    <t>CH02GA</t>
  </si>
  <si>
    <r>
      <rPr>
        <sz val="10"/>
        <color theme="1"/>
        <rFont val="Arial"/>
      </rPr>
      <t xml:space="preserve">Комплект уличной мебели MANCHESTER SET 2, цвет </t>
    </r>
    <r>
      <rPr>
        <b/>
        <sz val="10"/>
        <color theme="1"/>
        <rFont val="Arial"/>
      </rPr>
      <t>серый, венге</t>
    </r>
    <r>
      <rPr>
        <sz val="10"/>
        <color theme="1"/>
        <rFont val="Arial"/>
      </rPr>
      <t>. Откидывающаяся спинка в 3-х положениях.</t>
    </r>
  </si>
  <si>
    <t>Кресло: 67х66х110 см. 
Столик: 50х50х49 см. 
Размеры упаковки: 123х85х69 см.</t>
  </si>
  <si>
    <t>CH02VB</t>
  </si>
  <si>
    <t>Комплект уличной мебели MANCHESTER OTTO SET 2</t>
  </si>
  <si>
    <t>CHR02GA</t>
  </si>
  <si>
    <r>
      <rPr>
        <sz val="10"/>
        <color theme="1"/>
        <rFont val="Arial"/>
      </rPr>
      <t xml:space="preserve">Комплект уличной мебели MANCHESTER OTTO SET 2, цвет </t>
    </r>
    <r>
      <rPr>
        <b/>
        <sz val="10"/>
        <color theme="1"/>
        <rFont val="Arial"/>
      </rPr>
      <t>серый, венге</t>
    </r>
    <r>
      <rPr>
        <sz val="10"/>
        <color theme="1"/>
        <rFont val="Arial"/>
      </rPr>
      <t>.  Откидывающаяся спинка в 3-х положениях.</t>
    </r>
  </si>
  <si>
    <t xml:space="preserve">Кресло: 67х66х110см, столик: 50х50х49см, банкетка: 59х51х38см. 
Размеры упаковки: 123х85х69 см. Вес комплекта 52 кг.
Цвет пластика - венге, цвет подушек - бежевый."       </t>
  </si>
  <si>
    <t>CHR02VB</t>
  </si>
  <si>
    <r>
      <rPr>
        <b/>
        <sz val="20"/>
        <color theme="1"/>
        <rFont val="Calibri"/>
      </rPr>
      <t>Комплекты мебели B:rattan</t>
    </r>
    <r>
      <rPr>
        <b/>
        <sz val="18"/>
        <color theme="1"/>
        <rFont val="Calibri"/>
      </rPr>
      <t xml:space="preserve">  </t>
    </r>
    <r>
      <rPr>
        <b/>
        <sz val="12"/>
        <color theme="1"/>
        <rFont val="Calibri"/>
      </rPr>
      <t>(Италия) Cтильный итальянский дизайн, прочность и надежность.</t>
    </r>
  </si>
  <si>
    <t>Комплект мебели NEBRASKA SOFA 2 (2х местный диван)</t>
  </si>
  <si>
    <t>9070</t>
  </si>
  <si>
    <t xml:space="preserve">2х местный диван                                   </t>
  </si>
  <si>
    <t>Размер упаковки 78,5x60,5x52см, вес 18кг, 8шт. на паллете</t>
  </si>
  <si>
    <t>9070.3</t>
  </si>
  <si>
    <t>Комплект мебели NEBRASKA SOFA 3 (3х местный диван)</t>
  </si>
  <si>
    <t>9072</t>
  </si>
  <si>
    <t>трехместный диван</t>
  </si>
  <si>
    <t>Размер упаковки 78,5x60,5x63,5см, вес 26кг, 8шт. на паллете</t>
  </si>
  <si>
    <t>9072.3</t>
  </si>
  <si>
    <t>Комплект мебели NEBRASKA TERRACE Set (стол, 2 кресла),</t>
  </si>
  <si>
    <t>9073</t>
  </si>
  <si>
    <t>2 кресла и кофейный столик</t>
  </si>
  <si>
    <t>Размер упаковки 80x60x75см, вес 31кг, 6шт. на паллете</t>
  </si>
  <si>
    <t>9073.3</t>
  </si>
  <si>
    <t>Комплект мебели NEBRASKA 2 Set (диван, 2 кресла и стол)</t>
  </si>
  <si>
    <t>9067</t>
  </si>
  <si>
    <t>Двухместный диван, 2 кресла, кофейный столик</t>
  </si>
  <si>
    <t>Размер упаковки 119x74x57см, вес 47кг, 4шт. на паллете</t>
  </si>
  <si>
    <t>9067.3</t>
  </si>
  <si>
    <t>Комплект мебели NEBRASKA CORNER Set (углов. диван, столик), венге</t>
  </si>
  <si>
    <t>9075</t>
  </si>
  <si>
    <t>5 местный угловой диван + кофейный столик</t>
  </si>
  <si>
    <t>Размер упаковки 119x74x57см, вес 39кг, 4шт. на паллете.</t>
  </si>
  <si>
    <t>9075.3</t>
  </si>
  <si>
    <t xml:space="preserve">Ящик для подушек для мебели </t>
  </si>
  <si>
    <t>9031</t>
  </si>
  <si>
    <t xml:space="preserve">Ящик для подушек для мебели.                              </t>
  </si>
  <si>
    <t>Размер ящика 64*64*40см.
Вес брутто 7кг, 15 шт. на паллете.</t>
  </si>
  <si>
    <t>9031.3</t>
  </si>
  <si>
    <t>Кресло ARIZONA (2 шт)</t>
  </si>
  <si>
    <t>40-712-2/4 BIO</t>
  </si>
  <si>
    <t>Габаритный размер кресла: 680*660*760 мм.
Упаковка: 60*76*72 см.. Вес 8,3 кг.</t>
  </si>
  <si>
    <t>Цвет венге (подушки беж)</t>
  </si>
  <si>
    <t>40-712-1 BIO</t>
  </si>
  <si>
    <t>антрацит (подушки серые)</t>
  </si>
  <si>
    <t>Диван двухместный ARIZONA</t>
  </si>
  <si>
    <t>40-712-2/2 BIO</t>
  </si>
  <si>
    <t>Габаритный размер дивана: 1205*660*760 мм.
Упаковка: 60*76*72 см.. Вес 13 кг.</t>
  </si>
  <si>
    <t xml:space="preserve">40-712-1/2 BIO </t>
  </si>
  <si>
    <t>Диван трехместный ARIZONA</t>
  </si>
  <si>
    <t>40-712-2/3 BIO</t>
  </si>
  <si>
    <t>Габаритный размер дивана: 1725*660*760 мм.
Упаковка: 60*76*72 см.. Вес 19,2 кг.</t>
  </si>
  <si>
    <t xml:space="preserve"> Цвет венге (подушки беж)</t>
  </si>
  <si>
    <t xml:space="preserve">40-712-1/3 BIO </t>
  </si>
  <si>
    <t xml:space="preserve"> антрацит (подушки серые)</t>
  </si>
  <si>
    <t>Столик журнальный b:rattan Arizona</t>
  </si>
  <si>
    <t>40-712-2/1 BIO</t>
  </si>
  <si>
    <t>Столик журнальный 
(кофейный) ARIZONA.</t>
  </si>
  <si>
    <t>Габаритный размер:
705*505*385 мм.
Упаковка: 54*75*11 см.. Вес 2,7 кг.</t>
  </si>
  <si>
    <t>40-712-1/1 BIO</t>
  </si>
  <si>
    <t xml:space="preserve">Комплект мебели Arizona Set </t>
  </si>
  <si>
    <t>40-712 SET В</t>
  </si>
  <si>
    <t>Двухместный диван, 2 кресла и столик</t>
  </si>
  <si>
    <t>Габаритный размер: диван 1205*660*760 мм, кресло: 680*660*760 мм, столик: 705*505*385 мм.
Упаковка: 60*76*72 см, 54*75*11 см, 60*76*72 см(2шт). Вес 32,3 кг.</t>
  </si>
  <si>
    <t>40-712 SET A</t>
  </si>
  <si>
    <t>Комплект мебели Arizona Set Max</t>
  </si>
  <si>
    <t>40-712 SET МВ</t>
  </si>
  <si>
    <t>Трехместный диван, 2 кресла и столик</t>
  </si>
  <si>
    <t>Габаритный размер: диван 1725*660*760 мм, кресло: 680*660*760 мм, столик: 705*505*385 мм.
Упаковка: 60*76*72 см, 54*75*11 см, 60*76*72 см(2шт). Вес 38,5 кг.</t>
  </si>
  <si>
    <t>40-712 SET МА</t>
  </si>
  <si>
    <t>Стол Boston</t>
  </si>
  <si>
    <t>40-706-2 BIO</t>
  </si>
  <si>
    <r>
      <rPr>
        <sz val="10"/>
        <color theme="1"/>
        <rFont val="Arial"/>
      </rPr>
      <t xml:space="preserve"> Прямоугольный на 6 персон. 
</t>
    </r>
    <r>
      <rPr>
        <sz val="8"/>
        <color theme="1"/>
        <rFont val="Arial"/>
      </rPr>
      <t>*У товара присутствуют следы заливки - это неотъемлемая часть дизайна и не является браком.</t>
    </r>
  </si>
  <si>
    <t>Габаритный размер: 1400*780*730 мм.
Упаковка: 140*80*15 см. Вес 13,4 кг.</t>
  </si>
  <si>
    <t xml:space="preserve">40-706-1 BIO </t>
  </si>
  <si>
    <t>Стол Boston Quatro</t>
  </si>
  <si>
    <t>40-704-2 BIO</t>
  </si>
  <si>
    <t xml:space="preserve"> на 4 персоны.</t>
  </si>
  <si>
    <t>Габаритный размер 780*780*730 мм.
Упаковка: 80*80*15 см. Вес 8,7 кг.</t>
  </si>
  <si>
    <t xml:space="preserve">40-704-1 BIO </t>
  </si>
  <si>
    <t>Стул Chicago</t>
  </si>
  <si>
    <t>40-610-2 BIO</t>
  </si>
  <si>
    <r>
      <rPr>
        <sz val="10"/>
        <color theme="1"/>
        <rFont val="Arial"/>
      </rPr>
      <t xml:space="preserve">Стул Chicago
</t>
    </r>
    <r>
      <rPr>
        <sz val="8"/>
        <color theme="1"/>
        <rFont val="Arial"/>
      </rPr>
      <t>*У товара присутствуют следы заливки - это неотъемлемая часть дизайна и не является браком.</t>
    </r>
  </si>
  <si>
    <t xml:space="preserve">Габаритный размер 620*630*900 мм.
Вес 3,6 кг. Стопирующийся.
</t>
  </si>
  <si>
    <t>40-610-1 BIO</t>
  </si>
  <si>
    <t>Комплект мебели Rosario Balcony Set цвет коричневый</t>
  </si>
  <si>
    <t>Rosario</t>
  </si>
  <si>
    <t>Состоит комплект  из:
Кресло Lido, коричневый2шт
Стол b:rattan Arizona, венге1шт</t>
  </si>
  <si>
    <t>Внешние габариты (ДхШхВ), см кресло: 60 x 56 x 90; столик: 70.5 х 50.5 х 38.5 Упаковка (размер), см 54 х 75 х 11; 80 х 52 х 20 (2шт)
Вес нетто, кг 21.7
Вес брутто, кг 23.6</t>
  </si>
  <si>
    <r>
      <rPr>
        <b/>
        <sz val="11"/>
        <color theme="1"/>
        <rFont val="Calibri"/>
      </rPr>
      <t xml:space="preserve">Комплект столовой группы Nebraska Dinner Set 
</t>
    </r>
    <r>
      <rPr>
        <b/>
        <sz val="11"/>
        <color rgb="FFFF0000"/>
        <rFont val="Calibri"/>
      </rPr>
      <t>(Комплектом дешевле)</t>
    </r>
  </si>
  <si>
    <t>NDS</t>
  </si>
  <si>
    <t xml:space="preserve">Комплект состоит: 6 стульев  INDIANA с подлокотниками + стол Houston 1500*900мм
</t>
  </si>
  <si>
    <t>Размер стола 150x90 
Размер стула 57x59x86 см, вес 4,2 кг.
Размер упаковки стола 150x92x9см, вес 14,6 кг.</t>
  </si>
  <si>
    <r>
      <rPr>
        <sz val="10"/>
        <color theme="1"/>
        <rFont val="Arial"/>
      </rPr>
      <t xml:space="preserve">42 500 </t>
    </r>
    <r>
      <rPr>
        <strike/>
        <sz val="10"/>
        <color theme="1"/>
        <rFont val="Arial"/>
      </rPr>
      <t>(59 100)</t>
    </r>
  </si>
  <si>
    <r>
      <rPr>
        <sz val="10"/>
        <color theme="1"/>
        <rFont val="Arial"/>
      </rPr>
      <t>34 000 (</t>
    </r>
    <r>
      <rPr>
        <strike/>
        <sz val="10"/>
        <color theme="1"/>
        <rFont val="Arial"/>
      </rPr>
      <t>45 540</t>
    </r>
    <r>
      <rPr>
        <sz val="10"/>
        <color theme="1"/>
        <rFont val="Arial"/>
      </rPr>
      <t>)</t>
    </r>
  </si>
  <si>
    <t>Комплект мебели b:rattan 
Big Boston Set</t>
  </si>
  <si>
    <t>40-706-2 SET BIO</t>
  </si>
  <si>
    <t>6  стульев + стол</t>
  </si>
  <si>
    <t>Габаритный размер: стул 620*630*900 мм, вес 3,6 кг; стол 1400*780*730 мм, вес 13,4 кг Упаковка стол: 140*80*15 см, стулья стопируются без упаковки</t>
  </si>
  <si>
    <t>31 800.00</t>
  </si>
  <si>
    <t>23 850.00</t>
  </si>
  <si>
    <t>40-706-1 SET BIO</t>
  </si>
  <si>
    <r>
      <rPr>
        <b/>
        <sz val="11"/>
        <color theme="1"/>
        <rFont val="Calibri"/>
      </rPr>
      <t xml:space="preserve">Комплект мебели b:rattan Boston Set
</t>
    </r>
    <r>
      <rPr>
        <sz val="10"/>
        <color theme="1"/>
        <rFont val="Calibri"/>
      </rPr>
      <t>*У комплекта на стульях присутствуют следы заливки - это неотъемлемая часть дизайна и не является браком.</t>
    </r>
  </si>
  <si>
    <t>40-704-set BIOБ</t>
  </si>
  <si>
    <t>4 стула + стол</t>
  </si>
  <si>
    <t>Габаритный размер: стул 620*630*900 мм, вес 3,6 кг; стол 780*780*730 мм, вес 8,7 кг</t>
  </si>
  <si>
    <t>40-704-set BIO</t>
  </si>
  <si>
    <t>Стул B:rattan INDIANA с подлокотниками</t>
  </si>
  <si>
    <t>9093</t>
  </si>
  <si>
    <t xml:space="preserve">Стул с подлокотниками стопирующийся </t>
  </si>
  <si>
    <t>Размер стула 57x59x86 см, вес 4,2 кг.</t>
  </si>
  <si>
    <t>9093.3</t>
  </si>
  <si>
    <t>Стул-кресло Lido</t>
  </si>
  <si>
    <t>9113</t>
  </si>
  <si>
    <t>Кресло с подушкой</t>
  </si>
  <si>
    <t>Внешние габариты (ДхШхВ), см: 60 x 56 x 90; Упаковка (размер), см:  80 х 52 х 20
Вес нетто, кг: 9.5
Вес брутто, кг: 10.2</t>
  </si>
  <si>
    <t>9113.3</t>
  </si>
  <si>
    <t>Стул B:rattan VIRGINIA без подлокотников</t>
  </si>
  <si>
    <t>9095</t>
  </si>
  <si>
    <t xml:space="preserve">Стул стопирующийся без подлокотников </t>
  </si>
  <si>
    <t>Размер стула 47x59x86см, вес 3,6 кг</t>
  </si>
  <si>
    <t>9095.3</t>
  </si>
  <si>
    <t>Стол B:rattan Houston 1500*900мм</t>
  </si>
  <si>
    <t>9094</t>
  </si>
  <si>
    <t xml:space="preserve">Стол прямоугольный на 6 персон </t>
  </si>
  <si>
    <t>Размер упаковки 150x92x9см, вес 14,6 кг.</t>
  </si>
  <si>
    <t>9094.3</t>
  </si>
  <si>
    <t>коричневый с деффектом</t>
  </si>
  <si>
    <t>Распродажа!</t>
  </si>
  <si>
    <t>Стол B:rattan Dallas 800*800мм</t>
  </si>
  <si>
    <t>9096</t>
  </si>
  <si>
    <t>Стол квадратный на 4 персоны DALLAS 80 x 80</t>
  </si>
  <si>
    <t>Размер упаковки 107x82x7,5 см, вес 8,4 кг</t>
  </si>
  <si>
    <t>9096.3</t>
  </si>
  <si>
    <t>Комплект B:rattan Lido Set</t>
  </si>
  <si>
    <t xml:space="preserve">Стол Houston прямоугольный  + 6 Кресел Lido с подушкой
</t>
  </si>
  <si>
    <t>Кресло: Внешние габариты (ДхШхВ), см: 60 x 56 x 90; Упаковка (размер), см:  80 х 52 х 20
Вес нетто, кг: 9.5
Вес брутто, кг: 10.2
Стол: Размер упаковки 150x92x9см, вес 14,6 кг.</t>
  </si>
  <si>
    <t>Шезлонг B:rattan NILO стопирующийся</t>
  </si>
  <si>
    <t>180</t>
  </si>
  <si>
    <t>стопируется</t>
  </si>
  <si>
    <t>Габаритный размер 190*73*235 см, вес 10,5 кг</t>
  </si>
  <si>
    <t>180.3</t>
  </si>
  <si>
    <t>Шезлонг B:rattan MIAMI складной</t>
  </si>
  <si>
    <t>178</t>
  </si>
  <si>
    <t>складной</t>
  </si>
  <si>
    <t>Размер упаковки 91,5*74*238 см, вес 10 кг</t>
  </si>
  <si>
    <t>178.3</t>
  </si>
  <si>
    <t>Подушка для мебели</t>
  </si>
  <si>
    <t>Размер подушки 50*57*5 см</t>
  </si>
  <si>
    <t>Матрац 710*570/1130*570мм с вертикальной подушкой  Premium</t>
  </si>
  <si>
    <t>M715757WBL</t>
  </si>
  <si>
    <t>С подушкой, полиэстр, синтепон - не промокает! Беж в наличии. Любой цвет под заказ от 50 шт. Возможен логотип. Постоянно в наличии для шезлонгов Nilo</t>
  </si>
  <si>
    <t xml:space="preserve"> 710*570/1130*570мм</t>
  </si>
  <si>
    <t>бело-синий</t>
  </si>
  <si>
    <t>M715757WR</t>
  </si>
  <si>
    <t>бело-красный</t>
  </si>
  <si>
    <t>M715757B</t>
  </si>
  <si>
    <t>бежевый</t>
  </si>
  <si>
    <t>Стул-кресло Marseille, черно-серый</t>
  </si>
  <si>
    <t>R8MARB</t>
  </si>
  <si>
    <t>Каркас стула- сталь. 
Плетение спинки - «роуп».
В комплекте 2 подушки с влагоотталкивающей пропиткой. 
Чехлы cъёмные.</t>
  </si>
  <si>
    <t>Габариты: 835x530x500 мм
Вес: 10,4 кг. 
Веревка: Ø8 мм. олифен серо-
черная 
Каркас: сталь Ø25мм, черный (порошковое покрытие) 
Макс. нагрузка: 150 кг. 
Подушка спинки: 450х420х70 мм
(крошка ППУ), подушка сидения: 500х490х50 мм (нетканое полотно), Материал: рогожка, темно-серый</t>
  </si>
  <si>
    <t>черный каркас, серые подушки</t>
  </si>
  <si>
    <t xml:space="preserve">Комплект мебели MOKKA RIMINI (стол кофейный, 2 кресла, софа 2 х-местная) </t>
  </si>
  <si>
    <t>Rimini S2</t>
  </si>
  <si>
    <t>Стол кофейный, 2 кресла, софа 2 х-местная
Материал каркаса: сталь
Материал ножек: сталь
Материал лозы: Polyrattan
Материал чехла подушек: полиэстер
Фурнитура чехла подушек: молния
Наполнитель подушек: FlexyFoam
Материал столешницы: закаленное стекло
Количество подушек: 7 шт</t>
  </si>
  <si>
    <t>Размеры: 
софа 1500х800х770 мм, вес: 20 кг,
кресло: 800х800х770 мм, вес: 14 кг, 
столик кофейный: 1200х580х340 мм, вес: 21 кг
Вес БРУТТО: 14.4х2 + 20,4кг + 21.4кг = 70.6 кг</t>
  </si>
  <si>
    <t>Цвет лозы: серый
Цвет ножек: коричневый
Цвет подушек: серый</t>
  </si>
  <si>
    <t xml:space="preserve">Комплект мебели MOKKA RIMINI (стол кофейный, 2 кресла, софа 3 х-местная) </t>
  </si>
  <si>
    <t>Rimini S3</t>
  </si>
  <si>
    <t>Стол кофейный, 2 кресла, софа 3 х-местная
Материал каркаса: сталь
Материал ножек: сталь
Материал лозы: Polyrattan
Материал чехла подушек: полиэстер
Фурнитура чехла подушек: молния
Наполнитель подушек: FlexyFoam
Материал столешницы: закаленное стекло
Количество подушек: 8 шт</t>
  </si>
  <si>
    <t>софа 1900х800х770 мм, вес: 25 кг,
кресло: 800х800х770 мм, вес: 14 кг, 
столик кофейный: 1200х580х340 мм, вес: 21 кг
Вес БРУТТО: 14.4х2 + 25.4кг + 21.4кг = 75.6 кг</t>
  </si>
  <si>
    <t xml:space="preserve">Цвет лозы: серый
Цвет ножек: коричневый
Цвет подушек: серый
</t>
  </si>
  <si>
    <t>MOKKA VILLA ROSA стул-кресло</t>
  </si>
  <si>
    <t>550685840</t>
  </si>
  <si>
    <t>Стул-кресло плетеный
Материал каркаса: сталь
Материал лозы: Polyrattan
Материал чехла подушек: полиэстер
Фурнитура чехла подушек: молния
Наполнитель подушек:FlexyFoam</t>
  </si>
  <si>
    <t>Кресло: 550х685х840мм, вес: 9,5 кг;
Вес БРУТТО: 9,9 кг</t>
  </si>
  <si>
    <t>Цвет лозы: бежевый
Цвет ножек: темно-серый
Цвет подушек: терракот</t>
  </si>
  <si>
    <t>MOKKA VILLA ROSA стол обеденный квадратный</t>
  </si>
  <si>
    <t>900900750</t>
  </si>
  <si>
    <t>Стол обеденный квадрат со стеклом.
Материал каркаса: сталь
Материал лозы: Polyrattan</t>
  </si>
  <si>
    <t>Стол: 900х900х750 мм, вес: 26,15 кг
Вес БРУТТО:  26,55 кг</t>
  </si>
  <si>
    <t>Цвет лозы: бежевый
Цвет ножек: темно-серый</t>
  </si>
  <si>
    <t>MOKKA VILLA ROSA стол обеденный прямоугольный</t>
  </si>
  <si>
    <t>1600900750</t>
  </si>
  <si>
    <t>Стол обеденный прямоугольный со стеклом.
Материал каркаса: сталь
Материал лозы: Polyrattan</t>
  </si>
  <si>
    <t>Стол: 1600х900х750 мм, вес: 41,55 кг
Вес БРУТТО: 41,95 кг</t>
  </si>
  <si>
    <t>Комплект мебели MOKKA VILLA ROSA (стол обеденный квадратный, 4 кресла)</t>
  </si>
  <si>
    <t>VILLA ROSA 4</t>
  </si>
  <si>
    <t>Стол обеденный квадрат со стеклом, 4 кресел.
Материал каркаса: сталь
Материал лозы: Polyrattan
Материал чехла подушек: полиэстер
Фурнитура чехла подушек: молния
Наполнитель подушек:FlexyFoam
Количество подушек: 4 шт</t>
  </si>
  <si>
    <t>кресло: 550х685х840мм, вес: 9,5 кг; 
стол: 900х900х750 мм, вес: 26,15 кг
Вес БРУТТО: 9,9х4=39.6 кг + 26,55 кг</t>
  </si>
  <si>
    <t>Комплект мебели MOKKA VILLA ROSA (стол обеденный квадратный, 4 кресла) - бежевые подушки</t>
  </si>
  <si>
    <t>Цвет лозы: бежевый
Цвет ножек: темно-серый
Цвет подушек: бежевый</t>
  </si>
  <si>
    <t xml:space="preserve">Комплект мебели MOKKA VILLA ROSA (стол обеденный прямоугольный, 6 кресел) </t>
  </si>
  <si>
    <t>VILLA ROSA 6</t>
  </si>
  <si>
    <t>Стол обеденный прямоугольный со стеклом, 6 кресел.
Материал каркаса: сталь
Материал лозы: Polyrattan
Материал чехла подушек: полиэстер
Фурнитура чехла подушек: молния
Наполнитель подушек:FlexyFoam
Количество подушек: 6 шт</t>
  </si>
  <si>
    <t>кресло: 550х685х840мм, вес: 9,5 кг; 
стол: 1600х900х750 мм, вес: 41,55 кг
Вес БРУТТО: 9,9х6=59.4 кг + 41,95 кг</t>
  </si>
  <si>
    <t>Комплект мебели МОККА LORETO (стол кофейный круглый, 2 кресла), Бежевый</t>
  </si>
  <si>
    <t>LORETO</t>
  </si>
  <si>
    <t>Элегантный кофейный столик и два кресла с ажурным плетением и 
удобными подлокотниками в английйском стиле</t>
  </si>
  <si>
    <t>Материал каркаса: сталь
Материал столешницы: закаленное стекло
Материал ножек: сталь
Материал лозы: Polyrattan
Материал чехла подушек: полиэстер
Фурнитура чехла подушек: молния
Количество подушек: 2 шт
Размеры:
кресло: 840х580х600 мм
столик: 500х500х640 мм
Вес НЕТТО: столик 8,0 кг, кресло 8,5 кг
Вес БРУТТО: столик 8,4 кг, кресло 8,9 кг</t>
  </si>
  <si>
    <t>бронзовый
+ коричневые 
подушки</t>
  </si>
  <si>
    <t>Комплект мебели МОККА LORETO (стол кофейный круглый, 2 кресла), Бронзовый</t>
  </si>
  <si>
    <t>LORETO B</t>
  </si>
  <si>
    <t>бежевый 
+ коричневые 
подушки</t>
  </si>
  <si>
    <t>Комплект мебели МОККА SAN MARINO (стол обеденный, 8 кресел), Бежевый</t>
  </si>
  <si>
    <t>SAN MARINO</t>
  </si>
  <si>
    <t>Кресло SAN MARINO 8шт
Стол обеденный SAN MARINO 1шт
Материал столешницы: закаленное стекло
Материал каркаса: сталь
Материал ножек: сталь
Материал лозы: Polyrattan
Материал чехла подушек: полиэстер
Фурнитура чехла подушек: молния
Наполнитель подушек:FlexyFoam</t>
  </si>
  <si>
    <t xml:space="preserve">
Размер: кресло: 990х600х660 мм, стол: 2200х750х900 мм
Количество подушек для одного кресла: 2 шт
Вес НЕТТО: кресло: 13,5 кг, стол: 60,5 кг
Вес БРУТТО: кресло: 13,9 кг, стол: 60,9 кг</t>
  </si>
  <si>
    <t>Комплект мебели МОККА SAN MARINO (стол обеденный, 8 кресел), Бронзовый</t>
  </si>
  <si>
    <t>SAN MARINO B</t>
  </si>
  <si>
    <t>Комплект мебели МОККА FANO (стол обеденный круглый, 4 кресла), Темно-коричневый</t>
  </si>
  <si>
    <t>FANO</t>
  </si>
  <si>
    <t>Кресло FANO 4 шт
Стол кофейный FANO 1 шт
Материал каркаса: сталь
Материал ножек: сталь
Материал лозы: Polyrattan
Материал столешницы: закаленное стекло
Материал чехла подушек: полиэстер
Фурнитура чехла подушек: молния
Наполнитель подушек:FlexyFoam</t>
  </si>
  <si>
    <t>Размер: кресло - 770х600х550 мм, кресло - 900х900х760 мм
Вес НЕТТО: кресло - 5,3 кг, стол - 17,6 кг
Вес БРУТТО: кресло - 5,7 кг, стол - 18,0 кг</t>
  </si>
  <si>
    <t>Цвет лозы: темно-коричневый
Цвет подушек: коричневый</t>
  </si>
  <si>
    <r>
      <rPr>
        <sz val="10"/>
        <color rgb="FF000000"/>
        <rFont val="Arial"/>
      </rPr>
      <t xml:space="preserve">56 000 
</t>
    </r>
    <r>
      <rPr>
        <sz val="10"/>
        <color rgb="FFFF0000"/>
        <rFont val="Arial"/>
      </rPr>
      <t>под заказ</t>
    </r>
  </si>
  <si>
    <r>
      <rPr>
        <sz val="10"/>
        <color rgb="FF000000"/>
        <rFont val="Arial"/>
      </rPr>
      <t xml:space="preserve">45 000 
</t>
    </r>
    <r>
      <rPr>
        <sz val="10"/>
        <color rgb="FFFF0000"/>
        <rFont val="Arial"/>
      </rPr>
      <t>под заказ</t>
    </r>
  </si>
  <si>
    <t>Комплект плетеной мебели MOKKA BELLA малый</t>
  </si>
  <si>
    <t xml:space="preserve">Софа 2-х местная, кресло - 2шт, стол прямоугольный с деревянной столешницей, пуф большой. </t>
  </si>
  <si>
    <t>Размеры стол: 1700х1000х700 мм, софа: 1400х825х844 мм, кресло: 760х820х844 мм, пуф: 1150х580х430 мм. 
Упаковка (размер), см -  стол: 1700х1000х700 мм, софа: 1400х825х844 мм, кресло: 760х820х844 мм(2шт), пуф: 1150х580х430 мм
Вес нетто: 104.15кг
Вес брутто: 109.75кг</t>
  </si>
  <si>
    <t>Цвет лозы: серый
Цвет ножек: темно-серый
Цвет подушек: серый</t>
  </si>
  <si>
    <t>245 350</t>
  </si>
  <si>
    <t>Комплект плетеной мебели MOKKA BELLA большой</t>
  </si>
  <si>
    <t xml:space="preserve">Софа 3-х местная, кресло - 2шт, стол прямоугольный с деревянной столешницей, пуф большой. </t>
  </si>
  <si>
    <t>Размеры: стол: 1700х1000х700 мм, софа: 1950х825х844 мм, кресло: 760х820х844 мм, пуф: 1150х580х430 мм
Упаковка (размер), см -  стол: 1700х1000х700 мм, софа: 1950х825х844 мм, кресло: 760х820х844 мм(2шт), пуф: 1150х580х430 мм
Вес нетто: 111.15
Вес брутто: 112.25кг</t>
  </si>
  <si>
    <t>259 000</t>
  </si>
  <si>
    <t>MOKKA BELLA стол прямоугольный с деревянной столешницей</t>
  </si>
  <si>
    <t>17001000700</t>
  </si>
  <si>
    <t>Материал каркаса: сталь
Материал ножек: сталь
Материал лозы: Polyrattan
Материал столешницы: лиственница</t>
  </si>
  <si>
    <t>Размер: 1700х1000х700 мм
Вес: 26,15 кг
Вес БРУТТО: 26,55 кг</t>
  </si>
  <si>
    <t>Цвет лозы: серый
Цвет ножек: темно-серый</t>
  </si>
  <si>
    <t>MOKKA BELLA софа 3-х местная</t>
  </si>
  <si>
    <t>1950820844S3</t>
  </si>
  <si>
    <t xml:space="preserve">Материал каркаса: сталь
Материал ножек: сталь
Материал лозы: Polyrattan
Материал чехла подушек: полиэстер
Фурнитура чехла подушек: молния
Наполнитель подушек: FlexyFoam </t>
  </si>
  <si>
    <t>Размер: 1950х825х844 мм
Количество посадочных мест: 3
Количество подушек: 6 шт
Вес: 35 кг
Вес БРУТТО: 35,4 кг</t>
  </si>
  <si>
    <t>MOKKA BELLA софа 2-х местная</t>
  </si>
  <si>
    <t>1400820844S2</t>
  </si>
  <si>
    <t>Материал каркаса: сталь
Материал ножек: сталь
Материал лозы: Polyrattan
Материал чехла подушек: полиэстер
Фурнитура чехла подушек: молния
Наполнитель подушек: FlexyFoam</t>
  </si>
  <si>
    <t>Размер: 1400х825х844 мм
Количество посадочных мест: 2
Количество подушек: 4 шт
Вес: 28 кг
Вес БРУТТО: 28,4 кг</t>
  </si>
  <si>
    <t>MOKKA BELLA кресло</t>
  </si>
  <si>
    <t>760820844</t>
  </si>
  <si>
    <t>Размер: 760х820х844 мм
Количество подушек: 2 шт
Вес: 19 кг
Вес БРУТТО: 19,4 кг</t>
  </si>
  <si>
    <t>MOKKA BELLA пуф большой</t>
  </si>
  <si>
    <t>1150580430</t>
  </si>
  <si>
    <t>Размер: 1150х580х430 мм
Количество подушек: 1 шт
Вес: 12 кг
Вес БРУТТО: 12,4 кг</t>
  </si>
  <si>
    <t>MOKKA BELLA пуф малый</t>
  </si>
  <si>
    <t>580580430</t>
  </si>
  <si>
    <t>Размер: 580х580х430 мм
Количество подушек: 1 шт
Вес: 7,5 кг
Вес БРУТТО: 7,9 кг</t>
  </si>
  <si>
    <t>Мебель TWEET. Производство Россия.</t>
  </si>
  <si>
    <t>Размер, см</t>
  </si>
  <si>
    <t>Комплект кресел TWEET Double Seat</t>
  </si>
  <si>
    <t>M7638
M7583
+
Y550B</t>
  </si>
  <si>
    <t xml:space="preserve">Два кресла </t>
  </si>
  <si>
    <t>Кресло: 75х70х79
Упаковка: 75х69х31 - 2 шт.
Вес: 7 кг + 7 кг.</t>
  </si>
  <si>
    <t>Комплект на балкон TWEET Balcony Set</t>
  </si>
  <si>
    <t>M7638
M7583
+
B8007
B8006
+
Y550B</t>
  </si>
  <si>
    <t>два кресла и кофейный столик</t>
  </si>
  <si>
    <t>Кресло 75х70х79
Стол 57х57х42
Упак.75х69х31 - 2 шт., 80х59х21 - 1шт. Вес: 7 кг+7 кг+5 кг</t>
  </si>
  <si>
    <t>Комплект уличной мебели TWEET Terrace Set</t>
  </si>
  <si>
    <t>Y2B
M7584
+
M7638
M7583</t>
  </si>
  <si>
    <t>Комплект с двухместным диваном, 2 дивана, кофейный столик</t>
  </si>
  <si>
    <t>Кресло 75х70х79 см, Столик 57х57х42,
Двухместный диван 128х70х79 см.
2 кор. с креслами – 75х69х31. 7кг. +7кг.
1 кор. с диваном – 119х72х37.  12кг.
1 коробка стол – 80х59х21. Вес 5кг.</t>
  </si>
  <si>
    <t xml:space="preserve">белый </t>
  </si>
  <si>
    <t>Комплект уличной мебели TWEET Terrace Set Max</t>
  </si>
  <si>
    <t>Y2B
M7640
M7584
+
M7638
M7583
+
B8007
B8006
+
Y550B</t>
  </si>
  <si>
    <t>Комплект с трехместным диваном, 2 кресла, кофейный столик</t>
  </si>
  <si>
    <t>Диван 182х70х79см. Кресло 75х70х79см. Столик 59х59х42см. 
2 кор. с креслами – 75х69х31см. 7+7 кг.
1 кор. с диваном – 120х82х37см. 18кг.
1 кор. со столиком – 80х59х21см. 5кг.</t>
  </si>
  <si>
    <t>Мебель Tweet Диван 2-х местный</t>
  </si>
  <si>
    <t xml:space="preserve">M7640
</t>
  </si>
  <si>
    <t>Двухместный диван</t>
  </si>
  <si>
    <t>Диван 128х70х79
Упаковка 119х72х37
Вес 12кг</t>
  </si>
  <si>
    <t>M7584</t>
  </si>
  <si>
    <t>Мебель Tweet Диван 3-х местный</t>
  </si>
  <si>
    <t>М7737</t>
  </si>
  <si>
    <t xml:space="preserve">Трёхместный диван </t>
  </si>
  <si>
    <t>Диван 182х70х79
Упаковка 120х82х37
Вес 18кг</t>
  </si>
  <si>
    <t>M7639</t>
  </si>
  <si>
    <t>Мебель Tweet Диван угловой</t>
  </si>
  <si>
    <t>B8425
B8235
+
B8007
B8006</t>
  </si>
  <si>
    <t>столик в комплект не входит</t>
  </si>
  <si>
    <t>Диван 182x182x79
Упаковка 118х70х36 см  - 2 шт. 
Вес двух коробок – 44кг.</t>
  </si>
  <si>
    <t>Комплект мебели Family TWEET на 6 персон с обеденным столом</t>
  </si>
  <si>
    <t>Y2B
M7584
M7640
+
M7638
M7583
+
Y550B
+
FJ-V</t>
  </si>
  <si>
    <t>2 дивана, 2 кресла, стол обеденный</t>
  </si>
  <si>
    <t>Диван 128х70х79 - 2 шт. Кресло 75х70х79 - 2шт. Стол 161х95х75.
2 кор. с креслами – 75х69х31см. 7+7кг.
2 кор. с диванами – 119х72х37см. 
12+ 12кг. Стол Fiji (п/э упаковка) - 160х110х12см, вес – 16кг.</t>
  </si>
  <si>
    <t>Стол FIJI QUATRO</t>
  </si>
  <si>
    <t>FJQ-V</t>
  </si>
  <si>
    <t>Стол квадратный
Fiji Quatro Table</t>
  </si>
  <si>
    <t>С отверстием для зонта (с заглушкой).Размеры: 81,5*81,5*75 см
Упаковка: 82,5*82,5*9,2 см.
Вес 5,9 кг.</t>
  </si>
  <si>
    <t>Мебель Tweet Стол обеденный Kvatro 940*940мм</t>
  </si>
  <si>
    <t>B8005</t>
  </si>
  <si>
    <t>Стол квадратный
TWEET Quatro Table</t>
  </si>
  <si>
    <t>С отверстием для зонта (с заглушкой). Цвет венге. Размеры 94*94*74 см
Упаковка: 95*95*10 см</t>
  </si>
  <si>
    <t>B8009</t>
  </si>
  <si>
    <t>Акция -30%</t>
  </si>
  <si>
    <t xml:space="preserve">Стол FIJI </t>
  </si>
  <si>
    <t>FJ-V</t>
  </si>
  <si>
    <t>Стол прямоугольный</t>
  </si>
  <si>
    <t>С отверстием для зонта (с заглушкой). Цвет венге. Размеры 160,5*94,5*75 см
Упаковка: 170*105*10 см.
Вес 13,2 кг.</t>
  </si>
  <si>
    <t>Мебель Tweet Столик</t>
  </si>
  <si>
    <t>B8006</t>
  </si>
  <si>
    <t>журнальный, кофейный</t>
  </si>
  <si>
    <t>Цвет венге.
Размеры 75,5*57*42 см
Упаковка: 80*59*21 см; 
вес ~5кг</t>
  </si>
  <si>
    <t xml:space="preserve">
B8007</t>
  </si>
  <si>
    <t>Мебель Tweet Стул Bali Solid</t>
  </si>
  <si>
    <t>MT68B</t>
  </si>
  <si>
    <t>пластиковое сиденье, металлические ножки</t>
  </si>
  <si>
    <t>Размер: 56.5 х 50 х 80 см
вес 3.33 кг</t>
  </si>
  <si>
    <t>черные ножки, коричневое сиденье</t>
  </si>
  <si>
    <t>Новинка!!!</t>
  </si>
  <si>
    <t>Стул Jersey</t>
  </si>
  <si>
    <t>JRS-V</t>
  </si>
  <si>
    <t xml:space="preserve">Стул с подлокотниками.  Имитация ротанга. 
</t>
  </si>
  <si>
    <t>Размеры 55*59*82 см
Стопируется в стопку по 20 шт. (на специальный паллет).
Вес 2,97 кг.</t>
  </si>
  <si>
    <t>Комплект Tweet Kvatro Set</t>
  </si>
  <si>
    <t>Стул Tweet Bali Solid, черно-коричневый, - 4шт
TWEET Quatro Table, коричневый - 1шт</t>
  </si>
  <si>
    <t>ВНИМАНИЕ! Спеццена только на комплект!</t>
  </si>
  <si>
    <t>Комплект мебели  Tweet BALI Set, коричневый</t>
  </si>
  <si>
    <t>TBSB</t>
  </si>
  <si>
    <t>Стул Tweet Bali Solid, черно-коричневый, - 6шт
Стол FIJI венге, - 1шт</t>
  </si>
  <si>
    <t>Акция!</t>
  </si>
  <si>
    <t>Комплект мебели Barcelona Set</t>
  </si>
  <si>
    <t>BS006</t>
  </si>
  <si>
    <t>Стол Fiji + 6 стульев Jersey</t>
  </si>
  <si>
    <t>24 600
нет в наличие</t>
  </si>
  <si>
    <t>20 500
нет в наличие</t>
  </si>
  <si>
    <r>
      <rPr>
        <b/>
        <sz val="19"/>
        <color theme="1"/>
        <rFont val="Calibri"/>
      </rPr>
      <t>Мебель KETER, Allibert, Jardin</t>
    </r>
    <r>
      <rPr>
        <b/>
        <sz val="18"/>
        <color theme="1"/>
        <rFont val="Calibri"/>
      </rPr>
      <t xml:space="preserve"> 
</t>
    </r>
    <r>
      <rPr>
        <b/>
        <sz val="12"/>
        <color theme="1"/>
        <rFont val="Calibri"/>
      </rPr>
      <t>(Израиль, Венгрия, Польша, Нидерланды)</t>
    </r>
  </si>
  <si>
    <t>Стулья</t>
  </si>
  <si>
    <t>Стул Bali Mono</t>
  </si>
  <si>
    <t>17190206/КОР</t>
  </si>
  <si>
    <t xml:space="preserve">Bali </t>
  </si>
  <si>
    <t>Стул 55х60х83</t>
  </si>
  <si>
    <t>Упаковка: стопирование</t>
  </si>
  <si>
    <t>Цвет кор., серый</t>
  </si>
  <si>
    <t>Стул-кресло Montana</t>
  </si>
  <si>
    <t>Iowa (Montana)</t>
  </si>
  <si>
    <t>Стул 62х60х89</t>
  </si>
  <si>
    <t>Упаковка 80х60х22</t>
  </si>
  <si>
    <t>Цвет коричневый</t>
  </si>
  <si>
    <t>Столы</t>
  </si>
  <si>
    <t>Стол Melody Quatro</t>
  </si>
  <si>
    <t>Melody Quatro</t>
  </si>
  <si>
    <t>Стол 95х95х75</t>
  </si>
  <si>
    <t>Упаковка 95х95х9</t>
  </si>
  <si>
    <t>Стол Futura</t>
  </si>
  <si>
    <t>17197868
17197868</t>
  </si>
  <si>
    <t>FUTURA</t>
  </si>
  <si>
    <t>Стол 165х95х75</t>
  </si>
  <si>
    <t>Упаковка 166х96х10</t>
  </si>
  <si>
    <t>Стол Melody</t>
  </si>
  <si>
    <t>Melody</t>
  </si>
  <si>
    <t>Стол 161х95х75</t>
  </si>
  <si>
    <t>Упаковка 161х95х10</t>
  </si>
  <si>
    <t>Комплекты</t>
  </si>
  <si>
    <t>Комплект мебели Corfu Russia duo (2 кресла)</t>
  </si>
  <si>
    <t>17197993/КАП
17197993/БЕЛ
17197993/СЕР</t>
  </si>
  <si>
    <t>Corfu duo 
(Россия)</t>
  </si>
  <si>
    <t>Кресло 75х70х79</t>
  </si>
  <si>
    <t>Упаковка 120х80х35</t>
  </si>
  <si>
    <t>Комплект мебели Corfu Russia Weekend Set (Balcony)</t>
  </si>
  <si>
    <t>17197786/СЕР
17197786/БЕЛ
17197786/КАП
17197786/КОР</t>
  </si>
  <si>
    <t>Corfu weekend (Россия)</t>
  </si>
  <si>
    <t>Стол 77х57х42</t>
  </si>
  <si>
    <t>Упаковка 120х80х43</t>
  </si>
  <si>
    <t>Комплект мебели Corfu Russia Set</t>
  </si>
  <si>
    <t>17197361/КОР
17197361/КАП
17197361/СЕР
17197361/БЕЛ</t>
  </si>
  <si>
    <t>Corfu set (Россия)</t>
  </si>
  <si>
    <t>Диван 128х70х79</t>
  </si>
  <si>
    <t>Упаковка 120х82х62</t>
  </si>
  <si>
    <t>Цвет кор., серый, бел.</t>
  </si>
  <si>
    <t>Комплект мебели Corfu Triple Set</t>
  </si>
  <si>
    <t>17194275/КОР
17194275/СЕР
17194275/КАП</t>
  </si>
  <si>
    <t>Corfu Triple Set (Россия)</t>
  </si>
  <si>
    <t>Диван 182х70х79</t>
  </si>
  <si>
    <t>Комплект мебели Corfu Russia Fiesta</t>
  </si>
  <si>
    <t>17198008/КОР
17198008/СЕР</t>
  </si>
  <si>
    <t>Corfu Fiesta
 (Россия)</t>
  </si>
  <si>
    <t>Упаковка  160х120х67</t>
  </si>
  <si>
    <t>Цвет кор, бел, серый</t>
  </si>
  <si>
    <t>Комплект мебели Corfu Relax Set</t>
  </si>
  <si>
    <t>17202123/КАП
17202123/КОР</t>
  </si>
  <si>
    <t>Corfu Relax Set
Угловой диван
(Европа)</t>
  </si>
  <si>
    <t>Диван 182x182x79
Стол 77х57х42
Упаковка 120х80х42(х1) 120х80х35 (х1)
Коричневый</t>
  </si>
  <si>
    <t>Комплект мебели Corfu Love Seat Max (3х мест.диван)</t>
  </si>
  <si>
    <t>17197959/СЕР
17197959/КОР
17197959/БЕЛ
17197959/КАП</t>
  </si>
  <si>
    <t>Corfu Love Seat Max (Роосия)</t>
  </si>
  <si>
    <t>Упаковка 120х80х42</t>
  </si>
  <si>
    <t>Комплект мебели Corfu Russia Love Seat (2х мест.диван)</t>
  </si>
  <si>
    <t>17197359/КОР
17197359/БЕЛ
17197359/СЕР</t>
  </si>
  <si>
    <t>Corfu Love Seat
(Россия)</t>
  </si>
  <si>
    <t>Упаковка 120х80х36</t>
  </si>
  <si>
    <t>Комплект мебели Provence Set</t>
  </si>
  <si>
    <t>Комплект мебели Provence</t>
  </si>
  <si>
    <t xml:space="preserve"> Диван: 194x194x77 (глубина 70см)</t>
  </si>
  <si>
    <t>Стол 77x57x42</t>
  </si>
  <si>
    <t>Упаковка 120 x 80 x 87</t>
  </si>
  <si>
    <t>Шезлонги</t>
  </si>
  <si>
    <t>Шезлонг Atlantic</t>
  </si>
  <si>
    <t>Atlantic</t>
  </si>
  <si>
    <t>Шезлонг 197х74х36</t>
  </si>
  <si>
    <t>Упаковка stackable</t>
  </si>
  <si>
    <t>Шезлонг Pacific</t>
  </si>
  <si>
    <t>Pacific</t>
  </si>
  <si>
    <t>Шезлонг 197х75х41</t>
  </si>
  <si>
    <t>Шезлонг Daytona</t>
  </si>
  <si>
    <t>Daytona</t>
  </si>
  <si>
    <t>Шезлонг 195х65х22</t>
  </si>
  <si>
    <t>Упаковка 70х70х40</t>
  </si>
  <si>
    <t>Комплекты для кафе, баров, ресторанов (ХоРеКа)</t>
  </si>
  <si>
    <t>Комплект мебели Джаз (Jazz set) капучино</t>
  </si>
  <si>
    <t>Jazz set</t>
  </si>
  <si>
    <t>Кресло 44x56x86</t>
  </si>
  <si>
    <t>Стол ᴓ70х72</t>
  </si>
  <si>
    <t>Упаковка 70 x 36 x 104</t>
  </si>
  <si>
    <t>Цвет капучино</t>
  </si>
  <si>
    <t>Комплект мебели: Chelsea set</t>
  </si>
  <si>
    <t>Chelsea set</t>
  </si>
  <si>
    <t>Кресло 48х57х87</t>
  </si>
  <si>
    <t>Стол ᴓ60х74</t>
  </si>
  <si>
    <t>Упаковка 74х62х34</t>
  </si>
  <si>
    <r>
      <rPr>
        <b/>
        <sz val="36"/>
        <color rgb="FF800000"/>
        <rFont val="Calibri"/>
      </rPr>
      <t xml:space="preserve">Уличные зонты
</t>
    </r>
    <r>
      <rPr>
        <b/>
        <sz val="16"/>
        <color rgb="FF800000"/>
        <rFont val="Calibri"/>
      </rPr>
      <t>для кафе, пляжа, загородного дома</t>
    </r>
  </si>
  <si>
    <t>Пляжные зонты TWEET (производство Ульяновск)</t>
  </si>
  <si>
    <t>АРТ.</t>
  </si>
  <si>
    <t>Штрих-код</t>
  </si>
  <si>
    <t>ПРОДУКТ</t>
  </si>
  <si>
    <t>ОПИСАНИЕ</t>
  </si>
  <si>
    <t>РАЗМЕРЫ (СМ)</t>
  </si>
  <si>
    <t>Розница МСК, руб</t>
  </si>
  <si>
    <t>Дилер МСК, руб</t>
  </si>
  <si>
    <t>4V1</t>
  </si>
  <si>
    <t>Зонт пляжный "TWEET" 1,8м
Цвет: Любой, под заказ</t>
  </si>
  <si>
    <r>
      <rPr>
        <sz val="9"/>
        <color theme="1"/>
        <rFont val="Calibri"/>
      </rPr>
      <t xml:space="preserve">Выдвижная стойка 1+1метр, диаметр столба нижний 32мм, верхний 28мм. 8 спиц, диаметром 4,2мм, купол из высокопрочной непромокаемой ткани Оксфорд 200 DEN. </t>
    </r>
    <r>
      <rPr>
        <sz val="9"/>
        <color rgb="FFFF0000"/>
        <rFont val="Arial"/>
      </rPr>
      <t xml:space="preserve">Цвет любой! </t>
    </r>
    <r>
      <rPr>
        <sz val="9"/>
        <color theme="1"/>
        <rFont val="Cambria"/>
      </rPr>
      <t>Возможно нанесение логотипа и полноцветная печать. Наклонный/без наклона - на выбор. C воланом или без.</t>
    </r>
  </si>
  <si>
    <t>ø180см. Высота 200см</t>
  </si>
  <si>
    <t>4V2-</t>
  </si>
  <si>
    <t>Зонт пляжный "TWEET" 2,0м</t>
  </si>
  <si>
    <r>
      <rPr>
        <sz val="9"/>
        <color theme="1"/>
        <rFont val="Calibri"/>
      </rPr>
      <t xml:space="preserve">Выдвижная стойка 1+1метр, диаметр столба нижний 32мм, верхний 28мм.
8 спиц, диаметром 4,2мм, купол из высокопрочной непромокаемой ткани Оксфорд 200 DEN. </t>
    </r>
    <r>
      <rPr>
        <sz val="9"/>
        <color rgb="FFFF0000"/>
        <rFont val="Arial"/>
      </rPr>
      <t xml:space="preserve">Цвет любой! </t>
    </r>
    <r>
      <rPr>
        <sz val="9"/>
        <color theme="1"/>
        <rFont val="Cambria"/>
      </rPr>
      <t>Возможно нанесение логотипа и полноцветная печать. Наклонный/без наклона - на выбор. C воланом или без.</t>
    </r>
  </si>
  <si>
    <t>ø200см. Высота 200см</t>
  </si>
  <si>
    <t>4V2.2</t>
  </si>
  <si>
    <t>Зонт пляжный "TWEET" 2,2м
Цвет: Любой, под заказ</t>
  </si>
  <si>
    <r>
      <rPr>
        <sz val="9"/>
        <color theme="1"/>
        <rFont val="Calibri"/>
      </rPr>
      <t xml:space="preserve">Выдвижная стойка 1+1метр, диаметр столба нижний 32мм, верхний 28мм. 8 спиц, диаметром 4,2мм, купол из высокопрочной непромокаемой ткани Оксфорд 200 DEN. </t>
    </r>
    <r>
      <rPr>
        <sz val="9"/>
        <color rgb="FFFF0000"/>
        <rFont val="Arial"/>
      </rPr>
      <t xml:space="preserve">Цвет любой! </t>
    </r>
    <r>
      <rPr>
        <sz val="9"/>
        <color theme="1"/>
        <rFont val="Cambria"/>
      </rPr>
      <t>Возможно нанесение логотипа и полноцветная печать. Наклонный/без наклона - на выбор. C воланом или без.</t>
    </r>
  </si>
  <si>
    <t>ø220см. Высота 200см</t>
  </si>
  <si>
    <t>Логотип</t>
  </si>
  <si>
    <t>Нанесение полноцветного логотипа на 4 сегмента форматом А4 методом термопереноса.</t>
  </si>
  <si>
    <t>4шт.  Максимум А4</t>
  </si>
  <si>
    <t>Зонты с центральной опорой для уличных кафе, сада, пляжа</t>
  </si>
  <si>
    <t>U1006</t>
  </si>
  <si>
    <t>Зонт пляжный Tweet Standart d2, с наклоном Цвет: песочный</t>
  </si>
  <si>
    <t>Зонт с наклоном с вентилируемым клапоном. Ø купола - 2м. Цвет купола - песочный. Ткань - полиэстер 180 г/м2. Алюминиевая стойка белого цвета 32мм. 6 спиц 16х8мм. Высота 213см. Масса брутто: 3,35 кг. Масса нетто: 3 кг. Коробка 116*12*13 см.</t>
  </si>
  <si>
    <t>Ø200 см. Высота 213 см.</t>
  </si>
  <si>
    <t>0795221</t>
  </si>
  <si>
    <t>8006881702813</t>
  </si>
  <si>
    <t>Зонт "ВЕРОНА" 2,7м
Цвет:  БЕЛЫЙ</t>
  </si>
  <si>
    <t>Стальная конструкция с порошковым покрытием. Стойка 38 мм. 6 спиц 10x18 мм. Купол белый из полиэстера.</t>
  </si>
  <si>
    <t>Ø270 см. Высота 240 см.</t>
  </si>
  <si>
    <t>0795223</t>
  </si>
  <si>
    <t>8051836202191</t>
  </si>
  <si>
    <t>Зонт "ВЕРОНА" 2,7м
Цвет: Серый</t>
  </si>
  <si>
    <t>Стальная конструкция окрашена порошковым покрытием, стойка 38 мм. 6 закруглённых спиц 10x18 мм. Купол серого цвета (полиэстер).</t>
  </si>
  <si>
    <t>ЗОНТ "ВЕРОНА",  2,7м
Цвет: Бежевый
0795170</t>
  </si>
  <si>
    <t>Стальной каркас белого цвета. Диаметр столба 38мм, 6 овальных спиц 12х18 мм. Полиэстеровое покрытие 160 гр/м2, с воланом. Цвет Бежевый. Бетонное основание не входит в комплект.</t>
  </si>
  <si>
    <t>HYG1828</t>
  </si>
  <si>
    <t>Зонт "ВЕРОНА" 2,7м,
наклонный.
Цвет: Бежевый</t>
  </si>
  <si>
    <t xml:space="preserve">Металлический оцинкованый наклонный столб диаметром 38мм, 8 металлических спиц 12*18*0,45мм. Купол из полиэстера плотностью 160 гр/м2. Диаметр 270 см.  Основание не входит в комплект. </t>
  </si>
  <si>
    <t>0795717</t>
  </si>
  <si>
    <t>Зонт "САЛЕРНО" 2,7м 
Цвет: Оливковый</t>
  </si>
  <si>
    <t xml:space="preserve">Конструкция окрашена порошковым покрытием. Алюминиевая телескопическая стойка с соединением 36/38 мм. 6 стальных спиц 12x18 мм. Купол оливково-зелёного цвета (полиэстер). </t>
  </si>
  <si>
    <t>Ø270 см. Высота 235 см.</t>
  </si>
  <si>
    <t>0795716</t>
  </si>
  <si>
    <t>8051836351868</t>
  </si>
  <si>
    <t>Зонт "САЛЕРНО" 2,7м 
Цвет: Бирюзовый</t>
  </si>
  <si>
    <t>Зонт окрашен порошковым покрытием, алюминиевая стойка с соединением 36/38 мм. 6 стальных спиц, купол выполнен из полиэстера бирюзового цвета.</t>
  </si>
  <si>
    <t>0795712</t>
  </si>
  <si>
    <t>8051836351820</t>
  </si>
  <si>
    <t>Зонт "САЛЕРНО" 3м
Цвет: Оливковый</t>
  </si>
  <si>
    <t>Конструкция окрашена порошковым покрытием. Стойка выполнена из алюминея 46/48 мм. 8 спиц, сделанные из стали. Купол оливково-зелёного цвета (полиэстер).</t>
  </si>
  <si>
    <t>Ø300 см. Высота 242 см.</t>
  </si>
  <si>
    <t>0795370</t>
  </si>
  <si>
    <t>8051836094017</t>
  </si>
  <si>
    <t>Зонт "САЛЕРНО" 3м
Цвет: Коричневый</t>
  </si>
  <si>
    <t>Данная конструкция окрашена порошковым покрытием 46/48 мм. 8 стальных спиц. Купол выполнен из полиэстера коричневого цвета.</t>
  </si>
  <si>
    <t>0795551</t>
  </si>
  <si>
    <t>8051836207042</t>
  </si>
  <si>
    <t>Зонт "АТЛАНТА" 2,7м
Цвет: Синий</t>
  </si>
  <si>
    <t>Зонт представляет собой алюминиевую конструкцию с синими куполом, выполнененным из полиэстера. 18 спиц. Наклон зонта влево и вправо.</t>
  </si>
  <si>
    <t>0795424</t>
  </si>
  <si>
    <t xml:space="preserve">Зонт "НЕАПОЛЬ" 3х3м
Цвет: Бежевый </t>
  </si>
  <si>
    <t xml:space="preserve">Зонт представляет собой деревянную конструкцию. Диаметр стойки 48 мм. 8 спиц 17x28 мм. Соединения выполнены из стали, покрытые латунью, двойной шкив. Купол сделан из натурального полиэфира.     </t>
  </si>
  <si>
    <t>300х300 см. Высота 270 см.</t>
  </si>
  <si>
    <t>0795425</t>
  </si>
  <si>
    <t>8051836096356</t>
  </si>
  <si>
    <t xml:space="preserve">Зонт "НЕАПОЛЬ" 3х4м
Цвет: Бежевый </t>
  </si>
  <si>
    <t>Зонт представляет собой деревянную конструкцию. Диаметр стойки 48 мм. 8 спиц 17x28 мм. Соединения выполнены из стали, покрытые латунью. Двойной шкив. Купол сделан из натурального полиэфира.</t>
  </si>
  <si>
    <t>300х400 см. Высота 270 см.</t>
  </si>
  <si>
    <t>Зонты с боковой стойкой для уличных кафе и загородного дома</t>
  </si>
  <si>
    <t>HYG1830</t>
  </si>
  <si>
    <t>Зонт "ПАРМА", 3м 
Цвет: Бежевый                                    0795097</t>
  </si>
  <si>
    <t>Стальной столб диаметром 38мм, 8 металлических спиц, Полиэстр, 160 гр./м2. Диаметр 300мм.
Вес 15кг</t>
  </si>
  <si>
    <t>Ø300 см. Высота 240 см.</t>
  </si>
  <si>
    <t>HYG1829</t>
  </si>
  <si>
    <t>Зонт "ЛЕЧЧЕ", 3м 
Цвет: Бежевый</t>
  </si>
  <si>
    <t>Алюминиевый каркас с порошковой покраской. Столб диаметром 48мм. 8 алюминиевых спиц. Вентилируемый купол. Полиэстровое покрытие 200гр/м2 + РА. Вращается на 360°. Основание стальное. Бетонное основание (плиты) не входят в комплект. Идеальный вариант для летних кафе и ресторанов.</t>
  </si>
  <si>
    <t>Ø300 см. Высота 250 см.</t>
  </si>
  <si>
    <t xml:space="preserve">U1072 </t>
  </si>
  <si>
    <t>Зонт "Севилья",
3х3м
Цвет: песочный</t>
  </si>
  <si>
    <t>Размер купола - 3х3м. Цвет - песочный. Ткань - полиэстер  200г/м2. Без волана. Алюминиевый столб белого цвета 53х77мм. Толщина столба - 1,55мм, высота  262см. 8 спиц размером 12х22,9мм. Толщина спицы - 0,9мм. Крестовина в комплекте. К крестовине основания подойдут плиты-утяжелители (4шт) вес одной плиты - 25 кг, размер - 49*49*5,5см Бетонное основание не входит в комплект. Упаковка: 1 коробка 260x38x16см. Вес брутто 19,7 кг.</t>
  </si>
  <si>
    <t>3х3 м. Высота 262см.</t>
  </si>
  <si>
    <t>Зонт Сицилия
3х3м
Цвет: слоновая кость</t>
  </si>
  <si>
    <t>Конструкция алюминиевая порошковая (полиэфирная). 8 спиц 14*24 мм. Ткань из полиэстера 200 гр/м2 с покрытием ПА (полиамид). Стальная крестовина. Основание в комплект не входит.</t>
  </si>
  <si>
    <t>3х3 м. Высота 255см.</t>
  </si>
  <si>
    <t>0795563</t>
  </si>
  <si>
    <t>8051836204645</t>
  </si>
  <si>
    <t>Зонт "РИМ" 3х3м
Цвет: Белый</t>
  </si>
  <si>
    <t xml:space="preserve">Алюминевая рама с порошковым покрытием (полиэстер). Стойка 50X78X1,6 мм. 8 спиц 12X23X1,0 мм. Белое покрытие из полиэфира с покрытием ПА (полиамид). Стальная крестовая основа. Поворот на 360° при помощи педали, а также вертикальный наклон с помощью рукоятки. </t>
  </si>
  <si>
    <t>Ø300 см. Высота 260 см.</t>
  </si>
  <si>
    <t>U1075</t>
  </si>
  <si>
    <t>Зонт "Валенсия" 3х4м
Цвет: Песочный</t>
  </si>
  <si>
    <r>
      <rPr>
        <sz val="9"/>
        <color theme="1"/>
        <rFont val="Calibri"/>
      </rPr>
      <t xml:space="preserve">Большой подвесной зонт. Размер купола - 3х4м. Цвет купола - песочный. Ткань - полиэстер плотностью 200г/м2. С воланом. Алюминиевый столб белого цвета 53х77мм толщиной 1,7мм. Высота столба - 268см. 8 спиц размером 14х24мм толщиной 1мм. Крестовина в комплекте. Упаковка: 1 коробка 266x41x16.5см. Вес брутто 23,8 кг. </t>
    </r>
    <r>
      <rPr>
        <b/>
        <sz val="9"/>
        <color theme="1"/>
        <rFont val="Calibri"/>
      </rPr>
      <t>Подойдет основание:</t>
    </r>
    <r>
      <rPr>
        <sz val="9"/>
        <color theme="1"/>
        <rFont val="Calibri"/>
      </rPr>
      <t xml:space="preserve">  размер одной плиты 40*40см, вес плиты от 20кг. Бетонное основание в комплекте не идет. </t>
    </r>
  </si>
  <si>
    <t>3х4 м. Высота 268 см.</t>
  </si>
  <si>
    <t>U1073</t>
  </si>
  <si>
    <t>Зонт двойной "Мадрид" 3х3м, цвет песочный</t>
  </si>
  <si>
    <r>
      <rPr>
        <sz val="9"/>
        <color theme="1"/>
        <rFont val="Calibri"/>
      </rPr>
      <t>Роскошный двойной зонт премиум-класса:                                               Алюминиевая стойка белого цвета 109х72. Толщина 2.5мм. Высота - 280см. 8 Алюминиевых спиц 17х25 толщиной 1мм.  Два купола песочного цвета плотностью 200г/м2 с возможностью вращения на 360 градусов. С ветровыми закрылками (воланом). Высота от земли до верхней границы купола - 271см, до нижней - 210см. Крестовина в комплекте.  Вес брутто 53,3 кг. Упаковка: 2 коробки: 230x49x27см, 266x27x9см.</t>
    </r>
    <r>
      <rPr>
        <b/>
        <sz val="9"/>
        <color theme="1"/>
        <rFont val="Calibri"/>
      </rPr>
      <t xml:space="preserve"> Подойдет основание: </t>
    </r>
    <r>
      <rPr>
        <sz val="9"/>
        <color theme="1"/>
        <rFont val="Calibri"/>
      </rPr>
      <t xml:space="preserve"> размер плиты 47*47*5см или 50*50*7см, вес плиты от 25кг. Бетонное основание в комплект не входит.</t>
    </r>
  </si>
  <si>
    <t>2 купола 3х3м. Высота 271см.</t>
  </si>
  <si>
    <t>U1074</t>
  </si>
  <si>
    <t>Зонт четверной "Тулуза" 3*3м, цвет песочный</t>
  </si>
  <si>
    <t>Роскошный четверной подвесной зонт премиум-класса. Алюминиевая стойка белого цвета 98х98мм. Толщина 2,5 мм. Высота - 280 см. 8 алюминиевых спиц 14*24 толщиной 1 мм. Четыре купола песочного цвета плотностью 200 г/м2 с вентилируемым куполом. Высота от земли до верхней границы купола - 271 см, до нижней - 210 см. Алюминиевый рычаг настройки куполов (на вершине стойки) - 4шт размером 25х40х1110мм. Высота до верхней точки купола - 295см. Высота до верхней точки стойки - 275см. Высота до нижней точки купола - 210см. В комплект входит стальное квадратное основание с четырьмя болтами. Размер основания: 35х35х1см. Масса брутто: 63 кг. Масса нетто: 58кг. Упаковка: 1 коробка 281х50х37</t>
  </si>
  <si>
    <t>4 купола 3х3 м. Высота 280см.</t>
  </si>
  <si>
    <t>Аксессуары для зонтов</t>
  </si>
  <si>
    <t>Изобр-е</t>
  </si>
  <si>
    <t>РАЗМЕРЫ (мм)</t>
  </si>
  <si>
    <t>OZ1089</t>
  </si>
  <si>
    <t>Основание для зонта 1073*1073 мм</t>
  </si>
  <si>
    <t>Подходит для зонтов с диаметром столба 48 мм. 
Бетонные плиты 500х500 (не входят в комплект)</t>
  </si>
  <si>
    <t>1000*1000</t>
  </si>
  <si>
    <t>OZ673</t>
  </si>
  <si>
    <t>Основание для зонта 673*673 мм</t>
  </si>
  <si>
    <t xml:space="preserve">Подходит для зонтов с диаметром столба 38 мм. 
Бетонные плиты 300х300 (не входят в комплект) </t>
  </si>
  <si>
    <t>600*600</t>
  </si>
  <si>
    <t>VO1800
VO2500</t>
  </si>
  <si>
    <t>Винтовая опора зонта
для вкручивания в грунт</t>
  </si>
  <si>
    <t>Внутр. d=55мм, длина 550мм, толщ. металла 1,8мм, длина резьбы 210мм, горячее цинкование. В комплекте: рычаг для закручивания, винт, заглушка, 4 адаптера на разный диаметр (48, 38, 32 мм)</t>
  </si>
  <si>
    <t>550*64</t>
  </si>
  <si>
    <t>PZ490W, PZ450W</t>
  </si>
  <si>
    <t>Пластиковое основание 
для зонта круглое/квадратное</t>
  </si>
  <si>
    <t>Размер: Ø500мм, высота 105 мм. Вес 1,2 кг. Заливается водой или засыпается песок. Вместительность 19 литров.</t>
  </si>
  <si>
    <t>Ø500*105</t>
  </si>
  <si>
    <t>YL88022</t>
  </si>
  <si>
    <t>Подставка под зонт Tweet пластиковая (круглая) черная d450мм</t>
  </si>
  <si>
    <t>Материал подставки - пластик, материал трубы - сталь. Внутри бетонная пластина. Диаметр базы - 51см, высота базы - 8см. Вес брутто - 16кг, вес нетто - 15кг. Стальная трубка диаметром 55мм и высотой 25см с регулировочным винтом. Подходит для стоек 38-48мм. Общая высота подставки - 33см. Коробка - 47х53.5х9см. В коробке 1шт.</t>
  </si>
  <si>
    <t>Ø510*89</t>
  </si>
  <si>
    <t>T2071</t>
  </si>
  <si>
    <t>Пластиковый органайзер для зонта белый</t>
  </si>
  <si>
    <t>Пластиковый органайзер для зонта белый. Прикрепляется к стойке. Подходит для зонтов диаметром 38мм и менее (маленькие зонты Tweet). Размер 42,5х42,5х8,6см. Толщина пластика 3мм. Материал - полипропилен. С регулирующим винтом. 10шт в коробке. Размер коробки - 45х45х50см. Вес 1шт - 650г.</t>
  </si>
  <si>
    <t>425*425*86</t>
  </si>
  <si>
    <t>0795035</t>
  </si>
  <si>
    <t>Основание зонта Cemento,
35кг, диаметр трубы 50</t>
  </si>
  <si>
    <t>Основание для зонта представляет собой цементный утяжелитель и стальную трубу диаметром 50 мм, в которую вставлется зонт; 7 см — высота основания, 34 см — высота стойки; вес нетто - 44,18 кг, вес брутто - 44,82 кг. Подходит для зонтов Биззотто с куполом 3м: 0795712, 0795370, 0795425, 0795424</t>
  </si>
  <si>
    <t>Ø 54 см
Высота 41 см</t>
  </si>
  <si>
    <t>0795036</t>
  </si>
  <si>
    <t>Основание зонта Cemento,
25кг, диаметр трубы 50</t>
  </si>
  <si>
    <t>Основание для зонта представляет собой цементный утяжелитель и стальную трубу диаметром 50мм, в которую вставлется зонт, 7 см — высота основания, 34см — высота стойки, вес нетто - 25,36кг, вес брутто - 25,87кг. Подходит для зонтов Биззотто с куполом  2,7м: 0795717, 0795221, 795716, 795223</t>
  </si>
  <si>
    <t>Ø 45 см
Высота 41 см</t>
  </si>
  <si>
    <t xml:space="preserve">Сейф пластикоывй для зонта        </t>
  </si>
  <si>
    <t xml:space="preserve">Сейф пластиковый для уличного зонта диаметр стойки 32мм.  В комлекте с 2 ключами. </t>
  </si>
  <si>
    <t>15*12,5*23см, полезный внутренний размер 14,5*12,*22,5см.</t>
  </si>
  <si>
    <t>Газовые грили</t>
  </si>
  <si>
    <t xml:space="preserve">Газовые грили Nexgrill </t>
  </si>
  <si>
    <t>720-0830HK</t>
  </si>
  <si>
    <t>Количество основных горелок - 4
Мощность основной горелки - 3.2 кВт    
Мощность боковой горелки - 2.5 кВт
Общая мощность - 15.3 кВт    
Основная площадь приготовления - 2983 кв.см
Общая площадь приготовления - 4014 кв.см
Размер топки - 68.58 х 44.45 см
Топка: сталь 0.8 мм
Крышка: cталь 0.7 мм
Решетка гриля: чугун 7 мм с отверстиями</t>
  </si>
  <si>
    <t>Габариты: 129 х 56.3 х 117.4 см    
Упаковка: 75.6 х 69.6 х 52.5 см    
Вес нетто: 42 кг    
Вес брутто: 49 кг</t>
  </si>
  <si>
    <t xml:space="preserve">Газовый гриль Nexgrill Prime PUMA 4B
</t>
  </si>
  <si>
    <t>70 000</t>
  </si>
  <si>
    <t>720-0830XA</t>
  </si>
  <si>
    <t>Количество основных горелок - 5
Мощность основной горелки - 3.2 кВт    
Мощность боковой обжигающей горелки - 4.4 кВт
Общая мощность - 20.4 кВт    
Основная площадь приготовления - 2954 кв.см
Общая площадь приготовления - 3989 кв.см
Размер топки - 68.58 х 44.45 см
Топка: сталь 0.6 мм
Крышка: cталь 0.7 мм
Решетка гриля: чугун с системой GBS</t>
  </si>
  <si>
    <t>Габариты: 151 х 58.5 х 121 см    
Упаковка: 76.5 х 69.5 х 52.5 см    
Вес нетто: 48 кг    
Вес брутто: 55 кг</t>
  </si>
  <si>
    <t xml:space="preserve">Газовый гриль Nexgrill Prime BISON 5B
</t>
  </si>
  <si>
    <t>104 000</t>
  </si>
  <si>
    <t>80 000</t>
  </si>
  <si>
    <t xml:space="preserve"> 720-0958HA</t>
  </si>
  <si>
    <t xml:space="preserve">Количество основных горелок - 4
Мощность основной горелки - 3.5 кВт    
Мощность боковой обжигающей горелки - 4.4 кВт
Мощность задней горелки - 3.8 кВт
Общая мощность - 22.2 кВт    
Основная площадь приготовления - 2983 кв.см
Общая площадь приготовления - 4044 кв.см
Размер топки - 68.58 х 44.45 см
</t>
  </si>
  <si>
    <t>Габариты: 133.7 х 59.6 х 120.6 см    
Упаковка: 85 х 75.5 х 65 см    
Вес нетто: 48 кг    
Вес брутто: 55 кг</t>
  </si>
  <si>
    <t>Газовый гриль Nexgrill Deluxe LION 4B</t>
  </si>
  <si>
    <t xml:space="preserve"> 720-0896GA</t>
  </si>
  <si>
    <t xml:space="preserve">Количество основных горелок - 5
Мощность основной горелки - 4 х 2.64 кВт; 1 х 4.4 кВт    
Мощность боковой обжигающей горелки - 4.4 кВт
Мощность задней горелки - 3.8 кВт
Мощность боковой горелки - 2.5 кВт
Общая мощность - 25.66 кВт    
Основная площадь приготовления - 3636 кв.см
Общая площадь приготовления - 4956 кв.см
Размер топки - 86.36 х 44.45 см
</t>
  </si>
  <si>
    <t>Габариты: 151.6 х 58.5 х 121 см    
Упаковка: 98.5 х 77 х 66 см    
Вес нетто: 59.87 кг    
Вес брутто: 72.7 кг</t>
  </si>
  <si>
    <t xml:space="preserve">Газовый гриль Nexgrill Deluxe GRIZZLY 5B
</t>
  </si>
  <si>
    <t>120 000</t>
  </si>
  <si>
    <t>Шезлонги, лежаки</t>
  </si>
  <si>
    <t>GARDECK
тел. +7 (495) 966-23-86
www.gardeck.ru</t>
  </si>
  <si>
    <t>Шезлонги Biotza (Греция)</t>
  </si>
  <si>
    <r>
      <rPr>
        <b/>
        <sz val="11"/>
        <color rgb="FF000000"/>
        <rFont val="Calibri"/>
      </rPr>
      <t xml:space="preserve">Шезлонг Dias алюминиевый, серый    
</t>
    </r>
    <r>
      <rPr>
        <sz val="11"/>
        <color rgb="FF000000"/>
        <rFont val="Calibri"/>
      </rPr>
      <t xml:space="preserve">Шезлонг алюминиевый с порошковым покрытием, ткань ПВХ 2*1 плотность 590гр/м2, размер 196*62*33см, стопируется 24шт/паллет.Размер паллета 24 шт 200X62X220H </t>
    </r>
  </si>
  <si>
    <t>154-2-63Υ</t>
  </si>
  <si>
    <r>
      <rPr>
        <b/>
        <sz val="11"/>
        <color rgb="FF000000"/>
        <rFont val="Calibri"/>
      </rPr>
      <t xml:space="preserve">Шезлонг Dias алюминиевый, бежевый    
</t>
    </r>
    <r>
      <rPr>
        <sz val="11"/>
        <color rgb="FF000000"/>
        <rFont val="Calibri"/>
      </rPr>
      <t xml:space="preserve">Шезлонг алюминиевый с порошковым покрытием, ткань ПВХ 2*1 плотность 590гр/м2, размер 196*62*33см, стопируется 24шт/паллет.Размер паллета 24 шт 200X62X220H </t>
    </r>
  </si>
  <si>
    <t>154-2-61Υ</t>
  </si>
  <si>
    <r>
      <rPr>
        <b/>
        <sz val="11"/>
        <color rgb="FF000000"/>
        <rFont val="Calibri"/>
      </rPr>
      <t xml:space="preserve">Шезлонг Hera алюминиевый, серый           
</t>
    </r>
    <r>
      <rPr>
        <sz val="11"/>
        <color rgb="FF000000"/>
        <rFont val="Calibri"/>
      </rPr>
      <t xml:space="preserve">Шезлонг алюминиевый с порошковым покрытием, ткань ПВХ 4*4 плотность 690гр/м2, размер 198*67*33см, стопируется 20шт/паллет. Размер паллета 20шт 200X62X190H </t>
    </r>
  </si>
  <si>
    <t xml:space="preserve">184-2-77Y </t>
  </si>
  <si>
    <r>
      <rPr>
        <b/>
        <sz val="11"/>
        <color rgb="FF000000"/>
        <rFont val="Calibri"/>
      </rPr>
      <t xml:space="preserve">Шезлонг Hera алюминиевый, антрацит           
</t>
    </r>
    <r>
      <rPr>
        <sz val="11"/>
        <color rgb="FF000000"/>
        <rFont val="Calibri"/>
      </rPr>
      <t xml:space="preserve">Шезлонг алюминиевый с порошковым покрытием, ткань ПВХ 4*4 плотность 690гр/м2, размер 198*67*33см, стопируется 20шт/паллет. Размер паллета 20шт 200X62X190H </t>
    </r>
  </si>
  <si>
    <t>184-2-74Y</t>
  </si>
  <si>
    <t>Шезлонги NARDI (Италия)</t>
  </si>
  <si>
    <r>
      <rPr>
        <b/>
        <sz val="11"/>
        <color rgb="FF000000"/>
        <rFont val="Calibri"/>
      </rPr>
      <t>Шезлонг ALFA</t>
    </r>
    <r>
      <rPr>
        <sz val="10"/>
        <color theme="1"/>
        <rFont val="Arial"/>
      </rPr>
      <t xml:space="preserve">
Стопирующийся с подлокотниками, белый каркас,  обычная цветная ткань (blue)</t>
    </r>
  </si>
  <si>
    <t>4041617B</t>
  </si>
  <si>
    <r>
      <rPr>
        <b/>
        <sz val="11"/>
        <color rgb="FF000000"/>
        <rFont val="Calibri"/>
      </rPr>
      <t>Шезлонг ALFA</t>
    </r>
    <r>
      <rPr>
        <sz val="10"/>
        <color theme="1"/>
        <rFont val="Arial"/>
      </rPr>
      <t xml:space="preserve">
Стопирующийся с подлокотниками, белый каркас,  обычная цветная ткань (biege)</t>
    </r>
  </si>
  <si>
    <t>4041617W</t>
  </si>
  <si>
    <r>
      <rPr>
        <b/>
        <sz val="11"/>
        <color rgb="FF000000"/>
        <rFont val="Calibri"/>
      </rPr>
      <t>Шезлонг ALFA</t>
    </r>
    <r>
      <rPr>
        <sz val="10"/>
        <color theme="1"/>
        <rFont val="Arial"/>
      </rPr>
      <t xml:space="preserve">
Стопирующийся с подлокотниками, белый каркас,  обычная цветная ткань (sky blue)</t>
    </r>
  </si>
  <si>
    <r>
      <rPr>
        <b/>
        <sz val="11"/>
        <color rgb="FF000000"/>
        <rFont val="Calibri"/>
      </rPr>
      <t>Шезлонг ALFA</t>
    </r>
    <r>
      <rPr>
        <sz val="10"/>
        <color theme="1"/>
        <rFont val="Arial"/>
      </rPr>
      <t xml:space="preserve">
Стопирующийся с подлокотниками, белый каркас,  обычная цветная ткань (bianco)</t>
    </r>
  </si>
  <si>
    <r>
      <rPr>
        <b/>
        <sz val="11"/>
        <color rgb="FF000000"/>
        <rFont val="Calibri"/>
      </rPr>
      <t>Шезлонг ALFA</t>
    </r>
    <r>
      <rPr>
        <sz val="10"/>
        <color theme="1"/>
        <rFont val="Arial"/>
      </rPr>
      <t xml:space="preserve">
Стопирующийся с подлокотниками, белый каркас,  обычная цветная ткань (tortora)</t>
    </r>
  </si>
  <si>
    <r>
      <rPr>
        <b/>
        <sz val="11"/>
        <color rgb="FF000000"/>
        <rFont val="Calibri"/>
      </rPr>
      <t>Шезлонг ALFA</t>
    </r>
    <r>
      <rPr>
        <sz val="10"/>
        <color theme="1"/>
        <rFont val="Arial"/>
      </rPr>
      <t xml:space="preserve">
Стопирующийся с подлокотниками, цветной каркас,  стандартная цветная ткань (biege)</t>
    </r>
  </si>
  <si>
    <r>
      <rPr>
        <b/>
        <sz val="11"/>
        <color rgb="FF000000"/>
        <rFont val="Calibri"/>
      </rPr>
      <t>Шезлонг Omega</t>
    </r>
    <r>
      <rPr>
        <sz val="10"/>
        <color theme="1"/>
        <rFont val="Arial"/>
      </rPr>
      <t xml:space="preserve">
Стопирующийся без подлокотников, белый каркас, стандартная цветная ткань (blue)</t>
    </r>
  </si>
  <si>
    <t>404170011218F</t>
  </si>
  <si>
    <r>
      <rPr>
        <b/>
        <sz val="11"/>
        <color rgb="FF000000"/>
        <rFont val="Calibri"/>
      </rPr>
      <t>Шезлонг Omega</t>
    </r>
    <r>
      <rPr>
        <sz val="10"/>
        <color theme="1"/>
        <rFont val="Arial"/>
      </rPr>
      <t xml:space="preserve">
Стопирующийся без подлокотников, белый каркас, стандартная цветная ткань (biege)</t>
    </r>
  </si>
  <si>
    <t>404170011518F</t>
  </si>
  <si>
    <r>
      <rPr>
        <b/>
        <sz val="11"/>
        <color rgb="FF000000"/>
        <rFont val="Calibri"/>
      </rPr>
      <t>Шезлонг Omega</t>
    </r>
    <r>
      <rPr>
        <sz val="10"/>
        <color theme="1"/>
        <rFont val="Arial"/>
      </rPr>
      <t xml:space="preserve">
Стопирующийся без подлокотников, белый каркас, стандартная цветная ткань (sky blue)</t>
    </r>
  </si>
  <si>
    <r>
      <rPr>
        <b/>
        <sz val="11"/>
        <color rgb="FF000000"/>
        <rFont val="Calibri"/>
      </rPr>
      <t>Шезлонг Omega</t>
    </r>
    <r>
      <rPr>
        <sz val="10"/>
        <color theme="1"/>
        <rFont val="Arial"/>
      </rPr>
      <t xml:space="preserve">
Стопирующийся без подлокотников, цветной каркас, стандартная цветная ткань (bianco)</t>
    </r>
  </si>
  <si>
    <r>
      <rPr>
        <b/>
        <sz val="11"/>
        <color rgb="FF000000"/>
        <rFont val="Calibri"/>
      </rPr>
      <t>Шезлонг Omega</t>
    </r>
    <r>
      <rPr>
        <sz val="10"/>
        <color theme="1"/>
        <rFont val="Arial"/>
      </rPr>
      <t xml:space="preserve">
Стопирующийся без подлокотников, цветной каркас, стандартная цветная ткань (tortora)</t>
    </r>
  </si>
  <si>
    <r>
      <rPr>
        <b/>
        <sz val="11"/>
        <color rgb="FF000000"/>
        <rFont val="Calibri"/>
      </rPr>
      <t>Шезлонг Omega</t>
    </r>
    <r>
      <rPr>
        <sz val="10"/>
        <color theme="1"/>
        <rFont val="Arial"/>
      </rPr>
      <t xml:space="preserve">
Стопирующийся без подлокотников, цветной каркас, стандартная цветная ткань (biege)</t>
    </r>
  </si>
  <si>
    <r>
      <rPr>
        <b/>
        <sz val="11"/>
        <color theme="1"/>
        <rFont val="Calibri"/>
      </rPr>
      <t xml:space="preserve">Шезлонг Eden
</t>
    </r>
    <r>
      <rPr>
        <sz val="10"/>
        <color theme="1"/>
        <rFont val="Arial"/>
      </rPr>
      <t>Стопирующийся c подлокотниками, белый каркас</t>
    </r>
  </si>
  <si>
    <r>
      <rPr>
        <b/>
        <sz val="11"/>
        <color rgb="FF000000"/>
        <rFont val="Calibri"/>
      </rPr>
      <t>Шезлонг Eden</t>
    </r>
    <r>
      <rPr>
        <sz val="11"/>
        <color rgb="FF000000"/>
        <rFont val="Calibri"/>
      </rPr>
      <t xml:space="preserve">
Стопирующийся c подлокотниками, цветной каркас (tortorro)</t>
    </r>
  </si>
  <si>
    <r>
      <rPr>
        <b/>
        <sz val="11"/>
        <color rgb="FF000000"/>
        <rFont val="Calibri"/>
      </rPr>
      <t>Шезлонг Eden</t>
    </r>
    <r>
      <rPr>
        <sz val="11"/>
        <color rgb="FF000000"/>
        <rFont val="Calibri"/>
      </rPr>
      <t xml:space="preserve">
Стопирующийся c подлокотниками, цветной каркас (caffe)</t>
    </r>
  </si>
  <si>
    <r>
      <rPr>
        <b/>
        <sz val="11"/>
        <color theme="1"/>
        <rFont val="Calibri"/>
      </rPr>
      <t xml:space="preserve">Шезлонг Eden
</t>
    </r>
    <r>
      <rPr>
        <sz val="11"/>
        <color rgb="FF000000"/>
        <rFont val="Calibri"/>
      </rPr>
      <t>Стопирующийся c подлокотниками, цветной каркас (antracite)</t>
    </r>
  </si>
  <si>
    <r>
      <rPr>
        <b/>
        <sz val="11"/>
        <color theme="1"/>
        <rFont val="Calibri"/>
      </rPr>
      <t xml:space="preserve">Шезлонг Tropico
</t>
    </r>
    <r>
      <rPr>
        <sz val="11"/>
        <color rgb="FF000000"/>
        <rFont val="Calibri"/>
      </rPr>
      <t>Стопирующийся c подлокотниками, белый каркас</t>
    </r>
  </si>
  <si>
    <r>
      <rPr>
        <b/>
        <sz val="11"/>
        <color theme="1"/>
        <rFont val="Calibri"/>
      </rPr>
      <t xml:space="preserve">Шезлонг Tropico
</t>
    </r>
    <r>
      <rPr>
        <sz val="11"/>
        <color rgb="FF000000"/>
        <rFont val="Calibri"/>
      </rPr>
      <t>Стопирующийся c подлокотниками, цветной каркас (caffe)</t>
    </r>
  </si>
  <si>
    <r>
      <rPr>
        <b/>
        <sz val="11"/>
        <color theme="1"/>
        <rFont val="Calibri"/>
      </rPr>
      <t xml:space="preserve">Шезлонг Tropico
</t>
    </r>
    <r>
      <rPr>
        <sz val="11"/>
        <color rgb="FF000000"/>
        <rFont val="Calibri"/>
      </rPr>
      <t>Стопирующийся c подлокотниками, цветной каркас (antracite)</t>
    </r>
  </si>
  <si>
    <t>Козырек солнцезащитный</t>
  </si>
  <si>
    <t>KNWBL</t>
  </si>
  <si>
    <t>Комплект для замены ткани</t>
  </si>
  <si>
    <t>Нанесение логотипа*</t>
  </si>
  <si>
    <t>Столик Rodi</t>
  </si>
  <si>
    <t>*Нанесение логотипа подразумевает единовременное приобретение пресс-формы. Компания приобретает ее один раз - в дальнейшем возможно постоянно делать нанесение логотипа. Цена: 17 000 рублей</t>
  </si>
  <si>
    <t>Шезлонги B:Rattan (Италия)</t>
  </si>
  <si>
    <r>
      <rPr>
        <b/>
        <sz val="11"/>
        <color rgb="FF000000"/>
        <rFont val="Calibri"/>
      </rPr>
      <t xml:space="preserve">Шезлонг стопирующийся Nilo       </t>
    </r>
    <r>
      <rPr>
        <sz val="10"/>
        <color theme="1"/>
        <rFont val="Arial"/>
      </rPr>
      <t xml:space="preserve">                                                    С имитацией плетения "ротанг". Для коммерческого и частного применения. Стопирующийся. Цвет венге.
Размер: 70x190x46 см. Вес 10,4 кг.
Упаковка: без коробки.</t>
    </r>
  </si>
  <si>
    <r>
      <rPr>
        <b/>
        <sz val="11"/>
        <color rgb="FF000000"/>
        <rFont val="Calibri"/>
      </rPr>
      <t xml:space="preserve">Шезлонг стопирующийся Nilo  </t>
    </r>
    <r>
      <rPr>
        <sz val="10"/>
        <color theme="1"/>
        <rFont val="Arial"/>
      </rPr>
      <t xml:space="preserve">                                                         С имитацией плетения "ротанг".
Для коммерческого и частного применения. Стопирующийся. Цвет белый.
Размер: 70x190x46 см. Вес 10,4 кг.
Упаковка: без коробки.</t>
    </r>
  </si>
  <si>
    <r>
      <rPr>
        <b/>
        <sz val="11"/>
        <color rgb="FF000000"/>
        <rFont val="Calibri"/>
      </rPr>
      <t xml:space="preserve">Шезлонг складной Miami                                               </t>
    </r>
    <r>
      <rPr>
        <sz val="10"/>
        <color theme="1"/>
        <rFont val="Arial"/>
      </rPr>
      <t xml:space="preserve"> Пластиковый с имитацией плетения. Для частного применения. Складной, не стопируется. Цвет венге.
Размер: 70x183x42 см. Размер в сложенном виде: 88х70х42 см. Вес 9,9 кг.
Упаковка: без коробки.</t>
    </r>
  </si>
  <si>
    <r>
      <rPr>
        <b/>
        <sz val="11"/>
        <color rgb="FFFF0000"/>
        <rFont val="Calibri"/>
      </rPr>
      <t xml:space="preserve">ДИСКОНТ </t>
    </r>
    <r>
      <rPr>
        <b/>
        <sz val="11"/>
        <color theme="1"/>
        <rFont val="Calibri"/>
      </rPr>
      <t>Шезлонг B:rattan MIAMI складной</t>
    </r>
    <r>
      <rPr>
        <b/>
        <sz val="11"/>
        <color rgb="FFFF0000"/>
        <rFont val="Calibri"/>
      </rPr>
      <t xml:space="preserve"> </t>
    </r>
    <r>
      <rPr>
        <b/>
        <sz val="11"/>
        <color theme="1"/>
        <rFont val="Calibri"/>
      </rPr>
      <t>(царапины), коричневый</t>
    </r>
  </si>
  <si>
    <r>
      <rPr>
        <b/>
        <sz val="11"/>
        <color rgb="FF000000"/>
        <rFont val="Calibri"/>
      </rPr>
      <t xml:space="preserve">Шезлонг складной Miami      </t>
    </r>
    <r>
      <rPr>
        <sz val="10"/>
        <color theme="1"/>
        <rFont val="Arial"/>
      </rPr>
      <t xml:space="preserve">                                          Пластиковый с имитацией плетения. Для частного применения. Складной, не стопируется. Цвет венге.
Размер: 70x183x42 см. Размер в сложенном виде: 88х70х42 см. Вес 9,9 кг.
Упаковка: без коробки.</t>
    </r>
  </si>
  <si>
    <r>
      <rPr>
        <b/>
        <sz val="11"/>
        <color rgb="FFFF0000"/>
        <rFont val="Calibri"/>
      </rPr>
      <t>ДИСКОНТ</t>
    </r>
    <r>
      <rPr>
        <b/>
        <sz val="11"/>
        <color theme="1"/>
        <rFont val="Calibri"/>
      </rPr>
      <t xml:space="preserve"> Шезлонг B:rattan MIAMI складной (царапины), белый</t>
    </r>
  </si>
  <si>
    <r>
      <rPr>
        <b/>
        <sz val="11"/>
        <color rgb="FF000000"/>
        <rFont val="Calibri"/>
      </rPr>
      <t xml:space="preserve">Матрас для шезлонгов Nilo, Miami и Amalfi   </t>
    </r>
    <r>
      <rPr>
        <sz val="10"/>
        <color theme="1"/>
        <rFont val="Arial"/>
      </rPr>
      <t xml:space="preserve">                                  </t>
    </r>
    <r>
      <rPr>
        <sz val="10"/>
        <color rgb="FFFF0000"/>
        <rFont val="Arial"/>
      </rPr>
      <t>Наполнитель холлофайбер! НЕ ПОРОЛОН! Не промокает!</t>
    </r>
    <r>
      <rPr>
        <sz val="10"/>
        <color theme="1"/>
        <rFont val="Arial"/>
      </rPr>
      <t xml:space="preserve"> Толщина 5см. С подушкой. Съёмный чехол на молнии. В наличие красно-белый цвет, сине-белый, бежевый. Любая другая расцветка под заказ. Возможно нанесение логотипа.</t>
    </r>
  </si>
  <si>
    <t>M715757B
M715757WR
M715757WBL</t>
  </si>
  <si>
    <t>Пластиковые шезлонги TWEET, Капиши</t>
  </si>
  <si>
    <r>
      <rPr>
        <b/>
        <sz val="12"/>
        <color rgb="FF000000"/>
        <rFont val="Calibri"/>
      </rPr>
      <t>Капиши-3</t>
    </r>
    <r>
      <rPr>
        <sz val="12"/>
        <color rgb="FF000000"/>
        <rFont val="Calibri"/>
      </rPr>
      <t>. Белый цвет. Позиций спинки - 5. Длина – 1920 мм. Ширина – 630 мм. Высота сидения – 31 мм. Вес – 9,6 кг. В стопке 20 шт. Выдерживает нагрузку 120 кг.</t>
    </r>
  </si>
  <si>
    <t>SH003W</t>
  </si>
  <si>
    <t>нет поставки</t>
  </si>
  <si>
    <r>
      <rPr>
        <b/>
        <sz val="11"/>
        <color rgb="FF000000"/>
        <rFont val="Calibri"/>
      </rPr>
      <t>TWEET</t>
    </r>
    <r>
      <rPr>
        <sz val="11"/>
        <color rgb="FF000000"/>
        <rFont val="Calibri"/>
      </rPr>
      <t xml:space="preserve"> для коммерческого применения! 
Классический белый цвет! Позиций спинки - 5.
Идеальный вариант для пляжа. Высокая прочность:
нагрузка до 250 кг. Размер: 1860*640*320 см.
Вес шезлонга: 9,5кг
</t>
    </r>
  </si>
  <si>
    <t>4VSHW</t>
  </si>
  <si>
    <t xml:space="preserve">С КОЛЁСИКАМИ! Классический белый цвет! Позиций спинки - 5.
Идеальный вариант для пляжа. Высокая прочность:
нагрузка до 250 кг. Размер: 1860*640*320 см.
Вес шезлонга: 9,6 кг
</t>
  </si>
  <si>
    <t>4VSHWW</t>
  </si>
  <si>
    <t>Шезлонг пластиковый TWEET
Стопирующийся шезлонг без подлокотников. Зеленый каркас</t>
  </si>
  <si>
    <t>Шезлонг пластиковый TWEET
Стопирующийся шезлонг без подлокотников. Коричневый каркас, белая вставка.</t>
  </si>
  <si>
    <t>Матрас для Шезлонга TWEET. Скругленные края. Непромокающий наполнитель Холлофайбер (Холкон), чехол на молнии: водоотталкивающая ткань (1000мм вод. ст.) на молнии.</t>
  </si>
  <si>
    <t>M4VB
M4VWG
M4VWB</t>
  </si>
  <si>
    <t>Столик TWEET пластиковый квадратный, белый</t>
  </si>
  <si>
    <t>Столик TWEET пластиковый круглый, белый</t>
  </si>
  <si>
    <t>Детские домики</t>
  </si>
  <si>
    <t>Гардек  www.gardeck.ru
г.Москва, ул. Искры, 17а, стр.2
тел. +7 (495)966-23-86</t>
  </si>
  <si>
    <t xml:space="preserve">Фотография </t>
  </si>
  <si>
    <r>
      <rPr>
        <sz val="11"/>
        <color rgb="FF000000"/>
        <rFont val="Calibri"/>
      </rPr>
      <t>LifeTime</t>
    </r>
    <r>
      <rPr>
        <b/>
        <sz val="11"/>
        <color rgb="FF000000"/>
        <rFont val="Calibri"/>
      </rPr>
      <t xml:space="preserve">
</t>
    </r>
    <r>
      <rPr>
        <sz val="11"/>
        <color rgb="FFFF0000"/>
        <rFont val="Calibri"/>
      </rPr>
      <t>Идеальный вариант для коммерческого применения</t>
    </r>
  </si>
  <si>
    <t>177х177х215 см
Вес 120 кг</t>
  </si>
  <si>
    <t>181 х 77 х 35 см
 - таких 2 штуки!</t>
  </si>
  <si>
    <t>Funtivity
(арт. 17192000)</t>
  </si>
  <si>
    <t>240 x 174 x 104 см
Вес 20,58 кг</t>
  </si>
  <si>
    <t>130x100x30 см</t>
  </si>
  <si>
    <t>Magic Villa
 (арт. 17190655)</t>
  </si>
  <si>
    <t>169x110x126 см
Вес 19,56</t>
  </si>
  <si>
    <t>130x100x22 см</t>
  </si>
  <si>
    <t>Magic playhouse
(арт. 17185442)</t>
  </si>
  <si>
    <t>110х110х131 см
Вес 13 кг</t>
  </si>
  <si>
    <t>130х100х15 см</t>
  </si>
  <si>
    <t>My Garden House
(арт. 17197223)</t>
  </si>
  <si>
    <t>156x118x117 см
16,7 кг</t>
  </si>
  <si>
    <t>122x104x18 см</t>
  </si>
  <si>
    <t>Rancho
 (арт. 17609669)</t>
  </si>
  <si>
    <t>118x99x117 см
Вес 18,3 кг</t>
  </si>
</sst>
</file>

<file path=xl/styles.xml><?xml version="1.0" encoding="utf-8"?>
<styleSheet xmlns="http://schemas.openxmlformats.org/spreadsheetml/2006/main">
  <numFmts count="9">
    <numFmt numFmtId="164" formatCode="#,##0\ &quot;₽&quot;"/>
    <numFmt numFmtId="165" formatCode="#,##0.0\ &quot;₽&quot;"/>
    <numFmt numFmtId="166" formatCode="_-* #,##0\ [$₽-419]_-;\-* #,##0\ [$₽-419]_-;_-* &quot;-&quot;??\ [$₽-419]_-;_-@"/>
    <numFmt numFmtId="167" formatCode="0.0"/>
    <numFmt numFmtId="168" formatCode="#,##0.00\ &quot;₽&quot;"/>
    <numFmt numFmtId="169" formatCode="#,##0.0"/>
    <numFmt numFmtId="170" formatCode="_-* #,##0\ &quot;₽&quot;_-;\-* #,##0\ &quot;₽&quot;_-;_-* &quot;-&quot;??\ &quot;₽&quot;_-;_-@"/>
    <numFmt numFmtId="171" formatCode="#,##0.00&quot;р.&quot;"/>
    <numFmt numFmtId="172" formatCode="#,##0_ ;\-#,##0\ "/>
  </numFmts>
  <fonts count="228">
    <font>
      <sz val="10"/>
      <color rgb="FF000000"/>
      <name val="Calibri"/>
      <scheme val="minor"/>
    </font>
    <font>
      <b/>
      <sz val="28"/>
      <color rgb="FF800000"/>
      <name val="Calibri"/>
    </font>
    <font>
      <b/>
      <sz val="28"/>
      <color rgb="FF800000"/>
      <name val="Georgia"/>
    </font>
    <font>
      <b/>
      <u/>
      <sz val="18"/>
      <color rgb="FF0000FF"/>
      <name val="Arimo"/>
    </font>
    <font>
      <b/>
      <u/>
      <sz val="18"/>
      <color rgb="FF0000FF"/>
      <name val="Arimo"/>
    </font>
    <font>
      <sz val="10"/>
      <color theme="1"/>
      <name val="Arial"/>
    </font>
    <font>
      <sz val="10"/>
      <color theme="1"/>
      <name val="Arimo"/>
    </font>
    <font>
      <b/>
      <u/>
      <sz val="18"/>
      <color rgb="FF0000FF"/>
      <name val="Arimo"/>
    </font>
    <font>
      <b/>
      <sz val="11"/>
      <color rgb="FF800000"/>
      <name val="Arimo"/>
    </font>
    <font>
      <sz val="10"/>
      <name val="Calibri"/>
    </font>
    <font>
      <sz val="12"/>
      <color theme="1"/>
      <name val="Arial"/>
    </font>
    <font>
      <b/>
      <sz val="11"/>
      <color rgb="FF800000"/>
      <name val="Arial"/>
    </font>
    <font>
      <b/>
      <sz val="12"/>
      <color rgb="FF800000"/>
      <name val="Arimo"/>
    </font>
    <font>
      <u/>
      <sz val="10"/>
      <color rgb="FF0000FF"/>
      <name val="&quot;Arial Cyr&quot;"/>
    </font>
    <font>
      <b/>
      <sz val="9"/>
      <color theme="1"/>
      <name val="Arimo"/>
    </font>
    <font>
      <b/>
      <sz val="10"/>
      <color theme="1"/>
      <name val="Arial"/>
    </font>
    <font>
      <sz val="8"/>
      <color theme="1"/>
      <name val="Arial"/>
    </font>
    <font>
      <sz val="10"/>
      <color theme="1"/>
      <name val="Arial"/>
    </font>
    <font>
      <sz val="8"/>
      <color theme="1"/>
      <name val="Arimo"/>
    </font>
    <font>
      <b/>
      <sz val="12"/>
      <color rgb="FFFF0000"/>
      <name val="Arimo"/>
    </font>
    <font>
      <b/>
      <sz val="12"/>
      <color rgb="FF000000"/>
      <name val="Calibri"/>
    </font>
    <font>
      <u/>
      <sz val="10"/>
      <color rgb="FF0000FF"/>
      <name val="Arimo"/>
    </font>
    <font>
      <sz val="9"/>
      <color theme="1"/>
      <name val="Arial"/>
    </font>
    <font>
      <b/>
      <sz val="10"/>
      <color rgb="FFFF0000"/>
      <name val="Arial"/>
    </font>
    <font>
      <b/>
      <sz val="12"/>
      <color theme="1"/>
      <name val="Arial"/>
    </font>
    <font>
      <sz val="11"/>
      <color theme="1"/>
      <name val="Arial"/>
    </font>
    <font>
      <b/>
      <sz val="11"/>
      <color rgb="FF0070C0"/>
      <name val="Arial"/>
    </font>
    <font>
      <b/>
      <sz val="9"/>
      <color theme="1"/>
      <name val="Serif"/>
    </font>
    <font>
      <sz val="9"/>
      <color theme="1"/>
      <name val="Arimo"/>
    </font>
    <font>
      <b/>
      <sz val="18"/>
      <color rgb="FF663300"/>
      <name val="Arial"/>
    </font>
    <font>
      <b/>
      <u/>
      <sz val="12"/>
      <color rgb="FF800000"/>
      <name val="Arimo"/>
    </font>
    <font>
      <b/>
      <u/>
      <sz val="9"/>
      <color theme="1"/>
      <name val="Arimo"/>
    </font>
    <font>
      <u/>
      <sz val="10"/>
      <color theme="1"/>
      <name val="Arial"/>
    </font>
    <font>
      <b/>
      <u/>
      <sz val="12"/>
      <color rgb="FF800000"/>
      <name val="Arimo"/>
    </font>
    <font>
      <u/>
      <sz val="10"/>
      <color theme="1"/>
      <name val="Arial"/>
    </font>
    <font>
      <u/>
      <sz val="10"/>
      <color theme="1"/>
      <name val="Arial"/>
    </font>
    <font>
      <u/>
      <sz val="10"/>
      <color theme="1"/>
      <name val="Arial"/>
    </font>
    <font>
      <b/>
      <u/>
      <sz val="10"/>
      <color theme="1"/>
      <name val="Arimo"/>
    </font>
    <font>
      <u/>
      <sz val="10"/>
      <color theme="1"/>
      <name val="Arimo"/>
    </font>
    <font>
      <u/>
      <sz val="12"/>
      <color theme="1"/>
      <name val="Arial"/>
    </font>
    <font>
      <u/>
      <sz val="10"/>
      <color theme="1"/>
      <name val="Arimo"/>
    </font>
    <font>
      <b/>
      <u/>
      <sz val="18"/>
      <color rgb="FF663300"/>
      <name val="Arial"/>
    </font>
    <font>
      <u/>
      <sz val="10"/>
      <color theme="1"/>
      <name val="Calibri"/>
      <scheme val="minor"/>
    </font>
    <font>
      <b/>
      <u/>
      <sz val="18"/>
      <color rgb="FF663300"/>
      <name val="Arial"/>
    </font>
    <font>
      <u/>
      <sz val="10"/>
      <color theme="1"/>
      <name val="Arial"/>
    </font>
    <font>
      <u/>
      <sz val="10"/>
      <color theme="1"/>
      <name val="Arimo"/>
    </font>
    <font>
      <u/>
      <sz val="10"/>
      <color theme="1"/>
      <name val="Arial"/>
    </font>
    <font>
      <u/>
      <sz val="10"/>
      <color theme="1"/>
      <name val="Arimo"/>
    </font>
    <font>
      <u/>
      <sz val="11"/>
      <color theme="1"/>
      <name val="Arial"/>
    </font>
    <font>
      <u/>
      <sz val="10"/>
      <color theme="1"/>
      <name val="Arial"/>
    </font>
    <font>
      <b/>
      <u/>
      <sz val="12"/>
      <color rgb="FFFF0000"/>
      <name val="Arimo"/>
    </font>
    <font>
      <b/>
      <u/>
      <sz val="12"/>
      <color rgb="FFFF0000"/>
      <name val="Arimo"/>
    </font>
    <font>
      <b/>
      <u/>
      <sz val="10"/>
      <color theme="1"/>
      <name val="Arial"/>
    </font>
    <font>
      <u/>
      <sz val="10"/>
      <color theme="1"/>
      <name val="Arimo"/>
    </font>
    <font>
      <u/>
      <sz val="10"/>
      <color theme="1"/>
      <name val="Arial"/>
    </font>
    <font>
      <u/>
      <sz val="8"/>
      <color theme="1"/>
      <name val="Arial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sz val="10"/>
      <color theme="1"/>
      <name val="Calibri"/>
    </font>
    <font>
      <b/>
      <sz val="10"/>
      <color theme="1"/>
      <name val="Arial"/>
    </font>
    <font>
      <sz val="10"/>
      <color theme="1"/>
      <name val="Arimo"/>
    </font>
    <font>
      <u/>
      <sz val="10"/>
      <color rgb="FF0000FF"/>
      <name val="Arimo"/>
    </font>
    <font>
      <b/>
      <sz val="10"/>
      <color theme="1"/>
      <name val="Arimo"/>
    </font>
    <font>
      <u/>
      <sz val="10"/>
      <color rgb="FF0000FF"/>
      <name val="Arimo"/>
    </font>
    <font>
      <sz val="10"/>
      <color theme="1"/>
      <name val="Serif"/>
    </font>
    <font>
      <u/>
      <sz val="10"/>
      <color rgb="FF0000FF"/>
      <name val="Arimo"/>
    </font>
    <font>
      <u/>
      <sz val="10"/>
      <color rgb="FF0000FF"/>
      <name val="Arimo"/>
    </font>
    <font>
      <b/>
      <sz val="36"/>
      <color rgb="FF953734"/>
      <name val="Georgia"/>
    </font>
    <font>
      <sz val="12"/>
      <color theme="1"/>
      <name val="Calibri"/>
    </font>
    <font>
      <b/>
      <sz val="14"/>
      <color rgb="FF000000"/>
      <name val="Calibri"/>
    </font>
    <font>
      <b/>
      <sz val="12"/>
      <color theme="1"/>
      <name val="Calibri"/>
    </font>
    <font>
      <b/>
      <sz val="12"/>
      <color rgb="FFFF0000"/>
      <name val="Calibri"/>
    </font>
    <font>
      <b/>
      <sz val="14"/>
      <color rgb="FFFF0000"/>
      <name val="Calibri"/>
    </font>
    <font>
      <sz val="12"/>
      <color rgb="FFFF0000"/>
      <name val="Calibri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sz val="10"/>
      <color theme="1"/>
      <name val="Calibri"/>
      <scheme val="minor"/>
    </font>
    <font>
      <sz val="11"/>
      <color rgb="FF000000"/>
      <name val="Calibri"/>
    </font>
    <font>
      <sz val="9"/>
      <color rgb="FF000000"/>
      <name val="Calibri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sz val="9"/>
      <color theme="1"/>
      <name val="Calibri"/>
    </font>
    <font>
      <b/>
      <sz val="11"/>
      <color theme="1"/>
      <name val="Calibri"/>
    </font>
    <font>
      <b/>
      <sz val="10"/>
      <color theme="1"/>
      <name val="Calibri"/>
    </font>
    <font>
      <u/>
      <sz val="10"/>
      <color rgb="FF0000FF"/>
      <name val="Arimo"/>
    </font>
    <font>
      <b/>
      <sz val="14"/>
      <color theme="1"/>
      <name val="Calibri"/>
    </font>
    <font>
      <u/>
      <sz val="10"/>
      <color rgb="FF0000FF"/>
      <name val="Arimo"/>
    </font>
    <font>
      <u/>
      <sz val="10"/>
      <color rgb="FF0000FF"/>
      <name val="Arimo"/>
    </font>
    <font>
      <sz val="10"/>
      <color theme="1"/>
      <name val="Calibri"/>
    </font>
    <font>
      <b/>
      <sz val="11"/>
      <color rgb="FF000000"/>
      <name val="Calibri"/>
    </font>
    <font>
      <b/>
      <sz val="14"/>
      <color theme="1"/>
      <name val="Arimo"/>
    </font>
    <font>
      <b/>
      <sz val="16"/>
      <color rgb="FFFFFFFF"/>
      <name val="Arimo"/>
    </font>
    <font>
      <sz val="10"/>
      <color theme="1"/>
      <name val="Tahoma"/>
    </font>
    <font>
      <b/>
      <sz val="10"/>
      <color theme="1"/>
      <name val="Tahoma"/>
    </font>
    <font>
      <b/>
      <sz val="10"/>
      <color rgb="FF0070C0"/>
      <name val="Tahoma"/>
    </font>
    <font>
      <sz val="12"/>
      <color theme="1"/>
      <name val="Tahoma"/>
    </font>
    <font>
      <b/>
      <sz val="12"/>
      <color theme="1"/>
      <name val="Tahoma"/>
    </font>
    <font>
      <b/>
      <sz val="11"/>
      <color theme="1"/>
      <name val="Arial"/>
    </font>
    <font>
      <b/>
      <u/>
      <sz val="8"/>
      <color rgb="FF0000FF"/>
      <name val="Arial"/>
    </font>
    <font>
      <b/>
      <sz val="10"/>
      <color rgb="FF000000"/>
      <name val="Arial"/>
    </font>
    <font>
      <b/>
      <sz val="22"/>
      <color rgb="FF800000"/>
      <name val="Georgia"/>
    </font>
    <font>
      <b/>
      <sz val="11"/>
      <color theme="1"/>
      <name val="Arimo"/>
    </font>
    <font>
      <b/>
      <sz val="28"/>
      <color rgb="FFFF0000"/>
      <name val="Arimo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b/>
      <sz val="12"/>
      <color theme="1"/>
      <name val="Georgia"/>
    </font>
    <font>
      <sz val="10"/>
      <color rgb="FF000000"/>
      <name val="Arial"/>
    </font>
    <font>
      <sz val="10"/>
      <color rgb="FFFFFFFF"/>
      <name val="Calibri"/>
      <scheme val="minor"/>
    </font>
    <font>
      <b/>
      <sz val="11"/>
      <color rgb="FF0070C0"/>
      <name val="Serif"/>
    </font>
    <font>
      <b/>
      <sz val="12"/>
      <color theme="1"/>
      <name val="Arial Black"/>
    </font>
    <font>
      <b/>
      <sz val="18"/>
      <color rgb="FFFF0000"/>
      <name val="Calibri"/>
      <scheme val="minor"/>
    </font>
    <font>
      <b/>
      <sz val="22"/>
      <color rgb="FF800000"/>
      <name val="Arial"/>
    </font>
    <font>
      <b/>
      <sz val="14"/>
      <color theme="1"/>
      <name val="Arial"/>
    </font>
    <font>
      <b/>
      <sz val="16"/>
      <color rgb="FF00B050"/>
      <name val="Arial"/>
    </font>
    <font>
      <sz val="10"/>
      <color rgb="FFFF0000"/>
      <name val="Arial"/>
    </font>
    <font>
      <sz val="11"/>
      <color theme="1"/>
      <name val="Calibri"/>
    </font>
    <font>
      <b/>
      <sz val="36"/>
      <color rgb="FF800000"/>
      <name val="Calibri"/>
    </font>
    <font>
      <b/>
      <sz val="12"/>
      <color rgb="FFFF0000"/>
      <name val="Arial"/>
    </font>
    <font>
      <u/>
      <sz val="10"/>
      <color rgb="FF0000FF"/>
      <name val="Arimo"/>
    </font>
    <font>
      <b/>
      <sz val="16"/>
      <color theme="1"/>
      <name val="Calibri"/>
    </font>
    <font>
      <u/>
      <sz val="10"/>
      <color rgb="FF0000FF"/>
      <name val="Arimo"/>
    </font>
    <font>
      <u/>
      <sz val="10"/>
      <color rgb="FF0000FF"/>
      <name val="Arimo"/>
    </font>
    <font>
      <b/>
      <sz val="11"/>
      <color rgb="FFFF0000"/>
      <name val="Calibri"/>
    </font>
    <font>
      <b/>
      <sz val="18"/>
      <color theme="1"/>
      <name val="Calibri"/>
    </font>
    <font>
      <b/>
      <sz val="26"/>
      <color rgb="FF008E40"/>
      <name val="Georgia"/>
    </font>
    <font>
      <u/>
      <sz val="10"/>
      <color rgb="FF0000FF"/>
      <name val="Arimo"/>
    </font>
    <font>
      <u/>
      <sz val="11"/>
      <color rgb="FF0000FF"/>
      <name val="Calibri"/>
    </font>
    <font>
      <u/>
      <sz val="10"/>
      <color rgb="FF0000FF"/>
      <name val="&quot;Arial Cyr&quot;"/>
    </font>
    <font>
      <sz val="14"/>
      <color rgb="FFFFFFFF"/>
      <name val="Calibri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&quot;Arial Cyr&quot;"/>
    </font>
    <font>
      <u/>
      <sz val="10"/>
      <color rgb="FF0000FF"/>
      <name val="Arial"/>
    </font>
    <font>
      <sz val="14"/>
      <color theme="1"/>
      <name val="Calibri"/>
    </font>
    <font>
      <u/>
      <sz val="10"/>
      <color rgb="FF0000FF"/>
      <name val="Arimo"/>
    </font>
    <font>
      <b/>
      <sz val="36"/>
      <color rgb="FF800000"/>
      <name val="Georgia"/>
    </font>
    <font>
      <b/>
      <sz val="48"/>
      <color rgb="FF953734"/>
      <name val="Georgia"/>
    </font>
    <font>
      <b/>
      <sz val="12"/>
      <color rgb="FF000000"/>
      <name val="Arial"/>
    </font>
    <font>
      <b/>
      <sz val="18"/>
      <color rgb="FF000000"/>
      <name val="Calibri"/>
    </font>
    <font>
      <b/>
      <sz val="16"/>
      <color rgb="FF000000"/>
      <name val="Calibri"/>
    </font>
    <font>
      <u/>
      <sz val="12"/>
      <color rgb="FF0000FF"/>
      <name val="Calibri"/>
    </font>
    <font>
      <sz val="12"/>
      <color rgb="FF000000"/>
      <name val="Calibri"/>
    </font>
    <font>
      <sz val="12"/>
      <color rgb="FF000000"/>
      <name val="Arial"/>
    </font>
    <font>
      <b/>
      <sz val="24"/>
      <color rgb="FFFF0000"/>
      <name val="Calibri"/>
    </font>
    <font>
      <sz val="14"/>
      <color theme="1"/>
      <name val="Cambria"/>
    </font>
    <font>
      <u/>
      <sz val="12"/>
      <color rgb="FF0000FF"/>
      <name val="Calibri"/>
    </font>
    <font>
      <sz val="10"/>
      <color rgb="FF000000"/>
      <name val="Arial"/>
    </font>
    <font>
      <b/>
      <sz val="24"/>
      <color rgb="FF800000"/>
      <name val="Arial"/>
    </font>
    <font>
      <sz val="16"/>
      <color theme="1"/>
      <name val="Calibri"/>
    </font>
    <font>
      <b/>
      <sz val="11"/>
      <color rgb="FFFF0000"/>
      <name val="Arial"/>
    </font>
    <font>
      <b/>
      <sz val="10"/>
      <color rgb="FF000000"/>
      <name val="Arial"/>
    </font>
    <font>
      <u/>
      <sz val="10"/>
      <color rgb="FF0000FF"/>
      <name val="Arimo"/>
    </font>
    <font>
      <sz val="14"/>
      <color theme="1"/>
      <name val="Arial"/>
    </font>
    <font>
      <sz val="7"/>
      <color theme="1"/>
      <name val="Arimo"/>
    </font>
    <font>
      <u/>
      <sz val="10"/>
      <color rgb="FF0000FF"/>
      <name val="Arial"/>
    </font>
    <font>
      <b/>
      <sz val="36"/>
      <color rgb="FFFF0000"/>
      <name val="Calibri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Arimo"/>
    </font>
    <font>
      <sz val="11"/>
      <color rgb="FFFF0000"/>
      <name val="Arial"/>
    </font>
    <font>
      <u/>
      <sz val="10"/>
      <color rgb="FF0000FF"/>
      <name val="Arimo"/>
    </font>
    <font>
      <u/>
      <sz val="10"/>
      <color rgb="FF0000FF"/>
      <name val="Arimo"/>
    </font>
    <font>
      <u/>
      <sz val="10"/>
      <color rgb="FF0000FF"/>
      <name val="Calibri"/>
    </font>
    <font>
      <u/>
      <sz val="10"/>
      <color rgb="FF0000FF"/>
      <name val="Calibri"/>
    </font>
    <font>
      <u/>
      <sz val="10"/>
      <color rgb="FF0000FF"/>
      <name val="Arimo"/>
    </font>
    <font>
      <sz val="11"/>
      <color theme="1"/>
      <name val="Arimo"/>
    </font>
    <font>
      <b/>
      <sz val="11"/>
      <color rgb="FFFF0000"/>
      <name val="Calibri"/>
      <scheme val="minor"/>
    </font>
    <font>
      <sz val="11"/>
      <color rgb="FF632423"/>
      <name val="Arial"/>
    </font>
    <font>
      <b/>
      <sz val="10"/>
      <color rgb="FFFF0000"/>
      <name val="Calibri"/>
    </font>
    <font>
      <sz val="10"/>
      <color rgb="FFFF0000"/>
      <name val="Calibri"/>
    </font>
    <font>
      <sz val="9"/>
      <color rgb="FFFF0000"/>
      <name val="Calibri"/>
    </font>
    <font>
      <b/>
      <sz val="16"/>
      <color rgb="FFFF0000"/>
      <name val="Calibri"/>
    </font>
    <font>
      <b/>
      <sz val="11"/>
      <color rgb="FFD51822"/>
      <name val="Calibri"/>
    </font>
    <font>
      <u/>
      <sz val="10"/>
      <color rgb="FF0000FF"/>
      <name val="Arimo"/>
    </font>
    <font>
      <sz val="10"/>
      <color rgb="FF000000"/>
      <name val="Calibri"/>
    </font>
    <font>
      <b/>
      <sz val="10"/>
      <color theme="1"/>
      <name val="Times New Roman"/>
    </font>
    <font>
      <sz val="8"/>
      <color theme="1"/>
      <name val="Calibri"/>
    </font>
    <font>
      <sz val="8"/>
      <color theme="1"/>
      <name val="Times New Roman"/>
    </font>
    <font>
      <b/>
      <sz val="8"/>
      <color theme="1"/>
      <name val="Times New Roman"/>
    </font>
    <font>
      <sz val="10"/>
      <color theme="1"/>
      <name val="Times New Roman"/>
    </font>
    <font>
      <b/>
      <sz val="12"/>
      <color rgb="FF1A1A1A"/>
      <name val="Arial"/>
    </font>
    <font>
      <b/>
      <sz val="26"/>
      <color rgb="FFFF0000"/>
      <name val="Georgia"/>
    </font>
    <font>
      <sz val="11"/>
      <color rgb="FFFF0000"/>
      <name val="Calibri"/>
    </font>
    <font>
      <sz val="11"/>
      <color rgb="FFFF0000"/>
      <name val="Serif"/>
    </font>
    <font>
      <sz val="10"/>
      <color rgb="FFFF0000"/>
      <name val="Calibri"/>
      <scheme val="minor"/>
    </font>
    <font>
      <sz val="11"/>
      <color theme="1"/>
      <name val="Serif"/>
    </font>
    <font>
      <b/>
      <sz val="9"/>
      <color rgb="FFFF0000"/>
      <name val="Arial Cyr"/>
    </font>
    <font>
      <u/>
      <sz val="10"/>
      <color rgb="FFFF0000"/>
      <name val="Arial"/>
    </font>
    <font>
      <b/>
      <sz val="9"/>
      <color theme="1"/>
      <name val="Arial"/>
    </font>
    <font>
      <sz val="9"/>
      <color rgb="FFFF0000"/>
      <name val="Arial"/>
    </font>
    <font>
      <b/>
      <sz val="9"/>
      <color rgb="FFFF0000"/>
      <name val="Arimo"/>
    </font>
    <font>
      <b/>
      <sz val="14"/>
      <color rgb="FFFF0000"/>
      <name val="Arial"/>
    </font>
    <font>
      <b/>
      <sz val="14"/>
      <color rgb="FF000000"/>
      <name val="Arial"/>
    </font>
    <font>
      <b/>
      <sz val="14"/>
      <color theme="1"/>
      <name val="Calibri,Arial"/>
    </font>
    <font>
      <b/>
      <sz val="10"/>
      <color rgb="FFFF0000"/>
      <name val="Tahoma"/>
    </font>
    <font>
      <sz val="10"/>
      <color rgb="FFFF0000"/>
      <name val="Arial Cyr"/>
    </font>
    <font>
      <b/>
      <sz val="14"/>
      <color rgb="FF000000"/>
      <name val="Georgia"/>
    </font>
    <font>
      <sz val="14"/>
      <color rgb="FFFF0000"/>
      <name val="Arial"/>
    </font>
    <font>
      <b/>
      <sz val="14"/>
      <color rgb="FF993300"/>
      <name val="Arial"/>
    </font>
    <font>
      <b/>
      <sz val="14"/>
      <color rgb="FF974806"/>
      <name val="Arial"/>
    </font>
    <font>
      <vertAlign val="superscript"/>
      <sz val="11"/>
      <color rgb="FF000000"/>
      <name val="Calibri"/>
    </font>
    <font>
      <b/>
      <sz val="9"/>
      <color rgb="FF000000"/>
      <name val="Arial"/>
    </font>
    <font>
      <sz val="9"/>
      <color rgb="FF000000"/>
      <name val="Arial"/>
    </font>
    <font>
      <sz val="12"/>
      <color rgb="FFFF0000"/>
      <name val="Arial"/>
    </font>
    <font>
      <sz val="14"/>
      <color rgb="FF000000"/>
      <name val="Calibri"/>
    </font>
    <font>
      <b/>
      <sz val="10"/>
      <color rgb="FF800000"/>
      <name val="Times New Roman"/>
    </font>
    <font>
      <b/>
      <sz val="26"/>
      <color rgb="FF800000"/>
      <name val="Arial"/>
    </font>
    <font>
      <b/>
      <sz val="24"/>
      <color rgb="FF800000"/>
      <name val="Georgia"/>
    </font>
    <font>
      <b/>
      <sz val="16"/>
      <color rgb="FF800000"/>
      <name val="Georgia"/>
    </font>
    <font>
      <b/>
      <sz val="12"/>
      <color rgb="FF800000"/>
      <name val="Arial"/>
    </font>
    <font>
      <sz val="9"/>
      <color theme="1"/>
      <name val="Arial Cyr"/>
    </font>
    <font>
      <b/>
      <sz val="9"/>
      <color theme="1"/>
      <name val="Arial Cyr"/>
    </font>
    <font>
      <b/>
      <sz val="20"/>
      <color theme="1"/>
      <name val="Calibri"/>
    </font>
    <font>
      <strike/>
      <sz val="10"/>
      <color theme="1"/>
      <name val="Arial"/>
    </font>
    <font>
      <b/>
      <sz val="19"/>
      <color theme="1"/>
      <name val="Calibri"/>
    </font>
    <font>
      <b/>
      <sz val="16"/>
      <color rgb="FF800000"/>
      <name val="Calibri"/>
    </font>
    <font>
      <sz val="9"/>
      <color theme="1"/>
      <name val="Cambria"/>
    </font>
    <font>
      <b/>
      <sz val="9"/>
      <color theme="1"/>
      <name val="Calibri"/>
    </font>
  </fonts>
  <fills count="1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CE5CD"/>
        <bgColor rgb="FFFCE5CD"/>
      </patternFill>
    </fill>
    <fill>
      <patternFill patternType="solid">
        <fgColor rgb="FFCCFFCC"/>
        <bgColor rgb="FFCCFFCC"/>
      </patternFill>
    </fill>
    <fill>
      <patternFill patternType="solid">
        <fgColor theme="0"/>
        <bgColor theme="0"/>
      </patternFill>
    </fill>
    <fill>
      <patternFill patternType="solid">
        <fgColor rgb="FFDAEEF3"/>
        <bgColor rgb="FFDAEEF3"/>
      </patternFill>
    </fill>
    <fill>
      <patternFill patternType="solid">
        <fgColor rgb="FFF2F2F2"/>
        <bgColor rgb="FFF2F2F2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93C47D"/>
        <bgColor rgb="FF93C47D"/>
      </patternFill>
    </fill>
    <fill>
      <patternFill patternType="solid">
        <fgColor rgb="FFFF0000"/>
        <bgColor rgb="FFFF0000"/>
      </patternFill>
    </fill>
    <fill>
      <patternFill patternType="solid">
        <fgColor rgb="FFC9DAF8"/>
        <bgColor rgb="FFC9DAF8"/>
      </patternFill>
    </fill>
    <fill>
      <patternFill patternType="solid">
        <fgColor rgb="FFF3F3F3"/>
        <bgColor rgb="FFF3F3F3"/>
      </patternFill>
    </fill>
    <fill>
      <patternFill patternType="solid">
        <fgColor rgb="FF00B0F0"/>
        <bgColor rgb="FF00B0F0"/>
      </patternFill>
    </fill>
    <fill>
      <patternFill patternType="solid">
        <fgColor rgb="FFEAF1DD"/>
        <bgColor rgb="FFEAF1DD"/>
      </patternFill>
    </fill>
    <fill>
      <patternFill patternType="solid">
        <fgColor rgb="FFF2DBDB"/>
        <bgColor rgb="FFF2DBDB"/>
      </patternFill>
    </fill>
  </fills>
  <borders count="122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9999FF"/>
      </bottom>
      <diagonal/>
    </border>
    <border>
      <left/>
      <right style="thin">
        <color rgb="FF9999FF"/>
      </right>
      <top/>
      <bottom style="thin">
        <color rgb="FF9999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3F312B"/>
      </left>
      <right style="medium">
        <color rgb="FF91949A"/>
      </right>
      <top style="medium">
        <color rgb="FF91949A"/>
      </top>
      <bottom style="medium">
        <color rgb="FF91949A"/>
      </bottom>
      <diagonal/>
    </border>
    <border>
      <left style="medium">
        <color rgb="FF91949A"/>
      </left>
      <right style="medium">
        <color rgb="FF91949A"/>
      </right>
      <top style="medium">
        <color rgb="FF91949A"/>
      </top>
      <bottom style="medium">
        <color rgb="FF91949A"/>
      </bottom>
      <diagonal/>
    </border>
    <border>
      <left style="medium">
        <color rgb="FF91949A"/>
      </left>
      <right/>
      <top style="medium">
        <color rgb="FF91949A"/>
      </top>
      <bottom style="medium">
        <color rgb="FF91949A"/>
      </bottom>
      <diagonal/>
    </border>
    <border>
      <left style="medium">
        <color rgb="FF91949A"/>
      </left>
      <right/>
      <top style="medium">
        <color rgb="FF91949A"/>
      </top>
      <bottom style="medium">
        <color rgb="FF91949A"/>
      </bottom>
      <diagonal/>
    </border>
    <border>
      <left/>
      <right style="medium">
        <color rgb="FF3F312B"/>
      </right>
      <top style="medium">
        <color rgb="FF91949A"/>
      </top>
      <bottom style="medium">
        <color rgb="FF91949A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465">
    <xf numFmtId="0" fontId="0" fillId="0" borderId="0" xfId="0" applyFont="1" applyAlignment="1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0" borderId="0" xfId="0" applyFont="1"/>
    <xf numFmtId="0" fontId="7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164" fontId="15" fillId="0" borderId="9" xfId="0" applyNumberFormat="1" applyFont="1" applyBorder="1" applyAlignment="1">
      <alignment horizontal="center" vertical="center" wrapText="1"/>
    </xf>
    <xf numFmtId="3" fontId="15" fillId="0" borderId="9" xfId="0" applyNumberFormat="1" applyFont="1" applyBorder="1" applyAlignment="1">
      <alignment horizontal="center" vertical="center" wrapText="1"/>
    </xf>
    <xf numFmtId="3" fontId="15" fillId="2" borderId="9" xfId="0" applyNumberFormat="1" applyFont="1" applyFill="1" applyBorder="1" applyAlignment="1">
      <alignment horizontal="center" vertical="center" wrapText="1"/>
    </xf>
    <xf numFmtId="164" fontId="17" fillId="0" borderId="10" xfId="0" applyNumberFormat="1" applyFont="1" applyBorder="1" applyAlignment="1">
      <alignment horizontal="center" wrapText="1"/>
    </xf>
    <xf numFmtId="164" fontId="17" fillId="0" borderId="11" xfId="0" applyNumberFormat="1" applyFont="1" applyBorder="1" applyAlignment="1">
      <alignment horizontal="center" wrapText="1"/>
    </xf>
    <xf numFmtId="164" fontId="17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0" fontId="5" fillId="3" borderId="9" xfId="0" applyFont="1" applyFill="1" applyBorder="1" applyAlignment="1">
      <alignment horizontal="center" vertical="center" wrapText="1"/>
    </xf>
    <xf numFmtId="164" fontId="15" fillId="0" borderId="9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0" fillId="0" borderId="0" xfId="0" applyFont="1" applyAlignment="1">
      <alignment vertical="top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19" fillId="0" borderId="8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18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6" fillId="0" borderId="9" xfId="0" applyNumberFormat="1" applyFont="1" applyBorder="1" applyAlignment="1">
      <alignment vertical="center"/>
    </xf>
    <xf numFmtId="164" fontId="6" fillId="6" borderId="9" xfId="0" applyNumberFormat="1" applyFont="1" applyFill="1" applyBorder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164" fontId="15" fillId="7" borderId="9" xfId="0" applyNumberFormat="1" applyFont="1" applyFill="1" applyBorder="1" applyAlignment="1">
      <alignment horizontal="center" vertical="center" wrapText="1"/>
    </xf>
    <xf numFmtId="164" fontId="6" fillId="7" borderId="9" xfId="0" applyNumberFormat="1" applyFont="1" applyFill="1" applyBorder="1" applyAlignment="1">
      <alignment vertical="center"/>
    </xf>
    <xf numFmtId="0" fontId="23" fillId="0" borderId="0" xfId="0" applyFont="1"/>
    <xf numFmtId="164" fontId="6" fillId="8" borderId="9" xfId="0" applyNumberFormat="1" applyFont="1" applyFill="1" applyBorder="1" applyAlignment="1">
      <alignment vertical="center"/>
    </xf>
    <xf numFmtId="0" fontId="19" fillId="0" borderId="0" xfId="0" applyFont="1"/>
    <xf numFmtId="0" fontId="19" fillId="0" borderId="10" xfId="0" applyFont="1" applyBorder="1"/>
    <xf numFmtId="0" fontId="19" fillId="0" borderId="10" xfId="0" applyFont="1" applyBorder="1" applyAlignment="1">
      <alignment horizontal="center"/>
    </xf>
    <xf numFmtId="0" fontId="24" fillId="0" borderId="10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164" fontId="6" fillId="9" borderId="9" xfId="0" applyNumberFormat="1" applyFont="1" applyFill="1" applyBorder="1" applyAlignment="1">
      <alignment vertical="center"/>
    </xf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24" fillId="0" borderId="16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1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25" fillId="9" borderId="16" xfId="0" applyFont="1" applyFill="1" applyBorder="1" applyAlignment="1">
      <alignment horizontal="center" vertical="center"/>
    </xf>
    <xf numFmtId="0" fontId="29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164" fontId="15" fillId="0" borderId="16" xfId="0" applyNumberFormat="1" applyFont="1" applyBorder="1" applyAlignment="1">
      <alignment horizontal="center" vertical="center" wrapText="1"/>
    </xf>
    <xf numFmtId="164" fontId="6" fillId="0" borderId="16" xfId="0" applyNumberFormat="1" applyFont="1" applyBorder="1" applyAlignment="1">
      <alignment vertical="center"/>
    </xf>
    <xf numFmtId="164" fontId="17" fillId="0" borderId="17" xfId="0" applyNumberFormat="1" applyFont="1" applyBorder="1" applyAlignment="1">
      <alignment horizontal="center" wrapText="1"/>
    </xf>
    <xf numFmtId="164" fontId="17" fillId="0" borderId="0" xfId="0" applyNumberFormat="1" applyFont="1" applyAlignment="1">
      <alignment horizontal="center" wrapText="1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5" fillId="0" borderId="0" xfId="0" applyFont="1" applyAlignment="1">
      <alignment vertical="top" wrapText="1"/>
    </xf>
    <xf numFmtId="0" fontId="25" fillId="0" borderId="0" xfId="0" applyFont="1" applyAlignment="1">
      <alignment horizontal="center" vertical="center"/>
    </xf>
    <xf numFmtId="0" fontId="5" fillId="0" borderId="21" xfId="0" applyFont="1" applyBorder="1" applyAlignment="1">
      <alignment vertical="top" wrapText="1"/>
    </xf>
    <xf numFmtId="0" fontId="5" fillId="0" borderId="22" xfId="0" applyFont="1" applyBorder="1" applyAlignment="1">
      <alignment vertical="top" wrapText="1"/>
    </xf>
    <xf numFmtId="164" fontId="15" fillId="0" borderId="9" xfId="0" applyNumberFormat="1" applyFont="1" applyBorder="1" applyAlignment="1">
      <alignment horizontal="right" vertical="center" wrapText="1"/>
    </xf>
    <xf numFmtId="164" fontId="15" fillId="7" borderId="9" xfId="0" applyNumberFormat="1" applyFont="1" applyFill="1" applyBorder="1" applyAlignment="1">
      <alignment horizontal="right" vertical="center" wrapText="1"/>
    </xf>
    <xf numFmtId="164" fontId="15" fillId="0" borderId="9" xfId="0" applyNumberFormat="1" applyFont="1" applyBorder="1" applyAlignment="1">
      <alignment horizontal="right" vertical="center" wrapText="1"/>
    </xf>
    <xf numFmtId="0" fontId="33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 wrapText="1"/>
    </xf>
    <xf numFmtId="0" fontId="36" fillId="3" borderId="9" xfId="0" applyFont="1" applyFill="1" applyBorder="1" applyAlignment="1">
      <alignment horizontal="center" vertical="center" wrapText="1"/>
    </xf>
    <xf numFmtId="164" fontId="37" fillId="0" borderId="9" xfId="0" applyNumberFormat="1" applyFont="1" applyBorder="1" applyAlignment="1">
      <alignment horizontal="center" vertical="center" wrapText="1"/>
    </xf>
    <xf numFmtId="164" fontId="38" fillId="0" borderId="9" xfId="0" applyNumberFormat="1" applyFont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40" fillId="0" borderId="9" xfId="0" applyFont="1" applyBorder="1" applyAlignment="1">
      <alignment horizontal="center" vertical="center" wrapText="1"/>
    </xf>
    <xf numFmtId="0" fontId="41" fillId="0" borderId="9" xfId="0" applyFont="1" applyBorder="1" applyAlignment="1">
      <alignment horizontal="center" wrapText="1"/>
    </xf>
    <xf numFmtId="0" fontId="42" fillId="0" borderId="0" xfId="0" applyFont="1"/>
    <xf numFmtId="0" fontId="43" fillId="0" borderId="10" xfId="0" applyFont="1" applyBorder="1" applyAlignment="1">
      <alignment horizontal="center" wrapText="1"/>
    </xf>
    <xf numFmtId="0" fontId="44" fillId="0" borderId="10" xfId="0" applyFont="1" applyBorder="1" applyAlignment="1">
      <alignment horizontal="left" vertical="top" wrapText="1"/>
    </xf>
    <xf numFmtId="0" fontId="45" fillId="0" borderId="10" xfId="0" applyFont="1" applyBorder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0" fontId="51" fillId="0" borderId="9" xfId="0" applyFont="1" applyBorder="1" applyAlignment="1">
      <alignment horizontal="center"/>
    </xf>
    <xf numFmtId="164" fontId="52" fillId="0" borderId="9" xfId="0" applyNumberFormat="1" applyFont="1" applyBorder="1" applyAlignment="1">
      <alignment horizontal="center" vertical="center" wrapText="1"/>
    </xf>
    <xf numFmtId="164" fontId="53" fillId="0" borderId="9" xfId="0" applyNumberFormat="1" applyFont="1" applyBorder="1" applyAlignment="1">
      <alignment vertical="center"/>
    </xf>
    <xf numFmtId="0" fontId="55" fillId="0" borderId="9" xfId="0" applyFont="1" applyBorder="1" applyAlignment="1">
      <alignment horizontal="center" vertical="center" wrapText="1"/>
    </xf>
    <xf numFmtId="0" fontId="9" fillId="0" borderId="26" xfId="0" applyFont="1" applyBorder="1"/>
    <xf numFmtId="0" fontId="56" fillId="0" borderId="12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164" fontId="15" fillId="0" borderId="12" xfId="0" applyNumberFormat="1" applyFont="1" applyBorder="1" applyAlignment="1">
      <alignment horizontal="center" vertical="center" wrapText="1"/>
    </xf>
    <xf numFmtId="164" fontId="6" fillId="6" borderId="12" xfId="0" applyNumberFormat="1" applyFont="1" applyFill="1" applyBorder="1" applyAlignment="1">
      <alignment vertical="center"/>
    </xf>
    <xf numFmtId="0" fontId="57" fillId="0" borderId="9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wrapText="1"/>
    </xf>
    <xf numFmtId="0" fontId="5" fillId="0" borderId="10" xfId="0" applyFont="1" applyBorder="1" applyAlignment="1">
      <alignment horizontal="left" vertical="top" wrapText="1"/>
    </xf>
    <xf numFmtId="0" fontId="25" fillId="0" borderId="9" xfId="0" applyFont="1" applyBorder="1" applyAlignment="1">
      <alignment horizontal="center" vertical="center"/>
    </xf>
    <xf numFmtId="0" fontId="5" fillId="0" borderId="9" xfId="0" applyFont="1" applyBorder="1"/>
    <xf numFmtId="0" fontId="58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right" vertical="center" wrapText="1"/>
    </xf>
    <xf numFmtId="164" fontId="6" fillId="0" borderId="0" xfId="0" applyNumberFormat="1" applyFont="1" applyAlignment="1">
      <alignment horizontal="center" vertical="center"/>
    </xf>
    <xf numFmtId="164" fontId="5" fillId="0" borderId="9" xfId="0" applyNumberFormat="1" applyFont="1" applyBorder="1" applyAlignment="1">
      <alignment horizontal="right" vertical="center" wrapText="1"/>
    </xf>
    <xf numFmtId="164" fontId="15" fillId="9" borderId="9" xfId="0" applyNumberFormat="1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64" fontId="15" fillId="0" borderId="0" xfId="0" applyNumberFormat="1" applyFont="1" applyAlignment="1">
      <alignment horizontal="right" vertical="center" wrapText="1"/>
    </xf>
    <xf numFmtId="0" fontId="14" fillId="0" borderId="9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60" fillId="0" borderId="0" xfId="0" applyFont="1" applyAlignment="1">
      <alignment vertical="center"/>
    </xf>
    <xf numFmtId="164" fontId="5" fillId="5" borderId="9" xfId="0" applyNumberFormat="1" applyFont="1" applyFill="1" applyBorder="1" applyAlignment="1">
      <alignment horizontal="right" vertical="center" wrapText="1"/>
    </xf>
    <xf numFmtId="0" fontId="61" fillId="5" borderId="9" xfId="0" applyFont="1" applyFill="1" applyBorder="1" applyAlignment="1">
      <alignment horizontal="center" vertical="center"/>
    </xf>
    <xf numFmtId="0" fontId="19" fillId="5" borderId="9" xfId="0" applyFont="1" applyFill="1" applyBorder="1" applyAlignment="1">
      <alignment horizontal="center" vertical="center"/>
    </xf>
    <xf numFmtId="0" fontId="14" fillId="5" borderId="9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164" fontId="6" fillId="9" borderId="9" xfId="0" applyNumberFormat="1" applyFont="1" applyFill="1" applyBorder="1" applyAlignment="1">
      <alignment vertical="center"/>
    </xf>
    <xf numFmtId="0" fontId="16" fillId="5" borderId="9" xfId="0" applyFont="1" applyFill="1" applyBorder="1" applyAlignment="1">
      <alignment horizontal="center" vertical="center" wrapText="1"/>
    </xf>
    <xf numFmtId="0" fontId="5" fillId="9" borderId="0" xfId="0" applyFont="1" applyFill="1" applyAlignment="1">
      <alignment horizontal="center" vertical="center" wrapText="1"/>
    </xf>
    <xf numFmtId="0" fontId="19" fillId="0" borderId="9" xfId="0" applyFont="1" applyBorder="1" applyAlignment="1">
      <alignment horizontal="center" vertical="center"/>
    </xf>
    <xf numFmtId="164" fontId="15" fillId="6" borderId="9" xfId="0" applyNumberFormat="1" applyFont="1" applyFill="1" applyBorder="1" applyAlignment="1">
      <alignment horizontal="center" vertical="center" wrapText="1"/>
    </xf>
    <xf numFmtId="164" fontId="6" fillId="6" borderId="9" xfId="0" applyNumberFormat="1" applyFont="1" applyFill="1" applyBorder="1" applyAlignment="1">
      <alignment vertical="center"/>
    </xf>
    <xf numFmtId="0" fontId="14" fillId="0" borderId="32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62" fillId="0" borderId="32" xfId="0" applyFont="1" applyBorder="1" applyAlignment="1">
      <alignment vertical="center"/>
    </xf>
    <xf numFmtId="0" fontId="17" fillId="0" borderId="32" xfId="0" applyFont="1" applyBorder="1" applyAlignment="1">
      <alignment horizontal="center" vertical="center" wrapText="1"/>
    </xf>
    <xf numFmtId="164" fontId="63" fillId="6" borderId="32" xfId="0" applyNumberFormat="1" applyFont="1" applyFill="1" applyBorder="1" applyAlignment="1">
      <alignment horizontal="center" vertical="center" wrapText="1"/>
    </xf>
    <xf numFmtId="164" fontId="64" fillId="6" borderId="32" xfId="0" applyNumberFormat="1" applyFont="1" applyFill="1" applyBorder="1" applyAlignment="1">
      <alignment horizontal="right" vertical="center"/>
    </xf>
    <xf numFmtId="0" fontId="62" fillId="0" borderId="0" xfId="0" applyFont="1" applyAlignment="1"/>
    <xf numFmtId="0" fontId="19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164" fontId="15" fillId="5" borderId="0" xfId="0" applyNumberFormat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/>
    </xf>
    <xf numFmtId="164" fontId="15" fillId="5" borderId="0" xfId="0" applyNumberFormat="1" applyFont="1" applyFill="1" applyAlignment="1">
      <alignment horizontal="center" vertical="center" wrapText="1"/>
    </xf>
    <xf numFmtId="0" fontId="14" fillId="5" borderId="9" xfId="0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164" fontId="15" fillId="9" borderId="0" xfId="0" applyNumberFormat="1" applyFont="1" applyFill="1" applyAlignment="1">
      <alignment horizontal="center" vertical="center" wrapText="1"/>
    </xf>
    <xf numFmtId="164" fontId="6" fillId="9" borderId="0" xfId="0" applyNumberFormat="1" applyFont="1" applyFill="1" applyAlignment="1">
      <alignment vertical="center"/>
    </xf>
    <xf numFmtId="0" fontId="5" fillId="5" borderId="9" xfId="0" applyFont="1" applyFill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164" fontId="66" fillId="0" borderId="12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right" vertical="center" wrapText="1"/>
    </xf>
    <xf numFmtId="164" fontId="15" fillId="5" borderId="34" xfId="0" applyNumberFormat="1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164" fontId="66" fillId="5" borderId="9" xfId="0" applyNumberFormat="1" applyFont="1" applyFill="1" applyBorder="1" applyAlignment="1">
      <alignment horizontal="center" vertical="center"/>
    </xf>
    <xf numFmtId="164" fontId="15" fillId="5" borderId="9" xfId="0" applyNumberFormat="1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5" borderId="35" xfId="0" applyFont="1" applyFill="1" applyBorder="1"/>
    <xf numFmtId="0" fontId="67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164" fontId="66" fillId="0" borderId="9" xfId="0" applyNumberFormat="1" applyFont="1" applyBorder="1" applyAlignment="1">
      <alignment horizontal="center" vertical="center"/>
    </xf>
    <xf numFmtId="164" fontId="15" fillId="5" borderId="9" xfId="0" applyNumberFormat="1" applyFont="1" applyFill="1" applyBorder="1" applyAlignment="1">
      <alignment horizontal="center" vertical="center" wrapText="1"/>
    </xf>
    <xf numFmtId="164" fontId="66" fillId="0" borderId="9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left" wrapText="1"/>
    </xf>
    <xf numFmtId="164" fontId="15" fillId="5" borderId="9" xfId="0" applyNumberFormat="1" applyFont="1" applyFill="1" applyBorder="1" applyAlignment="1">
      <alignment horizontal="right" vertical="center" wrapText="1"/>
    </xf>
    <xf numFmtId="0" fontId="5" fillId="0" borderId="9" xfId="0" applyFont="1" applyBorder="1" applyAlignment="1">
      <alignment vertical="center"/>
    </xf>
    <xf numFmtId="0" fontId="15" fillId="0" borderId="9" xfId="0" applyFont="1" applyBorder="1" applyAlignment="1">
      <alignment horizontal="left" wrapText="1"/>
    </xf>
    <xf numFmtId="0" fontId="5" fillId="0" borderId="9" xfId="0" applyFont="1" applyBorder="1" applyAlignment="1">
      <alignment vertical="center" wrapText="1"/>
    </xf>
    <xf numFmtId="0" fontId="15" fillId="0" borderId="0" xfId="0" applyFont="1" applyAlignment="1">
      <alignment horizontal="left" wrapText="1"/>
    </xf>
    <xf numFmtId="164" fontId="66" fillId="0" borderId="0" xfId="0" applyNumberFormat="1" applyFont="1" applyAlignment="1">
      <alignment horizontal="center" vertical="center"/>
    </xf>
    <xf numFmtId="0" fontId="5" fillId="5" borderId="9" xfId="0" applyFont="1" applyFill="1" applyBorder="1"/>
    <xf numFmtId="0" fontId="5" fillId="5" borderId="9" xfId="0" applyFont="1" applyFill="1" applyBorder="1" applyAlignment="1">
      <alignment vertical="center" wrapText="1"/>
    </xf>
    <xf numFmtId="0" fontId="14" fillId="5" borderId="35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vertical="center" wrapText="1"/>
    </xf>
    <xf numFmtId="0" fontId="15" fillId="5" borderId="35" xfId="0" applyFont="1" applyFill="1" applyBorder="1" applyAlignment="1">
      <alignment horizontal="left" wrapText="1"/>
    </xf>
    <xf numFmtId="0" fontId="6" fillId="5" borderId="35" xfId="0" applyFont="1" applyFill="1" applyBorder="1" applyAlignment="1">
      <alignment horizontal="center" vertical="center" wrapText="1"/>
    </xf>
    <xf numFmtId="164" fontId="66" fillId="5" borderId="35" xfId="0" applyNumberFormat="1" applyFont="1" applyFill="1" applyBorder="1" applyAlignment="1">
      <alignment horizontal="center" vertical="center"/>
    </xf>
    <xf numFmtId="164" fontId="5" fillId="5" borderId="35" xfId="0" applyNumberFormat="1" applyFont="1" applyFill="1" applyBorder="1" applyAlignment="1">
      <alignment horizontal="right" vertical="center" wrapText="1"/>
    </xf>
    <xf numFmtId="0" fontId="5" fillId="2" borderId="8" xfId="0" applyFont="1" applyFill="1" applyBorder="1" applyAlignment="1">
      <alignment horizontal="center" vertical="center" wrapText="1"/>
    </xf>
    <xf numFmtId="164" fontId="15" fillId="0" borderId="8" xfId="0" applyNumberFormat="1" applyFont="1" applyBorder="1" applyAlignment="1">
      <alignment horizontal="center" vertical="center" wrapText="1"/>
    </xf>
    <xf numFmtId="164" fontId="6" fillId="6" borderId="8" xfId="0" applyNumberFormat="1" applyFont="1" applyFill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/>
    </xf>
    <xf numFmtId="0" fontId="14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164" fontId="15" fillId="0" borderId="14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vertical="center"/>
    </xf>
    <xf numFmtId="0" fontId="70" fillId="5" borderId="34" xfId="0" applyFont="1" applyFill="1" applyBorder="1" applyAlignment="1">
      <alignment horizontal="center" vertical="center"/>
    </xf>
    <xf numFmtId="0" fontId="5" fillId="5" borderId="38" xfId="0" applyFont="1" applyFill="1" applyBorder="1" applyAlignment="1">
      <alignment horizontal="center" vertical="center" wrapText="1"/>
    </xf>
    <xf numFmtId="0" fontId="19" fillId="5" borderId="34" xfId="0" applyFont="1" applyFill="1" applyBorder="1" applyAlignment="1">
      <alignment horizontal="center"/>
    </xf>
    <xf numFmtId="0" fontId="5" fillId="5" borderId="34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 wrapText="1"/>
    </xf>
    <xf numFmtId="164" fontId="6" fillId="5" borderId="34" xfId="0" applyNumberFormat="1" applyFont="1" applyFill="1" applyBorder="1" applyAlignment="1">
      <alignment vertical="center"/>
    </xf>
    <xf numFmtId="0" fontId="19" fillId="5" borderId="9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 vertical="center"/>
    </xf>
    <xf numFmtId="164" fontId="6" fillId="5" borderId="9" xfId="0" applyNumberFormat="1" applyFont="1" applyFill="1" applyBorder="1" applyAlignment="1">
      <alignment vertical="center"/>
    </xf>
    <xf numFmtId="0" fontId="5" fillId="10" borderId="9" xfId="0" applyFont="1" applyFill="1" applyBorder="1" applyAlignment="1">
      <alignment horizontal="center" vertical="center" wrapText="1"/>
    </xf>
    <xf numFmtId="164" fontId="15" fillId="9" borderId="9" xfId="0" applyNumberFormat="1" applyFont="1" applyFill="1" applyBorder="1" applyAlignment="1">
      <alignment horizontal="center" vertical="center" wrapText="1"/>
    </xf>
    <xf numFmtId="165" fontId="15" fillId="9" borderId="9" xfId="0" applyNumberFormat="1" applyFont="1" applyFill="1" applyBorder="1" applyAlignment="1">
      <alignment horizontal="center" vertical="center" wrapText="1"/>
    </xf>
    <xf numFmtId="164" fontId="15" fillId="6" borderId="9" xfId="0" applyNumberFormat="1" applyFont="1" applyFill="1" applyBorder="1" applyAlignment="1">
      <alignment horizontal="center" vertical="center" wrapText="1"/>
    </xf>
    <xf numFmtId="164" fontId="6" fillId="7" borderId="12" xfId="0" applyNumberFormat="1" applyFont="1" applyFill="1" applyBorder="1" applyAlignment="1">
      <alignment vertical="center"/>
    </xf>
    <xf numFmtId="164" fontId="6" fillId="7" borderId="39" xfId="0" applyNumberFormat="1" applyFont="1" applyFill="1" applyBorder="1" applyAlignment="1">
      <alignment vertical="center"/>
    </xf>
    <xf numFmtId="0" fontId="5" fillId="0" borderId="14" xfId="0" applyFont="1" applyBorder="1" applyAlignment="1">
      <alignment horizontal="center"/>
    </xf>
    <xf numFmtId="164" fontId="6" fillId="5" borderId="40" xfId="0" applyNumberFormat="1" applyFont="1" applyFill="1" applyBorder="1" applyAlignment="1">
      <alignment vertical="center"/>
    </xf>
    <xf numFmtId="164" fontId="15" fillId="5" borderId="40" xfId="0" applyNumberFormat="1" applyFont="1" applyFill="1" applyBorder="1" applyAlignment="1">
      <alignment horizontal="center" vertical="center" wrapText="1"/>
    </xf>
    <xf numFmtId="164" fontId="6" fillId="7" borderId="34" xfId="0" applyNumberFormat="1" applyFont="1" applyFill="1" applyBorder="1" applyAlignment="1">
      <alignment vertical="center"/>
    </xf>
    <xf numFmtId="164" fontId="15" fillId="0" borderId="12" xfId="0" applyNumberFormat="1" applyFont="1" applyBorder="1" applyAlignment="1">
      <alignment horizontal="center" vertical="center" wrapText="1"/>
    </xf>
    <xf numFmtId="0" fontId="19" fillId="0" borderId="9" xfId="0" applyFont="1" applyBorder="1"/>
    <xf numFmtId="0" fontId="22" fillId="0" borderId="9" xfId="0" applyFont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71" fillId="0" borderId="0" xfId="0" applyFont="1" applyAlignment="1">
      <alignment horizontal="left" vertical="top"/>
    </xf>
    <xf numFmtId="0" fontId="72" fillId="0" borderId="0" xfId="0" applyFont="1" applyAlignment="1">
      <alignment vertical="top"/>
    </xf>
    <xf numFmtId="0" fontId="72" fillId="0" borderId="0" xfId="0" applyFont="1" applyAlignment="1">
      <alignment horizontal="center" vertical="top"/>
    </xf>
    <xf numFmtId="0" fontId="72" fillId="0" borderId="0" xfId="0" applyFont="1"/>
    <xf numFmtId="0" fontId="74" fillId="0" borderId="7" xfId="0" applyFont="1" applyBorder="1" applyAlignment="1">
      <alignment horizontal="center"/>
    </xf>
    <xf numFmtId="0" fontId="74" fillId="0" borderId="2" xfId="0" applyFont="1" applyBorder="1" applyAlignment="1">
      <alignment horizontal="center"/>
    </xf>
    <xf numFmtId="0" fontId="75" fillId="0" borderId="7" xfId="0" applyFont="1" applyBorder="1" applyAlignment="1">
      <alignment horizontal="center"/>
    </xf>
    <xf numFmtId="0" fontId="74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72" fillId="2" borderId="27" xfId="0" applyFont="1" applyFill="1" applyBorder="1" applyAlignment="1">
      <alignment wrapText="1"/>
    </xf>
    <xf numFmtId="0" fontId="72" fillId="2" borderId="12" xfId="0" applyFont="1" applyFill="1" applyBorder="1" applyAlignment="1">
      <alignment horizontal="center"/>
    </xf>
    <xf numFmtId="1" fontId="72" fillId="2" borderId="12" xfId="0" applyNumberFormat="1" applyFont="1" applyFill="1" applyBorder="1" applyAlignment="1">
      <alignment horizontal="center"/>
    </xf>
    <xf numFmtId="3" fontId="76" fillId="2" borderId="12" xfId="0" applyNumberFormat="1" applyFont="1" applyFill="1" applyBorder="1" applyAlignment="1">
      <alignment horizontal="left" vertical="center"/>
    </xf>
    <xf numFmtId="0" fontId="72" fillId="2" borderId="12" xfId="0" applyFont="1" applyFill="1" applyBorder="1" applyAlignment="1">
      <alignment horizontal="center" vertical="center"/>
    </xf>
    <xf numFmtId="0" fontId="72" fillId="0" borderId="44" xfId="0" applyFont="1" applyBorder="1" applyAlignment="1">
      <alignment horizontal="center"/>
    </xf>
    <xf numFmtId="0" fontId="78" fillId="0" borderId="45" xfId="0" applyFont="1" applyBorder="1" applyAlignment="1">
      <alignment horizontal="center" vertical="center"/>
    </xf>
    <xf numFmtId="0" fontId="72" fillId="0" borderId="46" xfId="0" applyFont="1" applyBorder="1"/>
    <xf numFmtId="0" fontId="72" fillId="0" borderId="12" xfId="0" applyFont="1" applyBorder="1" applyAlignment="1">
      <alignment horizontal="center"/>
    </xf>
    <xf numFmtId="1" fontId="72" fillId="0" borderId="10" xfId="0" applyNumberFormat="1" applyFont="1" applyBorder="1" applyAlignment="1">
      <alignment horizontal="center"/>
    </xf>
    <xf numFmtId="0" fontId="72" fillId="0" borderId="10" xfId="0" applyFont="1" applyBorder="1" applyAlignment="1">
      <alignment horizontal="center"/>
    </xf>
    <xf numFmtId="3" fontId="77" fillId="0" borderId="47" xfId="0" applyNumberFormat="1" applyFont="1" applyBorder="1" applyAlignment="1">
      <alignment horizontal="center" vertical="center"/>
    </xf>
    <xf numFmtId="0" fontId="72" fillId="0" borderId="47" xfId="0" applyFont="1" applyBorder="1" applyAlignment="1">
      <alignment horizontal="center" vertical="center"/>
    </xf>
    <xf numFmtId="0" fontId="79" fillId="0" borderId="48" xfId="0" applyFont="1" applyBorder="1" applyAlignment="1">
      <alignment horizontal="center" vertical="center"/>
    </xf>
    <xf numFmtId="0" fontId="72" fillId="0" borderId="49" xfId="0" applyFont="1" applyBorder="1"/>
    <xf numFmtId="0" fontId="72" fillId="0" borderId="9" xfId="0" applyFont="1" applyBorder="1" applyAlignment="1">
      <alignment horizontal="center"/>
    </xf>
    <xf numFmtId="1" fontId="72" fillId="0" borderId="9" xfId="0" applyNumberFormat="1" applyFont="1" applyBorder="1" applyAlignment="1">
      <alignment horizontal="center"/>
    </xf>
    <xf numFmtId="3" fontId="77" fillId="0" borderId="50" xfId="0" applyNumberFormat="1" applyFont="1" applyBorder="1" applyAlignment="1">
      <alignment horizontal="center" vertical="center"/>
    </xf>
    <xf numFmtId="0" fontId="72" fillId="0" borderId="50" xfId="0" applyFont="1" applyBorder="1" applyAlignment="1">
      <alignment horizontal="center" vertical="center"/>
    </xf>
    <xf numFmtId="0" fontId="80" fillId="2" borderId="48" xfId="0" applyFont="1" applyFill="1" applyBorder="1" applyAlignment="1">
      <alignment horizontal="center" vertical="center"/>
    </xf>
    <xf numFmtId="0" fontId="72" fillId="0" borderId="49" xfId="0" applyFont="1" applyBorder="1" applyAlignment="1">
      <alignment vertical="center" wrapText="1"/>
    </xf>
    <xf numFmtId="0" fontId="72" fillId="0" borderId="9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3" fontId="77" fillId="0" borderId="50" xfId="0" applyNumberFormat="1" applyFont="1" applyBorder="1" applyAlignment="1">
      <alignment horizontal="center" vertical="center"/>
    </xf>
    <xf numFmtId="3" fontId="72" fillId="0" borderId="9" xfId="0" applyNumberFormat="1" applyFont="1" applyBorder="1" applyAlignment="1">
      <alignment horizontal="center" vertical="center"/>
    </xf>
    <xf numFmtId="0" fontId="81" fillId="9" borderId="0" xfId="0" applyFont="1" applyFill="1" applyAlignment="1">
      <alignment horizontal="center" vertical="center" wrapText="1"/>
    </xf>
    <xf numFmtId="0" fontId="72" fillId="2" borderId="49" xfId="0" applyFont="1" applyFill="1" applyBorder="1" applyAlignment="1">
      <alignment vertical="center" wrapText="1"/>
    </xf>
    <xf numFmtId="0" fontId="82" fillId="2" borderId="32" xfId="0" applyFont="1" applyFill="1" applyBorder="1" applyAlignment="1">
      <alignment horizontal="center" vertical="center"/>
    </xf>
    <xf numFmtId="1" fontId="72" fillId="2" borderId="9" xfId="0" applyNumberFormat="1" applyFont="1" applyFill="1" applyBorder="1" applyAlignment="1">
      <alignment horizontal="center" vertical="center"/>
    </xf>
    <xf numFmtId="0" fontId="83" fillId="2" borderId="32" xfId="0" applyFont="1" applyFill="1" applyBorder="1" applyAlignment="1">
      <alignment horizontal="center"/>
    </xf>
    <xf numFmtId="3" fontId="77" fillId="2" borderId="50" xfId="0" applyNumberFormat="1" applyFont="1" applyFill="1" applyBorder="1" applyAlignment="1">
      <alignment horizontal="center" vertical="center"/>
    </xf>
    <xf numFmtId="0" fontId="72" fillId="2" borderId="50" xfId="0" applyFont="1" applyFill="1" applyBorder="1" applyAlignment="1">
      <alignment horizontal="center" vertical="center"/>
    </xf>
    <xf numFmtId="0" fontId="81" fillId="9" borderId="0" xfId="0" applyFont="1" applyFill="1" applyAlignment="1">
      <alignment horizontal="center"/>
    </xf>
    <xf numFmtId="0" fontId="84" fillId="2" borderId="48" xfId="0" applyFont="1" applyFill="1" applyBorder="1" applyAlignment="1">
      <alignment horizontal="center" vertical="center"/>
    </xf>
    <xf numFmtId="0" fontId="82" fillId="2" borderId="27" xfId="0" applyFont="1" applyFill="1" applyBorder="1" applyAlignment="1">
      <alignment horizontal="center" vertical="center"/>
    </xf>
    <xf numFmtId="0" fontId="83" fillId="2" borderId="27" xfId="0" applyFont="1" applyFill="1" applyBorder="1" applyAlignment="1">
      <alignment horizontal="center"/>
    </xf>
    <xf numFmtId="0" fontId="72" fillId="2" borderId="9" xfId="0" applyFont="1" applyFill="1" applyBorder="1" applyAlignment="1">
      <alignment horizontal="center" vertical="center" wrapText="1"/>
    </xf>
    <xf numFmtId="0" fontId="72" fillId="0" borderId="49" xfId="0" applyFont="1" applyBorder="1" applyAlignment="1">
      <alignment vertical="center"/>
    </xf>
    <xf numFmtId="0" fontId="72" fillId="2" borderId="49" xfId="0" applyFont="1" applyFill="1" applyBorder="1" applyAlignment="1">
      <alignment vertical="center" wrapText="1"/>
    </xf>
    <xf numFmtId="0" fontId="72" fillId="2" borderId="9" xfId="0" applyFont="1" applyFill="1" applyBorder="1" applyAlignment="1">
      <alignment horizontal="center" vertical="center"/>
    </xf>
    <xf numFmtId="1" fontId="72" fillId="2" borderId="9" xfId="0" applyNumberFormat="1" applyFont="1" applyFill="1" applyBorder="1" applyAlignment="1">
      <alignment horizontal="center" vertical="center"/>
    </xf>
    <xf numFmtId="3" fontId="76" fillId="9" borderId="12" xfId="0" applyNumberFormat="1" applyFont="1" applyFill="1" applyBorder="1" applyAlignment="1">
      <alignment horizontal="left" vertical="center"/>
    </xf>
    <xf numFmtId="1" fontId="72" fillId="0" borderId="9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0" borderId="44" xfId="0" applyFont="1" applyBorder="1"/>
    <xf numFmtId="0" fontId="72" fillId="0" borderId="51" xfId="0" applyFont="1" applyBorder="1" applyAlignment="1">
      <alignment vertical="center"/>
    </xf>
    <xf numFmtId="0" fontId="72" fillId="0" borderId="8" xfId="0" applyFont="1" applyBorder="1" applyAlignment="1">
      <alignment horizontal="center" vertical="center"/>
    </xf>
    <xf numFmtId="0" fontId="72" fillId="0" borderId="52" xfId="0" applyFont="1" applyBorder="1" applyAlignment="1">
      <alignment horizontal="center" vertical="center"/>
    </xf>
    <xf numFmtId="0" fontId="85" fillId="0" borderId="48" xfId="0" applyFont="1" applyBorder="1" applyAlignment="1">
      <alignment horizontal="center" vertical="center"/>
    </xf>
    <xf numFmtId="0" fontId="72" fillId="0" borderId="9" xfId="0" applyFont="1" applyBorder="1" applyAlignment="1">
      <alignment vertical="center"/>
    </xf>
    <xf numFmtId="0" fontId="77" fillId="0" borderId="50" xfId="0" applyFont="1" applyBorder="1" applyAlignment="1">
      <alignment horizontal="center" vertical="center"/>
    </xf>
    <xf numFmtId="0" fontId="72" fillId="0" borderId="51" xfId="0" applyFont="1" applyBorder="1" applyAlignment="1">
      <alignment vertical="center" wrapText="1"/>
    </xf>
    <xf numFmtId="1" fontId="72" fillId="0" borderId="8" xfId="0" applyNumberFormat="1" applyFont="1" applyBorder="1" applyAlignment="1">
      <alignment horizontal="center" vertical="center"/>
    </xf>
    <xf numFmtId="3" fontId="77" fillId="0" borderId="52" xfId="0" applyNumberFormat="1" applyFont="1" applyBorder="1" applyAlignment="1">
      <alignment horizontal="center" vertical="center"/>
    </xf>
    <xf numFmtId="0" fontId="72" fillId="0" borderId="6" xfId="0" applyFont="1" applyBorder="1" applyAlignment="1">
      <alignment horizontal="center"/>
    </xf>
    <xf numFmtId="0" fontId="86" fillId="0" borderId="7" xfId="0" applyFont="1" applyBorder="1" applyAlignment="1">
      <alignment horizontal="center" vertical="center"/>
    </xf>
    <xf numFmtId="0" fontId="72" fillId="0" borderId="53" xfId="0" applyFont="1" applyBorder="1" applyAlignment="1">
      <alignment vertical="center"/>
    </xf>
    <xf numFmtId="0" fontId="72" fillId="0" borderId="54" xfId="0" applyFont="1" applyBorder="1" applyAlignment="1">
      <alignment horizontal="center" vertical="center"/>
    </xf>
    <xf numFmtId="1" fontId="72" fillId="0" borderId="54" xfId="0" applyNumberFormat="1" applyFont="1" applyBorder="1" applyAlignment="1">
      <alignment horizontal="center" vertical="center"/>
    </xf>
    <xf numFmtId="3" fontId="77" fillId="0" borderId="55" xfId="0" applyNumberFormat="1" applyFont="1" applyBorder="1" applyAlignment="1">
      <alignment horizontal="center" vertical="center"/>
    </xf>
    <xf numFmtId="0" fontId="72" fillId="0" borderId="55" xfId="0" applyFont="1" applyBorder="1" applyAlignment="1">
      <alignment horizontal="center" vertical="center"/>
    </xf>
    <xf numFmtId="0" fontId="77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74" fillId="0" borderId="9" xfId="0" applyFont="1" applyBorder="1" applyAlignment="1">
      <alignment horizontal="center" vertical="center" wrapText="1"/>
    </xf>
    <xf numFmtId="0" fontId="87" fillId="0" borderId="8" xfId="0" applyFont="1" applyBorder="1" applyAlignment="1">
      <alignment horizontal="center" vertical="center" wrapText="1"/>
    </xf>
    <xf numFmtId="0" fontId="88" fillId="0" borderId="8" xfId="0" applyFont="1" applyBorder="1" applyAlignment="1">
      <alignment horizontal="center" vertical="center" wrapText="1"/>
    </xf>
    <xf numFmtId="0" fontId="88" fillId="0" borderId="9" xfId="0" applyFont="1" applyBorder="1" applyAlignment="1">
      <alignment horizontal="center" vertical="center" wrapText="1"/>
    </xf>
    <xf numFmtId="0" fontId="87" fillId="0" borderId="9" xfId="0" applyFont="1" applyBorder="1" applyAlignment="1">
      <alignment horizontal="center" vertical="center" wrapText="1"/>
    </xf>
    <xf numFmtId="166" fontId="76" fillId="0" borderId="9" xfId="0" applyNumberFormat="1" applyFont="1" applyBorder="1" applyAlignment="1">
      <alignment horizontal="center" vertical="center" wrapText="1"/>
    </xf>
    <xf numFmtId="0" fontId="87" fillId="0" borderId="9" xfId="0" applyFont="1" applyBorder="1" applyAlignment="1">
      <alignment horizontal="center"/>
    </xf>
    <xf numFmtId="0" fontId="87" fillId="5" borderId="9" xfId="0" applyFont="1" applyFill="1" applyBorder="1" applyAlignment="1">
      <alignment horizontal="center" vertical="center" wrapText="1"/>
    </xf>
    <xf numFmtId="0" fontId="88" fillId="5" borderId="9" xfId="0" applyFont="1" applyFill="1" applyBorder="1" applyAlignment="1">
      <alignment horizontal="center" vertical="center" wrapText="1"/>
    </xf>
    <xf numFmtId="166" fontId="76" fillId="5" borderId="9" xfId="0" applyNumberFormat="1" applyFont="1" applyFill="1" applyBorder="1" applyAlignment="1">
      <alignment horizontal="center" vertical="center" wrapText="1"/>
    </xf>
    <xf numFmtId="0" fontId="87" fillId="0" borderId="9" xfId="0" applyFont="1" applyBorder="1"/>
    <xf numFmtId="0" fontId="87" fillId="5" borderId="9" xfId="0" applyFont="1" applyFill="1" applyBorder="1" applyAlignment="1">
      <alignment horizontal="center" vertical="center" wrapText="1"/>
    </xf>
    <xf numFmtId="0" fontId="88" fillId="5" borderId="9" xfId="0" applyFont="1" applyFill="1" applyBorder="1" applyAlignment="1">
      <alignment horizontal="center" vertical="center"/>
    </xf>
    <xf numFmtId="0" fontId="87" fillId="5" borderId="9" xfId="0" applyFont="1" applyFill="1" applyBorder="1" applyAlignment="1">
      <alignment horizontal="center" vertical="center"/>
    </xf>
    <xf numFmtId="0" fontId="87" fillId="5" borderId="9" xfId="0" applyFont="1" applyFill="1" applyBorder="1" applyAlignment="1">
      <alignment horizontal="center" vertical="center"/>
    </xf>
    <xf numFmtId="0" fontId="81" fillId="9" borderId="9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9" fontId="89" fillId="0" borderId="0" xfId="0" applyNumberFormat="1" applyFont="1" applyAlignment="1">
      <alignment horizontal="center" vertical="center" wrapText="1"/>
    </xf>
    <xf numFmtId="0" fontId="74" fillId="0" borderId="58" xfId="0" applyFont="1" applyBorder="1" applyAlignment="1">
      <alignment horizontal="center"/>
    </xf>
    <xf numFmtId="0" fontId="74" fillId="0" borderId="3" xfId="0" applyFont="1" applyBorder="1" applyAlignment="1">
      <alignment horizontal="center"/>
    </xf>
    <xf numFmtId="0" fontId="74" fillId="0" borderId="59" xfId="0" applyFont="1" applyBorder="1" applyAlignment="1">
      <alignment horizontal="center"/>
    </xf>
    <xf numFmtId="0" fontId="72" fillId="0" borderId="12" xfId="0" applyFont="1" applyBorder="1" applyAlignment="1">
      <alignment horizontal="left" vertical="center"/>
    </xf>
    <xf numFmtId="0" fontId="72" fillId="0" borderId="12" xfId="0" applyFont="1" applyBorder="1" applyAlignment="1">
      <alignment horizontal="center" vertical="center"/>
    </xf>
    <xf numFmtId="3" fontId="74" fillId="0" borderId="12" xfId="0" applyNumberFormat="1" applyFont="1" applyBorder="1" applyAlignment="1">
      <alignment vertical="center"/>
    </xf>
    <xf numFmtId="0" fontId="72" fillId="0" borderId="9" xfId="0" applyFont="1" applyBorder="1" applyAlignment="1">
      <alignment horizontal="left" vertical="center"/>
    </xf>
    <xf numFmtId="3" fontId="74" fillId="0" borderId="9" xfId="0" applyNumberFormat="1" applyFont="1" applyBorder="1" applyAlignment="1">
      <alignment vertical="center"/>
    </xf>
    <xf numFmtId="0" fontId="90" fillId="0" borderId="54" xfId="0" applyFont="1" applyBorder="1" applyAlignment="1">
      <alignment horizontal="center" vertical="center"/>
    </xf>
    <xf numFmtId="0" fontId="72" fillId="0" borderId="54" xfId="0" applyFont="1" applyBorder="1" applyAlignment="1">
      <alignment horizontal="left" vertical="center"/>
    </xf>
    <xf numFmtId="3" fontId="74" fillId="0" borderId="54" xfId="0" applyNumberFormat="1" applyFont="1" applyBorder="1" applyAlignment="1">
      <alignment vertical="center"/>
    </xf>
    <xf numFmtId="0" fontId="74" fillId="0" borderId="61" xfId="0" applyFont="1" applyBorder="1" applyAlignment="1">
      <alignment horizontal="center"/>
    </xf>
    <xf numFmtId="0" fontId="72" fillId="0" borderId="46" xfId="0" applyFont="1" applyBorder="1" applyAlignment="1">
      <alignment horizontal="center"/>
    </xf>
    <xf numFmtId="0" fontId="72" fillId="0" borderId="12" xfId="0" applyFont="1" applyBorder="1" applyAlignment="1">
      <alignment wrapText="1"/>
    </xf>
    <xf numFmtId="0" fontId="5" fillId="0" borderId="12" xfId="0" applyFont="1" applyBorder="1" applyAlignment="1">
      <alignment horizontal="center"/>
    </xf>
    <xf numFmtId="3" fontId="74" fillId="0" borderId="12" xfId="0" applyNumberFormat="1" applyFont="1" applyBorder="1"/>
    <xf numFmtId="0" fontId="72" fillId="0" borderId="49" xfId="0" applyFont="1" applyBorder="1" applyAlignment="1">
      <alignment horizontal="center"/>
    </xf>
    <xf numFmtId="0" fontId="72" fillId="0" borderId="9" xfId="0" applyFont="1" applyBorder="1" applyAlignment="1">
      <alignment wrapText="1"/>
    </xf>
    <xf numFmtId="0" fontId="5" fillId="0" borderId="9" xfId="0" applyFont="1" applyBorder="1" applyAlignment="1">
      <alignment horizontal="center"/>
    </xf>
    <xf numFmtId="3" fontId="74" fillId="0" borderId="9" xfId="0" applyNumberFormat="1" applyFont="1" applyBorder="1"/>
    <xf numFmtId="0" fontId="72" fillId="0" borderId="53" xfId="0" applyFont="1" applyBorder="1" applyAlignment="1">
      <alignment horizontal="center"/>
    </xf>
    <xf numFmtId="0" fontId="72" fillId="0" borderId="54" xfId="0" applyFont="1" applyBorder="1" applyAlignment="1">
      <alignment vertical="center" wrapText="1"/>
    </xf>
    <xf numFmtId="0" fontId="5" fillId="0" borderId="54" xfId="0" applyFont="1" applyBorder="1" applyAlignment="1">
      <alignment horizontal="center"/>
    </xf>
    <xf numFmtId="0" fontId="72" fillId="0" borderId="54" xfId="0" applyFont="1" applyBorder="1" applyAlignment="1">
      <alignment horizontal="center"/>
    </xf>
    <xf numFmtId="3" fontId="74" fillId="0" borderId="54" xfId="0" applyNumberFormat="1" applyFont="1" applyBorder="1"/>
    <xf numFmtId="0" fontId="9" fillId="0" borderId="1" xfId="0" applyFont="1" applyBorder="1"/>
    <xf numFmtId="0" fontId="62" fillId="0" borderId="0" xfId="0" applyFont="1" applyAlignment="1"/>
    <xf numFmtId="0" fontId="74" fillId="0" borderId="6" xfId="0" applyFont="1" applyBorder="1" applyAlignment="1">
      <alignment horizontal="center"/>
    </xf>
    <xf numFmtId="0" fontId="74" fillId="0" borderId="64" xfId="0" applyFont="1" applyBorder="1" applyAlignment="1">
      <alignment horizontal="center"/>
    </xf>
    <xf numFmtId="0" fontId="62" fillId="0" borderId="46" xfId="0" applyFont="1" applyBorder="1" applyAlignment="1">
      <alignment horizontal="center"/>
    </xf>
    <xf numFmtId="0" fontId="92" fillId="0" borderId="27" xfId="0" applyFont="1" applyBorder="1" applyAlignment="1">
      <alignment horizontal="center"/>
    </xf>
    <xf numFmtId="0" fontId="72" fillId="0" borderId="27" xfId="0" applyFont="1" applyBorder="1" applyAlignment="1">
      <alignment wrapText="1"/>
    </xf>
    <xf numFmtId="0" fontId="17" fillId="0" borderId="27" xfId="0" applyFont="1" applyBorder="1" applyAlignment="1">
      <alignment horizontal="center"/>
    </xf>
    <xf numFmtId="0" fontId="62" fillId="0" borderId="27" xfId="0" applyFont="1" applyBorder="1" applyAlignment="1"/>
    <xf numFmtId="3" fontId="74" fillId="0" borderId="27" xfId="0" applyNumberFormat="1" applyFont="1" applyBorder="1" applyAlignment="1">
      <alignment horizontal="right"/>
    </xf>
    <xf numFmtId="0" fontId="62" fillId="0" borderId="65" xfId="0" applyFont="1" applyBorder="1" applyAlignment="1">
      <alignment horizontal="center"/>
    </xf>
    <xf numFmtId="0" fontId="93" fillId="0" borderId="64" xfId="0" applyFont="1" applyBorder="1" applyAlignment="1">
      <alignment horizontal="center"/>
    </xf>
    <xf numFmtId="0" fontId="72" fillId="0" borderId="64" xfId="0" applyFont="1" applyBorder="1" applyAlignment="1">
      <alignment wrapText="1"/>
    </xf>
    <xf numFmtId="0" fontId="17" fillId="0" borderId="64" xfId="0" applyFont="1" applyBorder="1" applyAlignment="1">
      <alignment horizontal="center"/>
    </xf>
    <xf numFmtId="0" fontId="62" fillId="0" borderId="64" xfId="0" applyFont="1" applyBorder="1" applyAlignment="1"/>
    <xf numFmtId="3" fontId="74" fillId="0" borderId="64" xfId="0" applyNumberFormat="1" applyFont="1" applyBorder="1" applyAlignment="1">
      <alignment horizontal="right"/>
    </xf>
    <xf numFmtId="0" fontId="74" fillId="0" borderId="66" xfId="0" applyFont="1" applyBorder="1" applyAlignment="1">
      <alignment horizontal="center"/>
    </xf>
    <xf numFmtId="0" fontId="74" fillId="0" borderId="60" xfId="0" applyFont="1" applyBorder="1" applyAlignment="1">
      <alignment horizontal="left"/>
    </xf>
    <xf numFmtId="0" fontId="94" fillId="0" borderId="6" xfId="0" applyFont="1" applyBorder="1" applyAlignment="1">
      <alignment horizontal="center"/>
    </xf>
    <xf numFmtId="0" fontId="5" fillId="0" borderId="62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3" fontId="74" fillId="5" borderId="67" xfId="0" applyNumberFormat="1" applyFont="1" applyFill="1" applyBorder="1"/>
    <xf numFmtId="0" fontId="20" fillId="0" borderId="9" xfId="0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0" fontId="95" fillId="0" borderId="12" xfId="0" applyFont="1" applyBorder="1" applyAlignment="1">
      <alignment horizontal="center" vertical="center" wrapText="1"/>
    </xf>
    <xf numFmtId="0" fontId="83" fillId="0" borderId="27" xfId="0" applyFont="1" applyBorder="1" applyAlignment="1">
      <alignment horizontal="center" vertical="center" wrapText="1"/>
    </xf>
    <xf numFmtId="0" fontId="83" fillId="0" borderId="27" xfId="0" applyFont="1" applyBorder="1" applyAlignment="1">
      <alignment horizontal="center" vertical="center"/>
    </xf>
    <xf numFmtId="0" fontId="95" fillId="0" borderId="27" xfId="0" applyFont="1" applyBorder="1" applyAlignment="1">
      <alignment horizontal="center" vertical="center"/>
    </xf>
    <xf numFmtId="0" fontId="83" fillId="0" borderId="27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96" fillId="0" borderId="0" xfId="0" applyFont="1" applyAlignment="1">
      <alignment horizontal="center" vertical="center" wrapText="1"/>
    </xf>
    <xf numFmtId="0" fontId="97" fillId="11" borderId="0" xfId="0" applyFont="1" applyFill="1" applyAlignment="1">
      <alignment horizontal="left"/>
    </xf>
    <xf numFmtId="0" fontId="6" fillId="9" borderId="35" xfId="0" applyFont="1" applyFill="1" applyBorder="1"/>
    <xf numFmtId="0" fontId="98" fillId="9" borderId="0" xfId="0" applyFont="1" applyFill="1"/>
    <xf numFmtId="0" fontId="98" fillId="9" borderId="61" xfId="0" applyFont="1" applyFill="1" applyBorder="1"/>
    <xf numFmtId="0" fontId="99" fillId="0" borderId="60" xfId="0" applyFont="1" applyBorder="1" applyAlignment="1">
      <alignment horizontal="center"/>
    </xf>
    <xf numFmtId="0" fontId="99" fillId="0" borderId="66" xfId="0" applyFont="1" applyBorder="1" applyAlignment="1">
      <alignment horizontal="left"/>
    </xf>
    <xf numFmtId="0" fontId="99" fillId="0" borderId="59" xfId="0" applyFont="1" applyBorder="1" applyAlignment="1">
      <alignment horizontal="center"/>
    </xf>
    <xf numFmtId="0" fontId="99" fillId="0" borderId="59" xfId="0" applyFont="1" applyBorder="1" applyAlignment="1">
      <alignment horizontal="left"/>
    </xf>
    <xf numFmtId="0" fontId="99" fillId="0" borderId="68" xfId="0" applyFont="1" applyBorder="1" applyAlignment="1">
      <alignment horizontal="left"/>
    </xf>
    <xf numFmtId="0" fontId="6" fillId="9" borderId="69" xfId="0" applyFont="1" applyFill="1" applyBorder="1"/>
    <xf numFmtId="0" fontId="98" fillId="0" borderId="0" xfId="0" applyFont="1" applyAlignment="1">
      <alignment horizontal="center"/>
    </xf>
    <xf numFmtId="0" fontId="98" fillId="0" borderId="46" xfId="0" applyFont="1" applyBorder="1" applyAlignment="1">
      <alignment horizontal="center"/>
    </xf>
    <xf numFmtId="0" fontId="98" fillId="0" borderId="47" xfId="0" applyFont="1" applyBorder="1"/>
    <xf numFmtId="0" fontId="98" fillId="0" borderId="27" xfId="0" applyFont="1" applyBorder="1"/>
    <xf numFmtId="0" fontId="98" fillId="0" borderId="12" xfId="0" applyFont="1" applyBorder="1"/>
    <xf numFmtId="0" fontId="98" fillId="0" borderId="12" xfId="0" applyFont="1" applyBorder="1" applyAlignment="1">
      <alignment horizontal="center"/>
    </xf>
    <xf numFmtId="3" fontId="5" fillId="12" borderId="25" xfId="0" applyNumberFormat="1" applyFont="1" applyFill="1" applyBorder="1" applyAlignment="1">
      <alignment horizontal="center"/>
    </xf>
    <xf numFmtId="3" fontId="98" fillId="0" borderId="9" xfId="0" applyNumberFormat="1" applyFont="1" applyBorder="1" applyAlignment="1">
      <alignment horizontal="center"/>
    </xf>
    <xf numFmtId="0" fontId="6" fillId="0" borderId="0" xfId="0" applyFont="1"/>
    <xf numFmtId="0" fontId="98" fillId="0" borderId="49" xfId="0" applyFont="1" applyBorder="1" applyAlignment="1">
      <alignment horizontal="center"/>
    </xf>
    <xf numFmtId="0" fontId="98" fillId="0" borderId="50" xfId="0" applyFont="1" applyBorder="1"/>
    <xf numFmtId="0" fontId="98" fillId="0" borderId="32" xfId="0" applyFont="1" applyBorder="1"/>
    <xf numFmtId="0" fontId="98" fillId="0" borderId="9" xfId="0" applyFont="1" applyBorder="1"/>
    <xf numFmtId="0" fontId="98" fillId="0" borderId="9" xfId="0" applyFont="1" applyBorder="1" applyAlignment="1">
      <alignment horizontal="center"/>
    </xf>
    <xf numFmtId="3" fontId="5" fillId="12" borderId="30" xfId="0" applyNumberFormat="1" applyFont="1" applyFill="1" applyBorder="1" applyAlignment="1">
      <alignment horizontal="center"/>
    </xf>
    <xf numFmtId="3" fontId="98" fillId="0" borderId="30" xfId="0" applyNumberFormat="1" applyFont="1" applyBorder="1" applyAlignment="1">
      <alignment horizontal="center"/>
    </xf>
    <xf numFmtId="0" fontId="98" fillId="0" borderId="50" xfId="0" applyFont="1" applyBorder="1" applyAlignment="1"/>
    <xf numFmtId="0" fontId="98" fillId="0" borderId="9" xfId="0" applyFont="1" applyBorder="1" applyAlignment="1">
      <alignment horizontal="center"/>
    </xf>
    <xf numFmtId="3" fontId="98" fillId="2" borderId="30" xfId="0" applyNumberFormat="1" applyFont="1" applyFill="1" applyBorder="1" applyAlignment="1">
      <alignment horizontal="center"/>
    </xf>
    <xf numFmtId="3" fontId="98" fillId="9" borderId="30" xfId="0" applyNumberFormat="1" applyFont="1" applyFill="1" applyBorder="1" applyAlignment="1">
      <alignment horizontal="center"/>
    </xf>
    <xf numFmtId="3" fontId="98" fillId="0" borderId="30" xfId="0" applyNumberFormat="1" applyFont="1" applyBorder="1" applyAlignment="1">
      <alignment horizontal="center"/>
    </xf>
    <xf numFmtId="0" fontId="98" fillId="2" borderId="9" xfId="0" applyFont="1" applyFill="1" applyBorder="1" applyAlignment="1">
      <alignment horizontal="center" vertical="center"/>
    </xf>
    <xf numFmtId="0" fontId="98" fillId="2" borderId="9" xfId="0" applyFont="1" applyFill="1" applyBorder="1" applyAlignment="1">
      <alignment wrapText="1"/>
    </xf>
    <xf numFmtId="0" fontId="98" fillId="2" borderId="9" xfId="0" applyFont="1" applyFill="1" applyBorder="1" applyAlignment="1">
      <alignment vertical="center"/>
    </xf>
    <xf numFmtId="0" fontId="98" fillId="2" borderId="9" xfId="0" applyFont="1" applyFill="1" applyBorder="1" applyAlignment="1"/>
    <xf numFmtId="0" fontId="98" fillId="2" borderId="9" xfId="0" applyFont="1" applyFill="1" applyBorder="1" applyAlignment="1">
      <alignment horizontal="center"/>
    </xf>
    <xf numFmtId="3" fontId="98" fillId="2" borderId="9" xfId="0" applyNumberFormat="1" applyFont="1" applyFill="1" applyBorder="1" applyAlignment="1">
      <alignment horizontal="center"/>
    </xf>
    <xf numFmtId="3" fontId="98" fillId="2" borderId="9" xfId="0" applyNumberFormat="1" applyFont="1" applyFill="1" applyBorder="1" applyAlignment="1">
      <alignment horizontal="center" vertical="center"/>
    </xf>
    <xf numFmtId="0" fontId="98" fillId="0" borderId="0" xfId="0" applyFont="1" applyAlignment="1">
      <alignment horizontal="left"/>
    </xf>
    <xf numFmtId="3" fontId="98" fillId="0" borderId="0" xfId="0" applyNumberFormat="1" applyFont="1"/>
    <xf numFmtId="0" fontId="98" fillId="0" borderId="0" xfId="0" applyFont="1"/>
    <xf numFmtId="0" fontId="100" fillId="0" borderId="0" xfId="0" applyFont="1"/>
    <xf numFmtId="0" fontId="99" fillId="0" borderId="0" xfId="0" applyFont="1" applyAlignment="1">
      <alignment horizontal="center"/>
    </xf>
    <xf numFmtId="0" fontId="99" fillId="0" borderId="9" xfId="0" applyFont="1" applyBorder="1" applyAlignment="1">
      <alignment horizontal="center"/>
    </xf>
    <xf numFmtId="0" fontId="99" fillId="0" borderId="9" xfId="0" applyFont="1" applyBorder="1" applyAlignment="1">
      <alignment horizontal="left"/>
    </xf>
    <xf numFmtId="0" fontId="99" fillId="0" borderId="8" xfId="0" applyFont="1" applyBorder="1" applyAlignment="1">
      <alignment horizontal="center"/>
    </xf>
    <xf numFmtId="0" fontId="98" fillId="0" borderId="30" xfId="0" applyFont="1" applyBorder="1"/>
    <xf numFmtId="3" fontId="98" fillId="0" borderId="8" xfId="0" applyNumberFormat="1" applyFont="1" applyBorder="1"/>
    <xf numFmtId="3" fontId="98" fillId="0" borderId="32" xfId="0" applyNumberFormat="1" applyFont="1" applyBorder="1"/>
    <xf numFmtId="0" fontId="98" fillId="0" borderId="10" xfId="0" applyFont="1" applyBorder="1"/>
    <xf numFmtId="3" fontId="99" fillId="0" borderId="9" xfId="0" applyNumberFormat="1" applyFont="1" applyBorder="1"/>
    <xf numFmtId="0" fontId="98" fillId="0" borderId="0" xfId="0" applyFont="1" applyAlignment="1">
      <alignment horizontal="left" wrapText="1"/>
    </xf>
    <xf numFmtId="0" fontId="101" fillId="0" borderId="0" xfId="0" applyFont="1" applyAlignment="1">
      <alignment horizontal="left"/>
    </xf>
    <xf numFmtId="0" fontId="101" fillId="0" borderId="0" xfId="0" applyFont="1"/>
    <xf numFmtId="3" fontId="102" fillId="0" borderId="0" xfId="0" applyNumberFormat="1" applyFont="1"/>
    <xf numFmtId="0" fontId="99" fillId="9" borderId="0" xfId="0" applyFont="1" applyFill="1" applyAlignment="1">
      <alignment horizontal="center" vertical="center" wrapText="1"/>
    </xf>
    <xf numFmtId="0" fontId="99" fillId="9" borderId="70" xfId="0" applyFont="1" applyFill="1" applyBorder="1" applyAlignment="1">
      <alignment horizontal="center" vertical="center" wrapText="1"/>
    </xf>
    <xf numFmtId="0" fontId="99" fillId="9" borderId="71" xfId="0" applyFont="1" applyFill="1" applyBorder="1" applyAlignment="1">
      <alignment horizontal="center" vertical="center" wrapText="1"/>
    </xf>
    <xf numFmtId="0" fontId="99" fillId="9" borderId="72" xfId="0" applyFont="1" applyFill="1" applyBorder="1" applyAlignment="1">
      <alignment horizontal="center" vertical="center" wrapText="1"/>
    </xf>
    <xf numFmtId="0" fontId="98" fillId="9" borderId="0" xfId="0" applyFont="1" applyFill="1" applyAlignment="1">
      <alignment horizontal="center" vertical="center" wrapText="1"/>
    </xf>
    <xf numFmtId="0" fontId="98" fillId="9" borderId="70" xfId="0" applyFont="1" applyFill="1" applyBorder="1" applyAlignment="1">
      <alignment horizontal="center" vertical="center" wrapText="1"/>
    </xf>
    <xf numFmtId="0" fontId="98" fillId="9" borderId="71" xfId="0" applyFont="1" applyFill="1" applyBorder="1" applyAlignment="1">
      <alignment vertical="center" wrapText="1"/>
    </xf>
    <xf numFmtId="0" fontId="98" fillId="9" borderId="71" xfId="0" applyFont="1" applyFill="1" applyBorder="1" applyAlignment="1">
      <alignment horizontal="center" vertical="center" wrapText="1"/>
    </xf>
    <xf numFmtId="0" fontId="98" fillId="9" borderId="71" xfId="0" applyFont="1" applyFill="1" applyBorder="1" applyAlignment="1">
      <alignment horizontal="left" vertical="center" wrapText="1"/>
    </xf>
    <xf numFmtId="0" fontId="98" fillId="0" borderId="71" xfId="0" applyFont="1" applyBorder="1" applyAlignment="1">
      <alignment horizontal="center" vertical="center" wrapText="1"/>
    </xf>
    <xf numFmtId="0" fontId="98" fillId="0" borderId="73" xfId="0" applyFont="1" applyBorder="1" applyAlignment="1">
      <alignment horizontal="center" vertical="center" wrapText="1"/>
    </xf>
    <xf numFmtId="0" fontId="98" fillId="9" borderId="74" xfId="0" applyFont="1" applyFill="1" applyBorder="1" applyAlignment="1">
      <alignment horizontal="center" vertical="center" wrapText="1"/>
    </xf>
    <xf numFmtId="0" fontId="98" fillId="2" borderId="71" xfId="0" applyFont="1" applyFill="1" applyBorder="1" applyAlignment="1">
      <alignment vertical="center" wrapText="1"/>
    </xf>
    <xf numFmtId="0" fontId="98" fillId="9" borderId="0" xfId="0" applyFont="1" applyFill="1" applyAlignment="1">
      <alignment vertical="center" wrapText="1"/>
    </xf>
    <xf numFmtId="0" fontId="98" fillId="9" borderId="70" xfId="0" applyFont="1" applyFill="1" applyBorder="1" applyAlignment="1">
      <alignment vertical="center" wrapText="1"/>
    </xf>
    <xf numFmtId="0" fontId="99" fillId="9" borderId="71" xfId="0" applyFont="1" applyFill="1" applyBorder="1" applyAlignment="1">
      <alignment vertical="center" wrapText="1"/>
    </xf>
    <xf numFmtId="3" fontId="99" fillId="0" borderId="73" xfId="0" applyNumberFormat="1" applyFont="1" applyBorder="1" applyAlignment="1">
      <alignment horizontal="center" vertical="center" wrapText="1"/>
    </xf>
    <xf numFmtId="3" fontId="99" fillId="9" borderId="74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103" fillId="0" borderId="9" xfId="0" applyFont="1" applyBorder="1" applyAlignment="1">
      <alignment horizontal="center"/>
    </xf>
    <xf numFmtId="0" fontId="103" fillId="0" borderId="9" xfId="0" applyFont="1" applyBorder="1" applyAlignment="1">
      <alignment horizontal="center"/>
    </xf>
    <xf numFmtId="0" fontId="104" fillId="0" borderId="9" xfId="0" applyFont="1" applyBorder="1" applyAlignment="1">
      <alignment horizontal="center" vertical="center" wrapText="1"/>
    </xf>
    <xf numFmtId="0" fontId="63" fillId="0" borderId="12" xfId="0" applyFont="1" applyBorder="1" applyAlignment="1">
      <alignment vertical="center" wrapText="1"/>
    </xf>
    <xf numFmtId="0" fontId="62" fillId="0" borderId="27" xfId="0" applyFont="1" applyBorder="1" applyAlignment="1">
      <alignment horizontal="center" vertical="center"/>
    </xf>
    <xf numFmtId="0" fontId="105" fillId="9" borderId="9" xfId="0" applyFont="1" applyFill="1" applyBorder="1" applyAlignment="1">
      <alignment horizontal="left" vertical="center"/>
    </xf>
    <xf numFmtId="0" fontId="17" fillId="0" borderId="27" xfId="0" applyFont="1" applyBorder="1" applyAlignment="1">
      <alignment vertical="center" wrapText="1"/>
    </xf>
    <xf numFmtId="0" fontId="17" fillId="0" borderId="27" xfId="0" applyFont="1" applyBorder="1" applyAlignment="1">
      <alignment horizontal="center" vertical="center" wrapText="1"/>
    </xf>
    <xf numFmtId="3" fontId="15" fillId="0" borderId="32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left" vertical="center"/>
    </xf>
    <xf numFmtId="0" fontId="107" fillId="0" borderId="26" xfId="0" applyFont="1" applyBorder="1" applyAlignment="1">
      <alignment vertical="center" wrapText="1"/>
    </xf>
    <xf numFmtId="0" fontId="103" fillId="0" borderId="61" xfId="0" applyFont="1" applyBorder="1" applyAlignment="1">
      <alignment horizontal="center"/>
    </xf>
    <xf numFmtId="0" fontId="103" fillId="0" borderId="66" xfId="0" applyFont="1" applyBorder="1" applyAlignment="1">
      <alignment horizontal="center"/>
    </xf>
    <xf numFmtId="0" fontId="103" fillId="0" borderId="59" xfId="0" applyFont="1" applyBorder="1" applyAlignment="1">
      <alignment horizontal="center"/>
    </xf>
    <xf numFmtId="0" fontId="103" fillId="0" borderId="59" xfId="0" applyFont="1" applyBorder="1" applyAlignment="1">
      <alignment horizontal="center" vertical="center"/>
    </xf>
    <xf numFmtId="0" fontId="103" fillId="0" borderId="68" xfId="0" applyFont="1" applyBorder="1" applyAlignment="1">
      <alignment horizontal="center" vertical="center"/>
    </xf>
    <xf numFmtId="0" fontId="66" fillId="0" borderId="60" xfId="0" applyFont="1" applyBorder="1" applyAlignment="1">
      <alignment horizontal="center"/>
    </xf>
    <xf numFmtId="0" fontId="15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2" xfId="0" applyFont="1" applyBorder="1" applyAlignment="1">
      <alignment vertical="center" wrapText="1"/>
    </xf>
    <xf numFmtId="0" fontId="68" fillId="9" borderId="25" xfId="0" applyFont="1" applyFill="1" applyBorder="1" applyAlignment="1">
      <alignment horizontal="center" vertical="center"/>
    </xf>
    <xf numFmtId="0" fontId="16" fillId="5" borderId="34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wrapText="1"/>
    </xf>
    <xf numFmtId="0" fontId="5" fillId="0" borderId="9" xfId="0" applyFont="1" applyBorder="1" applyAlignment="1">
      <alignment horizontal="left" vertical="center"/>
    </xf>
    <xf numFmtId="3" fontId="5" fillId="9" borderId="30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 wrapText="1"/>
    </xf>
    <xf numFmtId="0" fontId="5" fillId="0" borderId="9" xfId="0" applyFont="1" applyBorder="1" applyAlignment="1">
      <alignment wrapText="1"/>
    </xf>
    <xf numFmtId="0" fontId="5" fillId="9" borderId="30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6" fillId="9" borderId="30" xfId="0" applyFont="1" applyFill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 vertical="center" wrapText="1"/>
    </xf>
    <xf numFmtId="0" fontId="6" fillId="0" borderId="9" xfId="0" applyFont="1" applyBorder="1" applyAlignment="1">
      <alignment vertical="center" wrapText="1"/>
    </xf>
    <xf numFmtId="0" fontId="6" fillId="0" borderId="30" xfId="0" applyFont="1" applyBorder="1" applyAlignment="1">
      <alignment horizontal="center" vertical="center"/>
    </xf>
    <xf numFmtId="0" fontId="108" fillId="0" borderId="0" xfId="0" applyFont="1" applyAlignment="1">
      <alignment horizontal="left" vertical="top" wrapText="1"/>
    </xf>
    <xf numFmtId="0" fontId="107" fillId="0" borderId="0" xfId="0" applyFont="1" applyAlignment="1">
      <alignment horizontal="right" vertical="center" wrapText="1"/>
    </xf>
    <xf numFmtId="0" fontId="103" fillId="0" borderId="60" xfId="0" applyFont="1" applyBorder="1" applyAlignment="1">
      <alignment horizontal="center" vertical="center"/>
    </xf>
    <xf numFmtId="0" fontId="15" fillId="2" borderId="25" xfId="0" applyFont="1" applyFill="1" applyBorder="1" applyAlignment="1">
      <alignment vertical="center" wrapText="1"/>
    </xf>
    <xf numFmtId="0" fontId="5" fillId="0" borderId="27" xfId="0" applyFont="1" applyBorder="1" applyAlignment="1">
      <alignment horizontal="left" wrapText="1"/>
    </xf>
    <xf numFmtId="0" fontId="5" fillId="0" borderId="12" xfId="0" applyFont="1" applyBorder="1" applyAlignment="1">
      <alignment wrapText="1"/>
    </xf>
    <xf numFmtId="0" fontId="5" fillId="6" borderId="25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5" fillId="0" borderId="30" xfId="0" applyFont="1" applyBorder="1" applyAlignment="1">
      <alignment vertical="center" wrapText="1"/>
    </xf>
    <xf numFmtId="0" fontId="5" fillId="0" borderId="32" xfId="0" applyFont="1" applyBorder="1" applyAlignment="1">
      <alignment horizontal="left"/>
    </xf>
    <xf numFmtId="3" fontId="5" fillId="0" borderId="30" xfId="0" applyNumberFormat="1" applyFont="1" applyBorder="1" applyAlignment="1">
      <alignment horizontal="center" vertical="center"/>
    </xf>
    <xf numFmtId="0" fontId="15" fillId="2" borderId="30" xfId="0" applyFont="1" applyFill="1" applyBorder="1" applyAlignment="1">
      <alignment vertical="center" wrapText="1"/>
    </xf>
    <xf numFmtId="0" fontId="5" fillId="0" borderId="9" xfId="0" applyFont="1" applyBorder="1" applyAlignment="1">
      <alignment wrapText="1"/>
    </xf>
    <xf numFmtId="3" fontId="5" fillId="6" borderId="30" xfId="0" applyNumberFormat="1" applyFont="1" applyFill="1" applyBorder="1" applyAlignment="1">
      <alignment horizontal="center" vertical="center"/>
    </xf>
    <xf numFmtId="0" fontId="15" fillId="0" borderId="9" xfId="0" applyFont="1" applyBorder="1" applyAlignment="1">
      <alignment vertical="center" wrapText="1"/>
    </xf>
    <xf numFmtId="0" fontId="5" fillId="0" borderId="9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horizontal="left" wrapText="1"/>
    </xf>
    <xf numFmtId="0" fontId="5" fillId="0" borderId="25" xfId="0" applyFont="1" applyBorder="1" applyAlignment="1">
      <alignment horizontal="center" vertical="center"/>
    </xf>
    <xf numFmtId="0" fontId="6" fillId="0" borderId="9" xfId="0" applyFont="1" applyBorder="1" applyAlignment="1">
      <alignment horizontal="left"/>
    </xf>
    <xf numFmtId="0" fontId="109" fillId="0" borderId="7" xfId="0" applyFont="1" applyBorder="1" applyAlignment="1">
      <alignment horizontal="center" vertical="center"/>
    </xf>
    <xf numFmtId="0" fontId="63" fillId="0" borderId="12" xfId="0" applyFont="1" applyBorder="1" applyAlignment="1">
      <alignment wrapText="1"/>
    </xf>
    <xf numFmtId="0" fontId="62" fillId="0" borderId="27" xfId="0" applyFont="1" applyBorder="1" applyAlignment="1">
      <alignment horizontal="center"/>
    </xf>
    <xf numFmtId="3" fontId="103" fillId="0" borderId="27" xfId="0" applyNumberFormat="1" applyFont="1" applyBorder="1" applyAlignment="1">
      <alignment horizontal="right" vertical="center"/>
    </xf>
    <xf numFmtId="1" fontId="110" fillId="0" borderId="12" xfId="0" applyNumberFormat="1" applyFont="1" applyBorder="1" applyAlignment="1">
      <alignment vertical="center"/>
    </xf>
    <xf numFmtId="1" fontId="103" fillId="0" borderId="27" xfId="0" applyNumberFormat="1" applyFont="1" applyBorder="1" applyAlignment="1">
      <alignment horizontal="right" vertical="center"/>
    </xf>
    <xf numFmtId="0" fontId="110" fillId="0" borderId="9" xfId="0" applyFont="1" applyBorder="1" applyAlignment="1">
      <alignment vertical="center"/>
    </xf>
    <xf numFmtId="1" fontId="110" fillId="0" borderId="9" xfId="0" applyNumberFormat="1" applyFont="1" applyBorder="1" applyAlignment="1">
      <alignment vertical="center"/>
    </xf>
    <xf numFmtId="0" fontId="16" fillId="0" borderId="9" xfId="0" applyFont="1" applyBorder="1" applyAlignment="1">
      <alignment horizontal="center" vertical="center"/>
    </xf>
    <xf numFmtId="0" fontId="17" fillId="0" borderId="27" xfId="0" applyFont="1" applyBorder="1" applyAlignment="1">
      <alignment vertical="center"/>
    </xf>
    <xf numFmtId="0" fontId="103" fillId="0" borderId="32" xfId="0" applyFont="1" applyBorder="1" applyAlignment="1">
      <alignment horizontal="right" vertical="center"/>
    </xf>
    <xf numFmtId="1" fontId="103" fillId="0" borderId="32" xfId="0" applyNumberFormat="1" applyFont="1" applyBorder="1" applyAlignment="1">
      <alignment horizontal="right" vertical="center"/>
    </xf>
    <xf numFmtId="0" fontId="62" fillId="0" borderId="27" xfId="0" applyFont="1" applyBorder="1" applyAlignment="1">
      <alignment vertical="center"/>
    </xf>
    <xf numFmtId="0" fontId="64" fillId="0" borderId="27" xfId="0" applyFont="1" applyBorder="1" applyAlignment="1">
      <alignment horizontal="center" vertical="center"/>
    </xf>
    <xf numFmtId="167" fontId="110" fillId="0" borderId="9" xfId="0" applyNumberFormat="1" applyFont="1" applyBorder="1" applyAlignment="1">
      <alignment vertical="center"/>
    </xf>
    <xf numFmtId="0" fontId="64" fillId="0" borderId="27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11" fillId="0" borderId="0" xfId="0" applyFont="1" applyAlignment="1">
      <alignment horizontal="right" vertical="top" wrapText="1"/>
    </xf>
    <xf numFmtId="0" fontId="63" fillId="0" borderId="80" xfId="0" applyFont="1" applyBorder="1" applyAlignment="1">
      <alignment horizontal="center"/>
    </xf>
    <xf numFmtId="0" fontId="63" fillId="0" borderId="82" xfId="0" applyFont="1" applyBorder="1" applyAlignment="1">
      <alignment horizontal="center"/>
    </xf>
    <xf numFmtId="0" fontId="17" fillId="0" borderId="84" xfId="0" applyFont="1" applyBorder="1" applyAlignment="1">
      <alignment vertical="center"/>
    </xf>
    <xf numFmtId="0" fontId="17" fillId="0" borderId="85" xfId="0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/>
    </xf>
    <xf numFmtId="0" fontId="17" fillId="0" borderId="87" xfId="0" applyFont="1" applyBorder="1" applyAlignment="1">
      <alignment horizontal="center" vertical="center"/>
    </xf>
    <xf numFmtId="0" fontId="17" fillId="12" borderId="87" xfId="0" applyFont="1" applyFill="1" applyBorder="1" applyAlignment="1">
      <alignment horizontal="center" vertical="center"/>
    </xf>
    <xf numFmtId="0" fontId="17" fillId="0" borderId="88" xfId="0" applyFont="1" applyBorder="1" applyAlignment="1">
      <alignment vertical="center"/>
    </xf>
    <xf numFmtId="0" fontId="15" fillId="0" borderId="49" xfId="0" applyFont="1" applyBorder="1" applyAlignment="1">
      <alignment horizontal="center" wrapText="1"/>
    </xf>
    <xf numFmtId="0" fontId="17" fillId="0" borderId="27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/>
    </xf>
    <xf numFmtId="0" fontId="112" fillId="0" borderId="88" xfId="0" applyFont="1" applyBorder="1" applyAlignment="1">
      <alignment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89" xfId="0" applyFont="1" applyBorder="1" applyAlignment="1">
      <alignment vertical="center"/>
    </xf>
    <xf numFmtId="0" fontId="5" fillId="0" borderId="4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3" fontId="17" fillId="0" borderId="9" xfId="0" applyNumberFormat="1" applyFont="1" applyBorder="1" applyAlignment="1">
      <alignment horizontal="center" vertical="center"/>
    </xf>
    <xf numFmtId="0" fontId="17" fillId="0" borderId="90" xfId="0" applyFont="1" applyBorder="1" applyAlignment="1">
      <alignment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/>
    </xf>
    <xf numFmtId="3" fontId="17" fillId="0" borderId="54" xfId="0" applyNumberFormat="1" applyFont="1" applyBorder="1" applyAlignment="1">
      <alignment horizontal="center" vertical="center"/>
    </xf>
    <xf numFmtId="0" fontId="17" fillId="0" borderId="0" xfId="0" applyFont="1" applyAlignment="1"/>
    <xf numFmtId="0" fontId="17" fillId="0" borderId="0" xfId="0" applyFont="1" applyAlignment="1">
      <alignment horizontal="center"/>
    </xf>
    <xf numFmtId="0" fontId="17" fillId="0" borderId="12" xfId="0" applyFont="1" applyBorder="1" applyAlignment="1">
      <alignment horizontal="center" vertical="center"/>
    </xf>
    <xf numFmtId="0" fontId="17" fillId="12" borderId="27" xfId="0" applyFont="1" applyFill="1" applyBorder="1" applyAlignment="1">
      <alignment horizontal="center" vertical="center"/>
    </xf>
    <xf numFmtId="0" fontId="15" fillId="0" borderId="32" xfId="0" applyFont="1" applyBorder="1" applyAlignment="1">
      <alignment horizontal="center" wrapText="1"/>
    </xf>
    <xf numFmtId="0" fontId="112" fillId="0" borderId="27" xfId="0" applyFont="1" applyBorder="1" applyAlignment="1">
      <alignment horizontal="center" vertical="center"/>
    </xf>
    <xf numFmtId="0" fontId="81" fillId="0" borderId="0" xfId="0" applyFont="1" applyAlignment="1"/>
    <xf numFmtId="0" fontId="111" fillId="0" borderId="1" xfId="0" applyFont="1" applyBorder="1" applyAlignment="1">
      <alignment vertical="top" wrapText="1"/>
    </xf>
    <xf numFmtId="0" fontId="12" fillId="0" borderId="85" xfId="0" applyFont="1" applyBorder="1" applyAlignment="1">
      <alignment horizontal="center" wrapText="1"/>
    </xf>
    <xf numFmtId="0" fontId="12" fillId="0" borderId="85" xfId="0" applyFont="1" applyBorder="1" applyAlignment="1">
      <alignment horizontal="center" vertical="center"/>
    </xf>
    <xf numFmtId="0" fontId="12" fillId="0" borderId="86" xfId="0" applyFont="1" applyBorder="1" applyAlignment="1">
      <alignment horizontal="center" vertical="center"/>
    </xf>
    <xf numFmtId="0" fontId="12" fillId="0" borderId="91" xfId="0" applyFont="1" applyBorder="1" applyAlignment="1">
      <alignment horizontal="center" vertical="center"/>
    </xf>
    <xf numFmtId="3" fontId="26" fillId="0" borderId="9" xfId="0" applyNumberFormat="1" applyFont="1" applyBorder="1" applyAlignment="1">
      <alignment horizontal="center" vertical="center"/>
    </xf>
    <xf numFmtId="0" fontId="29" fillId="5" borderId="92" xfId="0" applyFont="1" applyFill="1" applyBorder="1" applyAlignment="1">
      <alignment horizontal="center" wrapText="1"/>
    </xf>
    <xf numFmtId="3" fontId="114" fillId="0" borderId="9" xfId="0" applyNumberFormat="1" applyFont="1" applyBorder="1" applyAlignment="1">
      <alignment horizontal="center" vertical="center"/>
    </xf>
    <xf numFmtId="0" fontId="115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left" vertical="top" wrapText="1"/>
    </xf>
    <xf numFmtId="0" fontId="15" fillId="0" borderId="9" xfId="0" applyFont="1" applyBorder="1" applyAlignment="1">
      <alignment horizontal="center" wrapText="1"/>
    </xf>
    <xf numFmtId="0" fontId="6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/>
    </xf>
    <xf numFmtId="3" fontId="26" fillId="2" borderId="9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 textRotation="90"/>
    </xf>
    <xf numFmtId="0" fontId="25" fillId="0" borderId="9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left" vertical="top" wrapText="1"/>
    </xf>
    <xf numFmtId="0" fontId="15" fillId="0" borderId="26" xfId="0" applyFont="1" applyBorder="1" applyAlignment="1">
      <alignment vertical="center" wrapText="1"/>
    </xf>
    <xf numFmtId="0" fontId="118" fillId="0" borderId="9" xfId="0" applyFont="1" applyBorder="1"/>
    <xf numFmtId="0" fontId="118" fillId="0" borderId="9" xfId="0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3" fontId="5" fillId="2" borderId="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>
      <alignment horizontal="center"/>
    </xf>
    <xf numFmtId="3" fontId="5" fillId="12" borderId="9" xfId="0" applyNumberFormat="1" applyFont="1" applyFill="1" applyBorder="1" applyAlignment="1">
      <alignment horizontal="center"/>
    </xf>
    <xf numFmtId="1" fontId="5" fillId="12" borderId="9" xfId="0" applyNumberFormat="1" applyFont="1" applyFill="1" applyBorder="1" applyAlignment="1">
      <alignment horizontal="center"/>
    </xf>
    <xf numFmtId="0" fontId="68" fillId="0" borderId="9" xfId="0" applyFont="1" applyBorder="1" applyAlignment="1">
      <alignment horizontal="center" wrapText="1"/>
    </xf>
    <xf numFmtId="0" fontId="5" fillId="5" borderId="9" xfId="0" applyFont="1" applyFill="1" applyBorder="1" applyAlignment="1">
      <alignment horizontal="center"/>
    </xf>
    <xf numFmtId="3" fontId="5" fillId="12" borderId="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>
      <alignment horizontal="center"/>
    </xf>
    <xf numFmtId="3" fontId="5" fillId="5" borderId="9" xfId="0" applyNumberFormat="1" applyFont="1" applyFill="1" applyBorder="1" applyAlignment="1">
      <alignment horizontal="center"/>
    </xf>
    <xf numFmtId="0" fontId="5" fillId="2" borderId="9" xfId="0" applyFont="1" applyFill="1" applyBorder="1"/>
    <xf numFmtId="3" fontId="5" fillId="6" borderId="9" xfId="0" applyNumberFormat="1" applyFont="1" applyFill="1" applyBorder="1" applyAlignment="1">
      <alignment horizontal="center"/>
    </xf>
    <xf numFmtId="1" fontId="5" fillId="6" borderId="9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15" fillId="0" borderId="9" xfId="0" applyFont="1" applyBorder="1"/>
    <xf numFmtId="0" fontId="15" fillId="0" borderId="9" xfId="0" applyFont="1" applyBorder="1" applyAlignment="1">
      <alignment horizontal="center"/>
    </xf>
    <xf numFmtId="3" fontId="5" fillId="0" borderId="9" xfId="0" applyNumberFormat="1" applyFont="1" applyBorder="1"/>
    <xf numFmtId="3" fontId="15" fillId="0" borderId="9" xfId="0" applyNumberFormat="1" applyFont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3" fontId="5" fillId="2" borderId="9" xfId="0" applyNumberFormat="1" applyFont="1" applyFill="1" applyBorder="1" applyAlignment="1">
      <alignment horizontal="center"/>
    </xf>
    <xf numFmtId="0" fontId="120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4" fontId="5" fillId="0" borderId="9" xfId="0" applyNumberFormat="1" applyFont="1" applyBorder="1" applyAlignment="1">
      <alignment horizontal="center"/>
    </xf>
    <xf numFmtId="0" fontId="121" fillId="5" borderId="35" xfId="0" applyFont="1" applyFill="1" applyBorder="1"/>
    <xf numFmtId="0" fontId="74" fillId="5" borderId="35" xfId="0" applyFont="1" applyFill="1" applyBorder="1" applyAlignment="1">
      <alignment vertical="top" wrapText="1"/>
    </xf>
    <xf numFmtId="0" fontId="91" fillId="5" borderId="35" xfId="0" applyFont="1" applyFill="1" applyBorder="1" applyAlignment="1">
      <alignment vertical="top" wrapText="1"/>
    </xf>
    <xf numFmtId="0" fontId="5" fillId="0" borderId="16" xfId="0" applyFont="1" applyBorder="1" applyAlignment="1">
      <alignment vertical="center"/>
    </xf>
    <xf numFmtId="0" fontId="24" fillId="0" borderId="7" xfId="0" applyFont="1" applyBorder="1" applyAlignment="1">
      <alignment horizontal="center" vertical="center"/>
    </xf>
    <xf numFmtId="0" fontId="24" fillId="0" borderId="61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5" borderId="35" xfId="0" applyFont="1" applyFill="1" applyBorder="1" applyAlignment="1">
      <alignment horizontal="center" vertical="center"/>
    </xf>
    <xf numFmtId="0" fontId="5" fillId="5" borderId="34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left" vertical="top" wrapText="1"/>
    </xf>
    <xf numFmtId="3" fontId="88" fillId="0" borderId="12" xfId="0" applyNumberFormat="1" applyFont="1" applyBorder="1" applyAlignment="1">
      <alignment horizontal="center" vertical="center" wrapText="1"/>
    </xf>
    <xf numFmtId="0" fontId="24" fillId="0" borderId="0" xfId="0" applyFont="1"/>
    <xf numFmtId="0" fontId="24" fillId="5" borderId="9" xfId="0" applyFont="1" applyFill="1" applyBorder="1" applyAlignment="1">
      <alignment horizontal="left" vertical="top" wrapText="1"/>
    </xf>
    <xf numFmtId="0" fontId="124" fillId="5" borderId="9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24" fillId="5" borderId="9" xfId="0" applyFont="1" applyFill="1" applyBorder="1" applyAlignment="1">
      <alignment horizontal="left" vertical="top" wrapText="1"/>
    </xf>
    <xf numFmtId="3" fontId="88" fillId="2" borderId="9" xfId="0" applyNumberFormat="1" applyFont="1" applyFill="1" applyBorder="1" applyAlignment="1">
      <alignment horizontal="center" vertical="center" wrapText="1"/>
    </xf>
    <xf numFmtId="3" fontId="121" fillId="2" borderId="9" xfId="0" applyNumberFormat="1" applyFont="1" applyFill="1" applyBorder="1" applyAlignment="1">
      <alignment horizontal="center" vertical="center" wrapText="1"/>
    </xf>
    <xf numFmtId="3" fontId="88" fillId="0" borderId="9" xfId="0" applyNumberFormat="1" applyFont="1" applyBorder="1" applyAlignment="1">
      <alignment horizontal="center" vertical="center" wrapText="1"/>
    </xf>
    <xf numFmtId="0" fontId="121" fillId="5" borderId="0" xfId="0" applyFont="1" applyFill="1"/>
    <xf numFmtId="0" fontId="126" fillId="0" borderId="9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62" fillId="0" borderId="32" xfId="0" applyFont="1" applyBorder="1" applyAlignment="1"/>
    <xf numFmtId="0" fontId="17" fillId="9" borderId="32" xfId="0" applyFont="1" applyFill="1" applyBorder="1" applyAlignment="1">
      <alignment horizontal="center" vertical="center" wrapText="1"/>
    </xf>
    <xf numFmtId="0" fontId="24" fillId="0" borderId="32" xfId="0" applyFont="1" applyBorder="1" applyAlignment="1">
      <alignment vertical="top" wrapText="1"/>
    </xf>
    <xf numFmtId="0" fontId="127" fillId="9" borderId="12" xfId="0" applyFont="1" applyFill="1" applyBorder="1" applyAlignment="1">
      <alignment horizontal="center" vertical="center"/>
    </xf>
    <xf numFmtId="0" fontId="17" fillId="9" borderId="27" xfId="0" applyFont="1" applyFill="1" applyBorder="1" applyAlignment="1">
      <alignment horizontal="center" vertical="center"/>
    </xf>
    <xf numFmtId="0" fontId="17" fillId="9" borderId="27" xfId="0" applyFont="1" applyFill="1" applyBorder="1" applyAlignment="1">
      <alignment horizontal="center"/>
    </xf>
    <xf numFmtId="0" fontId="17" fillId="9" borderId="27" xfId="0" applyFont="1" applyFill="1" applyBorder="1" applyAlignment="1">
      <alignment horizontal="center" vertical="center" wrapText="1"/>
    </xf>
    <xf numFmtId="0" fontId="24" fillId="9" borderId="27" xfId="0" applyFont="1" applyFill="1" applyBorder="1" applyAlignment="1">
      <alignment vertical="top" wrapText="1"/>
    </xf>
    <xf numFmtId="0" fontId="24" fillId="0" borderId="2" xfId="0" applyFont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24" fillId="0" borderId="98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24" fillId="0" borderId="100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 vertical="top" wrapText="1"/>
    </xf>
    <xf numFmtId="3" fontId="88" fillId="0" borderId="9" xfId="0" applyNumberFormat="1" applyFont="1" applyBorder="1" applyAlignment="1">
      <alignment horizontal="center" vertical="center" wrapText="1"/>
    </xf>
    <xf numFmtId="3" fontId="5" fillId="0" borderId="9" xfId="0" applyNumberFormat="1" applyFont="1" applyBorder="1" applyAlignment="1">
      <alignment horizontal="center" vertical="center"/>
    </xf>
    <xf numFmtId="0" fontId="121" fillId="5" borderId="9" xfId="0" applyFont="1" applyFill="1" applyBorder="1" applyAlignment="1">
      <alignment horizontal="left" vertical="top" wrapText="1"/>
    </xf>
    <xf numFmtId="3" fontId="128" fillId="0" borderId="9" xfId="0" applyNumberFormat="1" applyFont="1" applyBorder="1" applyAlignment="1">
      <alignment horizontal="center" vertical="center" wrapText="1"/>
    </xf>
    <xf numFmtId="3" fontId="120" fillId="0" borderId="9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5" fillId="5" borderId="9" xfId="0" applyFont="1" applyFill="1" applyBorder="1" applyAlignment="1">
      <alignment horizontal="left" vertical="top" wrapText="1"/>
    </xf>
    <xf numFmtId="3" fontId="128" fillId="0" borderId="9" xfId="0" applyNumberFormat="1" applyFont="1" applyBorder="1" applyAlignment="1">
      <alignment horizontal="center" vertical="center"/>
    </xf>
    <xf numFmtId="0" fontId="103" fillId="0" borderId="9" xfId="0" applyFont="1" applyBorder="1" applyAlignment="1">
      <alignment horizontal="left" vertical="top" wrapText="1"/>
    </xf>
    <xf numFmtId="3" fontId="15" fillId="2" borderId="9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vertical="top" wrapText="1"/>
    </xf>
    <xf numFmtId="3" fontId="15" fillId="0" borderId="9" xfId="0" applyNumberFormat="1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24" fillId="0" borderId="9" xfId="0" applyFont="1" applyBorder="1"/>
    <xf numFmtId="0" fontId="121" fillId="5" borderId="9" xfId="0" applyFont="1" applyFill="1" applyBorder="1" applyAlignment="1">
      <alignment horizontal="center" vertical="center" wrapText="1"/>
    </xf>
    <xf numFmtId="0" fontId="118" fillId="0" borderId="9" xfId="0" applyFont="1" applyBorder="1" applyAlignment="1">
      <alignment vertical="top" wrapText="1"/>
    </xf>
    <xf numFmtId="0" fontId="25" fillId="0" borderId="9" xfId="0" applyFont="1" applyBorder="1" applyAlignment="1">
      <alignment vertical="top" wrapText="1"/>
    </xf>
    <xf numFmtId="0" fontId="121" fillId="0" borderId="9" xfId="0" applyFont="1" applyBorder="1"/>
    <xf numFmtId="0" fontId="121" fillId="0" borderId="0" xfId="0" applyFont="1"/>
    <xf numFmtId="0" fontId="121" fillId="0" borderId="9" xfId="0" applyFont="1" applyBorder="1" applyAlignment="1">
      <alignment horizontal="left" vertical="top" wrapText="1"/>
    </xf>
    <xf numFmtId="0" fontId="5" fillId="0" borderId="32" xfId="0" applyFont="1" applyBorder="1" applyAlignment="1">
      <alignment horizontal="center" vertical="center"/>
    </xf>
    <xf numFmtId="0" fontId="5" fillId="0" borderId="9" xfId="0" applyFont="1" applyBorder="1" applyAlignment="1">
      <alignment vertical="top" wrapText="1"/>
    </xf>
    <xf numFmtId="0" fontId="24" fillId="0" borderId="9" xfId="0" applyFont="1" applyBorder="1" applyAlignment="1">
      <alignment horizontal="left" vertical="top" wrapText="1"/>
    </xf>
    <xf numFmtId="3" fontId="5" fillId="2" borderId="9" xfId="0" applyNumberFormat="1" applyFont="1" applyFill="1" applyBorder="1" applyAlignment="1">
      <alignment horizontal="center" vertical="center"/>
    </xf>
    <xf numFmtId="49" fontId="5" fillId="5" borderId="9" xfId="0" applyNumberFormat="1" applyFont="1" applyFill="1" applyBorder="1" applyAlignment="1">
      <alignment horizontal="center" vertical="center"/>
    </xf>
    <xf numFmtId="0" fontId="118" fillId="0" borderId="9" xfId="0" applyFont="1" applyBorder="1" applyAlignment="1">
      <alignment vertical="top" wrapText="1"/>
    </xf>
    <xf numFmtId="3" fontId="24" fillId="0" borderId="9" xfId="0" applyNumberFormat="1" applyFont="1" applyBorder="1" applyAlignment="1">
      <alignment horizontal="center" vertical="center" wrapText="1"/>
    </xf>
    <xf numFmtId="0" fontId="24" fillId="0" borderId="9" xfId="0" applyFont="1" applyBorder="1" applyAlignment="1">
      <alignment vertical="top" wrapText="1"/>
    </xf>
    <xf numFmtId="49" fontId="5" fillId="0" borderId="9" xfId="0" applyNumberFormat="1" applyFont="1" applyBorder="1" applyAlignment="1">
      <alignment horizontal="center" vertical="center" wrapText="1"/>
    </xf>
    <xf numFmtId="0" fontId="130" fillId="5" borderId="9" xfId="0" applyFont="1" applyFill="1" applyBorder="1" applyAlignment="1">
      <alignment horizontal="left" vertical="top" wrapText="1"/>
    </xf>
    <xf numFmtId="0" fontId="5" fillId="0" borderId="9" xfId="0" applyFont="1" applyBorder="1" applyAlignment="1">
      <alignment vertical="top" wrapText="1"/>
    </xf>
    <xf numFmtId="3" fontId="24" fillId="0" borderId="9" xfId="0" applyNumberFormat="1" applyFont="1" applyBorder="1" applyAlignment="1">
      <alignment horizontal="center" vertical="center" wrapText="1"/>
    </xf>
    <xf numFmtId="3" fontId="5" fillId="0" borderId="9" xfId="0" applyNumberFormat="1" applyFont="1" applyBorder="1" applyAlignment="1">
      <alignment horizontal="center" vertical="center"/>
    </xf>
    <xf numFmtId="0" fontId="118" fillId="5" borderId="9" xfId="0" applyFont="1" applyFill="1" applyBorder="1" applyAlignment="1">
      <alignment vertical="top" wrapText="1"/>
    </xf>
    <xf numFmtId="3" fontId="24" fillId="0" borderId="9" xfId="0" applyNumberFormat="1" applyFont="1" applyBorder="1" applyAlignment="1">
      <alignment horizontal="center" vertical="center"/>
    </xf>
    <xf numFmtId="0" fontId="121" fillId="0" borderId="9" xfId="0" applyFont="1" applyBorder="1" applyAlignment="1">
      <alignment horizontal="center" vertical="center" wrapText="1"/>
    </xf>
    <xf numFmtId="49" fontId="5" fillId="5" borderId="9" xfId="0" applyNumberFormat="1" applyFont="1" applyFill="1" applyBorder="1" applyAlignment="1">
      <alignment horizontal="center" vertical="center" wrapText="1"/>
    </xf>
    <xf numFmtId="3" fontId="24" fillId="5" borderId="9" xfId="0" applyNumberFormat="1" applyFont="1" applyFill="1" applyBorder="1" applyAlignment="1">
      <alignment horizontal="center" vertical="center" wrapText="1"/>
    </xf>
    <xf numFmtId="0" fontId="131" fillId="2" borderId="9" xfId="0" applyFont="1" applyFill="1" applyBorder="1" applyAlignment="1">
      <alignment horizontal="center" vertical="center"/>
    </xf>
    <xf numFmtId="0" fontId="121" fillId="2" borderId="9" xfId="0" applyFont="1" applyFill="1" applyBorder="1" applyAlignment="1">
      <alignment horizontal="center" vertical="center" wrapText="1"/>
    </xf>
    <xf numFmtId="0" fontId="121" fillId="2" borderId="9" xfId="0" applyFont="1" applyFill="1" applyBorder="1" applyAlignment="1">
      <alignment horizontal="center" vertical="center" wrapText="1"/>
    </xf>
    <xf numFmtId="0" fontId="118" fillId="2" borderId="9" xfId="0" applyFont="1" applyFill="1" applyBorder="1" applyAlignment="1">
      <alignment vertical="top" wrapText="1"/>
    </xf>
    <xf numFmtId="3" fontId="24" fillId="2" borderId="9" xfId="0" applyNumberFormat="1" applyFont="1" applyFill="1" applyBorder="1" applyAlignment="1">
      <alignment horizontal="center" vertical="center" wrapText="1"/>
    </xf>
    <xf numFmtId="0" fontId="132" fillId="0" borderId="9" xfId="0" applyFont="1" applyBorder="1" applyAlignment="1">
      <alignment horizontal="center" vertical="center"/>
    </xf>
    <xf numFmtId="0" fontId="121" fillId="0" borderId="9" xfId="0" applyFont="1" applyBorder="1" applyAlignment="1">
      <alignment horizontal="center" vertical="center"/>
    </xf>
    <xf numFmtId="0" fontId="75" fillId="0" borderId="9" xfId="0" applyFont="1" applyBorder="1" applyAlignment="1">
      <alignment horizontal="center" vertical="center"/>
    </xf>
    <xf numFmtId="0" fontId="94" fillId="0" borderId="9" xfId="0" applyFont="1" applyBorder="1" applyAlignment="1">
      <alignment horizontal="center" vertical="center" wrapText="1"/>
    </xf>
    <xf numFmtId="0" fontId="121" fillId="0" borderId="9" xfId="0" applyFont="1" applyBorder="1" applyAlignment="1">
      <alignment horizontal="center"/>
    </xf>
    <xf numFmtId="0" fontId="121" fillId="5" borderId="35" xfId="0" applyFont="1" applyFill="1" applyBorder="1" applyAlignment="1">
      <alignment horizontal="center" vertical="center"/>
    </xf>
    <xf numFmtId="0" fontId="121" fillId="5" borderId="35" xfId="0" applyFont="1" applyFill="1" applyBorder="1" applyAlignment="1">
      <alignment vertical="center"/>
    </xf>
    <xf numFmtId="0" fontId="121" fillId="0" borderId="0" xfId="0" applyFont="1" applyAlignment="1">
      <alignment horizontal="center" vertical="center" wrapText="1"/>
    </xf>
    <xf numFmtId="0" fontId="121" fillId="0" borderId="0" xfId="0" applyFont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2" fillId="5" borderId="34" xfId="0" applyFont="1" applyFill="1" applyBorder="1" applyAlignment="1">
      <alignment horizontal="center" vertical="center"/>
    </xf>
    <xf numFmtId="0" fontId="82" fillId="0" borderId="0" xfId="0" applyFont="1"/>
    <xf numFmtId="0" fontId="82" fillId="5" borderId="9" xfId="0" applyFont="1" applyFill="1" applyBorder="1" applyAlignment="1">
      <alignment horizontal="center" vertical="center"/>
    </xf>
    <xf numFmtId="0" fontId="82" fillId="0" borderId="9" xfId="0" applyFont="1" applyBorder="1" applyAlignment="1">
      <alignment horizontal="center" vertical="center"/>
    </xf>
    <xf numFmtId="0" fontId="82" fillId="0" borderId="9" xfId="0" applyFont="1" applyBorder="1" applyAlignment="1">
      <alignment horizontal="center" vertical="center"/>
    </xf>
    <xf numFmtId="0" fontId="82" fillId="0" borderId="39" xfId="0" applyFont="1" applyBorder="1" applyAlignment="1">
      <alignment horizontal="center" vertical="center"/>
    </xf>
    <xf numFmtId="0" fontId="82" fillId="0" borderId="9" xfId="0" applyFont="1" applyBorder="1" applyAlignment="1">
      <alignment horizontal="center" vertical="center" wrapText="1"/>
    </xf>
    <xf numFmtId="0" fontId="121" fillId="5" borderId="9" xfId="0" applyFont="1" applyFill="1" applyBorder="1" applyAlignment="1">
      <alignment horizontal="center" vertical="center"/>
    </xf>
    <xf numFmtId="0" fontId="121" fillId="5" borderId="9" xfId="0" applyFont="1" applyFill="1" applyBorder="1" applyAlignment="1">
      <alignment vertical="center"/>
    </xf>
    <xf numFmtId="0" fontId="140" fillId="5" borderId="9" xfId="0" applyFont="1" applyFill="1" applyBorder="1" applyAlignment="1">
      <alignment horizontal="center" vertical="center"/>
    </xf>
    <xf numFmtId="0" fontId="141" fillId="0" borderId="9" xfId="0" applyFont="1" applyBorder="1" applyAlignment="1">
      <alignment horizontal="center" vertical="center" wrapText="1"/>
    </xf>
    <xf numFmtId="0" fontId="82" fillId="5" borderId="9" xfId="0" applyFont="1" applyFill="1" applyBorder="1" applyAlignment="1">
      <alignment horizontal="center" vertical="center" wrapText="1"/>
    </xf>
    <xf numFmtId="168" fontId="128" fillId="5" borderId="35" xfId="0" applyNumberFormat="1" applyFont="1" applyFill="1" applyBorder="1" applyAlignment="1">
      <alignment vertical="center"/>
    </xf>
    <xf numFmtId="0" fontId="82" fillId="0" borderId="0" xfId="0" applyFont="1" applyAlignment="1"/>
    <xf numFmtId="4" fontId="82" fillId="0" borderId="9" xfId="0" applyNumberFormat="1" applyFont="1" applyBorder="1" applyAlignment="1">
      <alignment horizontal="center" vertical="center"/>
    </xf>
    <xf numFmtId="4" fontId="121" fillId="5" borderId="35" xfId="0" applyNumberFormat="1" applyFont="1" applyFill="1" applyBorder="1" applyAlignment="1">
      <alignment horizontal="center" vertical="center" wrapText="1"/>
    </xf>
    <xf numFmtId="4" fontId="121" fillId="0" borderId="0" xfId="0" applyNumberFormat="1" applyFont="1" applyAlignment="1">
      <alignment horizontal="center" vertical="center" wrapText="1"/>
    </xf>
    <xf numFmtId="0" fontId="142" fillId="9" borderId="0" xfId="0" applyFont="1" applyFill="1" applyAlignment="1">
      <alignment vertical="top"/>
    </xf>
    <xf numFmtId="0" fontId="142" fillId="9" borderId="35" xfId="0" applyFont="1" applyFill="1" applyBorder="1" applyAlignment="1">
      <alignment vertical="top"/>
    </xf>
    <xf numFmtId="0" fontId="143" fillId="9" borderId="35" xfId="0" applyFont="1" applyFill="1" applyBorder="1" applyAlignment="1">
      <alignment vertical="top"/>
    </xf>
    <xf numFmtId="0" fontId="125" fillId="0" borderId="0" xfId="0" applyFont="1" applyAlignment="1">
      <alignment wrapText="1"/>
    </xf>
    <xf numFmtId="0" fontId="74" fillId="0" borderId="0" xfId="0" applyFont="1" applyAlignment="1">
      <alignment horizontal="right" wrapText="1"/>
    </xf>
    <xf numFmtId="0" fontId="20" fillId="0" borderId="0" xfId="0" applyFont="1" applyAlignment="1">
      <alignment horizontal="center" vertical="center" wrapText="1"/>
    </xf>
    <xf numFmtId="0" fontId="10" fillId="0" borderId="0" xfId="0" applyFont="1"/>
    <xf numFmtId="0" fontId="145" fillId="4" borderId="0" xfId="0" applyFont="1" applyFill="1" applyAlignment="1">
      <alignment horizontal="center" vertical="center"/>
    </xf>
    <xf numFmtId="0" fontId="146" fillId="5" borderId="35" xfId="0" applyFont="1" applyFill="1" applyBorder="1"/>
    <xf numFmtId="0" fontId="20" fillId="0" borderId="9" xfId="0" applyFont="1" applyBorder="1" applyAlignment="1">
      <alignment horizontal="center" vertical="center" wrapText="1"/>
    </xf>
    <xf numFmtId="0" fontId="144" fillId="0" borderId="9" xfId="0" applyFont="1" applyBorder="1" applyAlignment="1">
      <alignment horizontal="center" vertical="center" wrapText="1"/>
    </xf>
    <xf numFmtId="0" fontId="20" fillId="5" borderId="9" xfId="0" applyFont="1" applyFill="1" applyBorder="1" applyAlignment="1">
      <alignment horizontal="center" vertical="center" wrapText="1"/>
    </xf>
    <xf numFmtId="0" fontId="147" fillId="0" borderId="0" xfId="0" applyFont="1" applyAlignment="1">
      <alignment horizontal="center" vertical="center" wrapText="1"/>
    </xf>
    <xf numFmtId="0" fontId="148" fillId="0" borderId="9" xfId="0" applyFont="1" applyBorder="1" applyAlignment="1">
      <alignment horizontal="center" vertical="center" wrapText="1"/>
    </xf>
    <xf numFmtId="0" fontId="148" fillId="0" borderId="9" xfId="0" applyFont="1" applyBorder="1" applyAlignment="1">
      <alignment horizontal="left" vertical="center" wrapText="1"/>
    </xf>
    <xf numFmtId="0" fontId="149" fillId="0" borderId="9" xfId="0" applyFont="1" applyBorder="1" applyAlignment="1">
      <alignment horizontal="left" vertical="center" wrapText="1"/>
    </xf>
    <xf numFmtId="3" fontId="148" fillId="5" borderId="9" xfId="0" applyNumberFormat="1" applyFont="1" applyFill="1" applyBorder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0" fontId="148" fillId="0" borderId="0" xfId="0" applyFont="1"/>
    <xf numFmtId="0" fontId="148" fillId="0" borderId="9" xfId="0" applyFont="1" applyBorder="1"/>
    <xf numFmtId="0" fontId="148" fillId="0" borderId="9" xfId="0" applyFont="1" applyBorder="1" applyAlignment="1">
      <alignment horizontal="center" vertical="center"/>
    </xf>
    <xf numFmtId="0" fontId="140" fillId="0" borderId="9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3" fontId="151" fillId="0" borderId="9" xfId="0" applyNumberFormat="1" applyFont="1" applyBorder="1" applyAlignment="1">
      <alignment horizontal="center" vertical="center"/>
    </xf>
    <xf numFmtId="0" fontId="152" fillId="0" borderId="0" xfId="0" applyFont="1" applyAlignment="1">
      <alignment horizontal="center" vertical="center"/>
    </xf>
    <xf numFmtId="3" fontId="151" fillId="5" borderId="9" xfId="0" applyNumberFormat="1" applyFont="1" applyFill="1" applyBorder="1" applyAlignment="1">
      <alignment horizontal="center" vertical="center"/>
    </xf>
    <xf numFmtId="0" fontId="95" fillId="0" borderId="9" xfId="0" applyFont="1" applyBorder="1"/>
    <xf numFmtId="0" fontId="153" fillId="0" borderId="9" xfId="0" applyFont="1" applyBorder="1" applyAlignment="1">
      <alignment horizontal="left" vertical="center" wrapText="1"/>
    </xf>
    <xf numFmtId="0" fontId="148" fillId="0" borderId="0" xfId="0" applyFont="1" applyAlignment="1">
      <alignment horizontal="center" vertical="center"/>
    </xf>
    <xf numFmtId="0" fontId="148" fillId="0" borderId="8" xfId="0" applyFont="1" applyBorder="1" applyAlignment="1">
      <alignment horizontal="center" vertical="center"/>
    </xf>
    <xf numFmtId="0" fontId="5" fillId="0" borderId="8" xfId="0" applyFont="1" applyBorder="1"/>
    <xf numFmtId="0" fontId="148" fillId="0" borderId="8" xfId="0" applyFont="1" applyBorder="1" applyAlignment="1">
      <alignment horizontal="center" vertical="center" wrapText="1"/>
    </xf>
    <xf numFmtId="0" fontId="148" fillId="0" borderId="8" xfId="0" applyFont="1" applyBorder="1" applyAlignment="1">
      <alignment horizontal="left" vertical="center" wrapText="1"/>
    </xf>
    <xf numFmtId="0" fontId="140" fillId="0" borderId="8" xfId="0" applyFont="1" applyBorder="1" applyAlignment="1">
      <alignment horizontal="left" vertical="center" wrapText="1"/>
    </xf>
    <xf numFmtId="3" fontId="151" fillId="0" borderId="8" xfId="0" applyNumberFormat="1" applyFont="1" applyBorder="1" applyAlignment="1">
      <alignment horizontal="center" vertical="center"/>
    </xf>
    <xf numFmtId="0" fontId="73" fillId="5" borderId="9" xfId="0" applyFont="1" applyFill="1" applyBorder="1" applyAlignment="1">
      <alignment horizontal="left" vertical="center" wrapText="1"/>
    </xf>
    <xf numFmtId="2" fontId="153" fillId="0" borderId="9" xfId="0" applyNumberFormat="1" applyFont="1" applyBorder="1" applyAlignment="1">
      <alignment horizontal="left" vertical="top" wrapText="1"/>
    </xf>
    <xf numFmtId="0" fontId="151" fillId="0" borderId="9" xfId="0" applyFont="1" applyBorder="1" applyAlignment="1">
      <alignment horizontal="center" vertical="center" wrapText="1"/>
    </xf>
    <xf numFmtId="3" fontId="72" fillId="0" borderId="9" xfId="0" applyNumberFormat="1" applyFont="1" applyBorder="1" applyAlignment="1">
      <alignment horizontal="center" vertical="center"/>
    </xf>
    <xf numFmtId="0" fontId="148" fillId="0" borderId="9" xfId="0" applyFont="1" applyBorder="1" applyAlignment="1">
      <alignment horizontal="left" vertical="center" wrapText="1"/>
    </xf>
    <xf numFmtId="0" fontId="148" fillId="0" borderId="9" xfId="0" applyFont="1" applyBorder="1" applyAlignment="1">
      <alignment horizontal="center" vertical="center" wrapText="1"/>
    </xf>
    <xf numFmtId="0" fontId="73" fillId="5" borderId="9" xfId="0" applyFont="1" applyFill="1" applyBorder="1" applyAlignment="1">
      <alignment horizontal="left" vertical="center" wrapText="1"/>
    </xf>
    <xf numFmtId="2" fontId="153" fillId="0" borderId="9" xfId="0" applyNumberFormat="1" applyFont="1" applyBorder="1" applyAlignment="1">
      <alignment horizontal="left" vertical="top" wrapText="1"/>
    </xf>
    <xf numFmtId="0" fontId="151" fillId="0" borderId="9" xfId="0" applyFont="1" applyBorder="1" applyAlignment="1">
      <alignment horizontal="center" vertical="center" wrapText="1"/>
    </xf>
    <xf numFmtId="0" fontId="150" fillId="2" borderId="0" xfId="0" applyFont="1" applyFill="1" applyAlignment="1">
      <alignment horizontal="center" vertical="center"/>
    </xf>
    <xf numFmtId="3" fontId="151" fillId="2" borderId="9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3" fillId="0" borderId="0" xfId="0" applyFont="1"/>
    <xf numFmtId="0" fontId="83" fillId="0" borderId="0" xfId="0" applyFont="1" applyAlignment="1">
      <alignment horizontal="center"/>
    </xf>
    <xf numFmtId="0" fontId="140" fillId="0" borderId="0" xfId="0" applyFont="1"/>
    <xf numFmtId="0" fontId="5" fillId="0" borderId="0" xfId="0" applyFont="1" applyAlignment="1">
      <alignment horizontal="right" wrapText="1"/>
    </xf>
    <xf numFmtId="0" fontId="5" fillId="0" borderId="0" xfId="0" applyFont="1" applyAlignment="1">
      <alignment horizontal="right"/>
    </xf>
    <xf numFmtId="0" fontId="74" fillId="0" borderId="9" xfId="0" applyFont="1" applyBorder="1" applyAlignment="1">
      <alignment horizontal="center" vertical="center"/>
    </xf>
    <xf numFmtId="0" fontId="20" fillId="5" borderId="35" xfId="0" applyFont="1" applyFill="1" applyBorder="1" applyAlignment="1">
      <alignment vertical="center"/>
    </xf>
    <xf numFmtId="12" fontId="5" fillId="5" borderId="9" xfId="0" applyNumberFormat="1" applyFont="1" applyFill="1" applyBorder="1" applyAlignment="1">
      <alignment vertical="center"/>
    </xf>
    <xf numFmtId="12" fontId="5" fillId="5" borderId="9" xfId="0" applyNumberFormat="1" applyFont="1" applyFill="1" applyBorder="1" applyAlignment="1">
      <alignment horizontal="center" vertical="center"/>
    </xf>
    <xf numFmtId="0" fontId="121" fillId="5" borderId="9" xfId="0" applyFont="1" applyFill="1" applyBorder="1" applyAlignment="1">
      <alignment horizontal="right" vertical="center"/>
    </xf>
    <xf numFmtId="169" fontId="5" fillId="5" borderId="9" xfId="0" applyNumberFormat="1" applyFont="1" applyFill="1" applyBorder="1" applyAlignment="1">
      <alignment horizontal="center" vertical="center"/>
    </xf>
    <xf numFmtId="3" fontId="5" fillId="5" borderId="9" xfId="0" applyNumberFormat="1" applyFont="1" applyFill="1" applyBorder="1" applyAlignment="1">
      <alignment horizontal="center" vertical="center"/>
    </xf>
    <xf numFmtId="0" fontId="5" fillId="15" borderId="9" xfId="0" applyFont="1" applyFill="1" applyBorder="1" applyAlignment="1">
      <alignment horizontal="center" vertical="center" wrapText="1"/>
    </xf>
    <xf numFmtId="12" fontId="5" fillId="0" borderId="9" xfId="0" applyNumberFormat="1" applyFont="1" applyBorder="1" applyAlignment="1">
      <alignment vertical="center"/>
    </xf>
    <xf numFmtId="12" fontId="5" fillId="0" borderId="9" xfId="0" applyNumberFormat="1" applyFont="1" applyBorder="1" applyAlignment="1">
      <alignment horizontal="center" vertical="center"/>
    </xf>
    <xf numFmtId="169" fontId="5" fillId="0" borderId="9" xfId="0" applyNumberFormat="1" applyFont="1" applyBorder="1" applyAlignment="1">
      <alignment horizontal="center" vertical="center"/>
    </xf>
    <xf numFmtId="0" fontId="5" fillId="5" borderId="9" xfId="0" applyFont="1" applyFill="1" applyBorder="1" applyAlignment="1">
      <alignment horizontal="right" vertical="center"/>
    </xf>
    <xf numFmtId="1" fontId="121" fillId="5" borderId="9" xfId="0" applyNumberFormat="1" applyFont="1" applyFill="1" applyBorder="1" applyAlignment="1">
      <alignment horizontal="right" vertical="center"/>
    </xf>
    <xf numFmtId="0" fontId="5" fillId="16" borderId="9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right" vertical="center" wrapText="1"/>
    </xf>
    <xf numFmtId="0" fontId="91" fillId="5" borderId="59" xfId="0" applyFont="1" applyFill="1" applyBorder="1" applyAlignment="1">
      <alignment horizontal="center" vertical="center"/>
    </xf>
    <xf numFmtId="0" fontId="91" fillId="5" borderId="103" xfId="0" applyFont="1" applyFill="1" applyBorder="1" applyAlignment="1">
      <alignment horizontal="center"/>
    </xf>
    <xf numFmtId="170" fontId="125" fillId="0" borderId="12" xfId="0" applyNumberFormat="1" applyFont="1" applyBorder="1" applyAlignment="1">
      <alignment horizontal="center" vertical="center"/>
    </xf>
    <xf numFmtId="49" fontId="155" fillId="0" borderId="12" xfId="0" applyNumberFormat="1" applyFont="1" applyBorder="1" applyAlignment="1">
      <alignment horizontal="center" vertical="center" wrapText="1"/>
    </xf>
    <xf numFmtId="0" fontId="156" fillId="0" borderId="0" xfId="0" applyFont="1" applyAlignment="1">
      <alignment vertical="center"/>
    </xf>
    <xf numFmtId="170" fontId="125" fillId="0" borderId="9" xfId="0" applyNumberFormat="1" applyFont="1" applyBorder="1" applyAlignment="1">
      <alignment horizontal="center" vertical="center"/>
    </xf>
    <xf numFmtId="49" fontId="155" fillId="0" borderId="9" xfId="0" applyNumberFormat="1" applyFont="1" applyBorder="1" applyAlignment="1">
      <alignment horizontal="center" vertical="center" wrapText="1"/>
    </xf>
    <xf numFmtId="0" fontId="125" fillId="5" borderId="59" xfId="0" applyFont="1" applyFill="1" applyBorder="1" applyAlignment="1">
      <alignment horizontal="center" vertical="center"/>
    </xf>
    <xf numFmtId="0" fontId="125" fillId="5" borderId="105" xfId="0" applyFont="1" applyFill="1" applyBorder="1" applyAlignment="1">
      <alignment horizontal="center" vertical="center"/>
    </xf>
    <xf numFmtId="0" fontId="146" fillId="5" borderId="103" xfId="0" applyFont="1" applyFill="1" applyBorder="1" applyAlignment="1">
      <alignment horizontal="center"/>
    </xf>
    <xf numFmtId="0" fontId="73" fillId="4" borderId="35" xfId="0" applyFont="1" applyFill="1" applyBorder="1"/>
    <xf numFmtId="0" fontId="73" fillId="4" borderId="35" xfId="0" applyFont="1" applyFill="1" applyBorder="1" applyAlignment="1">
      <alignment horizontal="center" vertical="center"/>
    </xf>
    <xf numFmtId="0" fontId="155" fillId="5" borderId="9" xfId="0" applyFont="1" applyFill="1" applyBorder="1" applyAlignment="1">
      <alignment horizontal="left" vertical="center" wrapText="1"/>
    </xf>
    <xf numFmtId="171" fontId="155" fillId="5" borderId="9" xfId="0" applyNumberFormat="1" applyFont="1" applyFill="1" applyBorder="1" applyAlignment="1">
      <alignment horizontal="center" vertical="center" wrapText="1"/>
    </xf>
    <xf numFmtId="171" fontId="74" fillId="5" borderId="9" xfId="0" applyNumberFormat="1" applyFont="1" applyFill="1" applyBorder="1" applyAlignment="1">
      <alignment horizontal="center" wrapText="1"/>
    </xf>
    <xf numFmtId="49" fontId="155" fillId="0" borderId="9" xfId="0" applyNumberFormat="1" applyFont="1" applyBorder="1" applyAlignment="1">
      <alignment horizontal="center" vertical="center"/>
    </xf>
    <xf numFmtId="171" fontId="74" fillId="5" borderId="9" xfId="0" applyNumberFormat="1" applyFont="1" applyFill="1" applyBorder="1" applyAlignment="1">
      <alignment horizontal="center"/>
    </xf>
    <xf numFmtId="0" fontId="155" fillId="0" borderId="9" xfId="0" applyFont="1" applyBorder="1" applyAlignment="1">
      <alignment horizontal="left" vertical="center" wrapText="1"/>
    </xf>
    <xf numFmtId="171" fontId="155" fillId="0" borderId="9" xfId="0" applyNumberFormat="1" applyFont="1" applyBorder="1" applyAlignment="1">
      <alignment horizontal="center" vertical="center" wrapText="1"/>
    </xf>
    <xf numFmtId="171" fontId="74" fillId="0" borderId="9" xfId="0" applyNumberFormat="1" applyFont="1" applyBorder="1" applyAlignment="1">
      <alignment horizontal="center"/>
    </xf>
    <xf numFmtId="166" fontId="125" fillId="0" borderId="9" xfId="0" applyNumberFormat="1" applyFont="1" applyBorder="1" applyAlignment="1">
      <alignment horizontal="center" vertical="center"/>
    </xf>
    <xf numFmtId="0" fontId="155" fillId="0" borderId="0" xfId="0" applyFont="1" applyAlignment="1">
      <alignment horizontal="left" vertical="center" wrapText="1"/>
    </xf>
    <xf numFmtId="171" fontId="155" fillId="0" borderId="0" xfId="0" applyNumberFormat="1" applyFont="1" applyAlignment="1">
      <alignment horizontal="center" vertical="center" wrapText="1"/>
    </xf>
    <xf numFmtId="171" fontId="74" fillId="0" borderId="0" xfId="0" applyNumberFormat="1" applyFont="1" applyAlignment="1">
      <alignment horizontal="center"/>
    </xf>
    <xf numFmtId="171" fontId="125" fillId="0" borderId="0" xfId="0" applyNumberFormat="1" applyFont="1" applyAlignment="1">
      <alignment horizontal="center" vertical="center"/>
    </xf>
    <xf numFmtId="0" fontId="5" fillId="0" borderId="0" xfId="0" applyFont="1" applyAlignment="1">
      <alignment wrapText="1"/>
    </xf>
    <xf numFmtId="0" fontId="74" fillId="5" borderId="39" xfId="0" applyFont="1" applyFill="1" applyBorder="1" applyAlignment="1">
      <alignment horizontal="center" vertical="center" wrapText="1"/>
    </xf>
    <xf numFmtId="0" fontId="20" fillId="5" borderId="39" xfId="0" applyFont="1" applyFill="1" applyBorder="1" applyAlignment="1">
      <alignment horizontal="center" vertical="center" wrapText="1"/>
    </xf>
    <xf numFmtId="0" fontId="95" fillId="0" borderId="0" xfId="0" applyFont="1" applyAlignment="1">
      <alignment vertical="top" wrapText="1"/>
    </xf>
    <xf numFmtId="0" fontId="153" fillId="0" borderId="9" xfId="0" applyFont="1" applyBorder="1" applyAlignment="1">
      <alignment horizontal="center" vertical="center" wrapText="1"/>
    </xf>
    <xf numFmtId="0" fontId="157" fillId="0" borderId="9" xfId="0" applyFont="1" applyBorder="1" applyAlignment="1">
      <alignment horizontal="center" vertical="center" wrapText="1"/>
    </xf>
    <xf numFmtId="0" fontId="82" fillId="0" borderId="9" xfId="0" applyFont="1" applyBorder="1" applyAlignment="1">
      <alignment vertical="top" wrapText="1"/>
    </xf>
    <xf numFmtId="0" fontId="88" fillId="0" borderId="9" xfId="0" applyFont="1" applyBorder="1" applyAlignment="1">
      <alignment horizontal="center" vertical="top" wrapText="1"/>
    </xf>
    <xf numFmtId="170" fontId="95" fillId="0" borderId="9" xfId="0" applyNumberFormat="1" applyFont="1" applyBorder="1" applyAlignment="1">
      <alignment horizontal="center" vertical="center" wrapText="1"/>
    </xf>
    <xf numFmtId="170" fontId="5" fillId="0" borderId="0" xfId="0" applyNumberFormat="1" applyFont="1" applyAlignment="1">
      <alignment horizontal="center" vertical="center"/>
    </xf>
    <xf numFmtId="0" fontId="153" fillId="5" borderId="9" xfId="0" applyFont="1" applyFill="1" applyBorder="1" applyAlignment="1">
      <alignment horizontal="center" vertical="center" wrapText="1"/>
    </xf>
    <xf numFmtId="0" fontId="82" fillId="5" borderId="9" xfId="0" applyFont="1" applyFill="1" applyBorder="1" applyAlignment="1">
      <alignment vertical="top" wrapText="1"/>
    </xf>
    <xf numFmtId="0" fontId="88" fillId="5" borderId="9" xfId="0" applyFont="1" applyFill="1" applyBorder="1" applyAlignment="1">
      <alignment horizontal="center" vertical="top" wrapText="1"/>
    </xf>
    <xf numFmtId="0" fontId="95" fillId="5" borderId="35" xfId="0" applyFont="1" applyFill="1" applyBorder="1" applyAlignment="1">
      <alignment vertical="top" wrapText="1"/>
    </xf>
    <xf numFmtId="0" fontId="88" fillId="0" borderId="9" xfId="0" applyFont="1" applyBorder="1" applyAlignment="1">
      <alignment horizontal="right" vertical="top" wrapText="1"/>
    </xf>
    <xf numFmtId="0" fontId="6" fillId="2" borderId="9" xfId="0" applyFont="1" applyFill="1" applyBorder="1" applyAlignment="1">
      <alignment horizontal="center" vertical="center" wrapText="1"/>
    </xf>
    <xf numFmtId="0" fontId="153" fillId="2" borderId="9" xfId="0" applyFont="1" applyFill="1" applyBorder="1" applyAlignment="1">
      <alignment horizontal="center" vertical="center" wrapText="1"/>
    </xf>
    <xf numFmtId="0" fontId="157" fillId="2" borderId="9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wrapText="1"/>
    </xf>
    <xf numFmtId="0" fontId="88" fillId="2" borderId="9" xfId="0" applyFont="1" applyFill="1" applyBorder="1" applyAlignment="1">
      <alignment horizontal="center" vertical="top" wrapText="1"/>
    </xf>
    <xf numFmtId="170" fontId="95" fillId="2" borderId="9" xfId="0" applyNumberFormat="1" applyFont="1" applyFill="1" applyBorder="1" applyAlignment="1">
      <alignment horizontal="center" vertical="center" wrapText="1"/>
    </xf>
    <xf numFmtId="170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wrapText="1"/>
    </xf>
    <xf numFmtId="0" fontId="157" fillId="5" borderId="9" xfId="0" applyFont="1" applyFill="1" applyBorder="1" applyAlignment="1">
      <alignment horizontal="center" vertical="center" wrapText="1"/>
    </xf>
    <xf numFmtId="170" fontId="95" fillId="5" borderId="9" xfId="0" applyNumberFormat="1" applyFont="1" applyFill="1" applyBorder="1" applyAlignment="1">
      <alignment horizontal="center" vertical="center" wrapText="1"/>
    </xf>
    <xf numFmtId="170" fontId="5" fillId="0" borderId="0" xfId="0" applyNumberFormat="1" applyFont="1" applyAlignment="1">
      <alignment horizontal="center" vertical="center"/>
    </xf>
    <xf numFmtId="0" fontId="20" fillId="0" borderId="61" xfId="0" applyFont="1" applyBorder="1" applyAlignment="1">
      <alignment horizontal="center" vertical="center" wrapText="1"/>
    </xf>
    <xf numFmtId="0" fontId="20" fillId="5" borderId="59" xfId="0" applyFont="1" applyFill="1" applyBorder="1" applyAlignment="1">
      <alignment horizontal="center" vertical="center" wrapText="1"/>
    </xf>
    <xf numFmtId="0" fontId="74" fillId="5" borderId="59" xfId="0" applyFont="1" applyFill="1" applyBorder="1" applyAlignment="1">
      <alignment horizontal="center" vertical="center" wrapText="1"/>
    </xf>
    <xf numFmtId="0" fontId="74" fillId="5" borderId="110" xfId="0" applyFont="1" applyFill="1" applyBorder="1" applyAlignment="1">
      <alignment horizontal="center" vertical="center" wrapText="1"/>
    </xf>
    <xf numFmtId="0" fontId="95" fillId="0" borderId="98" xfId="0" applyFont="1" applyBorder="1" applyAlignment="1">
      <alignment horizontal="center" vertical="center" wrapText="1"/>
    </xf>
    <xf numFmtId="0" fontId="74" fillId="5" borderId="60" xfId="0" applyFont="1" applyFill="1" applyBorder="1" applyAlignment="1">
      <alignment horizontal="center" vertical="center" wrapText="1"/>
    </xf>
    <xf numFmtId="0" fontId="158" fillId="0" borderId="12" xfId="0" applyFont="1" applyBorder="1" applyAlignment="1">
      <alignment horizontal="center" vertical="center" wrapText="1"/>
    </xf>
    <xf numFmtId="0" fontId="153" fillId="0" borderId="12" xfId="0" applyFont="1" applyBorder="1" applyAlignment="1">
      <alignment horizontal="center" vertical="center" wrapText="1"/>
    </xf>
    <xf numFmtId="0" fontId="88" fillId="0" borderId="12" xfId="0" applyFont="1" applyBorder="1" applyAlignment="1">
      <alignment horizontal="center" vertical="center" wrapText="1"/>
    </xf>
    <xf numFmtId="0" fontId="95" fillId="5" borderId="9" xfId="0" applyFont="1" applyFill="1" applyBorder="1" applyAlignment="1">
      <alignment horizontal="center" vertical="center" wrapText="1"/>
    </xf>
    <xf numFmtId="0" fontId="121" fillId="5" borderId="34" xfId="0" applyFont="1" applyFill="1" applyBorder="1" applyAlignment="1">
      <alignment horizontal="center" vertical="center" wrapText="1"/>
    </xf>
    <xf numFmtId="167" fontId="121" fillId="5" borderId="34" xfId="0" applyNumberFormat="1" applyFont="1" applyFill="1" applyBorder="1" applyAlignment="1">
      <alignment horizontal="center" vertical="center" wrapText="1"/>
    </xf>
    <xf numFmtId="0" fontId="88" fillId="5" borderId="34" xfId="0" applyFont="1" applyFill="1" applyBorder="1" applyAlignment="1">
      <alignment horizontal="center" vertical="top" wrapText="1"/>
    </xf>
    <xf numFmtId="3" fontId="95" fillId="0" borderId="12" xfId="0" applyNumberFormat="1" applyFont="1" applyBorder="1" applyAlignment="1">
      <alignment horizontal="center" vertical="center" wrapText="1"/>
    </xf>
    <xf numFmtId="167" fontId="121" fillId="5" borderId="9" xfId="0" applyNumberFormat="1" applyFont="1" applyFill="1" applyBorder="1" applyAlignment="1">
      <alignment horizontal="center" vertical="center" wrapText="1"/>
    </xf>
    <xf numFmtId="3" fontId="95" fillId="0" borderId="9" xfId="0" applyNumberFormat="1" applyFont="1" applyBorder="1" applyAlignment="1">
      <alignment horizontal="center" vertical="center" wrapText="1"/>
    </xf>
    <xf numFmtId="167" fontId="121" fillId="0" borderId="9" xfId="0" applyNumberFormat="1" applyFont="1" applyBorder="1" applyAlignment="1">
      <alignment horizontal="center" vertical="center" wrapText="1"/>
    </xf>
    <xf numFmtId="3" fontId="95" fillId="0" borderId="9" xfId="0" applyNumberFormat="1" applyFont="1" applyBorder="1" applyAlignment="1">
      <alignment horizontal="center" vertical="center" wrapText="1"/>
    </xf>
    <xf numFmtId="170" fontId="5" fillId="0" borderId="35" xfId="0" applyNumberFormat="1" applyFont="1" applyBorder="1" applyAlignment="1">
      <alignment horizontal="center" vertical="center"/>
    </xf>
    <xf numFmtId="3" fontId="95" fillId="2" borderId="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2" fillId="0" borderId="0" xfId="0" applyFont="1" applyAlignment="1">
      <alignment horizontal="left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118" fillId="5" borderId="9" xfId="0" applyFont="1" applyFill="1" applyBorder="1" applyAlignment="1">
      <alignment horizontal="center" vertical="center"/>
    </xf>
    <xf numFmtId="0" fontId="118" fillId="5" borderId="9" xfId="0" applyFont="1" applyFill="1" applyBorder="1" applyAlignment="1">
      <alignment horizontal="center" vertical="center" wrapText="1"/>
    </xf>
    <xf numFmtId="0" fontId="159" fillId="0" borderId="0" xfId="0" applyFont="1" applyAlignment="1">
      <alignment horizontal="center" vertical="center"/>
    </xf>
    <xf numFmtId="0" fontId="160" fillId="0" borderId="9" xfId="0" applyFont="1" applyBorder="1" applyAlignment="1">
      <alignment horizontal="center" wrapText="1"/>
    </xf>
    <xf numFmtId="0" fontId="28" fillId="0" borderId="9" xfId="0" applyFont="1" applyBorder="1" applyAlignment="1">
      <alignment horizontal="left" vertical="top" wrapText="1"/>
    </xf>
    <xf numFmtId="3" fontId="6" fillId="0" borderId="9" xfId="0" applyNumberFormat="1" applyFont="1" applyBorder="1"/>
    <xf numFmtId="0" fontId="81" fillId="0" borderId="9" xfId="0" applyFont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81" fillId="0" borderId="9" xfId="0" applyFont="1" applyBorder="1" applyAlignment="1">
      <alignment horizontal="center"/>
    </xf>
    <xf numFmtId="0" fontId="160" fillId="0" borderId="9" xfId="0" applyFont="1" applyBorder="1" applyAlignment="1">
      <alignment horizontal="center" vertical="center" wrapText="1"/>
    </xf>
    <xf numFmtId="0" fontId="160" fillId="0" borderId="9" xfId="0" applyFont="1" applyBorder="1" applyAlignment="1">
      <alignment horizontal="left" vertical="center" wrapText="1"/>
    </xf>
    <xf numFmtId="0" fontId="161" fillId="0" borderId="9" xfId="0" applyFont="1" applyBorder="1" applyAlignment="1">
      <alignment horizontal="center" vertical="center"/>
    </xf>
    <xf numFmtId="0" fontId="72" fillId="5" borderId="9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left" vertical="top" wrapText="1"/>
    </xf>
    <xf numFmtId="3" fontId="5" fillId="0" borderId="9" xfId="0" applyNumberFormat="1" applyFont="1" applyBorder="1" applyAlignment="1"/>
    <xf numFmtId="0" fontId="5" fillId="0" borderId="9" xfId="0" applyFont="1" applyBorder="1" applyAlignment="1"/>
    <xf numFmtId="0" fontId="94" fillId="0" borderId="0" xfId="0" applyFont="1"/>
    <xf numFmtId="0" fontId="94" fillId="0" borderId="0" xfId="0" applyFont="1" applyAlignment="1">
      <alignment vertical="center"/>
    </xf>
    <xf numFmtId="0" fontId="94" fillId="0" borderId="0" xfId="0" applyFont="1" applyAlignment="1">
      <alignment horizontal="left"/>
    </xf>
    <xf numFmtId="0" fontId="82" fillId="0" borderId="0" xfId="0" applyFont="1" applyAlignment="1">
      <alignment horizontal="right" vertical="center" wrapText="1"/>
    </xf>
    <xf numFmtId="0" fontId="121" fillId="7" borderId="7" xfId="0" applyFont="1" applyFill="1" applyBorder="1" applyAlignment="1">
      <alignment horizontal="center" vertical="center" wrapText="1"/>
    </xf>
    <xf numFmtId="172" fontId="5" fillId="0" borderId="12" xfId="0" applyNumberFormat="1" applyFont="1" applyBorder="1" applyAlignment="1">
      <alignment horizontal="center" vertical="center"/>
    </xf>
    <xf numFmtId="172" fontId="5" fillId="0" borderId="9" xfId="0" applyNumberFormat="1" applyFont="1" applyBorder="1" applyAlignment="1">
      <alignment horizontal="center" vertical="center"/>
    </xf>
    <xf numFmtId="0" fontId="94" fillId="0" borderId="8" xfId="0" applyFont="1" applyBorder="1" applyAlignment="1">
      <alignment horizontal="center" vertical="center"/>
    </xf>
    <xf numFmtId="172" fontId="5" fillId="2" borderId="12" xfId="0" applyNumberFormat="1" applyFont="1" applyFill="1" applyBorder="1" applyAlignment="1">
      <alignment horizontal="center" vertical="center"/>
    </xf>
    <xf numFmtId="172" fontId="5" fillId="2" borderId="9" xfId="0" applyNumberFormat="1" applyFont="1" applyFill="1" applyBorder="1" applyAlignment="1">
      <alignment horizontal="center" vertical="center"/>
    </xf>
    <xf numFmtId="172" fontId="5" fillId="2" borderId="12" xfId="0" applyNumberFormat="1" applyFont="1" applyFill="1" applyBorder="1" applyAlignment="1">
      <alignment horizontal="center" vertical="center"/>
    </xf>
    <xf numFmtId="0" fontId="94" fillId="0" borderId="9" xfId="0" applyFont="1" applyBorder="1" applyAlignment="1">
      <alignment vertical="center"/>
    </xf>
    <xf numFmtId="0" fontId="162" fillId="0" borderId="9" xfId="0" applyFont="1" applyBorder="1" applyAlignment="1">
      <alignment horizontal="center" vertical="center" wrapText="1"/>
    </xf>
    <xf numFmtId="172" fontId="5" fillId="5" borderId="9" xfId="0" applyNumberFormat="1" applyFont="1" applyFill="1" applyBorder="1" applyAlignment="1">
      <alignment horizontal="center" vertical="center"/>
    </xf>
    <xf numFmtId="0" fontId="94" fillId="0" borderId="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 wrapText="1"/>
    </xf>
    <xf numFmtId="0" fontId="162" fillId="0" borderId="9" xfId="0" applyFont="1" applyBorder="1" applyAlignment="1">
      <alignment horizontal="left" vertical="center" wrapText="1"/>
    </xf>
    <xf numFmtId="0" fontId="94" fillId="0" borderId="8" xfId="0" applyFont="1" applyBorder="1" applyAlignment="1">
      <alignment horizontal="center" vertical="center" wrapText="1"/>
    </xf>
    <xf numFmtId="172" fontId="5" fillId="2" borderId="30" xfId="0" applyNumberFormat="1" applyFont="1" applyFill="1" applyBorder="1" applyAlignment="1">
      <alignment horizontal="center" vertical="center"/>
    </xf>
    <xf numFmtId="172" fontId="5" fillId="2" borderId="9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62" fillId="0" borderId="54" xfId="0" applyFont="1" applyBorder="1" applyAlignment="1">
      <alignment horizontal="left" vertical="center" wrapText="1"/>
    </xf>
    <xf numFmtId="0" fontId="5" fillId="0" borderId="113" xfId="0" applyFont="1" applyBorder="1" applyAlignment="1">
      <alignment horizontal="center" vertical="center" wrapText="1"/>
    </xf>
    <xf numFmtId="172" fontId="5" fillId="2" borderId="113" xfId="0" applyNumberFormat="1" applyFont="1" applyFill="1" applyBorder="1" applyAlignment="1">
      <alignment horizontal="center" vertical="center"/>
    </xf>
    <xf numFmtId="0" fontId="121" fillId="7" borderId="104" xfId="0" applyFont="1" applyFill="1" applyBorder="1" applyAlignment="1">
      <alignment horizontal="center" vertical="center" wrapText="1"/>
    </xf>
    <xf numFmtId="0" fontId="94" fillId="0" borderId="12" xfId="0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 vertical="center" wrapText="1"/>
    </xf>
    <xf numFmtId="1" fontId="5" fillId="0" borderId="12" xfId="0" applyNumberFormat="1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172" fontId="5" fillId="0" borderId="25" xfId="0" applyNumberFormat="1" applyFont="1" applyBorder="1" applyAlignment="1">
      <alignment horizontal="center" vertical="center"/>
    </xf>
    <xf numFmtId="172" fontId="5" fillId="0" borderId="9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 wrapText="1"/>
    </xf>
    <xf numFmtId="172" fontId="5" fillId="0" borderId="30" xfId="0" applyNumberFormat="1" applyFont="1" applyBorder="1" applyAlignment="1">
      <alignment horizontal="center" vertical="center"/>
    </xf>
    <xf numFmtId="172" fontId="5" fillId="5" borderId="114" xfId="0" applyNumberFormat="1" applyFont="1" applyFill="1" applyBorder="1" applyAlignment="1">
      <alignment horizontal="center" vertical="center"/>
    </xf>
    <xf numFmtId="172" fontId="5" fillId="5" borderId="9" xfId="0" applyNumberFormat="1" applyFont="1" applyFill="1" applyBorder="1" applyAlignment="1">
      <alignment horizontal="center" vertical="center"/>
    </xf>
    <xf numFmtId="0" fontId="94" fillId="0" borderId="9" xfId="0" applyFont="1" applyBorder="1"/>
    <xf numFmtId="172" fontId="5" fillId="5" borderId="114" xfId="0" applyNumberFormat="1" applyFont="1" applyFill="1" applyBorder="1" applyAlignment="1">
      <alignment horizontal="center" vertical="center"/>
    </xf>
    <xf numFmtId="0" fontId="94" fillId="0" borderId="9" xfId="0" applyFont="1" applyBorder="1" applyAlignment="1">
      <alignment horizontal="center"/>
    </xf>
    <xf numFmtId="0" fontId="88" fillId="0" borderId="9" xfId="0" applyFont="1" applyBorder="1" applyAlignment="1">
      <alignment horizontal="center" vertical="center" wrapText="1"/>
    </xf>
    <xf numFmtId="0" fontId="94" fillId="2" borderId="9" xfId="0" applyFont="1" applyFill="1" applyBorder="1" applyAlignment="1">
      <alignment horizontal="center"/>
    </xf>
    <xf numFmtId="0" fontId="88" fillId="2" borderId="9" xfId="0" applyFont="1" applyFill="1" applyBorder="1" applyAlignment="1">
      <alignment horizontal="center" vertical="center" wrapText="1"/>
    </xf>
    <xf numFmtId="49" fontId="5" fillId="2" borderId="9" xfId="0" applyNumberFormat="1" applyFont="1" applyFill="1" applyBorder="1" applyAlignment="1">
      <alignment horizontal="center" vertical="center" wrapText="1"/>
    </xf>
    <xf numFmtId="1" fontId="5" fillId="2" borderId="9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172" fontId="5" fillId="2" borderId="114" xfId="0" applyNumberFormat="1" applyFont="1" applyFill="1" applyBorder="1" applyAlignment="1">
      <alignment horizontal="center" vertical="center"/>
    </xf>
    <xf numFmtId="3" fontId="121" fillId="5" borderId="9" xfId="0" applyNumberFormat="1" applyFont="1" applyFill="1" applyBorder="1" applyAlignment="1">
      <alignment horizontal="center" vertical="center" wrapText="1"/>
    </xf>
    <xf numFmtId="3" fontId="121" fillId="5" borderId="9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left"/>
    </xf>
    <xf numFmtId="0" fontId="163" fillId="0" borderId="0" xfId="0" applyFont="1" applyAlignment="1">
      <alignment horizontal="center" vertical="center"/>
    </xf>
    <xf numFmtId="0" fontId="121" fillId="0" borderId="9" xfId="0" applyFont="1" applyBorder="1" applyAlignment="1">
      <alignment horizontal="center" vertical="center"/>
    </xf>
    <xf numFmtId="0" fontId="121" fillId="0" borderId="9" xfId="0" applyFont="1" applyBorder="1" applyAlignment="1">
      <alignment horizontal="center" vertical="center" wrapText="1"/>
    </xf>
    <xf numFmtId="3" fontId="121" fillId="5" borderId="9" xfId="0" applyNumberFormat="1" applyFont="1" applyFill="1" applyBorder="1" applyAlignment="1">
      <alignment horizontal="center" vertical="center" wrapText="1"/>
    </xf>
    <xf numFmtId="0" fontId="76" fillId="0" borderId="0" xfId="0" applyFont="1" applyAlignment="1">
      <alignment horizontal="left"/>
    </xf>
    <xf numFmtId="0" fontId="121" fillId="7" borderId="58" xfId="0" applyFont="1" applyFill="1" applyBorder="1" applyAlignment="1">
      <alignment horizontal="center" vertical="center" wrapText="1"/>
    </xf>
    <xf numFmtId="0" fontId="121" fillId="7" borderId="98" xfId="0" applyFont="1" applyFill="1" applyBorder="1" applyAlignment="1">
      <alignment horizontal="center" vertical="center" wrapText="1"/>
    </xf>
    <xf numFmtId="0" fontId="121" fillId="7" borderId="2" xfId="0" applyFont="1" applyFill="1" applyBorder="1" applyAlignment="1">
      <alignment horizontal="center" vertical="center" wrapText="1"/>
    </xf>
    <xf numFmtId="0" fontId="94" fillId="0" borderId="0" xfId="0" applyFont="1" applyAlignment="1">
      <alignment horizontal="left" wrapText="1"/>
    </xf>
    <xf numFmtId="0" fontId="94" fillId="0" borderId="0" xfId="0" applyFont="1" applyAlignment="1">
      <alignment wrapText="1"/>
    </xf>
    <xf numFmtId="0" fontId="6" fillId="5" borderId="9" xfId="0" applyFont="1" applyFill="1" applyBorder="1" applyAlignment="1">
      <alignment horizontal="center" vertical="center" wrapText="1"/>
    </xf>
    <xf numFmtId="0" fontId="94" fillId="5" borderId="9" xfId="0" applyFont="1" applyFill="1" applyBorder="1" applyAlignment="1">
      <alignment vertical="center" wrapText="1"/>
    </xf>
    <xf numFmtId="0" fontId="88" fillId="5" borderId="9" xfId="0" applyFont="1" applyFill="1" applyBorder="1" applyAlignment="1">
      <alignment horizontal="center" vertical="center" wrapText="1"/>
    </xf>
    <xf numFmtId="49" fontId="5" fillId="5" borderId="9" xfId="0" applyNumberFormat="1" applyFont="1" applyFill="1" applyBorder="1" applyAlignment="1">
      <alignment horizontal="center" vertical="center" wrapText="1"/>
    </xf>
    <xf numFmtId="1" fontId="5" fillId="5" borderId="9" xfId="0" applyNumberFormat="1" applyFont="1" applyFill="1" applyBorder="1" applyAlignment="1">
      <alignment horizontal="center" vertical="center" wrapText="1"/>
    </xf>
    <xf numFmtId="49" fontId="5" fillId="5" borderId="9" xfId="0" applyNumberFormat="1" applyFont="1" applyFill="1" applyBorder="1" applyAlignment="1">
      <alignment horizontal="center" vertical="center"/>
    </xf>
    <xf numFmtId="0" fontId="112" fillId="9" borderId="9" xfId="0" applyFont="1" applyFill="1" applyBorder="1" applyAlignment="1">
      <alignment horizontal="center" vertical="center"/>
    </xf>
    <xf numFmtId="0" fontId="164" fillId="5" borderId="12" xfId="0" applyFont="1" applyFill="1" applyBorder="1" applyAlignment="1">
      <alignment horizontal="center" vertical="center" wrapText="1"/>
    </xf>
    <xf numFmtId="0" fontId="94" fillId="5" borderId="12" xfId="0" applyFont="1" applyFill="1" applyBorder="1" applyAlignment="1">
      <alignment vertical="center" wrapText="1"/>
    </xf>
    <xf numFmtId="0" fontId="88" fillId="5" borderId="12" xfId="0" applyFont="1" applyFill="1" applyBorder="1" applyAlignment="1">
      <alignment horizontal="center" vertical="center" wrapText="1"/>
    </xf>
    <xf numFmtId="49" fontId="5" fillId="5" borderId="12" xfId="0" applyNumberFormat="1" applyFont="1" applyFill="1" applyBorder="1" applyAlignment="1">
      <alignment horizontal="center" vertical="center"/>
    </xf>
    <xf numFmtId="1" fontId="5" fillId="5" borderId="12" xfId="0" applyNumberFormat="1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165" fillId="5" borderId="92" xfId="0" applyFont="1" applyFill="1" applyBorder="1" applyAlignment="1">
      <alignment horizontal="center" vertical="center" wrapText="1"/>
    </xf>
    <xf numFmtId="0" fontId="94" fillId="5" borderId="92" xfId="0" applyFont="1" applyFill="1" applyBorder="1" applyAlignment="1">
      <alignment vertical="center"/>
    </xf>
    <xf numFmtId="0" fontId="88" fillId="5" borderId="92" xfId="0" applyFont="1" applyFill="1" applyBorder="1" applyAlignment="1">
      <alignment horizontal="center" vertical="center" wrapText="1"/>
    </xf>
    <xf numFmtId="49" fontId="5" fillId="5" borderId="92" xfId="0" applyNumberFormat="1" applyFont="1" applyFill="1" applyBorder="1" applyAlignment="1">
      <alignment horizontal="center" vertical="center" wrapText="1"/>
    </xf>
    <xf numFmtId="1" fontId="5" fillId="5" borderId="92" xfId="0" applyNumberFormat="1" applyFont="1" applyFill="1" applyBorder="1" applyAlignment="1">
      <alignment horizontal="center" vertical="center" wrapText="1"/>
    </xf>
    <xf numFmtId="0" fontId="5" fillId="5" borderId="92" xfId="0" applyFont="1" applyFill="1" applyBorder="1" applyAlignment="1">
      <alignment horizontal="center" vertical="center" wrapText="1"/>
    </xf>
    <xf numFmtId="0" fontId="166" fillId="5" borderId="9" xfId="0" applyFont="1" applyFill="1" applyBorder="1" applyAlignment="1">
      <alignment horizontal="center" vertical="center" wrapText="1"/>
    </xf>
    <xf numFmtId="0" fontId="94" fillId="5" borderId="9" xfId="0" applyFont="1" applyFill="1" applyBorder="1" applyAlignment="1">
      <alignment vertical="center"/>
    </xf>
    <xf numFmtId="0" fontId="167" fillId="0" borderId="12" xfId="0" applyFont="1" applyBorder="1" applyAlignment="1">
      <alignment horizontal="center" vertical="center" wrapText="1"/>
    </xf>
    <xf numFmtId="49" fontId="5" fillId="5" borderId="34" xfId="0" applyNumberFormat="1" applyFont="1" applyFill="1" applyBorder="1" applyAlignment="1">
      <alignment horizontal="center" vertical="center" wrapText="1"/>
    </xf>
    <xf numFmtId="1" fontId="5" fillId="5" borderId="34" xfId="0" applyNumberFormat="1" applyFont="1" applyFill="1" applyBorder="1" applyAlignment="1">
      <alignment horizontal="center" vertical="center" wrapText="1"/>
    </xf>
    <xf numFmtId="0" fontId="94" fillId="5" borderId="35" xfId="0" applyFont="1" applyFill="1" applyBorder="1"/>
    <xf numFmtId="0" fontId="168" fillId="0" borderId="8" xfId="0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72" fontId="5" fillId="0" borderId="8" xfId="0" applyNumberFormat="1" applyFont="1" applyBorder="1" applyAlignment="1">
      <alignment horizontal="center" vertical="center"/>
    </xf>
    <xf numFmtId="0" fontId="170" fillId="2" borderId="9" xfId="0" applyFont="1" applyFill="1" applyBorder="1" applyAlignment="1">
      <alignment horizontal="center" vertical="center" wrapText="1"/>
    </xf>
    <xf numFmtId="0" fontId="94" fillId="2" borderId="9" xfId="0" applyFont="1" applyFill="1" applyBorder="1" applyAlignment="1">
      <alignment vertical="center"/>
    </xf>
    <xf numFmtId="0" fontId="88" fillId="2" borderId="9" xfId="0" applyFont="1" applyFill="1" applyBorder="1" applyAlignment="1">
      <alignment horizontal="center" vertical="center" wrapText="1"/>
    </xf>
    <xf numFmtId="49" fontId="5" fillId="2" borderId="9" xfId="0" applyNumberFormat="1" applyFont="1" applyFill="1" applyBorder="1" applyAlignment="1">
      <alignment horizontal="center" vertical="center"/>
    </xf>
    <xf numFmtId="0" fontId="171" fillId="5" borderId="34" xfId="0" applyFont="1" applyFill="1" applyBorder="1" applyAlignment="1">
      <alignment horizontal="center" vertical="center"/>
    </xf>
    <xf numFmtId="0" fontId="156" fillId="0" borderId="0" xfId="0" applyFont="1" applyAlignment="1">
      <alignment horizontal="left" vertical="center"/>
    </xf>
    <xf numFmtId="0" fontId="156" fillId="0" borderId="0" xfId="0" applyFont="1" applyAlignment="1">
      <alignment horizontal="center" vertical="center"/>
    </xf>
    <xf numFmtId="0" fontId="88" fillId="0" borderId="8" xfId="0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0" fontId="94" fillId="5" borderId="34" xfId="0" applyFont="1" applyFill="1" applyBorder="1" applyAlignment="1">
      <alignment horizontal="center" vertical="center"/>
    </xf>
    <xf numFmtId="0" fontId="88" fillId="5" borderId="36" xfId="0" applyFont="1" applyFill="1" applyBorder="1" applyAlignment="1">
      <alignment horizontal="center" vertical="center" wrapText="1"/>
    </xf>
    <xf numFmtId="49" fontId="5" fillId="5" borderId="8" xfId="0" applyNumberFormat="1" applyFont="1" applyFill="1" applyBorder="1" applyAlignment="1">
      <alignment horizontal="center" vertical="center" wrapText="1"/>
    </xf>
    <xf numFmtId="1" fontId="5" fillId="5" borderId="8" xfId="0" applyNumberFormat="1" applyFont="1" applyFill="1" applyBorder="1" applyAlignment="1">
      <alignment horizontal="center" vertical="center" wrapText="1"/>
    </xf>
    <xf numFmtId="172" fontId="5" fillId="5" borderId="115" xfId="0" applyNumberFormat="1" applyFont="1" applyFill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172" fillId="2" borderId="32" xfId="0" applyFont="1" applyFill="1" applyBorder="1" applyAlignment="1">
      <alignment horizontal="center"/>
    </xf>
    <xf numFmtId="0" fontId="94" fillId="2" borderId="34" xfId="0" applyFont="1" applyFill="1" applyBorder="1" applyAlignment="1">
      <alignment horizontal="center" vertical="center"/>
    </xf>
    <xf numFmtId="49" fontId="17" fillId="2" borderId="9" xfId="0" applyNumberFormat="1" applyFont="1" applyFill="1" applyBorder="1" applyAlignment="1">
      <alignment horizontal="center" vertical="center" wrapText="1"/>
    </xf>
    <xf numFmtId="1" fontId="62" fillId="2" borderId="9" xfId="0" applyNumberFormat="1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 wrapText="1"/>
    </xf>
    <xf numFmtId="172" fontId="17" fillId="2" borderId="9" xfId="0" applyNumberFormat="1" applyFont="1" applyFill="1" applyBorder="1" applyAlignment="1">
      <alignment horizontal="center" vertical="center"/>
    </xf>
    <xf numFmtId="0" fontId="76" fillId="0" borderId="0" xfId="0" applyFont="1" applyAlignment="1">
      <alignment vertical="center" wrapText="1"/>
    </xf>
    <xf numFmtId="0" fontId="173" fillId="0" borderId="32" xfId="0" applyFont="1" applyBorder="1" applyAlignment="1">
      <alignment horizontal="center"/>
    </xf>
    <xf numFmtId="49" fontId="17" fillId="9" borderId="32" xfId="0" applyNumberFormat="1" applyFont="1" applyFill="1" applyBorder="1" applyAlignment="1">
      <alignment horizontal="center" vertical="center" wrapText="1"/>
    </xf>
    <xf numFmtId="1" fontId="62" fillId="9" borderId="32" xfId="0" applyNumberFormat="1" applyFont="1" applyFill="1" applyBorder="1" applyAlignment="1">
      <alignment vertical="center"/>
    </xf>
    <xf numFmtId="172" fontId="17" fillId="0" borderId="32" xfId="0" applyNumberFormat="1" applyFont="1" applyBorder="1" applyAlignment="1">
      <alignment horizontal="center" vertical="center"/>
    </xf>
    <xf numFmtId="172" fontId="17" fillId="0" borderId="32" xfId="0" applyNumberFormat="1" applyFont="1" applyBorder="1" applyAlignment="1">
      <alignment horizontal="center" vertical="center"/>
    </xf>
    <xf numFmtId="0" fontId="174" fillId="9" borderId="12" xfId="0" applyFont="1" applyFill="1" applyBorder="1" applyAlignment="1">
      <alignment horizontal="center"/>
    </xf>
    <xf numFmtId="49" fontId="17" fillId="9" borderId="27" xfId="0" applyNumberFormat="1" applyFont="1" applyFill="1" applyBorder="1" applyAlignment="1">
      <alignment horizontal="center" vertical="center" wrapText="1"/>
    </xf>
    <xf numFmtId="1" fontId="62" fillId="9" borderId="27" xfId="0" applyNumberFormat="1" applyFont="1" applyFill="1" applyBorder="1" applyAlignment="1">
      <alignment vertical="center"/>
    </xf>
    <xf numFmtId="0" fontId="17" fillId="0" borderId="27" xfId="0" applyFont="1" applyBorder="1" applyAlignment="1">
      <alignment horizontal="center" vertical="center" wrapText="1"/>
    </xf>
    <xf numFmtId="172" fontId="17" fillId="0" borderId="27" xfId="0" applyNumberFormat="1" applyFont="1" applyBorder="1" applyAlignment="1">
      <alignment horizontal="center" vertical="center"/>
    </xf>
    <xf numFmtId="49" fontId="5" fillId="5" borderId="39" xfId="0" applyNumberFormat="1" applyFont="1" applyFill="1" applyBorder="1" applyAlignment="1">
      <alignment horizontal="center" vertical="center" wrapText="1"/>
    </xf>
    <xf numFmtId="1" fontId="5" fillId="5" borderId="39" xfId="0" applyNumberFormat="1" applyFont="1" applyFill="1" applyBorder="1" applyAlignment="1">
      <alignment horizontal="center" vertical="center" wrapText="1"/>
    </xf>
    <xf numFmtId="0" fontId="5" fillId="0" borderId="101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172" fontId="5" fillId="0" borderId="116" xfId="0" applyNumberFormat="1" applyFont="1" applyBorder="1" applyAlignment="1">
      <alignment horizontal="center" vertical="center"/>
    </xf>
    <xf numFmtId="49" fontId="5" fillId="5" borderId="39" xfId="0" applyNumberFormat="1" applyFont="1" applyFill="1" applyBorder="1" applyAlignment="1">
      <alignment horizontal="center" vertical="center" wrapText="1"/>
    </xf>
    <xf numFmtId="0" fontId="156" fillId="0" borderId="17" xfId="0" applyFont="1" applyBorder="1" applyAlignment="1">
      <alignment vertical="center"/>
    </xf>
    <xf numFmtId="49" fontId="175" fillId="5" borderId="9" xfId="0" applyNumberFormat="1" applyFont="1" applyFill="1" applyBorder="1" applyAlignment="1">
      <alignment horizontal="center" vertical="center" wrapText="1"/>
    </xf>
    <xf numFmtId="0" fontId="94" fillId="5" borderId="9" xfId="0" applyFont="1" applyFill="1" applyBorder="1" applyAlignment="1">
      <alignment horizontal="center" vertical="center"/>
    </xf>
    <xf numFmtId="0" fontId="5" fillId="15" borderId="9" xfId="0" applyFont="1" applyFill="1" applyBorder="1" applyAlignment="1">
      <alignment horizontal="center" vertical="center" wrapText="1"/>
    </xf>
    <xf numFmtId="0" fontId="176" fillId="0" borderId="0" xfId="0" applyFont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49" fontId="25" fillId="2" borderId="12" xfId="0" applyNumberFormat="1" applyFont="1" applyFill="1" applyBorder="1" applyAlignment="1">
      <alignment horizontal="center" vertical="center" wrapText="1"/>
    </xf>
    <xf numFmtId="1" fontId="5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49" fontId="25" fillId="0" borderId="12" xfId="0" applyNumberFormat="1" applyFont="1" applyBorder="1" applyAlignment="1">
      <alignment horizontal="center" vertical="center" wrapText="1"/>
    </xf>
    <xf numFmtId="49" fontId="25" fillId="0" borderId="9" xfId="0" applyNumberFormat="1" applyFont="1" applyBorder="1" applyAlignment="1">
      <alignment horizontal="center" vertical="center" wrapText="1"/>
    </xf>
    <xf numFmtId="49" fontId="177" fillId="0" borderId="9" xfId="0" applyNumberFormat="1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94" fillId="2" borderId="9" xfId="0" applyFont="1" applyFill="1" applyBorder="1" applyAlignment="1">
      <alignment horizontal="center" vertical="center"/>
    </xf>
    <xf numFmtId="49" fontId="25" fillId="2" borderId="9" xfId="0" applyNumberFormat="1" applyFont="1" applyFill="1" applyBorder="1" applyAlignment="1">
      <alignment horizontal="center" vertical="center" wrapText="1"/>
    </xf>
    <xf numFmtId="0" fontId="94" fillId="2" borderId="9" xfId="0" applyFont="1" applyFill="1" applyBorder="1" applyAlignment="1">
      <alignment horizontal="center" vertical="center" wrapText="1"/>
    </xf>
    <xf numFmtId="49" fontId="25" fillId="0" borderId="9" xfId="0" applyNumberFormat="1" applyFont="1" applyBorder="1" applyAlignment="1">
      <alignment horizontal="center" vertical="center" wrapText="1"/>
    </xf>
    <xf numFmtId="0" fontId="178" fillId="0" borderId="0" xfId="0" applyFont="1" applyAlignment="1">
      <alignment horizontal="center" vertical="center" wrapText="1"/>
    </xf>
    <xf numFmtId="0" fontId="88" fillId="0" borderId="39" xfId="0" applyFont="1" applyBorder="1" applyAlignment="1">
      <alignment horizontal="center" vertical="center" wrapText="1"/>
    </xf>
    <xf numFmtId="49" fontId="25" fillId="0" borderId="39" xfId="0" applyNumberFormat="1" applyFont="1" applyBorder="1" applyAlignment="1">
      <alignment horizontal="center" vertical="center" wrapText="1"/>
    </xf>
    <xf numFmtId="0" fontId="94" fillId="0" borderId="56" xfId="0" applyFont="1" applyBorder="1" applyAlignment="1">
      <alignment horizontal="center" vertical="center" wrapText="1"/>
    </xf>
    <xf numFmtId="0" fontId="88" fillId="0" borderId="34" xfId="0" applyFont="1" applyBorder="1" applyAlignment="1">
      <alignment horizontal="center" vertical="center" wrapText="1"/>
    </xf>
    <xf numFmtId="49" fontId="25" fillId="0" borderId="34" xfId="0" applyNumberFormat="1" applyFont="1" applyBorder="1" applyAlignment="1">
      <alignment horizontal="center" vertical="center" wrapText="1"/>
    </xf>
    <xf numFmtId="172" fontId="5" fillId="9" borderId="34" xfId="0" applyNumberFormat="1" applyFont="1" applyFill="1" applyBorder="1" applyAlignment="1">
      <alignment horizontal="center" vertical="center"/>
    </xf>
    <xf numFmtId="172" fontId="5" fillId="9" borderId="9" xfId="0" applyNumberFormat="1" applyFont="1" applyFill="1" applyBorder="1" applyAlignment="1">
      <alignment horizontal="center" vertical="center"/>
    </xf>
    <xf numFmtId="49" fontId="25" fillId="0" borderId="8" xfId="0" applyNumberFormat="1" applyFont="1" applyBorder="1" applyAlignment="1">
      <alignment horizontal="center" vertical="center" wrapText="1"/>
    </xf>
    <xf numFmtId="172" fontId="153" fillId="2" borderId="9" xfId="0" applyNumberFormat="1" applyFont="1" applyFill="1" applyBorder="1" applyAlignment="1">
      <alignment horizontal="center" vertical="center"/>
    </xf>
    <xf numFmtId="0" fontId="179" fillId="0" borderId="0" xfId="0" applyFont="1" applyAlignment="1">
      <alignment horizontal="center" vertical="center" wrapText="1"/>
    </xf>
    <xf numFmtId="0" fontId="94" fillId="0" borderId="0" xfId="0" applyFont="1" applyAlignment="1">
      <alignment horizontal="center" vertical="center" wrapText="1"/>
    </xf>
    <xf numFmtId="0" fontId="162" fillId="0" borderId="0" xfId="0" applyFont="1" applyAlignment="1">
      <alignment horizontal="left" vertical="center" wrapText="1"/>
    </xf>
    <xf numFmtId="0" fontId="121" fillId="7" borderId="59" xfId="0" applyFont="1" applyFill="1" applyBorder="1" applyAlignment="1">
      <alignment horizontal="center" vertical="center" wrapText="1"/>
    </xf>
    <xf numFmtId="0" fontId="162" fillId="0" borderId="12" xfId="0" applyFont="1" applyBorder="1" applyAlignment="1">
      <alignment horizontal="center" vertical="center" wrapText="1"/>
    </xf>
    <xf numFmtId="0" fontId="82" fillId="0" borderId="12" xfId="0" applyFont="1" applyBorder="1" applyAlignment="1">
      <alignment horizontal="center" vertical="center" wrapText="1"/>
    </xf>
    <xf numFmtId="3" fontId="5" fillId="9" borderId="34" xfId="0" applyNumberFormat="1" applyFont="1" applyFill="1" applyBorder="1" applyAlignment="1">
      <alignment horizontal="center" vertical="center"/>
    </xf>
    <xf numFmtId="3" fontId="87" fillId="9" borderId="34" xfId="0" applyNumberFormat="1" applyFont="1" applyFill="1" applyBorder="1" applyAlignment="1">
      <alignment horizontal="center" vertical="center"/>
    </xf>
    <xf numFmtId="0" fontId="82" fillId="0" borderId="9" xfId="0" applyFont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87" fillId="9" borderId="9" xfId="0" applyNumberFormat="1" applyFont="1" applyFill="1" applyBorder="1" applyAlignment="1">
      <alignment horizontal="center" vertical="center"/>
    </xf>
    <xf numFmtId="3" fontId="87" fillId="5" borderId="9" xfId="0" applyNumberFormat="1" applyFont="1" applyFill="1" applyBorder="1" applyAlignment="1">
      <alignment horizontal="center" vertical="center"/>
    </xf>
    <xf numFmtId="3" fontId="94" fillId="0" borderId="9" xfId="0" applyNumberFormat="1" applyFont="1" applyBorder="1" applyAlignment="1">
      <alignment horizontal="center" vertical="center"/>
    </xf>
    <xf numFmtId="3" fontId="87" fillId="2" borderId="9" xfId="0" applyNumberFormat="1" applyFont="1" applyFill="1" applyBorder="1" applyAlignment="1">
      <alignment horizontal="center" vertical="center"/>
    </xf>
    <xf numFmtId="3" fontId="94" fillId="0" borderId="0" xfId="0" applyNumberFormat="1" applyFont="1" applyAlignment="1">
      <alignment horizontal="left"/>
    </xf>
    <xf numFmtId="3" fontId="87" fillId="0" borderId="9" xfId="0" applyNumberFormat="1" applyFont="1" applyBorder="1" applyAlignment="1">
      <alignment horizontal="center" vertical="center"/>
    </xf>
    <xf numFmtId="3" fontId="87" fillId="2" borderId="9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76" fillId="0" borderId="0" xfId="0" applyFont="1" applyAlignment="1">
      <alignment horizontal="left" vertical="center"/>
    </xf>
    <xf numFmtId="0" fontId="6" fillId="0" borderId="9" xfId="0" applyFont="1" applyBorder="1" applyAlignment="1">
      <alignment horizontal="center" vertical="center"/>
    </xf>
    <xf numFmtId="0" fontId="88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vertical="center" wrapText="1"/>
    </xf>
    <xf numFmtId="0" fontId="121" fillId="11" borderId="9" xfId="0" applyFont="1" applyFill="1" applyBorder="1" applyAlignment="1">
      <alignment horizontal="center" vertical="center" wrapText="1"/>
    </xf>
    <xf numFmtId="3" fontId="180" fillId="0" borderId="9" xfId="0" applyNumberFormat="1" applyFont="1" applyBorder="1" applyAlignment="1">
      <alignment horizontal="center" vertical="center"/>
    </xf>
    <xf numFmtId="0" fontId="181" fillId="0" borderId="0" xfId="0" applyFont="1" applyAlignment="1">
      <alignment horizontal="left"/>
    </xf>
    <xf numFmtId="3" fontId="120" fillId="2" borderId="9" xfId="0" applyNumberFormat="1" applyFont="1" applyFill="1" applyBorder="1" applyAlignment="1">
      <alignment horizontal="center" vertical="center"/>
    </xf>
    <xf numFmtId="3" fontId="180" fillId="2" borderId="9" xfId="0" applyNumberFormat="1" applyFont="1" applyFill="1" applyBorder="1" applyAlignment="1">
      <alignment horizontal="center" vertical="center"/>
    </xf>
    <xf numFmtId="3" fontId="120" fillId="9" borderId="9" xfId="0" applyNumberFormat="1" applyFont="1" applyFill="1" applyBorder="1" applyAlignment="1">
      <alignment horizontal="center" vertical="center"/>
    </xf>
    <xf numFmtId="3" fontId="180" fillId="9" borderId="9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left"/>
    </xf>
    <xf numFmtId="0" fontId="94" fillId="0" borderId="5" xfId="0" applyFont="1" applyBorder="1" applyAlignment="1">
      <alignment horizontal="center" vertical="center" wrapText="1"/>
    </xf>
    <xf numFmtId="0" fontId="121" fillId="0" borderId="8" xfId="0" applyFont="1" applyBorder="1" applyAlignment="1">
      <alignment horizontal="center" vertical="center"/>
    </xf>
    <xf numFmtId="0" fontId="121" fillId="0" borderId="8" xfId="0" applyFont="1" applyBorder="1" applyAlignment="1">
      <alignment horizontal="center"/>
    </xf>
    <xf numFmtId="0" fontId="22" fillId="0" borderId="0" xfId="0" applyFont="1"/>
    <xf numFmtId="0" fontId="162" fillId="0" borderId="0" xfId="0" applyFont="1" applyAlignment="1">
      <alignment horizontal="center" vertical="center" wrapText="1"/>
    </xf>
    <xf numFmtId="0" fontId="184" fillId="0" borderId="0" xfId="0" applyFont="1" applyAlignment="1">
      <alignment horizontal="right" vertical="center" wrapText="1"/>
    </xf>
    <xf numFmtId="0" fontId="185" fillId="0" borderId="58" xfId="0" applyFont="1" applyBorder="1" applyAlignment="1">
      <alignment horizontal="center" vertical="center"/>
    </xf>
    <xf numFmtId="0" fontId="185" fillId="0" borderId="98" xfId="0" applyFont="1" applyBorder="1" applyAlignment="1">
      <alignment horizontal="center" vertical="center"/>
    </xf>
    <xf numFmtId="0" fontId="185" fillId="0" borderId="118" xfId="0" applyFont="1" applyBorder="1" applyAlignment="1">
      <alignment horizontal="center" vertical="center"/>
    </xf>
    <xf numFmtId="0" fontId="185" fillId="0" borderId="99" xfId="0" applyFont="1" applyBorder="1" applyAlignment="1">
      <alignment horizontal="center"/>
    </xf>
    <xf numFmtId="0" fontId="185" fillId="0" borderId="98" xfId="0" applyFont="1" applyBorder="1" applyAlignment="1">
      <alignment horizontal="center"/>
    </xf>
    <xf numFmtId="0" fontId="186" fillId="0" borderId="9" xfId="0" applyFont="1" applyBorder="1" applyAlignment="1">
      <alignment horizontal="center" vertical="center" wrapText="1"/>
    </xf>
    <xf numFmtId="0" fontId="186" fillId="0" borderId="9" xfId="0" applyFont="1" applyBorder="1" applyAlignment="1">
      <alignment horizontal="center" vertical="center"/>
    </xf>
    <xf numFmtId="0" fontId="94" fillId="0" borderId="30" xfId="0" applyFont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/>
    </xf>
    <xf numFmtId="0" fontId="94" fillId="0" borderId="9" xfId="0" applyFont="1" applyBorder="1" applyAlignment="1">
      <alignment vertical="center" wrapText="1"/>
    </xf>
    <xf numFmtId="0" fontId="186" fillId="0" borderId="9" xfId="0" applyFont="1" applyBorder="1" applyAlignment="1">
      <alignment vertical="center" wrapText="1"/>
    </xf>
    <xf numFmtId="0" fontId="87" fillId="0" borderId="9" xfId="0" applyFont="1" applyBorder="1" applyAlignment="1">
      <alignment vertical="center" wrapText="1"/>
    </xf>
    <xf numFmtId="0" fontId="186" fillId="0" borderId="0" xfId="0" applyFont="1" applyAlignment="1">
      <alignment horizontal="center" vertical="center" wrapText="1"/>
    </xf>
    <xf numFmtId="0" fontId="186" fillId="0" borderId="0" xfId="0" applyFont="1" applyAlignment="1">
      <alignment horizontal="center" vertical="center"/>
    </xf>
    <xf numFmtId="0" fontId="185" fillId="0" borderId="61" xfId="0" applyFont="1" applyBorder="1" applyAlignment="1">
      <alignment horizontal="center" vertical="center"/>
    </xf>
    <xf numFmtId="0" fontId="185" fillId="0" borderId="59" xfId="0" applyFont="1" applyBorder="1" applyAlignment="1">
      <alignment horizontal="center" vertical="center"/>
    </xf>
    <xf numFmtId="0" fontId="185" fillId="0" borderId="68" xfId="0" applyFont="1" applyBorder="1" applyAlignment="1">
      <alignment horizontal="center" vertical="center"/>
    </xf>
    <xf numFmtId="0" fontId="185" fillId="0" borderId="68" xfId="0" applyFont="1" applyBorder="1" applyAlignment="1">
      <alignment horizontal="center"/>
    </xf>
    <xf numFmtId="0" fontId="187" fillId="0" borderId="12" xfId="0" applyFont="1" applyBorder="1" applyAlignment="1">
      <alignment horizontal="center" vertical="center"/>
    </xf>
    <xf numFmtId="49" fontId="94" fillId="0" borderId="9" xfId="0" applyNumberFormat="1" applyFont="1" applyBorder="1" applyAlignment="1">
      <alignment horizontal="center" vertical="center" wrapText="1"/>
    </xf>
    <xf numFmtId="1" fontId="94" fillId="0" borderId="9" xfId="0" applyNumberFormat="1" applyFont="1" applyBorder="1" applyAlignment="1">
      <alignment horizontal="center" vertical="center" wrapText="1"/>
    </xf>
    <xf numFmtId="0" fontId="87" fillId="0" borderId="9" xfId="0" applyFont="1" applyBorder="1" applyAlignment="1">
      <alignment horizontal="left" vertical="center" wrapText="1"/>
    </xf>
    <xf numFmtId="0" fontId="94" fillId="0" borderId="9" xfId="0" applyFont="1" applyBorder="1" applyAlignment="1">
      <alignment horizontal="left" vertical="center" wrapText="1"/>
    </xf>
    <xf numFmtId="3" fontId="94" fillId="0" borderId="9" xfId="0" applyNumberFormat="1" applyFont="1" applyBorder="1" applyAlignment="1">
      <alignment horizontal="center" vertical="center" wrapText="1"/>
    </xf>
    <xf numFmtId="3" fontId="121" fillId="0" borderId="30" xfId="0" applyNumberFormat="1" applyFont="1" applyBorder="1" applyAlignment="1">
      <alignment horizontal="center" vertical="center" wrapText="1"/>
    </xf>
    <xf numFmtId="0" fontId="187" fillId="0" borderId="34" xfId="0" applyFont="1" applyBorder="1" applyAlignment="1">
      <alignment horizontal="center" vertical="center"/>
    </xf>
    <xf numFmtId="3" fontId="94" fillId="0" borderId="9" xfId="0" applyNumberFormat="1" applyFont="1" applyBorder="1" applyAlignment="1">
      <alignment horizontal="center" vertical="center" wrapText="1"/>
    </xf>
    <xf numFmtId="0" fontId="187" fillId="5" borderId="34" xfId="0" applyFont="1" applyFill="1" applyBorder="1" applyAlignment="1">
      <alignment horizontal="center" vertical="center"/>
    </xf>
    <xf numFmtId="0" fontId="94" fillId="5" borderId="9" xfId="0" applyFont="1" applyFill="1" applyBorder="1" applyAlignment="1">
      <alignment horizontal="center" vertical="center" wrapText="1"/>
    </xf>
    <xf numFmtId="49" fontId="94" fillId="5" borderId="9" xfId="0" applyNumberFormat="1" applyFont="1" applyFill="1" applyBorder="1" applyAlignment="1">
      <alignment horizontal="center" vertical="center" wrapText="1"/>
    </xf>
    <xf numFmtId="0" fontId="87" fillId="5" borderId="9" xfId="0" applyFont="1" applyFill="1" applyBorder="1" applyAlignment="1">
      <alignment horizontal="left" vertical="center" wrapText="1"/>
    </xf>
    <xf numFmtId="0" fontId="94" fillId="5" borderId="9" xfId="0" applyFont="1" applyFill="1" applyBorder="1" applyAlignment="1">
      <alignment horizontal="left" vertical="center" wrapText="1"/>
    </xf>
    <xf numFmtId="3" fontId="94" fillId="5" borderId="9" xfId="0" applyNumberFormat="1" applyFont="1" applyFill="1" applyBorder="1" applyAlignment="1">
      <alignment horizontal="center" vertical="center" wrapText="1"/>
    </xf>
    <xf numFmtId="3" fontId="121" fillId="5" borderId="30" xfId="0" applyNumberFormat="1" applyFont="1" applyFill="1" applyBorder="1" applyAlignment="1">
      <alignment horizontal="center" vertical="center" wrapText="1"/>
    </xf>
    <xf numFmtId="0" fontId="186" fillId="0" borderId="92" xfId="0" applyFont="1" applyBorder="1" applyAlignment="1">
      <alignment horizontal="center" vertical="center"/>
    </xf>
    <xf numFmtId="0" fontId="94" fillId="0" borderId="119" xfId="0" applyFont="1" applyBorder="1" applyAlignment="1">
      <alignment horizontal="center" vertical="center" wrapText="1"/>
    </xf>
    <xf numFmtId="3" fontId="121" fillId="0" borderId="30" xfId="0" applyNumberFormat="1" applyFont="1" applyBorder="1" applyAlignment="1">
      <alignment horizontal="center" vertical="center"/>
    </xf>
    <xf numFmtId="0" fontId="188" fillId="0" borderId="9" xfId="0" applyFont="1" applyBorder="1" applyAlignment="1">
      <alignment horizontal="center" vertical="center"/>
    </xf>
    <xf numFmtId="0" fontId="189" fillId="0" borderId="9" xfId="0" applyFont="1" applyBorder="1" applyAlignment="1">
      <alignment horizontal="center" vertical="center"/>
    </xf>
    <xf numFmtId="0" fontId="187" fillId="0" borderId="9" xfId="0" applyFont="1" applyBorder="1" applyAlignment="1">
      <alignment horizontal="center" vertical="center"/>
    </xf>
    <xf numFmtId="0" fontId="87" fillId="0" borderId="35" xfId="0" applyFont="1" applyBorder="1" applyAlignment="1">
      <alignment horizontal="center" vertical="center" wrapText="1"/>
    </xf>
    <xf numFmtId="3" fontId="82" fillId="0" borderId="34" xfId="0" applyNumberFormat="1" applyFont="1" applyBorder="1" applyAlignment="1">
      <alignment horizontal="center" vertical="center"/>
    </xf>
    <xf numFmtId="3" fontId="82" fillId="0" borderId="30" xfId="0" applyNumberFormat="1" applyFont="1" applyBorder="1" applyAlignment="1">
      <alignment horizontal="center" vertical="center"/>
    </xf>
    <xf numFmtId="0" fontId="121" fillId="0" borderId="0" xfId="0" applyFont="1" applyAlignment="1"/>
    <xf numFmtId="1" fontId="94" fillId="5" borderId="9" xfId="0" applyNumberFormat="1" applyFont="1" applyFill="1" applyBorder="1" applyAlignment="1">
      <alignment horizontal="center" vertical="center" wrapText="1"/>
    </xf>
    <xf numFmtId="3" fontId="121" fillId="0" borderId="0" xfId="0" applyNumberFormat="1" applyFont="1" applyAlignment="1">
      <alignment horizontal="center" vertical="center"/>
    </xf>
    <xf numFmtId="0" fontId="185" fillId="0" borderId="60" xfId="0" applyFont="1" applyBorder="1" applyAlignment="1">
      <alignment horizontal="center"/>
    </xf>
    <xf numFmtId="0" fontId="189" fillId="0" borderId="10" xfId="0" applyFont="1" applyBorder="1" applyAlignment="1">
      <alignment horizontal="center" vertical="center"/>
    </xf>
    <xf numFmtId="0" fontId="188" fillId="0" borderId="12" xfId="0" applyFont="1" applyBorder="1" applyAlignment="1">
      <alignment horizontal="center" vertical="center"/>
    </xf>
    <xf numFmtId="0" fontId="94" fillId="0" borderId="25" xfId="0" applyFont="1" applyBorder="1" applyAlignment="1">
      <alignment horizontal="center" vertical="center" wrapText="1"/>
    </xf>
    <xf numFmtId="0" fontId="87" fillId="0" borderId="12" xfId="0" applyFont="1" applyBorder="1" applyAlignment="1">
      <alignment horizontal="center" vertical="center" wrapText="1"/>
    </xf>
    <xf numFmtId="0" fontId="94" fillId="0" borderId="26" xfId="0" applyFont="1" applyBorder="1" applyAlignment="1">
      <alignment horizontal="center" vertical="center" wrapText="1"/>
    </xf>
    <xf numFmtId="3" fontId="121" fillId="0" borderId="12" xfId="0" applyNumberFormat="1" applyFont="1" applyBorder="1" applyAlignment="1">
      <alignment horizontal="center" vertical="center"/>
    </xf>
    <xf numFmtId="0" fontId="94" fillId="0" borderId="14" xfId="0" applyFont="1" applyBorder="1" applyAlignment="1">
      <alignment horizontal="center" vertical="center" wrapText="1"/>
    </xf>
    <xf numFmtId="3" fontId="121" fillId="0" borderId="8" xfId="0" applyNumberFormat="1" applyFont="1" applyBorder="1" applyAlignment="1">
      <alignment horizontal="center" vertical="center"/>
    </xf>
    <xf numFmtId="0" fontId="187" fillId="5" borderId="9" xfId="0" applyFont="1" applyFill="1" applyBorder="1" applyAlignment="1">
      <alignment horizontal="center" vertical="center"/>
    </xf>
    <xf numFmtId="0" fontId="186" fillId="5" borderId="9" xfId="0" applyFont="1" applyFill="1" applyBorder="1" applyAlignment="1">
      <alignment horizontal="center" vertical="center" wrapText="1"/>
    </xf>
    <xf numFmtId="0" fontId="94" fillId="5" borderId="39" xfId="0" applyFont="1" applyFill="1" applyBorder="1" applyAlignment="1">
      <alignment horizontal="center" vertical="center"/>
    </xf>
    <xf numFmtId="0" fontId="5" fillId="5" borderId="39" xfId="0" applyFont="1" applyFill="1" applyBorder="1"/>
    <xf numFmtId="0" fontId="94" fillId="5" borderId="39" xfId="0" applyFont="1" applyFill="1" applyBorder="1" applyAlignment="1">
      <alignment horizontal="center" vertical="center" wrapText="1"/>
    </xf>
    <xf numFmtId="0" fontId="87" fillId="5" borderId="39" xfId="0" applyFont="1" applyFill="1" applyBorder="1" applyAlignment="1">
      <alignment horizontal="center" vertical="center" wrapText="1"/>
    </xf>
    <xf numFmtId="0" fontId="94" fillId="5" borderId="35" xfId="0" applyFont="1" applyFill="1" applyBorder="1" applyAlignment="1">
      <alignment horizontal="center" vertical="center" wrapText="1"/>
    </xf>
    <xf numFmtId="3" fontId="121" fillId="5" borderId="39" xfId="0" applyNumberFormat="1" applyFont="1" applyFill="1" applyBorder="1" applyAlignment="1">
      <alignment horizontal="center" vertical="center"/>
    </xf>
    <xf numFmtId="3" fontId="121" fillId="0" borderId="9" xfId="0" applyNumberFormat="1" applyFont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 wrapText="1"/>
    </xf>
    <xf numFmtId="3" fontId="121" fillId="5" borderId="9" xfId="0" applyNumberFormat="1" applyFont="1" applyFill="1" applyBorder="1" applyAlignment="1">
      <alignment horizontal="center" vertical="center"/>
    </xf>
    <xf numFmtId="3" fontId="121" fillId="0" borderId="9" xfId="0" applyNumberFormat="1" applyFont="1" applyBorder="1" applyAlignment="1">
      <alignment horizontal="center" vertical="center"/>
    </xf>
    <xf numFmtId="0" fontId="87" fillId="0" borderId="10" xfId="0" applyFont="1" applyBorder="1" applyAlignment="1">
      <alignment horizontal="center" vertical="center" wrapText="1"/>
    </xf>
    <xf numFmtId="3" fontId="186" fillId="0" borderId="10" xfId="0" applyNumberFormat="1" applyFont="1" applyBorder="1" applyAlignment="1">
      <alignment horizontal="center" vertical="center"/>
    </xf>
    <xf numFmtId="0" fontId="185" fillId="0" borderId="66" xfId="0" applyFont="1" applyBorder="1" applyAlignment="1">
      <alignment horizontal="center"/>
    </xf>
    <xf numFmtId="0" fontId="186" fillId="0" borderId="12" xfId="0" applyFont="1" applyBorder="1" applyAlignment="1">
      <alignment horizontal="center" vertical="center" wrapText="1"/>
    </xf>
    <xf numFmtId="0" fontId="186" fillId="0" borderId="26" xfId="0" applyFont="1" applyBorder="1" applyAlignment="1">
      <alignment horizontal="center" vertical="center" wrapText="1"/>
    </xf>
    <xf numFmtId="0" fontId="186" fillId="0" borderId="12" xfId="0" applyFont="1" applyBorder="1" applyAlignment="1">
      <alignment horizontal="center" vertical="center"/>
    </xf>
    <xf numFmtId="0" fontId="186" fillId="0" borderId="14" xfId="0" applyFont="1" applyBorder="1" applyAlignment="1">
      <alignment horizontal="center" vertical="center" wrapText="1"/>
    </xf>
    <xf numFmtId="0" fontId="186" fillId="0" borderId="8" xfId="0" applyFont="1" applyBorder="1" applyAlignment="1">
      <alignment horizontal="center" vertical="center" wrapText="1"/>
    </xf>
    <xf numFmtId="0" fontId="186" fillId="0" borderId="16" xfId="0" applyFont="1" applyBorder="1" applyAlignment="1">
      <alignment horizontal="center" vertical="center" wrapText="1"/>
    </xf>
    <xf numFmtId="0" fontId="186" fillId="0" borderId="8" xfId="0" applyFont="1" applyBorder="1" applyAlignment="1">
      <alignment horizontal="center" vertical="center"/>
    </xf>
    <xf numFmtId="0" fontId="94" fillId="0" borderId="16" xfId="0" applyFont="1" applyBorder="1" applyAlignment="1">
      <alignment horizontal="center" vertical="center" wrapText="1"/>
    </xf>
    <xf numFmtId="0" fontId="94" fillId="0" borderId="23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 wrapText="1"/>
    </xf>
    <xf numFmtId="0" fontId="94" fillId="0" borderId="9" xfId="0" applyFont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/>
    </xf>
    <xf numFmtId="0" fontId="24" fillId="5" borderId="35" xfId="0" applyFont="1" applyFill="1" applyBorder="1" applyAlignment="1">
      <alignment vertical="center"/>
    </xf>
    <xf numFmtId="0" fontId="5" fillId="5" borderId="34" xfId="0" applyFont="1" applyFill="1" applyBorder="1" applyAlignment="1">
      <alignment horizontal="center" vertical="center" wrapText="1"/>
    </xf>
    <xf numFmtId="0" fontId="190" fillId="2" borderId="7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left" vertical="top" wrapText="1"/>
    </xf>
    <xf numFmtId="0" fontId="2" fillId="0" borderId="0" xfId="0" applyFont="1"/>
    <xf numFmtId="0" fontId="191" fillId="0" borderId="0" xfId="0" applyFont="1"/>
    <xf numFmtId="0" fontId="94" fillId="0" borderId="0" xfId="0" applyFont="1" applyAlignment="1">
      <alignment horizontal="right" wrapText="1"/>
    </xf>
    <xf numFmtId="0" fontId="74" fillId="0" borderId="9" xfId="0" applyFont="1" applyBorder="1" applyAlignment="1">
      <alignment horizontal="center"/>
    </xf>
    <xf numFmtId="3" fontId="95" fillId="0" borderId="9" xfId="0" applyNumberFormat="1" applyFont="1" applyBorder="1" applyAlignment="1">
      <alignment horizontal="center" vertical="center"/>
    </xf>
    <xf numFmtId="3" fontId="82" fillId="0" borderId="9" xfId="0" applyNumberFormat="1" applyFont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0" fontId="95" fillId="0" borderId="9" xfId="0" applyFont="1" applyBorder="1" applyAlignment="1">
      <alignment horizontal="center" vertical="center" wrapText="1"/>
    </xf>
    <xf numFmtId="0" fontId="121" fillId="0" borderId="0" xfId="0" applyFont="1" applyAlignment="1">
      <alignment horizontal="center"/>
    </xf>
    <xf numFmtId="0" fontId="74" fillId="0" borderId="0" xfId="0" applyFont="1"/>
    <xf numFmtId="3" fontId="121" fillId="2" borderId="9" xfId="0" applyNumberFormat="1" applyFont="1" applyFill="1" applyBorder="1" applyAlignment="1">
      <alignment horizontal="center" vertical="center"/>
    </xf>
    <xf numFmtId="0" fontId="121" fillId="5" borderId="9" xfId="0" applyFont="1" applyFill="1" applyBorder="1" applyAlignment="1">
      <alignment horizontal="center"/>
    </xf>
    <xf numFmtId="0" fontId="16" fillId="5" borderId="120" xfId="0" applyFont="1" applyFill="1" applyBorder="1" applyAlignment="1">
      <alignment horizontal="center" vertical="center" wrapText="1"/>
    </xf>
    <xf numFmtId="0" fontId="16" fillId="0" borderId="120" xfId="0" applyFont="1" applyBorder="1" applyAlignment="1">
      <alignment horizontal="center" vertical="center" wrapText="1"/>
    </xf>
    <xf numFmtId="0" fontId="88" fillId="0" borderId="9" xfId="0" applyFont="1" applyBorder="1" applyAlignment="1">
      <alignment horizontal="center" vertical="center"/>
    </xf>
    <xf numFmtId="3" fontId="121" fillId="2" borderId="9" xfId="0" applyNumberFormat="1" applyFont="1" applyFill="1" applyBorder="1" applyAlignment="1">
      <alignment horizontal="center" vertical="center"/>
    </xf>
    <xf numFmtId="3" fontId="121" fillId="2" borderId="39" xfId="0" applyNumberFormat="1" applyFont="1" applyFill="1" applyBorder="1" applyAlignment="1">
      <alignment horizontal="center" vertical="center" wrapText="1"/>
    </xf>
    <xf numFmtId="3" fontId="121" fillId="2" borderId="9" xfId="0" applyNumberFormat="1" applyFont="1" applyFill="1" applyBorder="1" applyAlignment="1">
      <alignment horizontal="center" vertical="center" wrapText="1"/>
    </xf>
    <xf numFmtId="0" fontId="192" fillId="0" borderId="75" xfId="0" applyFont="1" applyBorder="1"/>
    <xf numFmtId="0" fontId="192" fillId="0" borderId="63" xfId="0" applyFont="1" applyBorder="1"/>
    <xf numFmtId="0" fontId="74" fillId="0" borderId="46" xfId="0" applyFont="1" applyBorder="1" applyAlignment="1">
      <alignment horizontal="center" vertical="center"/>
    </xf>
    <xf numFmtId="0" fontId="74" fillId="0" borderId="12" xfId="0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121" fillId="5" borderId="49" xfId="0" applyFont="1" applyFill="1" applyBorder="1" applyAlignment="1">
      <alignment horizontal="center"/>
    </xf>
    <xf numFmtId="0" fontId="121" fillId="0" borderId="49" xfId="0" applyFont="1" applyBorder="1" applyAlignment="1">
      <alignment horizontal="center"/>
    </xf>
    <xf numFmtId="3" fontId="192" fillId="0" borderId="8" xfId="0" applyNumberFormat="1" applyFont="1" applyBorder="1" applyAlignment="1">
      <alignment horizontal="center" vertical="center"/>
    </xf>
    <xf numFmtId="0" fontId="121" fillId="0" borderId="51" xfId="0" applyFont="1" applyBorder="1" applyAlignment="1">
      <alignment horizontal="center"/>
    </xf>
    <xf numFmtId="0" fontId="121" fillId="0" borderId="53" xfId="0" applyFont="1" applyBorder="1"/>
    <xf numFmtId="0" fontId="121" fillId="0" borderId="54" xfId="0" applyFont="1" applyBorder="1" applyAlignment="1">
      <alignment horizontal="center" vertical="center" wrapText="1"/>
    </xf>
    <xf numFmtId="3" fontId="121" fillId="0" borderId="54" xfId="0" applyNumberFormat="1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 wrapText="1"/>
    </xf>
    <xf numFmtId="0" fontId="193" fillId="0" borderId="0" xfId="0" applyFont="1" applyAlignment="1">
      <alignment horizontal="center" vertical="center"/>
    </xf>
    <xf numFmtId="0" fontId="82" fillId="0" borderId="9" xfId="0" applyFont="1" applyBorder="1" applyAlignment="1">
      <alignment horizontal="center" wrapText="1"/>
    </xf>
    <xf numFmtId="3" fontId="25" fillId="12" borderId="9" xfId="0" applyNumberFormat="1" applyFont="1" applyFill="1" applyBorder="1" applyAlignment="1">
      <alignment horizontal="center" vertical="center"/>
    </xf>
    <xf numFmtId="0" fontId="194" fillId="0" borderId="0" xfId="0" applyFont="1" applyAlignment="1">
      <alignment horizontal="center" vertical="center"/>
    </xf>
    <xf numFmtId="3" fontId="195" fillId="12" borderId="9" xfId="0" applyNumberFormat="1" applyFont="1" applyFill="1" applyBorder="1" applyAlignment="1">
      <alignment horizontal="center" vertical="center"/>
    </xf>
    <xf numFmtId="3" fontId="121" fillId="12" borderId="9" xfId="0" applyNumberFormat="1" applyFont="1" applyFill="1" applyBorder="1" applyAlignment="1">
      <alignment horizontal="center" vertical="center"/>
    </xf>
    <xf numFmtId="0" fontId="121" fillId="0" borderId="30" xfId="0" applyFont="1" applyBorder="1"/>
    <xf numFmtId="0" fontId="121" fillId="2" borderId="9" xfId="0" applyFont="1" applyFill="1" applyBorder="1" applyAlignment="1">
      <alignment horizontal="center" vertical="center"/>
    </xf>
    <xf numFmtId="0" fontId="95" fillId="7" borderId="9" xfId="0" applyFont="1" applyFill="1" applyBorder="1" applyAlignment="1">
      <alignment horizontal="center" vertical="center" wrapText="1"/>
    </xf>
    <xf numFmtId="0" fontId="95" fillId="7" borderId="9" xfId="0" applyFont="1" applyFill="1" applyBorder="1" applyAlignment="1">
      <alignment horizontal="center" vertical="center"/>
    </xf>
    <xf numFmtId="0" fontId="128" fillId="7" borderId="9" xfId="0" applyFont="1" applyFill="1" applyBorder="1" applyAlignment="1">
      <alignment horizontal="center" vertical="center"/>
    </xf>
    <xf numFmtId="3" fontId="5" fillId="0" borderId="23" xfId="0" applyNumberFormat="1" applyFont="1" applyBorder="1" applyAlignment="1">
      <alignment horizontal="center" vertical="center"/>
    </xf>
    <xf numFmtId="0" fontId="82" fillId="5" borderId="39" xfId="0" applyFont="1" applyFill="1" applyBorder="1" applyAlignment="1">
      <alignment horizontal="center" vertical="center" wrapText="1"/>
    </xf>
    <xf numFmtId="0" fontId="82" fillId="5" borderId="116" xfId="0" applyFont="1" applyFill="1" applyBorder="1" applyAlignment="1">
      <alignment horizontal="center" vertical="center" wrapText="1"/>
    </xf>
    <xf numFmtId="0" fontId="82" fillId="5" borderId="39" xfId="0" applyFont="1" applyFill="1" applyBorder="1" applyAlignment="1">
      <alignment horizontal="center" vertical="center"/>
    </xf>
    <xf numFmtId="3" fontId="82" fillId="0" borderId="12" xfId="0" applyNumberFormat="1" applyFont="1" applyBorder="1" applyAlignment="1">
      <alignment horizontal="center" vertical="center"/>
    </xf>
    <xf numFmtId="0" fontId="82" fillId="5" borderId="35" xfId="0" applyFont="1" applyFill="1" applyBorder="1"/>
    <xf numFmtId="0" fontId="82" fillId="5" borderId="121" xfId="0" applyFont="1" applyFill="1" applyBorder="1" applyAlignment="1">
      <alignment horizontal="center" vertical="center"/>
    </xf>
    <xf numFmtId="0" fontId="82" fillId="5" borderId="34" xfId="0" applyFont="1" applyFill="1" applyBorder="1" applyAlignment="1">
      <alignment horizontal="center" vertical="center" wrapText="1"/>
    </xf>
    <xf numFmtId="0" fontId="82" fillId="5" borderId="119" xfId="0" applyFont="1" applyFill="1" applyBorder="1" applyAlignment="1">
      <alignment horizontal="center" vertical="center"/>
    </xf>
    <xf numFmtId="3" fontId="5" fillId="0" borderId="25" xfId="0" applyNumberFormat="1" applyFont="1" applyBorder="1" applyAlignment="1">
      <alignment horizontal="center" vertical="center"/>
    </xf>
    <xf numFmtId="0" fontId="121" fillId="0" borderId="14" xfId="0" applyFont="1" applyBorder="1" applyAlignment="1">
      <alignment horizontal="center" vertical="center"/>
    </xf>
    <xf numFmtId="0" fontId="121" fillId="0" borderId="30" xfId="0" applyFont="1" applyBorder="1" applyAlignment="1">
      <alignment horizontal="center" vertical="center"/>
    </xf>
    <xf numFmtId="0" fontId="192" fillId="0" borderId="0" xfId="0" applyFont="1"/>
    <xf numFmtId="0" fontId="5" fillId="0" borderId="8" xfId="0" applyFont="1" applyBorder="1" applyAlignment="1">
      <alignment horizontal="center" vertical="center"/>
    </xf>
    <xf numFmtId="0" fontId="9" fillId="0" borderId="12" xfId="0" applyFont="1" applyBorder="1"/>
    <xf numFmtId="0" fontId="5" fillId="0" borderId="8" xfId="0" applyFont="1" applyBorder="1" applyAlignment="1">
      <alignment horizontal="center" vertical="center" wrapText="1"/>
    </xf>
    <xf numFmtId="0" fontId="9" fillId="0" borderId="10" xfId="0" applyFont="1" applyBorder="1"/>
    <xf numFmtId="0" fontId="19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/>
    </xf>
    <xf numFmtId="0" fontId="14" fillId="9" borderId="10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/>
    </xf>
    <xf numFmtId="0" fontId="31" fillId="0" borderId="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9" fillId="0" borderId="28" xfId="0" applyFont="1" applyBorder="1"/>
    <xf numFmtId="0" fontId="9" fillId="0" borderId="29" xfId="0" applyFont="1" applyBorder="1"/>
    <xf numFmtId="0" fontId="32" fillId="0" borderId="8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9" fillId="0" borderId="16" xfId="0" applyFont="1" applyBorder="1"/>
    <xf numFmtId="0" fontId="9" fillId="0" borderId="24" xfId="0" applyFont="1" applyBorder="1"/>
    <xf numFmtId="0" fontId="9" fillId="0" borderId="17" xfId="0" applyFont="1" applyBorder="1"/>
    <xf numFmtId="0" fontId="0" fillId="0" borderId="0" xfId="0" applyFont="1" applyAlignment="1"/>
    <xf numFmtId="0" fontId="9" fillId="0" borderId="11" xfId="0" applyFont="1" applyBorder="1"/>
    <xf numFmtId="0" fontId="9" fillId="0" borderId="25" xfId="0" applyFont="1" applyBorder="1"/>
    <xf numFmtId="0" fontId="9" fillId="0" borderId="26" xfId="0" applyFont="1" applyBorder="1"/>
    <xf numFmtId="0" fontId="9" fillId="0" borderId="27" xfId="0" applyFont="1" applyBorder="1"/>
    <xf numFmtId="0" fontId="30" fillId="0" borderId="8" xfId="0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9" fillId="0" borderId="6" xfId="0" applyFont="1" applyBorder="1"/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5" xfId="0" applyFont="1" applyBorder="1"/>
    <xf numFmtId="0" fontId="5" fillId="0" borderId="0" xfId="0" applyFont="1" applyAlignment="1">
      <alignment horizontal="center" vertical="center" wrapText="1"/>
    </xf>
    <xf numFmtId="0" fontId="9" fillId="0" borderId="31" xfId="0" applyFont="1" applyBorder="1"/>
    <xf numFmtId="0" fontId="20" fillId="4" borderId="13" xfId="0" applyFont="1" applyFill="1" applyBorder="1" applyAlignment="1">
      <alignment horizontal="center" vertical="center"/>
    </xf>
    <xf numFmtId="0" fontId="9" fillId="0" borderId="14" xfId="0" applyFont="1" applyBorder="1"/>
    <xf numFmtId="0" fontId="5" fillId="5" borderId="8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/>
    </xf>
    <xf numFmtId="0" fontId="14" fillId="5" borderId="38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22" fillId="5" borderId="38" xfId="0" applyFont="1" applyFill="1" applyBorder="1" applyAlignment="1">
      <alignment horizontal="center" vertical="center" wrapText="1"/>
    </xf>
    <xf numFmtId="0" fontId="19" fillId="5" borderId="38" xfId="0" applyFont="1" applyFill="1" applyBorder="1" applyAlignment="1">
      <alignment horizontal="center"/>
    </xf>
    <xf numFmtId="0" fontId="19" fillId="5" borderId="8" xfId="0" applyFont="1" applyFill="1" applyBorder="1" applyAlignment="1">
      <alignment horizontal="center"/>
    </xf>
    <xf numFmtId="0" fontId="14" fillId="5" borderId="8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20" fillId="4" borderId="18" xfId="0" applyFont="1" applyFill="1" applyBorder="1" applyAlignment="1">
      <alignment horizontal="center" vertical="center"/>
    </xf>
    <xf numFmtId="0" fontId="9" fillId="0" borderId="19" xfId="0" applyFont="1" applyBorder="1"/>
    <xf numFmtId="0" fontId="9" fillId="0" borderId="20" xfId="0" applyFont="1" applyBorder="1"/>
    <xf numFmtId="0" fontId="19" fillId="0" borderId="1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9" fillId="0" borderId="4" xfId="0" applyFont="1" applyBorder="1"/>
    <xf numFmtId="0" fontId="13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/>
    </xf>
    <xf numFmtId="0" fontId="9" fillId="0" borderId="15" xfId="0" applyFont="1" applyBorder="1"/>
    <xf numFmtId="0" fontId="27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wrapText="1"/>
    </xf>
    <xf numFmtId="0" fontId="29" fillId="0" borderId="14" xfId="0" applyFont="1" applyBorder="1" applyAlignment="1">
      <alignment horizontal="left" wrapText="1"/>
    </xf>
    <xf numFmtId="0" fontId="19" fillId="0" borderId="8" xfId="0" applyFont="1" applyBorder="1" applyAlignment="1">
      <alignment horizontal="center" vertical="center"/>
    </xf>
    <xf numFmtId="0" fontId="87" fillId="0" borderId="8" xfId="0" applyFont="1" applyBorder="1" applyAlignment="1">
      <alignment horizontal="center" vertical="center" wrapText="1"/>
    </xf>
    <xf numFmtId="0" fontId="73" fillId="4" borderId="41" xfId="0" applyFont="1" applyFill="1" applyBorder="1" applyAlignment="1">
      <alignment horizontal="center" vertical="center"/>
    </xf>
    <xf numFmtId="0" fontId="9" fillId="0" borderId="42" xfId="0" applyFont="1" applyBorder="1"/>
    <xf numFmtId="0" fontId="9" fillId="0" borderId="43" xfId="0" applyFont="1" applyBorder="1"/>
    <xf numFmtId="0" fontId="91" fillId="4" borderId="62" xfId="0" applyFont="1" applyFill="1" applyBorder="1" applyAlignment="1">
      <alignment horizontal="center"/>
    </xf>
    <xf numFmtId="0" fontId="9" fillId="0" borderId="1" xfId="0" applyFont="1" applyBorder="1"/>
    <xf numFmtId="0" fontId="71" fillId="0" borderId="0" xfId="0" applyFont="1" applyAlignment="1">
      <alignment horizontal="left" vertical="top"/>
    </xf>
    <xf numFmtId="0" fontId="72" fillId="0" borderId="44" xfId="0" applyFont="1" applyBorder="1" applyAlignment="1">
      <alignment horizontal="center"/>
    </xf>
    <xf numFmtId="0" fontId="9" fillId="0" borderId="44" xfId="0" applyFont="1" applyBorder="1"/>
    <xf numFmtId="0" fontId="73" fillId="4" borderId="56" xfId="0" applyFont="1" applyFill="1" applyBorder="1" applyAlignment="1">
      <alignment horizontal="center" vertical="center"/>
    </xf>
    <xf numFmtId="0" fontId="9" fillId="0" borderId="57" xfId="0" applyFont="1" applyBorder="1"/>
    <xf numFmtId="0" fontId="9" fillId="0" borderId="37" xfId="0" applyFont="1" applyBorder="1"/>
    <xf numFmtId="0" fontId="74" fillId="0" borderId="8" xfId="0" applyFont="1" applyBorder="1" applyAlignment="1">
      <alignment horizontal="center" vertical="center" wrapText="1"/>
    </xf>
    <xf numFmtId="0" fontId="88" fillId="0" borderId="8" xfId="0" applyFont="1" applyBorder="1" applyAlignment="1">
      <alignment horizontal="center" vertical="center" wrapText="1"/>
    </xf>
    <xf numFmtId="0" fontId="82" fillId="0" borderId="8" xfId="0" applyFont="1" applyBorder="1" applyAlignment="1">
      <alignment horizontal="center" vertical="center"/>
    </xf>
    <xf numFmtId="0" fontId="82" fillId="0" borderId="8" xfId="0" applyFont="1" applyBorder="1" applyAlignment="1">
      <alignment horizontal="center" vertical="center" wrapText="1"/>
    </xf>
    <xf numFmtId="0" fontId="82" fillId="0" borderId="10" xfId="0" applyFont="1" applyBorder="1" applyAlignment="1">
      <alignment horizontal="center"/>
    </xf>
    <xf numFmtId="0" fontId="14" fillId="0" borderId="0" xfId="0" applyFont="1" applyAlignment="1">
      <alignment horizontal="right" vertical="center" wrapText="1"/>
    </xf>
    <xf numFmtId="0" fontId="97" fillId="11" borderId="56" xfId="0" applyFont="1" applyFill="1" applyBorder="1" applyAlignment="1">
      <alignment horizontal="left"/>
    </xf>
    <xf numFmtId="0" fontId="98" fillId="0" borderId="0" xfId="0" applyFont="1" applyAlignment="1">
      <alignment horizontal="left"/>
    </xf>
    <xf numFmtId="0" fontId="98" fillId="0" borderId="16" xfId="0" applyFont="1" applyBorder="1" applyAlignment="1">
      <alignment horizontal="left" wrapText="1"/>
    </xf>
    <xf numFmtId="0" fontId="5" fillId="0" borderId="8" xfId="0" applyFont="1" applyBorder="1" applyAlignment="1">
      <alignment horizontal="center" wrapText="1"/>
    </xf>
    <xf numFmtId="0" fontId="6" fillId="0" borderId="8" xfId="0" applyFont="1" applyBorder="1" applyAlignment="1">
      <alignment horizontal="left" vertical="center"/>
    </xf>
    <xf numFmtId="0" fontId="106" fillId="0" borderId="26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/>
    </xf>
    <xf numFmtId="0" fontId="103" fillId="0" borderId="76" xfId="0" applyFont="1" applyBorder="1" applyAlignment="1">
      <alignment horizontal="center" vertical="center"/>
    </xf>
    <xf numFmtId="0" fontId="9" fillId="0" borderId="65" xfId="0" applyFont="1" applyBorder="1"/>
    <xf numFmtId="0" fontId="103" fillId="0" borderId="62" xfId="0" applyFont="1" applyBorder="1" applyAlignment="1">
      <alignment horizontal="center" vertical="center"/>
    </xf>
    <xf numFmtId="0" fontId="9" fillId="0" borderId="64" xfId="0" applyFont="1" applyBorder="1"/>
    <xf numFmtId="0" fontId="103" fillId="0" borderId="3" xfId="0" applyFont="1" applyBorder="1" applyAlignment="1">
      <alignment horizontal="center" vertical="center"/>
    </xf>
    <xf numFmtId="0" fontId="9" fillId="0" borderId="66" xfId="0" applyFont="1" applyBorder="1"/>
    <xf numFmtId="0" fontId="103" fillId="0" borderId="58" xfId="0" applyFont="1" applyBorder="1" applyAlignment="1">
      <alignment horizontal="center" vertical="center"/>
    </xf>
    <xf numFmtId="0" fontId="74" fillId="4" borderId="33" xfId="0" applyFont="1" applyFill="1" applyBorder="1" applyAlignment="1">
      <alignment horizontal="center"/>
    </xf>
    <xf numFmtId="0" fontId="9" fillId="0" borderId="75" xfId="0" applyFont="1" applyBorder="1"/>
    <xf numFmtId="0" fontId="103" fillId="13" borderId="17" xfId="0" applyFont="1" applyFill="1" applyBorder="1" applyAlignment="1">
      <alignment vertical="center"/>
    </xf>
    <xf numFmtId="0" fontId="103" fillId="13" borderId="3" xfId="0" applyFont="1" applyFill="1" applyBorder="1" applyAlignment="1">
      <alignment vertical="center"/>
    </xf>
    <xf numFmtId="0" fontId="2" fillId="0" borderId="0" xfId="0" applyFont="1" applyAlignment="1">
      <alignment horizontal="left" vertical="center" wrapText="1"/>
    </xf>
    <xf numFmtId="0" fontId="63" fillId="0" borderId="77" xfId="0" applyFont="1" applyBorder="1" applyAlignment="1">
      <alignment horizontal="center" vertical="center"/>
    </xf>
    <xf numFmtId="0" fontId="9" fillId="0" borderId="81" xfId="0" applyFont="1" applyBorder="1"/>
    <xf numFmtId="0" fontId="63" fillId="0" borderId="78" xfId="0" applyFont="1" applyBorder="1" applyAlignment="1">
      <alignment horizontal="center" vertical="center"/>
    </xf>
    <xf numFmtId="0" fontId="9" fillId="0" borderId="82" xfId="0" applyFont="1" applyBorder="1"/>
    <xf numFmtId="0" fontId="63" fillId="0" borderId="79" xfId="0" applyFont="1" applyBorder="1" applyAlignment="1">
      <alignment horizontal="center" vertical="center"/>
    </xf>
    <xf numFmtId="0" fontId="9" fillId="0" borderId="83" xfId="0" applyFont="1" applyBorder="1"/>
    <xf numFmtId="0" fontId="10" fillId="0" borderId="8" xfId="0" applyFont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29" fillId="5" borderId="8" xfId="0" applyFont="1" applyFill="1" applyBorder="1" applyAlignment="1">
      <alignment horizontal="center" wrapText="1"/>
    </xf>
    <xf numFmtId="0" fontId="6" fillId="0" borderId="8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wrapText="1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111" fillId="0" borderId="1" xfId="0" applyFont="1" applyBorder="1" applyAlignment="1">
      <alignment horizontal="right" vertical="top" wrapText="1"/>
    </xf>
    <xf numFmtId="0" fontId="113" fillId="9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116" fillId="0" borderId="0" xfId="0" applyFont="1" applyAlignment="1">
      <alignment horizontal="center" vertical="center" textRotation="90"/>
    </xf>
    <xf numFmtId="0" fontId="117" fillId="0" borderId="26" xfId="0" applyFont="1" applyBorder="1" applyAlignment="1">
      <alignment horizontal="center" vertical="center" wrapText="1"/>
    </xf>
    <xf numFmtId="0" fontId="119" fillId="0" borderId="16" xfId="0" applyFont="1" applyBorder="1" applyAlignment="1">
      <alignment horizontal="left" vertical="center"/>
    </xf>
    <xf numFmtId="0" fontId="15" fillId="14" borderId="93" xfId="0" applyFont="1" applyFill="1" applyBorder="1" applyAlignment="1">
      <alignment horizontal="center"/>
    </xf>
    <xf numFmtId="0" fontId="9" fillId="0" borderId="94" xfId="0" applyFont="1" applyBorder="1"/>
    <xf numFmtId="0" fontId="9" fillId="0" borderId="95" xfId="0" applyFont="1" applyBorder="1"/>
    <xf numFmtId="0" fontId="74" fillId="0" borderId="30" xfId="0" applyFont="1" applyBorder="1" applyAlignment="1">
      <alignment horizontal="center"/>
    </xf>
    <xf numFmtId="0" fontId="9" fillId="0" borderId="32" xfId="0" applyFont="1" applyBorder="1"/>
    <xf numFmtId="0" fontId="5" fillId="0" borderId="23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03" fillId="14" borderId="96" xfId="0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129" fillId="4" borderId="96" xfId="0" applyFont="1" applyFill="1" applyBorder="1" applyAlignment="1">
      <alignment horizontal="center" vertical="center"/>
    </xf>
    <xf numFmtId="0" fontId="122" fillId="5" borderId="56" xfId="0" applyFont="1" applyFill="1" applyBorder="1" applyAlignment="1">
      <alignment horizontal="left" vertical="top" wrapText="1"/>
    </xf>
    <xf numFmtId="0" fontId="73" fillId="4" borderId="18" xfId="0" applyFont="1" applyFill="1" applyBorder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125" fillId="4" borderId="16" xfId="0" applyFont="1" applyFill="1" applyBorder="1" applyAlignment="1">
      <alignment horizontal="center" vertical="center"/>
    </xf>
    <xf numFmtId="0" fontId="121" fillId="5" borderId="0" xfId="0" applyFont="1" applyFill="1"/>
    <xf numFmtId="0" fontId="125" fillId="4" borderId="97" xfId="0" applyFont="1" applyFill="1" applyBorder="1" applyAlignment="1">
      <alignment horizontal="center" vertical="center"/>
    </xf>
    <xf numFmtId="0" fontId="123" fillId="0" borderId="0" xfId="0" applyFont="1" applyAlignment="1">
      <alignment horizontal="center" vertical="center" wrapText="1"/>
    </xf>
    <xf numFmtId="0" fontId="82" fillId="5" borderId="8" xfId="0" applyFont="1" applyFill="1" applyBorder="1" applyAlignment="1">
      <alignment horizontal="center" vertical="center"/>
    </xf>
    <xf numFmtId="0" fontId="121" fillId="5" borderId="8" xfId="0" applyFont="1" applyFill="1" applyBorder="1" applyAlignment="1">
      <alignment horizontal="center" vertical="center" wrapText="1"/>
    </xf>
    <xf numFmtId="0" fontId="121" fillId="5" borderId="8" xfId="0" applyFont="1" applyFill="1" applyBorder="1" applyAlignment="1">
      <alignment horizontal="center" vertical="center"/>
    </xf>
    <xf numFmtId="3" fontId="95" fillId="5" borderId="8" xfId="0" applyNumberFormat="1" applyFont="1" applyFill="1" applyBorder="1" applyAlignment="1">
      <alignment horizontal="center" vertical="center"/>
    </xf>
    <xf numFmtId="0" fontId="82" fillId="5" borderId="10" xfId="0" applyFont="1" applyFill="1" applyBorder="1" applyAlignment="1">
      <alignment horizontal="center" vertical="center"/>
    </xf>
    <xf numFmtId="3" fontId="95" fillId="0" borderId="8" xfId="0" applyNumberFormat="1" applyFont="1" applyBorder="1" applyAlignment="1">
      <alignment horizontal="center" vertical="center"/>
    </xf>
    <xf numFmtId="0" fontId="82" fillId="0" borderId="30" xfId="0" applyFont="1" applyBorder="1" applyAlignment="1">
      <alignment horizontal="center" vertical="center" wrapText="1"/>
    </xf>
    <xf numFmtId="3" fontId="88" fillId="5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/>
    </xf>
    <xf numFmtId="0" fontId="134" fillId="0" borderId="8" xfId="0" applyFont="1" applyBorder="1" applyAlignment="1">
      <alignment horizontal="center" vertical="center"/>
    </xf>
    <xf numFmtId="3" fontId="121" fillId="5" borderId="8" xfId="0" applyNumberFormat="1" applyFont="1" applyFill="1" applyBorder="1" applyAlignment="1">
      <alignment horizontal="center" vertical="center" wrapText="1"/>
    </xf>
    <xf numFmtId="0" fontId="133" fillId="0" borderId="10" xfId="0" applyFont="1" applyBorder="1" applyAlignment="1">
      <alignment horizontal="center" vertical="center"/>
    </xf>
    <xf numFmtId="0" fontId="136" fillId="5" borderId="10" xfId="0" applyFont="1" applyFill="1" applyBorder="1" applyAlignment="1">
      <alignment horizontal="center" vertical="center"/>
    </xf>
    <xf numFmtId="0" fontId="121" fillId="0" borderId="8" xfId="0" applyFont="1" applyBorder="1" applyAlignment="1">
      <alignment horizontal="center" vertical="center" wrapText="1"/>
    </xf>
    <xf numFmtId="0" fontId="82" fillId="0" borderId="8" xfId="0" applyFont="1" applyBorder="1" applyAlignment="1">
      <alignment horizontal="center"/>
    </xf>
    <xf numFmtId="0" fontId="72" fillId="0" borderId="8" xfId="0" applyFont="1" applyBorder="1" applyAlignment="1">
      <alignment horizontal="center" vertical="center" wrapText="1"/>
    </xf>
    <xf numFmtId="0" fontId="9" fillId="0" borderId="101" xfId="0" applyFont="1" applyBorder="1"/>
    <xf numFmtId="0" fontId="106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center" vertical="center" wrapText="1"/>
    </xf>
    <xf numFmtId="3" fontId="15" fillId="0" borderId="8" xfId="0" applyNumberFormat="1" applyFont="1" applyBorder="1" applyAlignment="1">
      <alignment horizontal="center" vertical="center"/>
    </xf>
    <xf numFmtId="3" fontId="95" fillId="2" borderId="8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right" vertical="top" wrapText="1"/>
    </xf>
    <xf numFmtId="0" fontId="135" fillId="0" borderId="10" xfId="0" applyFont="1" applyBorder="1" applyAlignment="1">
      <alignment horizontal="center" vertical="center"/>
    </xf>
    <xf numFmtId="0" fontId="137" fillId="5" borderId="10" xfId="0" applyFont="1" applyFill="1" applyBorder="1" applyAlignment="1">
      <alignment horizontal="center" vertical="center"/>
    </xf>
    <xf numFmtId="0" fontId="138" fillId="0" borderId="10" xfId="0" applyFont="1" applyBorder="1" applyAlignment="1">
      <alignment horizontal="center"/>
    </xf>
    <xf numFmtId="0" fontId="139" fillId="0" borderId="1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40" fillId="5" borderId="8" xfId="0" applyFont="1" applyFill="1" applyBorder="1" applyAlignment="1">
      <alignment horizontal="center" vertical="center"/>
    </xf>
    <xf numFmtId="0" fontId="140" fillId="0" borderId="8" xfId="0" applyFont="1" applyBorder="1" applyAlignment="1">
      <alignment horizontal="center" vertical="center"/>
    </xf>
    <xf numFmtId="0" fontId="128" fillId="5" borderId="36" xfId="0" applyFont="1" applyFill="1" applyBorder="1" applyAlignment="1">
      <alignment horizontal="center" wrapText="1"/>
    </xf>
    <xf numFmtId="0" fontId="9" fillId="0" borderId="102" xfId="0" applyFont="1" applyBorder="1"/>
    <xf numFmtId="0" fontId="121" fillId="5" borderId="30" xfId="0" applyFont="1" applyFill="1" applyBorder="1" applyAlignment="1">
      <alignment horizontal="center" vertical="center" wrapText="1"/>
    </xf>
    <xf numFmtId="0" fontId="144" fillId="0" borderId="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145" fillId="4" borderId="30" xfId="0" applyFont="1" applyFill="1" applyBorder="1" applyAlignment="1">
      <alignment horizontal="center" vertical="center"/>
    </xf>
    <xf numFmtId="0" fontId="150" fillId="0" borderId="30" xfId="0" applyFont="1" applyBorder="1" applyAlignment="1">
      <alignment horizontal="center" vertical="center"/>
    </xf>
    <xf numFmtId="0" fontId="150" fillId="2" borderId="30" xfId="0" applyFont="1" applyFill="1" applyBorder="1" applyAlignment="1">
      <alignment horizontal="center" vertical="center"/>
    </xf>
    <xf numFmtId="0" fontId="154" fillId="0" borderId="0" xfId="0" applyFont="1" applyAlignment="1">
      <alignment horizontal="left" wrapText="1"/>
    </xf>
    <xf numFmtId="0" fontId="5" fillId="0" borderId="0" xfId="0" applyFont="1" applyAlignment="1">
      <alignment horizontal="right" wrapText="1"/>
    </xf>
    <xf numFmtId="0" fontId="20" fillId="4" borderId="30" xfId="0" applyFont="1" applyFill="1" applyBorder="1" applyAlignment="1">
      <alignment horizontal="center" vertical="center"/>
    </xf>
    <xf numFmtId="0" fontId="156" fillId="0" borderId="0" xfId="0" applyFont="1" applyAlignment="1">
      <alignment vertical="center"/>
    </xf>
    <xf numFmtId="0" fontId="73" fillId="4" borderId="3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73" fillId="4" borderId="106" xfId="0" applyFont="1" applyFill="1" applyBorder="1" applyAlignment="1">
      <alignment horizontal="center" vertical="center" wrapText="1"/>
    </xf>
    <xf numFmtId="0" fontId="9" fillId="0" borderId="107" xfId="0" applyFont="1" applyBorder="1"/>
    <xf numFmtId="0" fontId="20" fillId="4" borderId="108" xfId="0" applyFont="1" applyFill="1" applyBorder="1" applyAlignment="1">
      <alignment horizontal="center" vertical="center" wrapText="1"/>
    </xf>
    <xf numFmtId="0" fontId="20" fillId="4" borderId="109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left" vertical="center" wrapText="1"/>
    </xf>
    <xf numFmtId="0" fontId="118" fillId="5" borderId="30" xfId="0" applyFont="1" applyFill="1" applyBorder="1" applyAlignment="1">
      <alignment horizontal="center" vertical="center"/>
    </xf>
    <xf numFmtId="0" fontId="121" fillId="0" borderId="8" xfId="0" applyFont="1" applyBorder="1" applyAlignment="1">
      <alignment horizontal="center" vertical="center"/>
    </xf>
    <xf numFmtId="3" fontId="182" fillId="0" borderId="8" xfId="0" applyNumberFormat="1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/>
    </xf>
    <xf numFmtId="0" fontId="91" fillId="4" borderId="56" xfId="0" applyFont="1" applyFill="1" applyBorder="1" applyAlignment="1">
      <alignment horizontal="center" vertical="center" wrapText="1"/>
    </xf>
    <xf numFmtId="0" fontId="91" fillId="5" borderId="56" xfId="0" applyFont="1" applyFill="1" applyBorder="1" applyAlignment="1">
      <alignment horizontal="center" vertical="center" wrapText="1"/>
    </xf>
    <xf numFmtId="3" fontId="94" fillId="0" borderId="8" xfId="0" applyNumberFormat="1" applyFont="1" applyBorder="1" applyAlignment="1">
      <alignment horizontal="center" vertical="center"/>
    </xf>
    <xf numFmtId="0" fontId="94" fillId="5" borderId="10" xfId="0" applyFont="1" applyFill="1" applyBorder="1" applyAlignment="1">
      <alignment horizontal="center" vertical="center"/>
    </xf>
    <xf numFmtId="0" fontId="94" fillId="5" borderId="8" xfId="0" applyFont="1" applyFill="1" applyBorder="1" applyAlignment="1">
      <alignment horizontal="center" vertical="center"/>
    </xf>
    <xf numFmtId="0" fontId="94" fillId="5" borderId="38" xfId="0" applyFont="1" applyFill="1" applyBorder="1" applyAlignment="1">
      <alignment horizontal="center" vertical="center"/>
    </xf>
    <xf numFmtId="0" fontId="94" fillId="2" borderId="8" xfId="0" applyFont="1" applyFill="1" applyBorder="1" applyAlignment="1">
      <alignment horizontal="center" vertical="center"/>
    </xf>
    <xf numFmtId="0" fontId="88" fillId="0" borderId="10" xfId="0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0" fontId="82" fillId="0" borderId="10" xfId="0" applyFont="1" applyBorder="1" applyAlignment="1">
      <alignment horizontal="center" vertical="center" wrapText="1"/>
    </xf>
    <xf numFmtId="0" fontId="94" fillId="0" borderId="10" xfId="0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 wrapText="1"/>
    </xf>
    <xf numFmtId="3" fontId="182" fillId="5" borderId="8" xfId="0" applyNumberFormat="1" applyFont="1" applyFill="1" applyBorder="1" applyAlignment="1">
      <alignment horizontal="center" vertical="center" wrapText="1"/>
    </xf>
    <xf numFmtId="0" fontId="94" fillId="0" borderId="8" xfId="0" applyFont="1" applyBorder="1" applyAlignment="1">
      <alignment horizontal="center"/>
    </xf>
    <xf numFmtId="0" fontId="121" fillId="0" borderId="8" xfId="0" applyFont="1" applyBorder="1" applyAlignment="1">
      <alignment horizontal="center"/>
    </xf>
    <xf numFmtId="3" fontId="94" fillId="5" borderId="8" xfId="0" applyNumberFormat="1" applyFont="1" applyFill="1" applyBorder="1" applyAlignment="1">
      <alignment horizontal="center" vertical="center"/>
    </xf>
    <xf numFmtId="0" fontId="91" fillId="5" borderId="117" xfId="0" applyFont="1" applyFill="1" applyBorder="1" applyAlignment="1">
      <alignment horizontal="center" vertical="center" wrapText="1"/>
    </xf>
    <xf numFmtId="0" fontId="88" fillId="5" borderId="8" xfId="0" applyFont="1" applyFill="1" applyBorder="1" applyAlignment="1">
      <alignment horizontal="center" vertical="center" wrapText="1"/>
    </xf>
    <xf numFmtId="0" fontId="88" fillId="0" borderId="8" xfId="0" applyFont="1" applyBorder="1" applyAlignment="1">
      <alignment horizontal="center" vertical="center"/>
    </xf>
    <xf numFmtId="3" fontId="182" fillId="0" borderId="10" xfId="0" applyNumberFormat="1" applyFont="1" applyBorder="1" applyAlignment="1">
      <alignment horizontal="center" vertical="center" wrapText="1"/>
    </xf>
    <xf numFmtId="0" fontId="183" fillId="5" borderId="8" xfId="0" applyFont="1" applyFill="1" applyBorder="1" applyAlignment="1">
      <alignment horizontal="center" vertical="center"/>
    </xf>
    <xf numFmtId="0" fontId="140" fillId="5" borderId="56" xfId="0" applyFont="1" applyFill="1" applyBorder="1" applyAlignment="1">
      <alignment horizontal="center" vertical="center" wrapText="1"/>
    </xf>
    <xf numFmtId="0" fontId="168" fillId="0" borderId="8" xfId="0" applyFont="1" applyBorder="1" applyAlignment="1">
      <alignment horizontal="center" vertical="center" wrapText="1"/>
    </xf>
    <xf numFmtId="0" fontId="140" fillId="5" borderId="96" xfId="0" applyFont="1" applyFill="1" applyBorder="1" applyAlignment="1">
      <alignment horizontal="center" vertical="center" wrapText="1"/>
    </xf>
    <xf numFmtId="0" fontId="94" fillId="5" borderId="8" xfId="0" applyFont="1" applyFill="1" applyBorder="1" applyAlignment="1">
      <alignment horizontal="center"/>
    </xf>
    <xf numFmtId="0" fontId="88" fillId="5" borderId="8" xfId="0" applyFont="1" applyFill="1" applyBorder="1" applyAlignment="1">
      <alignment horizontal="center" vertical="center"/>
    </xf>
    <xf numFmtId="0" fontId="75" fillId="0" borderId="0" xfId="0" applyFont="1" applyAlignment="1">
      <alignment horizontal="left" vertical="center" wrapText="1"/>
    </xf>
    <xf numFmtId="0" fontId="156" fillId="0" borderId="0" xfId="0" applyFont="1" applyAlignment="1">
      <alignment horizontal="left" vertical="center"/>
    </xf>
    <xf numFmtId="0" fontId="169" fillId="0" borderId="0" xfId="0" applyFont="1" applyAlignment="1">
      <alignment vertical="center"/>
    </xf>
    <xf numFmtId="0" fontId="5" fillId="2" borderId="8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82" fillId="0" borderId="0" xfId="0" applyFont="1" applyAlignment="1">
      <alignment horizontal="right" vertical="center" wrapText="1"/>
    </xf>
    <xf numFmtId="0" fontId="91" fillId="4" borderId="111" xfId="0" applyFont="1" applyFill="1" applyBorder="1" applyAlignment="1">
      <alignment horizontal="center" vertical="center"/>
    </xf>
    <xf numFmtId="0" fontId="121" fillId="0" borderId="10" xfId="0" applyFont="1" applyBorder="1" applyAlignment="1">
      <alignment horizontal="center" vertical="center" wrapText="1"/>
    </xf>
    <xf numFmtId="0" fontId="121" fillId="5" borderId="38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 wrapText="1"/>
    </xf>
    <xf numFmtId="0" fontId="9" fillId="0" borderId="112" xfId="0" applyFont="1" applyBorder="1"/>
    <xf numFmtId="0" fontId="91" fillId="4" borderId="111" xfId="0" applyFont="1" applyFill="1" applyBorder="1" applyAlignment="1">
      <alignment horizontal="center" vertical="center" wrapText="1"/>
    </xf>
    <xf numFmtId="0" fontId="88" fillId="5" borderId="38" xfId="0" applyFont="1" applyFill="1" applyBorder="1" applyAlignment="1">
      <alignment horizontal="center" vertical="center" wrapText="1"/>
    </xf>
    <xf numFmtId="0" fontId="88" fillId="2" borderId="8" xfId="0" applyFont="1" applyFill="1" applyBorder="1" applyAlignment="1">
      <alignment horizontal="center" vertical="center" wrapText="1"/>
    </xf>
    <xf numFmtId="0" fontId="88" fillId="9" borderId="11" xfId="0" applyFont="1" applyFill="1" applyBorder="1" applyAlignment="1">
      <alignment horizontal="center" vertical="center" wrapText="1"/>
    </xf>
    <xf numFmtId="0" fontId="156" fillId="0" borderId="17" xfId="0" applyFont="1" applyBorder="1" applyAlignment="1">
      <alignment horizontal="center" vertical="center"/>
    </xf>
    <xf numFmtId="0" fontId="121" fillId="0" borderId="0" xfId="0" applyFont="1" applyAlignment="1"/>
    <xf numFmtId="0" fontId="73" fillId="4" borderId="109" xfId="0" applyFont="1" applyFill="1" applyBorder="1" applyAlignment="1">
      <alignment horizontal="center" vertical="center"/>
    </xf>
    <xf numFmtId="0" fontId="122" fillId="0" borderId="0" xfId="0" applyFont="1" applyAlignment="1">
      <alignment horizontal="left" vertical="center" wrapText="1"/>
    </xf>
    <xf numFmtId="0" fontId="75" fillId="0" borderId="17" xfId="0" applyFont="1" applyBorder="1" applyAlignment="1">
      <alignment horizontal="center" vertical="center"/>
    </xf>
    <xf numFmtId="0" fontId="2" fillId="0" borderId="0" xfId="0" applyFont="1"/>
    <xf numFmtId="0" fontId="94" fillId="0" borderId="0" xfId="0" applyFont="1" applyAlignment="1">
      <alignment horizontal="right" wrapText="1"/>
    </xf>
    <xf numFmtId="0" fontId="146" fillId="4" borderId="109" xfId="0" applyFont="1" applyFill="1" applyBorder="1" applyAlignment="1">
      <alignment horizontal="center" vertical="center"/>
    </xf>
    <xf numFmtId="0" fontId="192" fillId="0" borderId="62" xfId="0" applyFont="1" applyBorder="1" applyAlignment="1">
      <alignment horizontal="left"/>
    </xf>
    <xf numFmtId="0" fontId="2" fillId="0" borderId="26" xfId="0" applyFont="1" applyBorder="1" applyAlignment="1">
      <alignment horizontal="left" vertical="center"/>
    </xf>
    <xf numFmtId="0" fontId="94" fillId="0" borderId="26" xfId="0" applyFont="1" applyBorder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1.jpeg"/><Relationship Id="rId13" Type="http://schemas.openxmlformats.org/officeDocument/2006/relationships/image" Target="../media/image366.jpeg"/><Relationship Id="rId18" Type="http://schemas.openxmlformats.org/officeDocument/2006/relationships/image" Target="../media/image371.jpeg"/><Relationship Id="rId3" Type="http://schemas.openxmlformats.org/officeDocument/2006/relationships/image" Target="../media/image356.jpeg"/><Relationship Id="rId7" Type="http://schemas.openxmlformats.org/officeDocument/2006/relationships/image" Target="../media/image360.jpeg"/><Relationship Id="rId12" Type="http://schemas.openxmlformats.org/officeDocument/2006/relationships/image" Target="../media/image365.jpeg"/><Relationship Id="rId17" Type="http://schemas.openxmlformats.org/officeDocument/2006/relationships/image" Target="../media/image370.jpeg"/><Relationship Id="rId2" Type="http://schemas.openxmlformats.org/officeDocument/2006/relationships/image" Target="../media/image355.jpeg"/><Relationship Id="rId16" Type="http://schemas.openxmlformats.org/officeDocument/2006/relationships/image" Target="../media/image369.jpeg"/><Relationship Id="rId1" Type="http://schemas.openxmlformats.org/officeDocument/2006/relationships/image" Target="../media/image354.jpeg"/><Relationship Id="rId6" Type="http://schemas.openxmlformats.org/officeDocument/2006/relationships/image" Target="../media/image359.jpeg"/><Relationship Id="rId11" Type="http://schemas.openxmlformats.org/officeDocument/2006/relationships/image" Target="../media/image364.jpeg"/><Relationship Id="rId5" Type="http://schemas.openxmlformats.org/officeDocument/2006/relationships/image" Target="../media/image358.jpeg"/><Relationship Id="rId15" Type="http://schemas.openxmlformats.org/officeDocument/2006/relationships/image" Target="../media/image368.jpeg"/><Relationship Id="rId10" Type="http://schemas.openxmlformats.org/officeDocument/2006/relationships/image" Target="../media/image363.jpeg"/><Relationship Id="rId4" Type="http://schemas.openxmlformats.org/officeDocument/2006/relationships/image" Target="../media/image357.jpeg"/><Relationship Id="rId9" Type="http://schemas.openxmlformats.org/officeDocument/2006/relationships/image" Target="../media/image362.jpeg"/><Relationship Id="rId14" Type="http://schemas.openxmlformats.org/officeDocument/2006/relationships/image" Target="../media/image367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9.jpeg"/><Relationship Id="rId13" Type="http://schemas.openxmlformats.org/officeDocument/2006/relationships/image" Target="../media/image384.jpeg"/><Relationship Id="rId18" Type="http://schemas.openxmlformats.org/officeDocument/2006/relationships/image" Target="../media/image389.jpeg"/><Relationship Id="rId26" Type="http://schemas.openxmlformats.org/officeDocument/2006/relationships/image" Target="../media/image397.jpeg"/><Relationship Id="rId3" Type="http://schemas.openxmlformats.org/officeDocument/2006/relationships/image" Target="../media/image374.jpeg"/><Relationship Id="rId21" Type="http://schemas.openxmlformats.org/officeDocument/2006/relationships/image" Target="../media/image392.jpeg"/><Relationship Id="rId7" Type="http://schemas.openxmlformats.org/officeDocument/2006/relationships/image" Target="../media/image378.jpeg"/><Relationship Id="rId12" Type="http://schemas.openxmlformats.org/officeDocument/2006/relationships/image" Target="../media/image383.jpeg"/><Relationship Id="rId17" Type="http://schemas.openxmlformats.org/officeDocument/2006/relationships/image" Target="../media/image388.jpeg"/><Relationship Id="rId25" Type="http://schemas.openxmlformats.org/officeDocument/2006/relationships/image" Target="../media/image396.jpeg"/><Relationship Id="rId2" Type="http://schemas.openxmlformats.org/officeDocument/2006/relationships/image" Target="../media/image373.jpeg"/><Relationship Id="rId16" Type="http://schemas.openxmlformats.org/officeDocument/2006/relationships/image" Target="../media/image387.jpeg"/><Relationship Id="rId20" Type="http://schemas.openxmlformats.org/officeDocument/2006/relationships/image" Target="../media/image391.jpeg"/><Relationship Id="rId1" Type="http://schemas.openxmlformats.org/officeDocument/2006/relationships/image" Target="../media/image372.jpeg"/><Relationship Id="rId6" Type="http://schemas.openxmlformats.org/officeDocument/2006/relationships/image" Target="../media/image377.jpeg"/><Relationship Id="rId11" Type="http://schemas.openxmlformats.org/officeDocument/2006/relationships/image" Target="../media/image382.jpeg"/><Relationship Id="rId24" Type="http://schemas.openxmlformats.org/officeDocument/2006/relationships/image" Target="../media/image395.jpeg"/><Relationship Id="rId5" Type="http://schemas.openxmlformats.org/officeDocument/2006/relationships/image" Target="../media/image376.jpeg"/><Relationship Id="rId15" Type="http://schemas.openxmlformats.org/officeDocument/2006/relationships/image" Target="../media/image386.jpeg"/><Relationship Id="rId23" Type="http://schemas.openxmlformats.org/officeDocument/2006/relationships/image" Target="../media/image394.jpeg"/><Relationship Id="rId10" Type="http://schemas.openxmlformats.org/officeDocument/2006/relationships/image" Target="../media/image381.jpeg"/><Relationship Id="rId19" Type="http://schemas.openxmlformats.org/officeDocument/2006/relationships/image" Target="../media/image390.jpeg"/><Relationship Id="rId4" Type="http://schemas.openxmlformats.org/officeDocument/2006/relationships/image" Target="../media/image375.jpeg"/><Relationship Id="rId9" Type="http://schemas.openxmlformats.org/officeDocument/2006/relationships/image" Target="../media/image380.jpeg"/><Relationship Id="rId14" Type="http://schemas.openxmlformats.org/officeDocument/2006/relationships/image" Target="../media/image385.jpeg"/><Relationship Id="rId22" Type="http://schemas.openxmlformats.org/officeDocument/2006/relationships/image" Target="../media/image39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0.png"/><Relationship Id="rId7" Type="http://schemas.openxmlformats.org/officeDocument/2006/relationships/image" Target="../media/image404.jpeg"/><Relationship Id="rId2" Type="http://schemas.openxmlformats.org/officeDocument/2006/relationships/image" Target="../media/image399.jpeg"/><Relationship Id="rId1" Type="http://schemas.openxmlformats.org/officeDocument/2006/relationships/image" Target="../media/image398.jpeg"/><Relationship Id="rId6" Type="http://schemas.openxmlformats.org/officeDocument/2006/relationships/image" Target="../media/image403.jpeg"/><Relationship Id="rId5" Type="http://schemas.openxmlformats.org/officeDocument/2006/relationships/image" Target="../media/image402.jpeg"/><Relationship Id="rId4" Type="http://schemas.openxmlformats.org/officeDocument/2006/relationships/image" Target="../media/image401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2.jpeg"/><Relationship Id="rId13" Type="http://schemas.openxmlformats.org/officeDocument/2006/relationships/image" Target="../media/image417.jpeg"/><Relationship Id="rId18" Type="http://schemas.openxmlformats.org/officeDocument/2006/relationships/image" Target="../media/image422.png"/><Relationship Id="rId3" Type="http://schemas.openxmlformats.org/officeDocument/2006/relationships/image" Target="../media/image407.jpeg"/><Relationship Id="rId7" Type="http://schemas.openxmlformats.org/officeDocument/2006/relationships/image" Target="../media/image411.jpeg"/><Relationship Id="rId12" Type="http://schemas.openxmlformats.org/officeDocument/2006/relationships/image" Target="../media/image416.jpeg"/><Relationship Id="rId17" Type="http://schemas.openxmlformats.org/officeDocument/2006/relationships/image" Target="../media/image421.png"/><Relationship Id="rId2" Type="http://schemas.openxmlformats.org/officeDocument/2006/relationships/image" Target="../media/image406.png"/><Relationship Id="rId16" Type="http://schemas.openxmlformats.org/officeDocument/2006/relationships/image" Target="../media/image420.png"/><Relationship Id="rId1" Type="http://schemas.openxmlformats.org/officeDocument/2006/relationships/image" Target="../media/image405.png"/><Relationship Id="rId6" Type="http://schemas.openxmlformats.org/officeDocument/2006/relationships/image" Target="../media/image410.jpeg"/><Relationship Id="rId11" Type="http://schemas.openxmlformats.org/officeDocument/2006/relationships/image" Target="../media/image415.jpeg"/><Relationship Id="rId5" Type="http://schemas.openxmlformats.org/officeDocument/2006/relationships/image" Target="../media/image409.png"/><Relationship Id="rId15" Type="http://schemas.openxmlformats.org/officeDocument/2006/relationships/image" Target="../media/image419.jpeg"/><Relationship Id="rId10" Type="http://schemas.openxmlformats.org/officeDocument/2006/relationships/image" Target="../media/image414.jpeg"/><Relationship Id="rId19" Type="http://schemas.openxmlformats.org/officeDocument/2006/relationships/image" Target="../media/image423.png"/><Relationship Id="rId4" Type="http://schemas.openxmlformats.org/officeDocument/2006/relationships/image" Target="../media/image408.jpeg"/><Relationship Id="rId9" Type="http://schemas.openxmlformats.org/officeDocument/2006/relationships/image" Target="../media/image413.jpeg"/><Relationship Id="rId14" Type="http://schemas.openxmlformats.org/officeDocument/2006/relationships/image" Target="../media/image418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0.jpeg"/><Relationship Id="rId13" Type="http://schemas.openxmlformats.org/officeDocument/2006/relationships/image" Target="../media/image435.jpeg"/><Relationship Id="rId18" Type="http://schemas.openxmlformats.org/officeDocument/2006/relationships/image" Target="../media/image337.jpeg"/><Relationship Id="rId3" Type="http://schemas.openxmlformats.org/officeDocument/2006/relationships/image" Target="../media/image425.jpeg"/><Relationship Id="rId7" Type="http://schemas.openxmlformats.org/officeDocument/2006/relationships/image" Target="../media/image429.jpeg"/><Relationship Id="rId12" Type="http://schemas.openxmlformats.org/officeDocument/2006/relationships/image" Target="../media/image434.jpeg"/><Relationship Id="rId17" Type="http://schemas.openxmlformats.org/officeDocument/2006/relationships/image" Target="../media/image439.png"/><Relationship Id="rId2" Type="http://schemas.openxmlformats.org/officeDocument/2006/relationships/image" Target="../media/image424.jpeg"/><Relationship Id="rId16" Type="http://schemas.openxmlformats.org/officeDocument/2006/relationships/image" Target="../media/image438.jpeg"/><Relationship Id="rId1" Type="http://schemas.openxmlformats.org/officeDocument/2006/relationships/image" Target="../media/image324.jpeg"/><Relationship Id="rId6" Type="http://schemas.openxmlformats.org/officeDocument/2006/relationships/image" Target="../media/image428.jpeg"/><Relationship Id="rId11" Type="http://schemas.openxmlformats.org/officeDocument/2006/relationships/image" Target="../media/image433.jpeg"/><Relationship Id="rId5" Type="http://schemas.openxmlformats.org/officeDocument/2006/relationships/image" Target="../media/image427.jpeg"/><Relationship Id="rId15" Type="http://schemas.openxmlformats.org/officeDocument/2006/relationships/image" Target="../media/image437.jpeg"/><Relationship Id="rId10" Type="http://schemas.openxmlformats.org/officeDocument/2006/relationships/image" Target="../media/image432.jpeg"/><Relationship Id="rId4" Type="http://schemas.openxmlformats.org/officeDocument/2006/relationships/image" Target="../media/image426.jpeg"/><Relationship Id="rId9" Type="http://schemas.openxmlformats.org/officeDocument/2006/relationships/image" Target="../media/image431.jpeg"/><Relationship Id="rId14" Type="http://schemas.openxmlformats.org/officeDocument/2006/relationships/image" Target="../media/image436.jpeg"/></Relationships>
</file>

<file path=xl/drawings/_rels/drawing1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55.jpeg"/><Relationship Id="rId21" Type="http://schemas.openxmlformats.org/officeDocument/2006/relationships/image" Target="../media/image459.jpeg"/><Relationship Id="rId42" Type="http://schemas.openxmlformats.org/officeDocument/2006/relationships/image" Target="../media/image480.jpeg"/><Relationship Id="rId47" Type="http://schemas.openxmlformats.org/officeDocument/2006/relationships/image" Target="../media/image485.jpeg"/><Relationship Id="rId63" Type="http://schemas.openxmlformats.org/officeDocument/2006/relationships/image" Target="../media/image501.png"/><Relationship Id="rId68" Type="http://schemas.openxmlformats.org/officeDocument/2006/relationships/image" Target="../media/image506.jpeg"/><Relationship Id="rId84" Type="http://schemas.openxmlformats.org/officeDocument/2006/relationships/image" Target="../media/image522.jpeg"/><Relationship Id="rId89" Type="http://schemas.openxmlformats.org/officeDocument/2006/relationships/image" Target="../media/image527.jpeg"/><Relationship Id="rId112" Type="http://schemas.openxmlformats.org/officeDocument/2006/relationships/image" Target="../media/image550.jpeg"/><Relationship Id="rId133" Type="http://schemas.openxmlformats.org/officeDocument/2006/relationships/image" Target="../media/image571.jpeg"/><Relationship Id="rId138" Type="http://schemas.openxmlformats.org/officeDocument/2006/relationships/image" Target="../media/image576.jpeg"/><Relationship Id="rId154" Type="http://schemas.openxmlformats.org/officeDocument/2006/relationships/image" Target="../media/image592.png"/><Relationship Id="rId159" Type="http://schemas.openxmlformats.org/officeDocument/2006/relationships/image" Target="../media/image597.jpeg"/><Relationship Id="rId175" Type="http://schemas.openxmlformats.org/officeDocument/2006/relationships/image" Target="../media/image613.jpeg"/><Relationship Id="rId170" Type="http://schemas.openxmlformats.org/officeDocument/2006/relationships/image" Target="../media/image608.jpeg"/><Relationship Id="rId191" Type="http://schemas.openxmlformats.org/officeDocument/2006/relationships/image" Target="../media/image629.png"/><Relationship Id="rId196" Type="http://schemas.openxmlformats.org/officeDocument/2006/relationships/image" Target="../media/image634.jpeg"/><Relationship Id="rId16" Type="http://schemas.openxmlformats.org/officeDocument/2006/relationships/image" Target="../media/image455.jpeg"/><Relationship Id="rId107" Type="http://schemas.openxmlformats.org/officeDocument/2006/relationships/image" Target="../media/image545.jpeg"/><Relationship Id="rId11" Type="http://schemas.openxmlformats.org/officeDocument/2006/relationships/image" Target="../media/image450.jpeg"/><Relationship Id="rId32" Type="http://schemas.openxmlformats.org/officeDocument/2006/relationships/image" Target="../media/image470.jpeg"/><Relationship Id="rId37" Type="http://schemas.openxmlformats.org/officeDocument/2006/relationships/image" Target="../media/image475.jpeg"/><Relationship Id="rId53" Type="http://schemas.openxmlformats.org/officeDocument/2006/relationships/image" Target="../media/image491.jpeg"/><Relationship Id="rId58" Type="http://schemas.openxmlformats.org/officeDocument/2006/relationships/image" Target="../media/image496.jpeg"/><Relationship Id="rId74" Type="http://schemas.openxmlformats.org/officeDocument/2006/relationships/image" Target="../media/image512.jpeg"/><Relationship Id="rId79" Type="http://schemas.openxmlformats.org/officeDocument/2006/relationships/image" Target="../media/image517.jpeg"/><Relationship Id="rId102" Type="http://schemas.openxmlformats.org/officeDocument/2006/relationships/image" Target="../media/image540.jpeg"/><Relationship Id="rId123" Type="http://schemas.openxmlformats.org/officeDocument/2006/relationships/image" Target="../media/image561.jpeg"/><Relationship Id="rId128" Type="http://schemas.openxmlformats.org/officeDocument/2006/relationships/image" Target="../media/image566.jpeg"/><Relationship Id="rId144" Type="http://schemas.openxmlformats.org/officeDocument/2006/relationships/image" Target="../media/image582.jpeg"/><Relationship Id="rId149" Type="http://schemas.openxmlformats.org/officeDocument/2006/relationships/image" Target="../media/image587.jpeg"/><Relationship Id="rId5" Type="http://schemas.openxmlformats.org/officeDocument/2006/relationships/image" Target="../media/image444.jpeg"/><Relationship Id="rId90" Type="http://schemas.openxmlformats.org/officeDocument/2006/relationships/image" Target="../media/image528.jpeg"/><Relationship Id="rId95" Type="http://schemas.openxmlformats.org/officeDocument/2006/relationships/image" Target="../media/image533.jpeg"/><Relationship Id="rId160" Type="http://schemas.openxmlformats.org/officeDocument/2006/relationships/image" Target="../media/image598.jpeg"/><Relationship Id="rId165" Type="http://schemas.openxmlformats.org/officeDocument/2006/relationships/image" Target="../media/image603.jpeg"/><Relationship Id="rId181" Type="http://schemas.openxmlformats.org/officeDocument/2006/relationships/image" Target="../media/image619.png"/><Relationship Id="rId186" Type="http://schemas.openxmlformats.org/officeDocument/2006/relationships/image" Target="../media/image624.jpeg"/><Relationship Id="rId22" Type="http://schemas.openxmlformats.org/officeDocument/2006/relationships/image" Target="../media/image460.jpeg"/><Relationship Id="rId27" Type="http://schemas.openxmlformats.org/officeDocument/2006/relationships/image" Target="../media/image465.jpeg"/><Relationship Id="rId43" Type="http://schemas.openxmlformats.org/officeDocument/2006/relationships/image" Target="../media/image481.jpeg"/><Relationship Id="rId48" Type="http://schemas.openxmlformats.org/officeDocument/2006/relationships/image" Target="../media/image486.jpeg"/><Relationship Id="rId64" Type="http://schemas.openxmlformats.org/officeDocument/2006/relationships/image" Target="../media/image502.jpeg"/><Relationship Id="rId69" Type="http://schemas.openxmlformats.org/officeDocument/2006/relationships/image" Target="../media/image507.jpeg"/><Relationship Id="rId113" Type="http://schemas.openxmlformats.org/officeDocument/2006/relationships/image" Target="../media/image551.jpeg"/><Relationship Id="rId118" Type="http://schemas.openxmlformats.org/officeDocument/2006/relationships/image" Target="../media/image556.jpeg"/><Relationship Id="rId134" Type="http://schemas.openxmlformats.org/officeDocument/2006/relationships/image" Target="../media/image572.jpeg"/><Relationship Id="rId139" Type="http://schemas.openxmlformats.org/officeDocument/2006/relationships/image" Target="../media/image577.jpeg"/><Relationship Id="rId80" Type="http://schemas.openxmlformats.org/officeDocument/2006/relationships/image" Target="../media/image518.png"/><Relationship Id="rId85" Type="http://schemas.openxmlformats.org/officeDocument/2006/relationships/image" Target="../media/image523.jpeg"/><Relationship Id="rId150" Type="http://schemas.openxmlformats.org/officeDocument/2006/relationships/image" Target="../media/image588.jpeg"/><Relationship Id="rId155" Type="http://schemas.openxmlformats.org/officeDocument/2006/relationships/image" Target="../media/image593.jpeg"/><Relationship Id="rId171" Type="http://schemas.openxmlformats.org/officeDocument/2006/relationships/image" Target="../media/image609.jpeg"/><Relationship Id="rId176" Type="http://schemas.openxmlformats.org/officeDocument/2006/relationships/image" Target="../media/image614.jpeg"/><Relationship Id="rId192" Type="http://schemas.openxmlformats.org/officeDocument/2006/relationships/image" Target="../media/image630.jpeg"/><Relationship Id="rId197" Type="http://schemas.openxmlformats.org/officeDocument/2006/relationships/image" Target="../media/image635.jpeg"/><Relationship Id="rId12" Type="http://schemas.openxmlformats.org/officeDocument/2006/relationships/image" Target="../media/image451.jpeg"/><Relationship Id="rId17" Type="http://schemas.openxmlformats.org/officeDocument/2006/relationships/image" Target="../media/image456.jpeg"/><Relationship Id="rId33" Type="http://schemas.openxmlformats.org/officeDocument/2006/relationships/image" Target="../media/image471.jpeg"/><Relationship Id="rId38" Type="http://schemas.openxmlformats.org/officeDocument/2006/relationships/image" Target="../media/image476.jpeg"/><Relationship Id="rId59" Type="http://schemas.openxmlformats.org/officeDocument/2006/relationships/image" Target="../media/image497.jpeg"/><Relationship Id="rId103" Type="http://schemas.openxmlformats.org/officeDocument/2006/relationships/image" Target="../media/image541.jpeg"/><Relationship Id="rId108" Type="http://schemas.openxmlformats.org/officeDocument/2006/relationships/image" Target="../media/image546.jpeg"/><Relationship Id="rId124" Type="http://schemas.openxmlformats.org/officeDocument/2006/relationships/image" Target="../media/image562.jpeg"/><Relationship Id="rId129" Type="http://schemas.openxmlformats.org/officeDocument/2006/relationships/image" Target="../media/image567.jpeg"/><Relationship Id="rId54" Type="http://schemas.openxmlformats.org/officeDocument/2006/relationships/image" Target="../media/image492.jpeg"/><Relationship Id="rId70" Type="http://schemas.openxmlformats.org/officeDocument/2006/relationships/image" Target="../media/image508.jpeg"/><Relationship Id="rId75" Type="http://schemas.openxmlformats.org/officeDocument/2006/relationships/image" Target="../media/image513.png"/><Relationship Id="rId91" Type="http://schemas.openxmlformats.org/officeDocument/2006/relationships/image" Target="../media/image529.jpeg"/><Relationship Id="rId96" Type="http://schemas.openxmlformats.org/officeDocument/2006/relationships/image" Target="../media/image534.jpeg"/><Relationship Id="rId140" Type="http://schemas.openxmlformats.org/officeDocument/2006/relationships/image" Target="../media/image578.jpeg"/><Relationship Id="rId145" Type="http://schemas.openxmlformats.org/officeDocument/2006/relationships/image" Target="../media/image583.jpeg"/><Relationship Id="rId161" Type="http://schemas.openxmlformats.org/officeDocument/2006/relationships/image" Target="../media/image599.jpeg"/><Relationship Id="rId166" Type="http://schemas.openxmlformats.org/officeDocument/2006/relationships/image" Target="../media/image604.jpeg"/><Relationship Id="rId182" Type="http://schemas.openxmlformats.org/officeDocument/2006/relationships/image" Target="../media/image620.jpeg"/><Relationship Id="rId187" Type="http://schemas.openxmlformats.org/officeDocument/2006/relationships/image" Target="../media/image625.jpeg"/><Relationship Id="rId1" Type="http://schemas.openxmlformats.org/officeDocument/2006/relationships/image" Target="../media/image440.jpeg"/><Relationship Id="rId6" Type="http://schemas.openxmlformats.org/officeDocument/2006/relationships/image" Target="../media/image445.jpeg"/><Relationship Id="rId23" Type="http://schemas.openxmlformats.org/officeDocument/2006/relationships/image" Target="../media/image461.jpeg"/><Relationship Id="rId28" Type="http://schemas.openxmlformats.org/officeDocument/2006/relationships/image" Target="../media/image466.jpeg"/><Relationship Id="rId49" Type="http://schemas.openxmlformats.org/officeDocument/2006/relationships/image" Target="../media/image487.jpeg"/><Relationship Id="rId114" Type="http://schemas.openxmlformats.org/officeDocument/2006/relationships/image" Target="../media/image552.jpeg"/><Relationship Id="rId119" Type="http://schemas.openxmlformats.org/officeDocument/2006/relationships/image" Target="../media/image557.jpeg"/><Relationship Id="rId44" Type="http://schemas.openxmlformats.org/officeDocument/2006/relationships/image" Target="../media/image482.jpeg"/><Relationship Id="rId60" Type="http://schemas.openxmlformats.org/officeDocument/2006/relationships/image" Target="../media/image498.jpeg"/><Relationship Id="rId65" Type="http://schemas.openxmlformats.org/officeDocument/2006/relationships/image" Target="../media/image503.jpeg"/><Relationship Id="rId81" Type="http://schemas.openxmlformats.org/officeDocument/2006/relationships/image" Target="../media/image519.jpeg"/><Relationship Id="rId86" Type="http://schemas.openxmlformats.org/officeDocument/2006/relationships/image" Target="../media/image524.jpeg"/><Relationship Id="rId130" Type="http://schemas.openxmlformats.org/officeDocument/2006/relationships/image" Target="../media/image568.jpeg"/><Relationship Id="rId135" Type="http://schemas.openxmlformats.org/officeDocument/2006/relationships/image" Target="../media/image573.jpeg"/><Relationship Id="rId151" Type="http://schemas.openxmlformats.org/officeDocument/2006/relationships/image" Target="../media/image589.jpeg"/><Relationship Id="rId156" Type="http://schemas.openxmlformats.org/officeDocument/2006/relationships/image" Target="../media/image594.jpeg"/><Relationship Id="rId177" Type="http://schemas.openxmlformats.org/officeDocument/2006/relationships/image" Target="../media/image615.jpeg"/><Relationship Id="rId172" Type="http://schemas.openxmlformats.org/officeDocument/2006/relationships/image" Target="../media/image610.jpeg"/><Relationship Id="rId193" Type="http://schemas.openxmlformats.org/officeDocument/2006/relationships/image" Target="../media/image631.jpeg"/><Relationship Id="rId13" Type="http://schemas.openxmlformats.org/officeDocument/2006/relationships/image" Target="../media/image452.jpeg"/><Relationship Id="rId18" Type="http://schemas.openxmlformats.org/officeDocument/2006/relationships/image" Target="../media/image457.jpeg"/><Relationship Id="rId39" Type="http://schemas.openxmlformats.org/officeDocument/2006/relationships/image" Target="../media/image477.jpeg"/><Relationship Id="rId109" Type="http://schemas.openxmlformats.org/officeDocument/2006/relationships/image" Target="../media/image547.jpeg"/><Relationship Id="rId34" Type="http://schemas.openxmlformats.org/officeDocument/2006/relationships/image" Target="../media/image472.jpeg"/><Relationship Id="rId50" Type="http://schemas.openxmlformats.org/officeDocument/2006/relationships/image" Target="../media/image488.jpeg"/><Relationship Id="rId55" Type="http://schemas.openxmlformats.org/officeDocument/2006/relationships/image" Target="../media/image493.jpeg"/><Relationship Id="rId76" Type="http://schemas.openxmlformats.org/officeDocument/2006/relationships/image" Target="../media/image514.jpeg"/><Relationship Id="rId97" Type="http://schemas.openxmlformats.org/officeDocument/2006/relationships/image" Target="../media/image535.jpeg"/><Relationship Id="rId104" Type="http://schemas.openxmlformats.org/officeDocument/2006/relationships/image" Target="../media/image542.jpeg"/><Relationship Id="rId120" Type="http://schemas.openxmlformats.org/officeDocument/2006/relationships/image" Target="../media/image558.jpeg"/><Relationship Id="rId125" Type="http://schemas.openxmlformats.org/officeDocument/2006/relationships/image" Target="../media/image563.jpeg"/><Relationship Id="rId141" Type="http://schemas.openxmlformats.org/officeDocument/2006/relationships/image" Target="../media/image579.jpeg"/><Relationship Id="rId146" Type="http://schemas.openxmlformats.org/officeDocument/2006/relationships/image" Target="../media/image584.jpeg"/><Relationship Id="rId167" Type="http://schemas.openxmlformats.org/officeDocument/2006/relationships/image" Target="../media/image605.jpeg"/><Relationship Id="rId188" Type="http://schemas.openxmlformats.org/officeDocument/2006/relationships/image" Target="../media/image626.jpeg"/><Relationship Id="rId7" Type="http://schemas.openxmlformats.org/officeDocument/2006/relationships/image" Target="../media/image446.jpeg"/><Relationship Id="rId71" Type="http://schemas.openxmlformats.org/officeDocument/2006/relationships/image" Target="../media/image509.jpeg"/><Relationship Id="rId92" Type="http://schemas.openxmlformats.org/officeDocument/2006/relationships/image" Target="../media/image530.jpeg"/><Relationship Id="rId162" Type="http://schemas.openxmlformats.org/officeDocument/2006/relationships/image" Target="../media/image600.jpeg"/><Relationship Id="rId183" Type="http://schemas.openxmlformats.org/officeDocument/2006/relationships/image" Target="../media/image621.jpeg"/><Relationship Id="rId2" Type="http://schemas.openxmlformats.org/officeDocument/2006/relationships/image" Target="../media/image441.jpeg"/><Relationship Id="rId29" Type="http://schemas.openxmlformats.org/officeDocument/2006/relationships/image" Target="../media/image467.png"/><Relationship Id="rId24" Type="http://schemas.openxmlformats.org/officeDocument/2006/relationships/image" Target="../media/image462.jpeg"/><Relationship Id="rId40" Type="http://schemas.openxmlformats.org/officeDocument/2006/relationships/image" Target="../media/image478.jpeg"/><Relationship Id="rId45" Type="http://schemas.openxmlformats.org/officeDocument/2006/relationships/image" Target="../media/image483.jpeg"/><Relationship Id="rId66" Type="http://schemas.openxmlformats.org/officeDocument/2006/relationships/image" Target="../media/image504.jpeg"/><Relationship Id="rId87" Type="http://schemas.openxmlformats.org/officeDocument/2006/relationships/image" Target="../media/image525.jpeg"/><Relationship Id="rId110" Type="http://schemas.openxmlformats.org/officeDocument/2006/relationships/image" Target="../media/image548.jpeg"/><Relationship Id="rId115" Type="http://schemas.openxmlformats.org/officeDocument/2006/relationships/image" Target="../media/image553.jpeg"/><Relationship Id="rId131" Type="http://schemas.openxmlformats.org/officeDocument/2006/relationships/image" Target="../media/image569.jpeg"/><Relationship Id="rId136" Type="http://schemas.openxmlformats.org/officeDocument/2006/relationships/image" Target="../media/image574.jpeg"/><Relationship Id="rId157" Type="http://schemas.openxmlformats.org/officeDocument/2006/relationships/image" Target="../media/image595.jpeg"/><Relationship Id="rId178" Type="http://schemas.openxmlformats.org/officeDocument/2006/relationships/image" Target="../media/image616.jpeg"/><Relationship Id="rId61" Type="http://schemas.openxmlformats.org/officeDocument/2006/relationships/image" Target="../media/image499.jpeg"/><Relationship Id="rId82" Type="http://schemas.openxmlformats.org/officeDocument/2006/relationships/image" Target="../media/image520.jpeg"/><Relationship Id="rId152" Type="http://schemas.openxmlformats.org/officeDocument/2006/relationships/image" Target="../media/image590.jpeg"/><Relationship Id="rId173" Type="http://schemas.openxmlformats.org/officeDocument/2006/relationships/image" Target="../media/image611.jpeg"/><Relationship Id="rId194" Type="http://schemas.openxmlformats.org/officeDocument/2006/relationships/image" Target="../media/image632.jpeg"/><Relationship Id="rId19" Type="http://schemas.openxmlformats.org/officeDocument/2006/relationships/image" Target="../media/image439.png"/><Relationship Id="rId14" Type="http://schemas.openxmlformats.org/officeDocument/2006/relationships/image" Target="../media/image453.jpeg"/><Relationship Id="rId30" Type="http://schemas.openxmlformats.org/officeDocument/2006/relationships/image" Target="../media/image468.jpeg"/><Relationship Id="rId35" Type="http://schemas.openxmlformats.org/officeDocument/2006/relationships/image" Target="../media/image473.jpeg"/><Relationship Id="rId56" Type="http://schemas.openxmlformats.org/officeDocument/2006/relationships/image" Target="../media/image494.jpeg"/><Relationship Id="rId77" Type="http://schemas.openxmlformats.org/officeDocument/2006/relationships/image" Target="../media/image515.jpeg"/><Relationship Id="rId100" Type="http://schemas.openxmlformats.org/officeDocument/2006/relationships/image" Target="../media/image538.jpeg"/><Relationship Id="rId105" Type="http://schemas.openxmlformats.org/officeDocument/2006/relationships/image" Target="../media/image543.jpeg"/><Relationship Id="rId126" Type="http://schemas.openxmlformats.org/officeDocument/2006/relationships/image" Target="../media/image564.jpeg"/><Relationship Id="rId147" Type="http://schemas.openxmlformats.org/officeDocument/2006/relationships/image" Target="../media/image585.jpeg"/><Relationship Id="rId168" Type="http://schemas.openxmlformats.org/officeDocument/2006/relationships/image" Target="../media/image606.jpeg"/><Relationship Id="rId8" Type="http://schemas.openxmlformats.org/officeDocument/2006/relationships/image" Target="../media/image447.jpeg"/><Relationship Id="rId51" Type="http://schemas.openxmlformats.org/officeDocument/2006/relationships/image" Target="../media/image489.jpeg"/><Relationship Id="rId72" Type="http://schemas.openxmlformats.org/officeDocument/2006/relationships/image" Target="../media/image510.jpeg"/><Relationship Id="rId93" Type="http://schemas.openxmlformats.org/officeDocument/2006/relationships/image" Target="../media/image531.jpeg"/><Relationship Id="rId98" Type="http://schemas.openxmlformats.org/officeDocument/2006/relationships/image" Target="../media/image536.jpeg"/><Relationship Id="rId121" Type="http://schemas.openxmlformats.org/officeDocument/2006/relationships/image" Target="../media/image559.jpeg"/><Relationship Id="rId142" Type="http://schemas.openxmlformats.org/officeDocument/2006/relationships/image" Target="../media/image580.jpeg"/><Relationship Id="rId163" Type="http://schemas.openxmlformats.org/officeDocument/2006/relationships/image" Target="../media/image601.jpeg"/><Relationship Id="rId184" Type="http://schemas.openxmlformats.org/officeDocument/2006/relationships/image" Target="../media/image622.jpeg"/><Relationship Id="rId189" Type="http://schemas.openxmlformats.org/officeDocument/2006/relationships/image" Target="../media/image627.jpeg"/><Relationship Id="rId3" Type="http://schemas.openxmlformats.org/officeDocument/2006/relationships/image" Target="../media/image442.jpeg"/><Relationship Id="rId25" Type="http://schemas.openxmlformats.org/officeDocument/2006/relationships/image" Target="../media/image463.jpeg"/><Relationship Id="rId46" Type="http://schemas.openxmlformats.org/officeDocument/2006/relationships/image" Target="../media/image484.jpeg"/><Relationship Id="rId67" Type="http://schemas.openxmlformats.org/officeDocument/2006/relationships/image" Target="../media/image505.jpeg"/><Relationship Id="rId116" Type="http://schemas.openxmlformats.org/officeDocument/2006/relationships/image" Target="../media/image554.jpeg"/><Relationship Id="rId137" Type="http://schemas.openxmlformats.org/officeDocument/2006/relationships/image" Target="../media/image575.jpeg"/><Relationship Id="rId158" Type="http://schemas.openxmlformats.org/officeDocument/2006/relationships/image" Target="../media/image596.jpeg"/><Relationship Id="rId20" Type="http://schemas.openxmlformats.org/officeDocument/2006/relationships/image" Target="../media/image458.jpeg"/><Relationship Id="rId41" Type="http://schemas.openxmlformats.org/officeDocument/2006/relationships/image" Target="../media/image479.jpeg"/><Relationship Id="rId62" Type="http://schemas.openxmlformats.org/officeDocument/2006/relationships/image" Target="../media/image500.jpeg"/><Relationship Id="rId83" Type="http://schemas.openxmlformats.org/officeDocument/2006/relationships/image" Target="../media/image521.jpeg"/><Relationship Id="rId88" Type="http://schemas.openxmlformats.org/officeDocument/2006/relationships/image" Target="../media/image526.jpeg"/><Relationship Id="rId111" Type="http://schemas.openxmlformats.org/officeDocument/2006/relationships/image" Target="../media/image549.jpeg"/><Relationship Id="rId132" Type="http://schemas.openxmlformats.org/officeDocument/2006/relationships/image" Target="../media/image570.jpeg"/><Relationship Id="rId153" Type="http://schemas.openxmlformats.org/officeDocument/2006/relationships/image" Target="../media/image591.jpeg"/><Relationship Id="rId174" Type="http://schemas.openxmlformats.org/officeDocument/2006/relationships/image" Target="../media/image612.jpeg"/><Relationship Id="rId179" Type="http://schemas.openxmlformats.org/officeDocument/2006/relationships/image" Target="../media/image617.jpeg"/><Relationship Id="rId195" Type="http://schemas.openxmlformats.org/officeDocument/2006/relationships/image" Target="../media/image633.jpeg"/><Relationship Id="rId190" Type="http://schemas.openxmlformats.org/officeDocument/2006/relationships/image" Target="../media/image628.png"/><Relationship Id="rId15" Type="http://schemas.openxmlformats.org/officeDocument/2006/relationships/image" Target="../media/image454.jpeg"/><Relationship Id="rId36" Type="http://schemas.openxmlformats.org/officeDocument/2006/relationships/image" Target="../media/image474.jpeg"/><Relationship Id="rId57" Type="http://schemas.openxmlformats.org/officeDocument/2006/relationships/image" Target="../media/image495.jpeg"/><Relationship Id="rId106" Type="http://schemas.openxmlformats.org/officeDocument/2006/relationships/image" Target="../media/image544.jpeg"/><Relationship Id="rId127" Type="http://schemas.openxmlformats.org/officeDocument/2006/relationships/image" Target="../media/image565.jpeg"/><Relationship Id="rId10" Type="http://schemas.openxmlformats.org/officeDocument/2006/relationships/image" Target="../media/image449.jpeg"/><Relationship Id="rId31" Type="http://schemas.openxmlformats.org/officeDocument/2006/relationships/image" Target="../media/image469.png"/><Relationship Id="rId52" Type="http://schemas.openxmlformats.org/officeDocument/2006/relationships/image" Target="../media/image490.jpeg"/><Relationship Id="rId73" Type="http://schemas.openxmlformats.org/officeDocument/2006/relationships/image" Target="../media/image511.jpeg"/><Relationship Id="rId78" Type="http://schemas.openxmlformats.org/officeDocument/2006/relationships/image" Target="../media/image516.jpeg"/><Relationship Id="rId94" Type="http://schemas.openxmlformats.org/officeDocument/2006/relationships/image" Target="../media/image532.jpeg"/><Relationship Id="rId99" Type="http://schemas.openxmlformats.org/officeDocument/2006/relationships/image" Target="../media/image537.jpeg"/><Relationship Id="rId101" Type="http://schemas.openxmlformats.org/officeDocument/2006/relationships/image" Target="../media/image539.jpeg"/><Relationship Id="rId122" Type="http://schemas.openxmlformats.org/officeDocument/2006/relationships/image" Target="../media/image560.jpeg"/><Relationship Id="rId143" Type="http://schemas.openxmlformats.org/officeDocument/2006/relationships/image" Target="../media/image581.jpeg"/><Relationship Id="rId148" Type="http://schemas.openxmlformats.org/officeDocument/2006/relationships/image" Target="../media/image586.jpeg"/><Relationship Id="rId164" Type="http://schemas.openxmlformats.org/officeDocument/2006/relationships/image" Target="../media/image602.jpeg"/><Relationship Id="rId169" Type="http://schemas.openxmlformats.org/officeDocument/2006/relationships/image" Target="../media/image607.jpeg"/><Relationship Id="rId185" Type="http://schemas.openxmlformats.org/officeDocument/2006/relationships/image" Target="../media/image623.jpeg"/><Relationship Id="rId4" Type="http://schemas.openxmlformats.org/officeDocument/2006/relationships/image" Target="../media/image443.jpeg"/><Relationship Id="rId9" Type="http://schemas.openxmlformats.org/officeDocument/2006/relationships/image" Target="../media/image448.jpeg"/><Relationship Id="rId180" Type="http://schemas.openxmlformats.org/officeDocument/2006/relationships/image" Target="../media/image618.jpeg"/><Relationship Id="rId26" Type="http://schemas.openxmlformats.org/officeDocument/2006/relationships/image" Target="../media/image464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3.jpeg"/><Relationship Id="rId13" Type="http://schemas.openxmlformats.org/officeDocument/2006/relationships/image" Target="../media/image648.jpeg"/><Relationship Id="rId18" Type="http://schemas.openxmlformats.org/officeDocument/2006/relationships/image" Target="../media/image653.jpeg"/><Relationship Id="rId26" Type="http://schemas.openxmlformats.org/officeDocument/2006/relationships/image" Target="../media/image661.jpeg"/><Relationship Id="rId3" Type="http://schemas.openxmlformats.org/officeDocument/2006/relationships/image" Target="../media/image638.png"/><Relationship Id="rId21" Type="http://schemas.openxmlformats.org/officeDocument/2006/relationships/image" Target="../media/image656.png"/><Relationship Id="rId7" Type="http://schemas.openxmlformats.org/officeDocument/2006/relationships/image" Target="../media/image642.jpeg"/><Relationship Id="rId12" Type="http://schemas.openxmlformats.org/officeDocument/2006/relationships/image" Target="../media/image647.png"/><Relationship Id="rId17" Type="http://schemas.openxmlformats.org/officeDocument/2006/relationships/image" Target="../media/image652.jpeg"/><Relationship Id="rId25" Type="http://schemas.openxmlformats.org/officeDocument/2006/relationships/image" Target="../media/image660.jpeg"/><Relationship Id="rId2" Type="http://schemas.openxmlformats.org/officeDocument/2006/relationships/image" Target="../media/image637.jpeg"/><Relationship Id="rId16" Type="http://schemas.openxmlformats.org/officeDocument/2006/relationships/image" Target="../media/image651.jpeg"/><Relationship Id="rId20" Type="http://schemas.openxmlformats.org/officeDocument/2006/relationships/image" Target="../media/image655.jpeg"/><Relationship Id="rId29" Type="http://schemas.openxmlformats.org/officeDocument/2006/relationships/image" Target="../media/image664.jpeg"/><Relationship Id="rId1" Type="http://schemas.openxmlformats.org/officeDocument/2006/relationships/image" Target="../media/image636.jpeg"/><Relationship Id="rId6" Type="http://schemas.openxmlformats.org/officeDocument/2006/relationships/image" Target="../media/image641.png"/><Relationship Id="rId11" Type="http://schemas.openxmlformats.org/officeDocument/2006/relationships/image" Target="../media/image646.jpeg"/><Relationship Id="rId24" Type="http://schemas.openxmlformats.org/officeDocument/2006/relationships/image" Target="../media/image659.jpeg"/><Relationship Id="rId5" Type="http://schemas.openxmlformats.org/officeDocument/2006/relationships/image" Target="../media/image640.png"/><Relationship Id="rId15" Type="http://schemas.openxmlformats.org/officeDocument/2006/relationships/image" Target="../media/image650.jpeg"/><Relationship Id="rId23" Type="http://schemas.openxmlformats.org/officeDocument/2006/relationships/image" Target="../media/image658.jpeg"/><Relationship Id="rId28" Type="http://schemas.openxmlformats.org/officeDocument/2006/relationships/image" Target="../media/image663.jpeg"/><Relationship Id="rId10" Type="http://schemas.openxmlformats.org/officeDocument/2006/relationships/image" Target="../media/image645.jpeg"/><Relationship Id="rId19" Type="http://schemas.openxmlformats.org/officeDocument/2006/relationships/image" Target="../media/image654.jpeg"/><Relationship Id="rId4" Type="http://schemas.openxmlformats.org/officeDocument/2006/relationships/image" Target="../media/image639.jpeg"/><Relationship Id="rId9" Type="http://schemas.openxmlformats.org/officeDocument/2006/relationships/image" Target="../media/image644.jpeg"/><Relationship Id="rId14" Type="http://schemas.openxmlformats.org/officeDocument/2006/relationships/image" Target="../media/image649.jpeg"/><Relationship Id="rId22" Type="http://schemas.openxmlformats.org/officeDocument/2006/relationships/image" Target="../media/image657.jpeg"/><Relationship Id="rId27" Type="http://schemas.openxmlformats.org/officeDocument/2006/relationships/image" Target="../media/image662.jpeg"/><Relationship Id="rId30" Type="http://schemas.openxmlformats.org/officeDocument/2006/relationships/image" Target="../media/image66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7.jpeg"/><Relationship Id="rId2" Type="http://schemas.openxmlformats.org/officeDocument/2006/relationships/image" Target="../media/image666.jpeg"/><Relationship Id="rId1" Type="http://schemas.openxmlformats.org/officeDocument/2006/relationships/image" Target="../media/image284.jpeg"/><Relationship Id="rId5" Type="http://schemas.openxmlformats.org/officeDocument/2006/relationships/image" Target="../media/image669.jpeg"/><Relationship Id="rId4" Type="http://schemas.openxmlformats.org/officeDocument/2006/relationships/image" Target="../media/image668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7.jpeg"/><Relationship Id="rId13" Type="http://schemas.openxmlformats.org/officeDocument/2006/relationships/image" Target="../media/image682.png"/><Relationship Id="rId18" Type="http://schemas.openxmlformats.org/officeDocument/2006/relationships/image" Target="../media/image687.png"/><Relationship Id="rId26" Type="http://schemas.openxmlformats.org/officeDocument/2006/relationships/image" Target="../media/image695.png"/><Relationship Id="rId39" Type="http://schemas.openxmlformats.org/officeDocument/2006/relationships/image" Target="../media/image708.jpeg"/><Relationship Id="rId3" Type="http://schemas.openxmlformats.org/officeDocument/2006/relationships/image" Target="../media/image672.png"/><Relationship Id="rId21" Type="http://schemas.openxmlformats.org/officeDocument/2006/relationships/image" Target="../media/image690.png"/><Relationship Id="rId34" Type="http://schemas.openxmlformats.org/officeDocument/2006/relationships/image" Target="../media/image703.jpeg"/><Relationship Id="rId7" Type="http://schemas.openxmlformats.org/officeDocument/2006/relationships/image" Target="../media/image676.jpeg"/><Relationship Id="rId12" Type="http://schemas.openxmlformats.org/officeDocument/2006/relationships/image" Target="../media/image681.png"/><Relationship Id="rId17" Type="http://schemas.openxmlformats.org/officeDocument/2006/relationships/image" Target="../media/image686.png"/><Relationship Id="rId25" Type="http://schemas.openxmlformats.org/officeDocument/2006/relationships/image" Target="../media/image694.jpeg"/><Relationship Id="rId33" Type="http://schemas.openxmlformats.org/officeDocument/2006/relationships/image" Target="../media/image702.png"/><Relationship Id="rId38" Type="http://schemas.openxmlformats.org/officeDocument/2006/relationships/image" Target="../media/image707.jpeg"/><Relationship Id="rId2" Type="http://schemas.openxmlformats.org/officeDocument/2006/relationships/image" Target="../media/image671.png"/><Relationship Id="rId16" Type="http://schemas.openxmlformats.org/officeDocument/2006/relationships/image" Target="../media/image685.png"/><Relationship Id="rId20" Type="http://schemas.openxmlformats.org/officeDocument/2006/relationships/image" Target="../media/image689.png"/><Relationship Id="rId29" Type="http://schemas.openxmlformats.org/officeDocument/2006/relationships/image" Target="../media/image698.jpeg"/><Relationship Id="rId41" Type="http://schemas.openxmlformats.org/officeDocument/2006/relationships/image" Target="../media/image710.jpeg"/><Relationship Id="rId1" Type="http://schemas.openxmlformats.org/officeDocument/2006/relationships/image" Target="../media/image670.png"/><Relationship Id="rId6" Type="http://schemas.openxmlformats.org/officeDocument/2006/relationships/image" Target="../media/image675.jpeg"/><Relationship Id="rId11" Type="http://schemas.openxmlformats.org/officeDocument/2006/relationships/image" Target="../media/image680.jpeg"/><Relationship Id="rId24" Type="http://schemas.openxmlformats.org/officeDocument/2006/relationships/image" Target="../media/image693.png"/><Relationship Id="rId32" Type="http://schemas.openxmlformats.org/officeDocument/2006/relationships/image" Target="../media/image701.png"/><Relationship Id="rId37" Type="http://schemas.openxmlformats.org/officeDocument/2006/relationships/image" Target="../media/image706.jpeg"/><Relationship Id="rId40" Type="http://schemas.openxmlformats.org/officeDocument/2006/relationships/image" Target="../media/image709.jpeg"/><Relationship Id="rId5" Type="http://schemas.openxmlformats.org/officeDocument/2006/relationships/image" Target="../media/image674.jpeg"/><Relationship Id="rId15" Type="http://schemas.openxmlformats.org/officeDocument/2006/relationships/image" Target="../media/image684.png"/><Relationship Id="rId23" Type="http://schemas.openxmlformats.org/officeDocument/2006/relationships/image" Target="../media/image692.png"/><Relationship Id="rId28" Type="http://schemas.openxmlformats.org/officeDocument/2006/relationships/image" Target="../media/image697.jpeg"/><Relationship Id="rId36" Type="http://schemas.openxmlformats.org/officeDocument/2006/relationships/image" Target="../media/image705.jpeg"/><Relationship Id="rId10" Type="http://schemas.openxmlformats.org/officeDocument/2006/relationships/image" Target="../media/image679.jpeg"/><Relationship Id="rId19" Type="http://schemas.openxmlformats.org/officeDocument/2006/relationships/image" Target="../media/image688.png"/><Relationship Id="rId31" Type="http://schemas.openxmlformats.org/officeDocument/2006/relationships/image" Target="../media/image700.png"/><Relationship Id="rId4" Type="http://schemas.openxmlformats.org/officeDocument/2006/relationships/image" Target="../media/image673.png"/><Relationship Id="rId9" Type="http://schemas.openxmlformats.org/officeDocument/2006/relationships/image" Target="../media/image678.jpeg"/><Relationship Id="rId14" Type="http://schemas.openxmlformats.org/officeDocument/2006/relationships/image" Target="../media/image683.png"/><Relationship Id="rId22" Type="http://schemas.openxmlformats.org/officeDocument/2006/relationships/image" Target="../media/image691.png"/><Relationship Id="rId27" Type="http://schemas.openxmlformats.org/officeDocument/2006/relationships/image" Target="../media/image696.jpeg"/><Relationship Id="rId30" Type="http://schemas.openxmlformats.org/officeDocument/2006/relationships/image" Target="../media/image699.jpeg"/><Relationship Id="rId35" Type="http://schemas.openxmlformats.org/officeDocument/2006/relationships/image" Target="../media/image70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3.png"/><Relationship Id="rId7" Type="http://schemas.openxmlformats.org/officeDocument/2006/relationships/image" Target="../media/image717.png"/><Relationship Id="rId2" Type="http://schemas.openxmlformats.org/officeDocument/2006/relationships/image" Target="../media/image712.jpeg"/><Relationship Id="rId1" Type="http://schemas.openxmlformats.org/officeDocument/2006/relationships/image" Target="../media/image711.png"/><Relationship Id="rId6" Type="http://schemas.openxmlformats.org/officeDocument/2006/relationships/image" Target="../media/image716.png"/><Relationship Id="rId5" Type="http://schemas.openxmlformats.org/officeDocument/2006/relationships/image" Target="../media/image715.jpeg"/><Relationship Id="rId4" Type="http://schemas.openxmlformats.org/officeDocument/2006/relationships/image" Target="../media/image7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jpeg"/><Relationship Id="rId13" Type="http://schemas.openxmlformats.org/officeDocument/2006/relationships/image" Target="../media/image181.jpeg"/><Relationship Id="rId18" Type="http://schemas.openxmlformats.org/officeDocument/2006/relationships/image" Target="../media/image186.jpeg"/><Relationship Id="rId26" Type="http://schemas.openxmlformats.org/officeDocument/2006/relationships/image" Target="../media/image194.jpeg"/><Relationship Id="rId39" Type="http://schemas.openxmlformats.org/officeDocument/2006/relationships/image" Target="../media/image207.jpeg"/><Relationship Id="rId3" Type="http://schemas.openxmlformats.org/officeDocument/2006/relationships/image" Target="../media/image171.jpeg"/><Relationship Id="rId21" Type="http://schemas.openxmlformats.org/officeDocument/2006/relationships/image" Target="../media/image189.png"/><Relationship Id="rId34" Type="http://schemas.openxmlformats.org/officeDocument/2006/relationships/image" Target="../media/image202.jpeg"/><Relationship Id="rId7" Type="http://schemas.openxmlformats.org/officeDocument/2006/relationships/image" Target="../media/image175.png"/><Relationship Id="rId12" Type="http://schemas.openxmlformats.org/officeDocument/2006/relationships/image" Target="../media/image180.jpeg"/><Relationship Id="rId17" Type="http://schemas.openxmlformats.org/officeDocument/2006/relationships/image" Target="../media/image185.jpeg"/><Relationship Id="rId25" Type="http://schemas.openxmlformats.org/officeDocument/2006/relationships/image" Target="../media/image193.png"/><Relationship Id="rId33" Type="http://schemas.openxmlformats.org/officeDocument/2006/relationships/image" Target="../media/image201.jpeg"/><Relationship Id="rId38" Type="http://schemas.openxmlformats.org/officeDocument/2006/relationships/image" Target="../media/image206.jpeg"/><Relationship Id="rId2" Type="http://schemas.openxmlformats.org/officeDocument/2006/relationships/image" Target="../media/image170.jpeg"/><Relationship Id="rId16" Type="http://schemas.openxmlformats.org/officeDocument/2006/relationships/image" Target="../media/image184.jpeg"/><Relationship Id="rId20" Type="http://schemas.openxmlformats.org/officeDocument/2006/relationships/image" Target="../media/image188.png"/><Relationship Id="rId29" Type="http://schemas.openxmlformats.org/officeDocument/2006/relationships/image" Target="../media/image197.jpeg"/><Relationship Id="rId1" Type="http://schemas.openxmlformats.org/officeDocument/2006/relationships/image" Target="../media/image169.jpeg"/><Relationship Id="rId6" Type="http://schemas.openxmlformats.org/officeDocument/2006/relationships/image" Target="../media/image174.png"/><Relationship Id="rId11" Type="http://schemas.openxmlformats.org/officeDocument/2006/relationships/image" Target="../media/image179.jpeg"/><Relationship Id="rId24" Type="http://schemas.openxmlformats.org/officeDocument/2006/relationships/image" Target="../media/image192.jpeg"/><Relationship Id="rId32" Type="http://schemas.openxmlformats.org/officeDocument/2006/relationships/image" Target="../media/image200.jpeg"/><Relationship Id="rId37" Type="http://schemas.openxmlformats.org/officeDocument/2006/relationships/image" Target="../media/image205.jpeg"/><Relationship Id="rId40" Type="http://schemas.openxmlformats.org/officeDocument/2006/relationships/image" Target="../media/image208.jpeg"/><Relationship Id="rId5" Type="http://schemas.openxmlformats.org/officeDocument/2006/relationships/image" Target="../media/image173.jpeg"/><Relationship Id="rId15" Type="http://schemas.openxmlformats.org/officeDocument/2006/relationships/image" Target="../media/image183.jpeg"/><Relationship Id="rId23" Type="http://schemas.openxmlformats.org/officeDocument/2006/relationships/image" Target="../media/image191.jpeg"/><Relationship Id="rId28" Type="http://schemas.openxmlformats.org/officeDocument/2006/relationships/image" Target="../media/image196.png"/><Relationship Id="rId36" Type="http://schemas.openxmlformats.org/officeDocument/2006/relationships/image" Target="../media/image204.jpeg"/><Relationship Id="rId10" Type="http://schemas.openxmlformats.org/officeDocument/2006/relationships/image" Target="../media/image178.jpeg"/><Relationship Id="rId19" Type="http://schemas.openxmlformats.org/officeDocument/2006/relationships/image" Target="../media/image187.jpeg"/><Relationship Id="rId31" Type="http://schemas.openxmlformats.org/officeDocument/2006/relationships/image" Target="../media/image199.jpeg"/><Relationship Id="rId4" Type="http://schemas.openxmlformats.org/officeDocument/2006/relationships/image" Target="../media/image172.jpeg"/><Relationship Id="rId9" Type="http://schemas.openxmlformats.org/officeDocument/2006/relationships/image" Target="../media/image177.jpeg"/><Relationship Id="rId14" Type="http://schemas.openxmlformats.org/officeDocument/2006/relationships/image" Target="../media/image182.jpeg"/><Relationship Id="rId22" Type="http://schemas.openxmlformats.org/officeDocument/2006/relationships/image" Target="../media/image190.png"/><Relationship Id="rId27" Type="http://schemas.openxmlformats.org/officeDocument/2006/relationships/image" Target="../media/image195.png"/><Relationship Id="rId30" Type="http://schemas.openxmlformats.org/officeDocument/2006/relationships/image" Target="../media/image198.jpeg"/><Relationship Id="rId35" Type="http://schemas.openxmlformats.org/officeDocument/2006/relationships/image" Target="../media/image20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1.jpeg"/><Relationship Id="rId2" Type="http://schemas.openxmlformats.org/officeDocument/2006/relationships/image" Target="../media/image210.jpeg"/><Relationship Id="rId1" Type="http://schemas.openxmlformats.org/officeDocument/2006/relationships/image" Target="../media/image209.jpeg"/><Relationship Id="rId6" Type="http://schemas.openxmlformats.org/officeDocument/2006/relationships/image" Target="../media/image213.png"/><Relationship Id="rId5" Type="http://schemas.openxmlformats.org/officeDocument/2006/relationships/image" Target="../media/image123.jpeg"/><Relationship Id="rId4" Type="http://schemas.openxmlformats.org/officeDocument/2006/relationships/image" Target="../media/image21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1.jpeg"/><Relationship Id="rId3" Type="http://schemas.openxmlformats.org/officeDocument/2006/relationships/image" Target="../media/image216.png"/><Relationship Id="rId7" Type="http://schemas.openxmlformats.org/officeDocument/2006/relationships/image" Target="../media/image220.jpeg"/><Relationship Id="rId12" Type="http://schemas.openxmlformats.org/officeDocument/2006/relationships/image" Target="../media/image225.jpeg"/><Relationship Id="rId2" Type="http://schemas.openxmlformats.org/officeDocument/2006/relationships/image" Target="../media/image215.jpeg"/><Relationship Id="rId1" Type="http://schemas.openxmlformats.org/officeDocument/2006/relationships/image" Target="../media/image214.jpeg"/><Relationship Id="rId6" Type="http://schemas.openxmlformats.org/officeDocument/2006/relationships/image" Target="../media/image219.jpeg"/><Relationship Id="rId11" Type="http://schemas.openxmlformats.org/officeDocument/2006/relationships/image" Target="../media/image224.jpeg"/><Relationship Id="rId5" Type="http://schemas.openxmlformats.org/officeDocument/2006/relationships/image" Target="../media/image218.jpeg"/><Relationship Id="rId10" Type="http://schemas.openxmlformats.org/officeDocument/2006/relationships/image" Target="../media/image223.jpeg"/><Relationship Id="rId4" Type="http://schemas.openxmlformats.org/officeDocument/2006/relationships/image" Target="../media/image217.jpeg"/><Relationship Id="rId9" Type="http://schemas.openxmlformats.org/officeDocument/2006/relationships/image" Target="../media/image22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3.jpeg"/><Relationship Id="rId3" Type="http://schemas.openxmlformats.org/officeDocument/2006/relationships/image" Target="../media/image228.jpeg"/><Relationship Id="rId7" Type="http://schemas.openxmlformats.org/officeDocument/2006/relationships/image" Target="../media/image232.jpeg"/><Relationship Id="rId12" Type="http://schemas.openxmlformats.org/officeDocument/2006/relationships/image" Target="../media/image237.jpeg"/><Relationship Id="rId2" Type="http://schemas.openxmlformats.org/officeDocument/2006/relationships/image" Target="../media/image227.jpeg"/><Relationship Id="rId1" Type="http://schemas.openxmlformats.org/officeDocument/2006/relationships/image" Target="../media/image226.jpeg"/><Relationship Id="rId6" Type="http://schemas.openxmlformats.org/officeDocument/2006/relationships/image" Target="../media/image231.jpeg"/><Relationship Id="rId11" Type="http://schemas.openxmlformats.org/officeDocument/2006/relationships/image" Target="../media/image236.jpeg"/><Relationship Id="rId5" Type="http://schemas.openxmlformats.org/officeDocument/2006/relationships/image" Target="../media/image230.jpeg"/><Relationship Id="rId10" Type="http://schemas.openxmlformats.org/officeDocument/2006/relationships/image" Target="../media/image235.jpeg"/><Relationship Id="rId4" Type="http://schemas.openxmlformats.org/officeDocument/2006/relationships/image" Target="../media/image229.jpeg"/><Relationship Id="rId9" Type="http://schemas.openxmlformats.org/officeDocument/2006/relationships/image" Target="../media/image23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3.jpeg"/><Relationship Id="rId13" Type="http://schemas.openxmlformats.org/officeDocument/2006/relationships/image" Target="../media/image248.jpeg"/><Relationship Id="rId18" Type="http://schemas.openxmlformats.org/officeDocument/2006/relationships/image" Target="../media/image253.jpeg"/><Relationship Id="rId26" Type="http://schemas.openxmlformats.org/officeDocument/2006/relationships/image" Target="../media/image261.jpeg"/><Relationship Id="rId3" Type="http://schemas.openxmlformats.org/officeDocument/2006/relationships/image" Target="../media/image238.png"/><Relationship Id="rId21" Type="http://schemas.openxmlformats.org/officeDocument/2006/relationships/image" Target="../media/image256.jpeg"/><Relationship Id="rId7" Type="http://schemas.openxmlformats.org/officeDocument/2006/relationships/image" Target="../media/image242.jpeg"/><Relationship Id="rId12" Type="http://schemas.openxmlformats.org/officeDocument/2006/relationships/image" Target="../media/image247.jpeg"/><Relationship Id="rId17" Type="http://schemas.openxmlformats.org/officeDocument/2006/relationships/image" Target="../media/image252.jpeg"/><Relationship Id="rId25" Type="http://schemas.openxmlformats.org/officeDocument/2006/relationships/image" Target="../media/image260.jpeg"/><Relationship Id="rId2" Type="http://schemas.openxmlformats.org/officeDocument/2006/relationships/image" Target="../media/image4.jpeg"/><Relationship Id="rId16" Type="http://schemas.openxmlformats.org/officeDocument/2006/relationships/image" Target="../media/image251.jpeg"/><Relationship Id="rId20" Type="http://schemas.openxmlformats.org/officeDocument/2006/relationships/image" Target="../media/image255.jpeg"/><Relationship Id="rId29" Type="http://schemas.openxmlformats.org/officeDocument/2006/relationships/image" Target="../media/image231.jpeg"/><Relationship Id="rId1" Type="http://schemas.openxmlformats.org/officeDocument/2006/relationships/image" Target="../media/image3.jpeg"/><Relationship Id="rId6" Type="http://schemas.openxmlformats.org/officeDocument/2006/relationships/image" Target="../media/image241.jpeg"/><Relationship Id="rId11" Type="http://schemas.openxmlformats.org/officeDocument/2006/relationships/image" Target="../media/image246.jpeg"/><Relationship Id="rId24" Type="http://schemas.openxmlformats.org/officeDocument/2006/relationships/image" Target="../media/image259.jpeg"/><Relationship Id="rId5" Type="http://schemas.openxmlformats.org/officeDocument/2006/relationships/image" Target="../media/image240.jpeg"/><Relationship Id="rId15" Type="http://schemas.openxmlformats.org/officeDocument/2006/relationships/image" Target="../media/image250.jpeg"/><Relationship Id="rId23" Type="http://schemas.openxmlformats.org/officeDocument/2006/relationships/image" Target="../media/image258.jpeg"/><Relationship Id="rId28" Type="http://schemas.openxmlformats.org/officeDocument/2006/relationships/image" Target="../media/image230.jpeg"/><Relationship Id="rId10" Type="http://schemas.openxmlformats.org/officeDocument/2006/relationships/image" Target="../media/image245.jpeg"/><Relationship Id="rId19" Type="http://schemas.openxmlformats.org/officeDocument/2006/relationships/image" Target="../media/image254.jpeg"/><Relationship Id="rId4" Type="http://schemas.openxmlformats.org/officeDocument/2006/relationships/image" Target="../media/image239.jpeg"/><Relationship Id="rId9" Type="http://schemas.openxmlformats.org/officeDocument/2006/relationships/image" Target="../media/image244.jpeg"/><Relationship Id="rId14" Type="http://schemas.openxmlformats.org/officeDocument/2006/relationships/image" Target="../media/image249.jpeg"/><Relationship Id="rId22" Type="http://schemas.openxmlformats.org/officeDocument/2006/relationships/image" Target="../media/image257.jpeg"/><Relationship Id="rId27" Type="http://schemas.openxmlformats.org/officeDocument/2006/relationships/image" Target="../media/image262.jpeg"/><Relationship Id="rId30" Type="http://schemas.openxmlformats.org/officeDocument/2006/relationships/image" Target="../media/image26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1.jpeg"/><Relationship Id="rId3" Type="http://schemas.openxmlformats.org/officeDocument/2006/relationships/image" Target="../media/image266.jpeg"/><Relationship Id="rId7" Type="http://schemas.openxmlformats.org/officeDocument/2006/relationships/image" Target="../media/image270.jpeg"/><Relationship Id="rId12" Type="http://schemas.openxmlformats.org/officeDocument/2006/relationships/image" Target="../media/image275.jpeg"/><Relationship Id="rId2" Type="http://schemas.openxmlformats.org/officeDocument/2006/relationships/image" Target="../media/image265.jpeg"/><Relationship Id="rId1" Type="http://schemas.openxmlformats.org/officeDocument/2006/relationships/image" Target="../media/image264.jpeg"/><Relationship Id="rId6" Type="http://schemas.openxmlformats.org/officeDocument/2006/relationships/image" Target="../media/image269.jpeg"/><Relationship Id="rId11" Type="http://schemas.openxmlformats.org/officeDocument/2006/relationships/image" Target="../media/image274.jpeg"/><Relationship Id="rId5" Type="http://schemas.openxmlformats.org/officeDocument/2006/relationships/image" Target="../media/image268.jpeg"/><Relationship Id="rId10" Type="http://schemas.openxmlformats.org/officeDocument/2006/relationships/image" Target="../media/image273.jpeg"/><Relationship Id="rId4" Type="http://schemas.openxmlformats.org/officeDocument/2006/relationships/image" Target="../media/image267.jpeg"/><Relationship Id="rId9" Type="http://schemas.openxmlformats.org/officeDocument/2006/relationships/image" Target="../media/image27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3.jpeg"/><Relationship Id="rId13" Type="http://schemas.openxmlformats.org/officeDocument/2006/relationships/image" Target="../media/image288.jpeg"/><Relationship Id="rId18" Type="http://schemas.openxmlformats.org/officeDocument/2006/relationships/image" Target="../media/image293.jpeg"/><Relationship Id="rId26" Type="http://schemas.openxmlformats.org/officeDocument/2006/relationships/image" Target="../media/image301.jpeg"/><Relationship Id="rId39" Type="http://schemas.openxmlformats.org/officeDocument/2006/relationships/image" Target="../media/image314.jpeg"/><Relationship Id="rId3" Type="http://schemas.openxmlformats.org/officeDocument/2006/relationships/image" Target="../media/image278.jpeg"/><Relationship Id="rId21" Type="http://schemas.openxmlformats.org/officeDocument/2006/relationships/image" Target="../media/image296.jpeg"/><Relationship Id="rId34" Type="http://schemas.openxmlformats.org/officeDocument/2006/relationships/image" Target="../media/image309.jpeg"/><Relationship Id="rId42" Type="http://schemas.openxmlformats.org/officeDocument/2006/relationships/image" Target="../media/image317.png"/><Relationship Id="rId7" Type="http://schemas.openxmlformats.org/officeDocument/2006/relationships/image" Target="../media/image282.jpeg"/><Relationship Id="rId12" Type="http://schemas.openxmlformats.org/officeDocument/2006/relationships/image" Target="../media/image287.jpeg"/><Relationship Id="rId17" Type="http://schemas.openxmlformats.org/officeDocument/2006/relationships/image" Target="../media/image292.jpeg"/><Relationship Id="rId25" Type="http://schemas.openxmlformats.org/officeDocument/2006/relationships/image" Target="../media/image300.jpeg"/><Relationship Id="rId33" Type="http://schemas.openxmlformats.org/officeDocument/2006/relationships/image" Target="../media/image308.jpeg"/><Relationship Id="rId38" Type="http://schemas.openxmlformats.org/officeDocument/2006/relationships/image" Target="../media/image313.jpeg"/><Relationship Id="rId2" Type="http://schemas.openxmlformats.org/officeDocument/2006/relationships/image" Target="../media/image277.jpeg"/><Relationship Id="rId16" Type="http://schemas.openxmlformats.org/officeDocument/2006/relationships/image" Target="../media/image291.jpeg"/><Relationship Id="rId20" Type="http://schemas.openxmlformats.org/officeDocument/2006/relationships/image" Target="../media/image295.jpeg"/><Relationship Id="rId29" Type="http://schemas.openxmlformats.org/officeDocument/2006/relationships/image" Target="../media/image304.jpeg"/><Relationship Id="rId41" Type="http://schemas.openxmlformats.org/officeDocument/2006/relationships/image" Target="../media/image316.jpeg"/><Relationship Id="rId1" Type="http://schemas.openxmlformats.org/officeDocument/2006/relationships/image" Target="../media/image276.jpeg"/><Relationship Id="rId6" Type="http://schemas.openxmlformats.org/officeDocument/2006/relationships/image" Target="../media/image281.jpeg"/><Relationship Id="rId11" Type="http://schemas.openxmlformats.org/officeDocument/2006/relationships/image" Target="../media/image286.jpeg"/><Relationship Id="rId24" Type="http://schemas.openxmlformats.org/officeDocument/2006/relationships/image" Target="../media/image299.jpeg"/><Relationship Id="rId32" Type="http://schemas.openxmlformats.org/officeDocument/2006/relationships/image" Target="../media/image307.jpeg"/><Relationship Id="rId37" Type="http://schemas.openxmlformats.org/officeDocument/2006/relationships/image" Target="../media/image312.jpeg"/><Relationship Id="rId40" Type="http://schemas.openxmlformats.org/officeDocument/2006/relationships/image" Target="../media/image315.png"/><Relationship Id="rId5" Type="http://schemas.openxmlformats.org/officeDocument/2006/relationships/image" Target="../media/image280.jpeg"/><Relationship Id="rId15" Type="http://schemas.openxmlformats.org/officeDocument/2006/relationships/image" Target="../media/image290.jpeg"/><Relationship Id="rId23" Type="http://schemas.openxmlformats.org/officeDocument/2006/relationships/image" Target="../media/image298.jpeg"/><Relationship Id="rId28" Type="http://schemas.openxmlformats.org/officeDocument/2006/relationships/image" Target="../media/image303.jpeg"/><Relationship Id="rId36" Type="http://schemas.openxmlformats.org/officeDocument/2006/relationships/image" Target="../media/image311.jpeg"/><Relationship Id="rId10" Type="http://schemas.openxmlformats.org/officeDocument/2006/relationships/image" Target="../media/image285.jpeg"/><Relationship Id="rId19" Type="http://schemas.openxmlformats.org/officeDocument/2006/relationships/image" Target="../media/image294.jpeg"/><Relationship Id="rId31" Type="http://schemas.openxmlformats.org/officeDocument/2006/relationships/image" Target="../media/image306.jpeg"/><Relationship Id="rId4" Type="http://schemas.openxmlformats.org/officeDocument/2006/relationships/image" Target="../media/image279.png"/><Relationship Id="rId9" Type="http://schemas.openxmlformats.org/officeDocument/2006/relationships/image" Target="../media/image284.jpeg"/><Relationship Id="rId14" Type="http://schemas.openxmlformats.org/officeDocument/2006/relationships/image" Target="../media/image289.jpeg"/><Relationship Id="rId22" Type="http://schemas.openxmlformats.org/officeDocument/2006/relationships/image" Target="../media/image297.jpeg"/><Relationship Id="rId27" Type="http://schemas.openxmlformats.org/officeDocument/2006/relationships/image" Target="../media/image302.jpeg"/><Relationship Id="rId30" Type="http://schemas.openxmlformats.org/officeDocument/2006/relationships/image" Target="../media/image305.jpeg"/><Relationship Id="rId35" Type="http://schemas.openxmlformats.org/officeDocument/2006/relationships/image" Target="../media/image31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4.jpeg"/><Relationship Id="rId13" Type="http://schemas.openxmlformats.org/officeDocument/2006/relationships/image" Target="../media/image329.jpeg"/><Relationship Id="rId18" Type="http://schemas.openxmlformats.org/officeDocument/2006/relationships/image" Target="../media/image334.jpeg"/><Relationship Id="rId26" Type="http://schemas.openxmlformats.org/officeDocument/2006/relationships/image" Target="../media/image342.jpeg"/><Relationship Id="rId3" Type="http://schemas.openxmlformats.org/officeDocument/2006/relationships/image" Target="../media/image320.jpeg"/><Relationship Id="rId21" Type="http://schemas.openxmlformats.org/officeDocument/2006/relationships/image" Target="../media/image337.jpeg"/><Relationship Id="rId34" Type="http://schemas.openxmlformats.org/officeDocument/2006/relationships/image" Target="../media/image350.jpeg"/><Relationship Id="rId7" Type="http://schemas.openxmlformats.org/officeDocument/2006/relationships/image" Target="../media/image323.jpeg"/><Relationship Id="rId12" Type="http://schemas.openxmlformats.org/officeDocument/2006/relationships/image" Target="../media/image328.jpeg"/><Relationship Id="rId17" Type="http://schemas.openxmlformats.org/officeDocument/2006/relationships/image" Target="../media/image333.jpeg"/><Relationship Id="rId25" Type="http://schemas.openxmlformats.org/officeDocument/2006/relationships/image" Target="../media/image341.jpeg"/><Relationship Id="rId33" Type="http://schemas.openxmlformats.org/officeDocument/2006/relationships/image" Target="../media/image349.jpeg"/><Relationship Id="rId2" Type="http://schemas.openxmlformats.org/officeDocument/2006/relationships/image" Target="../media/image319.jpeg"/><Relationship Id="rId16" Type="http://schemas.openxmlformats.org/officeDocument/2006/relationships/image" Target="../media/image332.jpeg"/><Relationship Id="rId20" Type="http://schemas.openxmlformats.org/officeDocument/2006/relationships/image" Target="../media/image336.jpeg"/><Relationship Id="rId29" Type="http://schemas.openxmlformats.org/officeDocument/2006/relationships/image" Target="../media/image345.jpeg"/><Relationship Id="rId1" Type="http://schemas.openxmlformats.org/officeDocument/2006/relationships/image" Target="../media/image318.jpeg"/><Relationship Id="rId6" Type="http://schemas.openxmlformats.org/officeDocument/2006/relationships/image" Target="../media/image291.jpeg"/><Relationship Id="rId11" Type="http://schemas.openxmlformats.org/officeDocument/2006/relationships/image" Target="../media/image327.jpeg"/><Relationship Id="rId24" Type="http://schemas.openxmlformats.org/officeDocument/2006/relationships/image" Target="../media/image340.jpeg"/><Relationship Id="rId32" Type="http://schemas.openxmlformats.org/officeDocument/2006/relationships/image" Target="../media/image348.jpeg"/><Relationship Id="rId37" Type="http://schemas.openxmlformats.org/officeDocument/2006/relationships/image" Target="../media/image353.jpeg"/><Relationship Id="rId5" Type="http://schemas.openxmlformats.org/officeDocument/2006/relationships/image" Target="../media/image322.jpeg"/><Relationship Id="rId15" Type="http://schemas.openxmlformats.org/officeDocument/2006/relationships/image" Target="../media/image331.jpeg"/><Relationship Id="rId23" Type="http://schemas.openxmlformats.org/officeDocument/2006/relationships/image" Target="../media/image339.jpeg"/><Relationship Id="rId28" Type="http://schemas.openxmlformats.org/officeDocument/2006/relationships/image" Target="../media/image344.jpeg"/><Relationship Id="rId36" Type="http://schemas.openxmlformats.org/officeDocument/2006/relationships/image" Target="../media/image352.jpeg"/><Relationship Id="rId10" Type="http://schemas.openxmlformats.org/officeDocument/2006/relationships/image" Target="../media/image326.jpeg"/><Relationship Id="rId19" Type="http://schemas.openxmlformats.org/officeDocument/2006/relationships/image" Target="../media/image335.jpeg"/><Relationship Id="rId31" Type="http://schemas.openxmlformats.org/officeDocument/2006/relationships/image" Target="../media/image347.jpeg"/><Relationship Id="rId4" Type="http://schemas.openxmlformats.org/officeDocument/2006/relationships/image" Target="../media/image321.jpeg"/><Relationship Id="rId9" Type="http://schemas.openxmlformats.org/officeDocument/2006/relationships/image" Target="../media/image325.jpeg"/><Relationship Id="rId14" Type="http://schemas.openxmlformats.org/officeDocument/2006/relationships/image" Target="../media/image330.jpeg"/><Relationship Id="rId22" Type="http://schemas.openxmlformats.org/officeDocument/2006/relationships/image" Target="../media/image338.jpeg"/><Relationship Id="rId27" Type="http://schemas.openxmlformats.org/officeDocument/2006/relationships/image" Target="../media/image343.jpeg"/><Relationship Id="rId30" Type="http://schemas.openxmlformats.org/officeDocument/2006/relationships/image" Target="../media/image346.jpeg"/><Relationship Id="rId35" Type="http://schemas.openxmlformats.org/officeDocument/2006/relationships/image" Target="../media/image35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281</xdr:row>
      <xdr:rowOff>180975</xdr:rowOff>
    </xdr:from>
    <xdr:ext cx="952500" cy="285750"/>
    <xdr:pic>
      <xdr:nvPicPr>
        <xdr:cNvPr id="2" name="image19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278</xdr:row>
      <xdr:rowOff>219075</xdr:rowOff>
    </xdr:from>
    <xdr:ext cx="990600" cy="295275"/>
    <xdr:pic>
      <xdr:nvPicPr>
        <xdr:cNvPr id="3" name="image2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9</xdr:row>
      <xdr:rowOff>142875</xdr:rowOff>
    </xdr:from>
    <xdr:ext cx="1009650" cy="190500"/>
    <xdr:pic>
      <xdr:nvPicPr>
        <xdr:cNvPr id="4" name="image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15</xdr:row>
      <xdr:rowOff>142875</xdr:rowOff>
    </xdr:from>
    <xdr:ext cx="723900" cy="514350"/>
    <xdr:pic>
      <xdr:nvPicPr>
        <xdr:cNvPr id="5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27</xdr:row>
      <xdr:rowOff>66675</xdr:rowOff>
    </xdr:from>
    <xdr:ext cx="981075" cy="352425"/>
    <xdr:pic>
      <xdr:nvPicPr>
        <xdr:cNvPr id="6" name="image4.jpg" descr="DECKRON logo mini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25</xdr:row>
      <xdr:rowOff>47625</xdr:rowOff>
    </xdr:from>
    <xdr:ext cx="723900" cy="371475"/>
    <xdr:pic>
      <xdr:nvPicPr>
        <xdr:cNvPr id="7" name="image16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31</xdr:row>
      <xdr:rowOff>9525</xdr:rowOff>
    </xdr:from>
    <xdr:ext cx="723900" cy="361950"/>
    <xdr:pic>
      <xdr:nvPicPr>
        <xdr:cNvPr id="8" name="image25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27</xdr:row>
      <xdr:rowOff>28575</xdr:rowOff>
    </xdr:from>
    <xdr:ext cx="723900" cy="361950"/>
    <xdr:pic>
      <xdr:nvPicPr>
        <xdr:cNvPr id="9" name="image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33</xdr:row>
      <xdr:rowOff>19050</xdr:rowOff>
    </xdr:from>
    <xdr:ext cx="723900" cy="371475"/>
    <xdr:pic>
      <xdr:nvPicPr>
        <xdr:cNvPr id="10" name="image39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29</xdr:row>
      <xdr:rowOff>9525</xdr:rowOff>
    </xdr:from>
    <xdr:ext cx="723900" cy="390525"/>
    <xdr:pic>
      <xdr:nvPicPr>
        <xdr:cNvPr id="11" name="image6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21</xdr:row>
      <xdr:rowOff>38100</xdr:rowOff>
    </xdr:from>
    <xdr:ext cx="723900" cy="371475"/>
    <xdr:pic>
      <xdr:nvPicPr>
        <xdr:cNvPr id="12" name="image9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19</xdr:row>
      <xdr:rowOff>28575</xdr:rowOff>
    </xdr:from>
    <xdr:ext cx="723900" cy="361950"/>
    <xdr:pic>
      <xdr:nvPicPr>
        <xdr:cNvPr id="13" name="image2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37</xdr:row>
      <xdr:rowOff>114300</xdr:rowOff>
    </xdr:from>
    <xdr:ext cx="1000125" cy="257175"/>
    <xdr:pic>
      <xdr:nvPicPr>
        <xdr:cNvPr id="14" name="image13.jpg" descr="Ecodeck_mini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42</xdr:row>
      <xdr:rowOff>66675</xdr:rowOff>
    </xdr:from>
    <xdr:ext cx="923925" cy="361950"/>
    <xdr:pic>
      <xdr:nvPicPr>
        <xdr:cNvPr id="15" name="image7.jpg" descr="Logo DARVOLEX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52</xdr:row>
      <xdr:rowOff>66675</xdr:rowOff>
    </xdr:from>
    <xdr:ext cx="981075" cy="352425"/>
    <xdr:pic>
      <xdr:nvPicPr>
        <xdr:cNvPr id="16" name="image4.jpg" descr="DECKRON logo mini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64</xdr:row>
      <xdr:rowOff>190500</xdr:rowOff>
    </xdr:from>
    <xdr:ext cx="1019175" cy="190500"/>
    <xdr:pic>
      <xdr:nvPicPr>
        <xdr:cNvPr id="17" name="image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65</xdr:row>
      <xdr:rowOff>28575</xdr:rowOff>
    </xdr:from>
    <xdr:ext cx="704850" cy="400050"/>
    <xdr:pic>
      <xdr:nvPicPr>
        <xdr:cNvPr id="18" name="image30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69</xdr:row>
      <xdr:rowOff>19050</xdr:rowOff>
    </xdr:from>
    <xdr:ext cx="704850" cy="409575"/>
    <xdr:pic>
      <xdr:nvPicPr>
        <xdr:cNvPr id="19" name="image10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67</xdr:row>
      <xdr:rowOff>19050</xdr:rowOff>
    </xdr:from>
    <xdr:ext cx="704850" cy="409575"/>
    <xdr:pic>
      <xdr:nvPicPr>
        <xdr:cNvPr id="20" name="image3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61</xdr:row>
      <xdr:rowOff>19050</xdr:rowOff>
    </xdr:from>
    <xdr:ext cx="704850" cy="409575"/>
    <xdr:pic>
      <xdr:nvPicPr>
        <xdr:cNvPr id="21" name="image11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76</xdr:row>
      <xdr:rowOff>295275</xdr:rowOff>
    </xdr:from>
    <xdr:ext cx="1019175" cy="200025"/>
    <xdr:pic>
      <xdr:nvPicPr>
        <xdr:cNvPr id="22" name="image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77</xdr:row>
      <xdr:rowOff>19050</xdr:rowOff>
    </xdr:from>
    <xdr:ext cx="590550" cy="342900"/>
    <xdr:pic>
      <xdr:nvPicPr>
        <xdr:cNvPr id="23" name="image20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80</xdr:row>
      <xdr:rowOff>104775</xdr:rowOff>
    </xdr:from>
    <xdr:ext cx="923925" cy="361950"/>
    <xdr:pic>
      <xdr:nvPicPr>
        <xdr:cNvPr id="24" name="image7.jpg" descr="Logo DARVOLEX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79</xdr:row>
      <xdr:rowOff>9525</xdr:rowOff>
    </xdr:from>
    <xdr:ext cx="666750" cy="409575"/>
    <xdr:pic>
      <xdr:nvPicPr>
        <xdr:cNvPr id="25" name="image5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84</xdr:row>
      <xdr:rowOff>314325</xdr:rowOff>
    </xdr:from>
    <xdr:ext cx="1019175" cy="209550"/>
    <xdr:pic>
      <xdr:nvPicPr>
        <xdr:cNvPr id="26" name="image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92</xdr:row>
      <xdr:rowOff>190500</xdr:rowOff>
    </xdr:from>
    <xdr:ext cx="723900" cy="514350"/>
    <xdr:pic>
      <xdr:nvPicPr>
        <xdr:cNvPr id="27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107</xdr:row>
      <xdr:rowOff>190500</xdr:rowOff>
    </xdr:from>
    <xdr:ext cx="723900" cy="514350"/>
    <xdr:pic>
      <xdr:nvPicPr>
        <xdr:cNvPr id="28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91</xdr:row>
      <xdr:rowOff>9525</xdr:rowOff>
    </xdr:from>
    <xdr:ext cx="800100" cy="419100"/>
    <xdr:pic>
      <xdr:nvPicPr>
        <xdr:cNvPr id="29" name="image21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97</xdr:row>
      <xdr:rowOff>28575</xdr:rowOff>
    </xdr:from>
    <xdr:ext cx="742950" cy="400050"/>
    <xdr:pic>
      <xdr:nvPicPr>
        <xdr:cNvPr id="30" name="image23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89</xdr:row>
      <xdr:rowOff>28575</xdr:rowOff>
    </xdr:from>
    <xdr:ext cx="762000" cy="400050"/>
    <xdr:pic>
      <xdr:nvPicPr>
        <xdr:cNvPr id="31" name="image14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93</xdr:row>
      <xdr:rowOff>28575</xdr:rowOff>
    </xdr:from>
    <xdr:ext cx="762000" cy="409575"/>
    <xdr:pic>
      <xdr:nvPicPr>
        <xdr:cNvPr id="32" name="image12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99</xdr:row>
      <xdr:rowOff>28575</xdr:rowOff>
    </xdr:from>
    <xdr:ext cx="733425" cy="400050"/>
    <xdr:pic>
      <xdr:nvPicPr>
        <xdr:cNvPr id="33" name="image15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95</xdr:row>
      <xdr:rowOff>19050</xdr:rowOff>
    </xdr:from>
    <xdr:ext cx="762000" cy="409575"/>
    <xdr:pic>
      <xdr:nvPicPr>
        <xdr:cNvPr id="34" name="image28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87</xdr:row>
      <xdr:rowOff>28575</xdr:rowOff>
    </xdr:from>
    <xdr:ext cx="762000" cy="400050"/>
    <xdr:pic>
      <xdr:nvPicPr>
        <xdr:cNvPr id="35" name="image32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106</xdr:row>
      <xdr:rowOff>28575</xdr:rowOff>
    </xdr:from>
    <xdr:ext cx="742950" cy="400050"/>
    <xdr:pic>
      <xdr:nvPicPr>
        <xdr:cNvPr id="36" name="image52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112</xdr:row>
      <xdr:rowOff>28575</xdr:rowOff>
    </xdr:from>
    <xdr:ext cx="742950" cy="400050"/>
    <xdr:pic>
      <xdr:nvPicPr>
        <xdr:cNvPr id="37" name="image29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104</xdr:row>
      <xdr:rowOff>19050</xdr:rowOff>
    </xdr:from>
    <xdr:ext cx="742950" cy="400050"/>
    <xdr:pic>
      <xdr:nvPicPr>
        <xdr:cNvPr id="38" name="image42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110</xdr:row>
      <xdr:rowOff>19050</xdr:rowOff>
    </xdr:from>
    <xdr:ext cx="742950" cy="400050"/>
    <xdr:pic>
      <xdr:nvPicPr>
        <xdr:cNvPr id="39" name="image27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108</xdr:row>
      <xdr:rowOff>9525</xdr:rowOff>
    </xdr:from>
    <xdr:ext cx="742950" cy="400050"/>
    <xdr:pic>
      <xdr:nvPicPr>
        <xdr:cNvPr id="40" name="image1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114</xdr:row>
      <xdr:rowOff>9525</xdr:rowOff>
    </xdr:from>
    <xdr:ext cx="742950" cy="409575"/>
    <xdr:pic>
      <xdr:nvPicPr>
        <xdr:cNvPr id="41" name="image17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102</xdr:row>
      <xdr:rowOff>9525</xdr:rowOff>
    </xdr:from>
    <xdr:ext cx="742950" cy="409575"/>
    <xdr:pic>
      <xdr:nvPicPr>
        <xdr:cNvPr id="42" name="image24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148</xdr:row>
      <xdr:rowOff>247650</xdr:rowOff>
    </xdr:from>
    <xdr:ext cx="1000125" cy="266700"/>
    <xdr:pic>
      <xdr:nvPicPr>
        <xdr:cNvPr id="43" name="image13.jpg" descr="Ecodeck_mini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151</xdr:row>
      <xdr:rowOff>209550</xdr:rowOff>
    </xdr:from>
    <xdr:ext cx="923925" cy="361950"/>
    <xdr:pic>
      <xdr:nvPicPr>
        <xdr:cNvPr id="44" name="image7.jpg" descr="Logo DARVOLEX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27</xdr:row>
      <xdr:rowOff>114300</xdr:rowOff>
    </xdr:from>
    <xdr:ext cx="981075" cy="352425"/>
    <xdr:pic>
      <xdr:nvPicPr>
        <xdr:cNvPr id="45" name="image4.jpg" descr="DECKRON logo mini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155</xdr:row>
      <xdr:rowOff>47625</xdr:rowOff>
    </xdr:from>
    <xdr:ext cx="981075" cy="342900"/>
    <xdr:pic>
      <xdr:nvPicPr>
        <xdr:cNvPr id="46" name="image4.jpg" descr="DECKRON logo mini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160</xdr:row>
      <xdr:rowOff>314325</xdr:rowOff>
    </xdr:from>
    <xdr:ext cx="733425" cy="495300"/>
    <xdr:pic>
      <xdr:nvPicPr>
        <xdr:cNvPr id="47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177</xdr:row>
      <xdr:rowOff>95250</xdr:rowOff>
    </xdr:from>
    <xdr:ext cx="1009650" cy="200025"/>
    <xdr:pic>
      <xdr:nvPicPr>
        <xdr:cNvPr id="48" name="image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182</xdr:row>
      <xdr:rowOff>219075</xdr:rowOff>
    </xdr:from>
    <xdr:ext cx="981075" cy="342900"/>
    <xdr:pic>
      <xdr:nvPicPr>
        <xdr:cNvPr id="49" name="image4.jpg" descr="DECKRON logo mini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189</xdr:row>
      <xdr:rowOff>95250</xdr:rowOff>
    </xdr:from>
    <xdr:ext cx="1009650" cy="200025"/>
    <xdr:pic>
      <xdr:nvPicPr>
        <xdr:cNvPr id="50" name="image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194</xdr:row>
      <xdr:rowOff>247650</xdr:rowOff>
    </xdr:from>
    <xdr:ext cx="733425" cy="504825"/>
    <xdr:pic>
      <xdr:nvPicPr>
        <xdr:cNvPr id="51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199</xdr:row>
      <xdr:rowOff>257175</xdr:rowOff>
    </xdr:from>
    <xdr:ext cx="733425" cy="504825"/>
    <xdr:pic>
      <xdr:nvPicPr>
        <xdr:cNvPr id="52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201</xdr:row>
      <xdr:rowOff>257175</xdr:rowOff>
    </xdr:from>
    <xdr:ext cx="733425" cy="504825"/>
    <xdr:pic>
      <xdr:nvPicPr>
        <xdr:cNvPr id="53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223</xdr:row>
      <xdr:rowOff>200025</xdr:rowOff>
    </xdr:from>
    <xdr:ext cx="952500" cy="704850"/>
    <xdr:pic>
      <xdr:nvPicPr>
        <xdr:cNvPr id="54" name="image31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243</xdr:row>
      <xdr:rowOff>142875</xdr:rowOff>
    </xdr:from>
    <xdr:ext cx="733425" cy="495300"/>
    <xdr:pic>
      <xdr:nvPicPr>
        <xdr:cNvPr id="55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250</xdr:row>
      <xdr:rowOff>133350</xdr:rowOff>
    </xdr:from>
    <xdr:ext cx="733425" cy="495300"/>
    <xdr:pic>
      <xdr:nvPicPr>
        <xdr:cNvPr id="56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255</xdr:row>
      <xdr:rowOff>314325</xdr:rowOff>
    </xdr:from>
    <xdr:ext cx="733425" cy="495300"/>
    <xdr:pic>
      <xdr:nvPicPr>
        <xdr:cNvPr id="57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263</xdr:row>
      <xdr:rowOff>333375</xdr:rowOff>
    </xdr:from>
    <xdr:ext cx="733425" cy="495300"/>
    <xdr:pic>
      <xdr:nvPicPr>
        <xdr:cNvPr id="58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269</xdr:row>
      <xdr:rowOff>133350</xdr:rowOff>
    </xdr:from>
    <xdr:ext cx="733425" cy="495300"/>
    <xdr:pic>
      <xdr:nvPicPr>
        <xdr:cNvPr id="59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247</xdr:row>
      <xdr:rowOff>295275</xdr:rowOff>
    </xdr:from>
    <xdr:ext cx="1009650" cy="200025"/>
    <xdr:pic>
      <xdr:nvPicPr>
        <xdr:cNvPr id="60" name="image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23</xdr:row>
      <xdr:rowOff>9525</xdr:rowOff>
    </xdr:from>
    <xdr:ext cx="800100" cy="409575"/>
    <xdr:pic>
      <xdr:nvPicPr>
        <xdr:cNvPr id="61" name="image45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120</xdr:row>
      <xdr:rowOff>47625</xdr:rowOff>
    </xdr:from>
    <xdr:ext cx="723900" cy="514350"/>
    <xdr:pic>
      <xdr:nvPicPr>
        <xdr:cNvPr id="62" name="image26.jpg" descr="logo_mini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117</xdr:row>
      <xdr:rowOff>19050</xdr:rowOff>
    </xdr:from>
    <xdr:ext cx="561975" cy="409575"/>
    <xdr:pic>
      <xdr:nvPicPr>
        <xdr:cNvPr id="63" name="image40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121</xdr:row>
      <xdr:rowOff>9525</xdr:rowOff>
    </xdr:from>
    <xdr:ext cx="571500" cy="409575"/>
    <xdr:pic>
      <xdr:nvPicPr>
        <xdr:cNvPr id="64" name="image38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127</xdr:row>
      <xdr:rowOff>0</xdr:rowOff>
    </xdr:from>
    <xdr:ext cx="571500" cy="409575"/>
    <xdr:pic>
      <xdr:nvPicPr>
        <xdr:cNvPr id="65" name="image58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119</xdr:row>
      <xdr:rowOff>9525</xdr:rowOff>
    </xdr:from>
    <xdr:ext cx="590550" cy="419100"/>
    <xdr:pic>
      <xdr:nvPicPr>
        <xdr:cNvPr id="66" name="image35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123</xdr:row>
      <xdr:rowOff>9525</xdr:rowOff>
    </xdr:from>
    <xdr:ext cx="552450" cy="400050"/>
    <xdr:pic>
      <xdr:nvPicPr>
        <xdr:cNvPr id="67" name="image44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125</xdr:row>
      <xdr:rowOff>9525</xdr:rowOff>
    </xdr:from>
    <xdr:ext cx="581025" cy="419100"/>
    <xdr:pic>
      <xdr:nvPicPr>
        <xdr:cNvPr id="68" name="image51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129</xdr:row>
      <xdr:rowOff>9525</xdr:rowOff>
    </xdr:from>
    <xdr:ext cx="581025" cy="409575"/>
    <xdr:pic>
      <xdr:nvPicPr>
        <xdr:cNvPr id="69" name="image57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168</xdr:row>
      <xdr:rowOff>371475</xdr:rowOff>
    </xdr:from>
    <xdr:ext cx="981075" cy="342900"/>
    <xdr:pic>
      <xdr:nvPicPr>
        <xdr:cNvPr id="70" name="image4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69</xdr:row>
      <xdr:rowOff>95250</xdr:rowOff>
    </xdr:from>
    <xdr:ext cx="723900" cy="514350"/>
    <xdr:pic>
      <xdr:nvPicPr>
        <xdr:cNvPr id="71" name="image2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</xdr:row>
      <xdr:rowOff>0</xdr:rowOff>
    </xdr:from>
    <xdr:ext cx="552450" cy="381000"/>
    <xdr:pic>
      <xdr:nvPicPr>
        <xdr:cNvPr id="72" name="image50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</xdr:row>
      <xdr:rowOff>0</xdr:rowOff>
    </xdr:from>
    <xdr:ext cx="561975" cy="381000"/>
    <xdr:pic>
      <xdr:nvPicPr>
        <xdr:cNvPr id="73" name="image47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</xdr:row>
      <xdr:rowOff>0</xdr:rowOff>
    </xdr:from>
    <xdr:ext cx="495300" cy="381000"/>
    <xdr:pic>
      <xdr:nvPicPr>
        <xdr:cNvPr id="74" name="image36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571500" cy="381000"/>
    <xdr:pic>
      <xdr:nvPicPr>
        <xdr:cNvPr id="75" name="image61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</xdr:row>
      <xdr:rowOff>0</xdr:rowOff>
    </xdr:from>
    <xdr:ext cx="571500" cy="381000"/>
    <xdr:pic>
      <xdr:nvPicPr>
        <xdr:cNvPr id="76" name="image34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571500" cy="381000"/>
    <xdr:pic>
      <xdr:nvPicPr>
        <xdr:cNvPr id="77" name="image37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581025" cy="381000"/>
    <xdr:pic>
      <xdr:nvPicPr>
        <xdr:cNvPr id="78" name="image33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</xdr:row>
      <xdr:rowOff>0</xdr:rowOff>
    </xdr:from>
    <xdr:ext cx="609600" cy="381000"/>
    <xdr:pic>
      <xdr:nvPicPr>
        <xdr:cNvPr id="79" name="image99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</xdr:row>
      <xdr:rowOff>0</xdr:rowOff>
    </xdr:from>
    <xdr:ext cx="571500" cy="381000"/>
    <xdr:pic>
      <xdr:nvPicPr>
        <xdr:cNvPr id="80" name="image64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</xdr:row>
      <xdr:rowOff>0</xdr:rowOff>
    </xdr:from>
    <xdr:ext cx="561975" cy="381000"/>
    <xdr:pic>
      <xdr:nvPicPr>
        <xdr:cNvPr id="81" name="image41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</xdr:row>
      <xdr:rowOff>0</xdr:rowOff>
    </xdr:from>
    <xdr:ext cx="561975" cy="381000"/>
    <xdr:pic>
      <xdr:nvPicPr>
        <xdr:cNvPr id="82" name="image56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</xdr:row>
      <xdr:rowOff>0</xdr:rowOff>
    </xdr:from>
    <xdr:ext cx="323850" cy="219075"/>
    <xdr:pic>
      <xdr:nvPicPr>
        <xdr:cNvPr id="83" name="image49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</xdr:row>
      <xdr:rowOff>0</xdr:rowOff>
    </xdr:from>
    <xdr:ext cx="323850" cy="219075"/>
    <xdr:pic>
      <xdr:nvPicPr>
        <xdr:cNvPr id="84" name="image60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</xdr:row>
      <xdr:rowOff>0</xdr:rowOff>
    </xdr:from>
    <xdr:ext cx="314325" cy="219075"/>
    <xdr:pic>
      <xdr:nvPicPr>
        <xdr:cNvPr id="85" name="image43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314325" cy="219075"/>
    <xdr:pic>
      <xdr:nvPicPr>
        <xdr:cNvPr id="86" name="image68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46</xdr:row>
      <xdr:rowOff>0</xdr:rowOff>
    </xdr:from>
    <xdr:ext cx="333375" cy="219075"/>
    <xdr:pic>
      <xdr:nvPicPr>
        <xdr:cNvPr id="87" name="image48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48</xdr:row>
      <xdr:rowOff>0</xdr:rowOff>
    </xdr:from>
    <xdr:ext cx="314325" cy="219075"/>
    <xdr:pic>
      <xdr:nvPicPr>
        <xdr:cNvPr id="88" name="image53.jp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333375" cy="219075"/>
    <xdr:pic>
      <xdr:nvPicPr>
        <xdr:cNvPr id="89" name="image62.jpg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333375" cy="219075"/>
    <xdr:pic>
      <xdr:nvPicPr>
        <xdr:cNvPr id="90" name="image55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314325" cy="219075"/>
    <xdr:pic>
      <xdr:nvPicPr>
        <xdr:cNvPr id="91" name="image46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333375" cy="219075"/>
    <xdr:pic>
      <xdr:nvPicPr>
        <xdr:cNvPr id="92" name="image66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323850" cy="219075"/>
    <xdr:pic>
      <xdr:nvPicPr>
        <xdr:cNvPr id="93" name="image59.jp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63</xdr:row>
      <xdr:rowOff>0</xdr:rowOff>
    </xdr:from>
    <xdr:ext cx="323850" cy="219075"/>
    <xdr:pic>
      <xdr:nvPicPr>
        <xdr:cNvPr id="94" name="image73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71</xdr:row>
      <xdr:rowOff>0</xdr:rowOff>
    </xdr:from>
    <xdr:ext cx="333375" cy="219075"/>
    <xdr:pic>
      <xdr:nvPicPr>
        <xdr:cNvPr id="95" name="image70.png"/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73</xdr:row>
      <xdr:rowOff>0</xdr:rowOff>
    </xdr:from>
    <xdr:ext cx="323850" cy="219075"/>
    <xdr:pic>
      <xdr:nvPicPr>
        <xdr:cNvPr id="96" name="image74.jp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76</xdr:row>
      <xdr:rowOff>0</xdr:rowOff>
    </xdr:from>
    <xdr:ext cx="647700" cy="438150"/>
    <xdr:pic>
      <xdr:nvPicPr>
        <xdr:cNvPr id="97" name="image54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81</xdr:row>
      <xdr:rowOff>0</xdr:rowOff>
    </xdr:from>
    <xdr:ext cx="323850" cy="219075"/>
    <xdr:pic>
      <xdr:nvPicPr>
        <xdr:cNvPr id="98" name="image65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84</xdr:row>
      <xdr:rowOff>0</xdr:rowOff>
    </xdr:from>
    <xdr:ext cx="619125" cy="419100"/>
    <xdr:pic>
      <xdr:nvPicPr>
        <xdr:cNvPr id="99" name="image54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85</xdr:row>
      <xdr:rowOff>0</xdr:rowOff>
    </xdr:from>
    <xdr:ext cx="638175" cy="419100"/>
    <xdr:pic>
      <xdr:nvPicPr>
        <xdr:cNvPr id="100" name="image20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132</xdr:row>
      <xdr:rowOff>0</xdr:rowOff>
    </xdr:from>
    <xdr:ext cx="381000" cy="266700"/>
    <xdr:pic>
      <xdr:nvPicPr>
        <xdr:cNvPr id="101" name="image71.jpg"/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133</xdr:row>
      <xdr:rowOff>0</xdr:rowOff>
    </xdr:from>
    <xdr:ext cx="381000" cy="266700"/>
    <xdr:pic>
      <xdr:nvPicPr>
        <xdr:cNvPr id="102" name="image67.jpg"/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134</xdr:row>
      <xdr:rowOff>0</xdr:rowOff>
    </xdr:from>
    <xdr:ext cx="400050" cy="257175"/>
    <xdr:pic>
      <xdr:nvPicPr>
        <xdr:cNvPr id="103" name="image75.jpg"/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135</xdr:row>
      <xdr:rowOff>0</xdr:rowOff>
    </xdr:from>
    <xdr:ext cx="400050" cy="257175"/>
    <xdr:pic>
      <xdr:nvPicPr>
        <xdr:cNvPr id="104" name="image95.jpg"/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136</xdr:row>
      <xdr:rowOff>0</xdr:rowOff>
    </xdr:from>
    <xdr:ext cx="400050" cy="257175"/>
    <xdr:pic>
      <xdr:nvPicPr>
        <xdr:cNvPr id="105" name="image77.jpg"/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137</xdr:row>
      <xdr:rowOff>0</xdr:rowOff>
    </xdr:from>
    <xdr:ext cx="400050" cy="257175"/>
    <xdr:pic>
      <xdr:nvPicPr>
        <xdr:cNvPr id="106" name="image63.jpg"/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138</xdr:row>
      <xdr:rowOff>0</xdr:rowOff>
    </xdr:from>
    <xdr:ext cx="400050" cy="257175"/>
    <xdr:pic>
      <xdr:nvPicPr>
        <xdr:cNvPr id="107" name="image88.jpg"/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139</xdr:row>
      <xdr:rowOff>0</xdr:rowOff>
    </xdr:from>
    <xdr:ext cx="400050" cy="257175"/>
    <xdr:pic>
      <xdr:nvPicPr>
        <xdr:cNvPr id="108" name="image72.jpg"/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140</xdr:row>
      <xdr:rowOff>0</xdr:rowOff>
    </xdr:from>
    <xdr:ext cx="400050" cy="257175"/>
    <xdr:pic>
      <xdr:nvPicPr>
        <xdr:cNvPr id="109" name="image78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142</xdr:row>
      <xdr:rowOff>0</xdr:rowOff>
    </xdr:from>
    <xdr:ext cx="419100" cy="285750"/>
    <xdr:pic>
      <xdr:nvPicPr>
        <xdr:cNvPr id="110" name="image83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143</xdr:row>
      <xdr:rowOff>0</xdr:rowOff>
    </xdr:from>
    <xdr:ext cx="409575" cy="285750"/>
    <xdr:pic>
      <xdr:nvPicPr>
        <xdr:cNvPr id="111" name="image69.jpg"/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144</xdr:row>
      <xdr:rowOff>0</xdr:rowOff>
    </xdr:from>
    <xdr:ext cx="438150" cy="285750"/>
    <xdr:pic>
      <xdr:nvPicPr>
        <xdr:cNvPr id="112" name="image90.jpg"/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148</xdr:row>
      <xdr:rowOff>0</xdr:rowOff>
    </xdr:from>
    <xdr:ext cx="571500" cy="381000"/>
    <xdr:pic>
      <xdr:nvPicPr>
        <xdr:cNvPr id="113" name="image87.jpg"/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149</xdr:row>
      <xdr:rowOff>0</xdr:rowOff>
    </xdr:from>
    <xdr:ext cx="571500" cy="381000"/>
    <xdr:pic>
      <xdr:nvPicPr>
        <xdr:cNvPr id="114" name="image79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151</xdr:row>
      <xdr:rowOff>0</xdr:rowOff>
    </xdr:from>
    <xdr:ext cx="561975" cy="381000"/>
    <xdr:pic>
      <xdr:nvPicPr>
        <xdr:cNvPr id="115" name="image76.jpg"/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152</xdr:row>
      <xdr:rowOff>0</xdr:rowOff>
    </xdr:from>
    <xdr:ext cx="561975" cy="381000"/>
    <xdr:pic>
      <xdr:nvPicPr>
        <xdr:cNvPr id="116" name="image81.jpg"/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154</xdr:row>
      <xdr:rowOff>0</xdr:rowOff>
    </xdr:from>
    <xdr:ext cx="571500" cy="390525"/>
    <xdr:pic>
      <xdr:nvPicPr>
        <xdr:cNvPr id="117" name="image80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155</xdr:row>
      <xdr:rowOff>0</xdr:rowOff>
    </xdr:from>
    <xdr:ext cx="571500" cy="390525"/>
    <xdr:pic>
      <xdr:nvPicPr>
        <xdr:cNvPr id="118" name="image92.jpg"/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156</xdr:row>
      <xdr:rowOff>0</xdr:rowOff>
    </xdr:from>
    <xdr:ext cx="514350" cy="390525"/>
    <xdr:pic>
      <xdr:nvPicPr>
        <xdr:cNvPr id="119" name="image84.jpg"/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158</xdr:row>
      <xdr:rowOff>0</xdr:rowOff>
    </xdr:from>
    <xdr:ext cx="581025" cy="390525"/>
    <xdr:pic>
      <xdr:nvPicPr>
        <xdr:cNvPr id="120" name="image106.jpg"/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159</xdr:row>
      <xdr:rowOff>0</xdr:rowOff>
    </xdr:from>
    <xdr:ext cx="581025" cy="390525"/>
    <xdr:pic>
      <xdr:nvPicPr>
        <xdr:cNvPr id="121" name="image85.jpg"/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160</xdr:row>
      <xdr:rowOff>0</xdr:rowOff>
    </xdr:from>
    <xdr:ext cx="552450" cy="381000"/>
    <xdr:pic>
      <xdr:nvPicPr>
        <xdr:cNvPr id="122" name="image104.jpg"/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161</xdr:row>
      <xdr:rowOff>0</xdr:rowOff>
    </xdr:from>
    <xdr:ext cx="561975" cy="381000"/>
    <xdr:pic>
      <xdr:nvPicPr>
        <xdr:cNvPr id="123" name="image94.jpg"/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162</xdr:row>
      <xdr:rowOff>0</xdr:rowOff>
    </xdr:from>
    <xdr:ext cx="561975" cy="381000"/>
    <xdr:pic>
      <xdr:nvPicPr>
        <xdr:cNvPr id="124" name="image93.jpg"/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163</xdr:row>
      <xdr:rowOff>0</xdr:rowOff>
    </xdr:from>
    <xdr:ext cx="561975" cy="381000"/>
    <xdr:pic>
      <xdr:nvPicPr>
        <xdr:cNvPr id="125" name="image82.jpg"/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164</xdr:row>
      <xdr:rowOff>0</xdr:rowOff>
    </xdr:from>
    <xdr:ext cx="571500" cy="381000"/>
    <xdr:pic>
      <xdr:nvPicPr>
        <xdr:cNvPr id="126" name="image91.jpg"/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166</xdr:row>
      <xdr:rowOff>0</xdr:rowOff>
    </xdr:from>
    <xdr:ext cx="581025" cy="390525"/>
    <xdr:pic>
      <xdr:nvPicPr>
        <xdr:cNvPr id="127" name="image107.jpg"/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167</xdr:row>
      <xdr:rowOff>0</xdr:rowOff>
    </xdr:from>
    <xdr:ext cx="581025" cy="390525"/>
    <xdr:pic>
      <xdr:nvPicPr>
        <xdr:cNvPr id="128" name="image97.jpg"/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168</xdr:row>
      <xdr:rowOff>0</xdr:rowOff>
    </xdr:from>
    <xdr:ext cx="571500" cy="381000"/>
    <xdr:pic>
      <xdr:nvPicPr>
        <xdr:cNvPr id="129" name="image89.jpg"/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169</xdr:row>
      <xdr:rowOff>0</xdr:rowOff>
    </xdr:from>
    <xdr:ext cx="571500" cy="381000"/>
    <xdr:pic>
      <xdr:nvPicPr>
        <xdr:cNvPr id="130" name="image86.jpg"/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170</xdr:row>
      <xdr:rowOff>0</xdr:rowOff>
    </xdr:from>
    <xdr:ext cx="571500" cy="381000"/>
    <xdr:pic>
      <xdr:nvPicPr>
        <xdr:cNvPr id="131" name="image110.jpg"/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171</xdr:row>
      <xdr:rowOff>0</xdr:rowOff>
    </xdr:from>
    <xdr:ext cx="561975" cy="381000"/>
    <xdr:pic>
      <xdr:nvPicPr>
        <xdr:cNvPr id="132" name="image100.jpg"/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172</xdr:row>
      <xdr:rowOff>0</xdr:rowOff>
    </xdr:from>
    <xdr:ext cx="590550" cy="381000"/>
    <xdr:pic>
      <xdr:nvPicPr>
        <xdr:cNvPr id="133" name="image96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174</xdr:row>
      <xdr:rowOff>0</xdr:rowOff>
    </xdr:from>
    <xdr:ext cx="571500" cy="390525"/>
    <xdr:pic>
      <xdr:nvPicPr>
        <xdr:cNvPr id="134" name="image102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175</xdr:row>
      <xdr:rowOff>0</xdr:rowOff>
    </xdr:from>
    <xdr:ext cx="581025" cy="390525"/>
    <xdr:pic>
      <xdr:nvPicPr>
        <xdr:cNvPr id="135" name="image101.jpg"/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176</xdr:row>
      <xdr:rowOff>0</xdr:rowOff>
    </xdr:from>
    <xdr:ext cx="561975" cy="381000"/>
    <xdr:pic>
      <xdr:nvPicPr>
        <xdr:cNvPr id="136" name="image122.jpg"/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177</xdr:row>
      <xdr:rowOff>0</xdr:rowOff>
    </xdr:from>
    <xdr:ext cx="581025" cy="381000"/>
    <xdr:pic>
      <xdr:nvPicPr>
        <xdr:cNvPr id="137" name="image98.jpg"/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178</xdr:row>
      <xdr:rowOff>0</xdr:rowOff>
    </xdr:from>
    <xdr:ext cx="571500" cy="381000"/>
    <xdr:pic>
      <xdr:nvPicPr>
        <xdr:cNvPr id="138" name="image124.jpg"/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179</xdr:row>
      <xdr:rowOff>0</xdr:rowOff>
    </xdr:from>
    <xdr:ext cx="571500" cy="381000"/>
    <xdr:pic>
      <xdr:nvPicPr>
        <xdr:cNvPr id="139" name="image105.jpg"/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180</xdr:row>
      <xdr:rowOff>0</xdr:rowOff>
    </xdr:from>
    <xdr:ext cx="571500" cy="381000"/>
    <xdr:pic>
      <xdr:nvPicPr>
        <xdr:cNvPr id="140" name="image121.jpg"/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182</xdr:row>
      <xdr:rowOff>0</xdr:rowOff>
    </xdr:from>
    <xdr:ext cx="581025" cy="390525"/>
    <xdr:pic>
      <xdr:nvPicPr>
        <xdr:cNvPr id="141" name="image120.jpg"/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183</xdr:row>
      <xdr:rowOff>0</xdr:rowOff>
    </xdr:from>
    <xdr:ext cx="590550" cy="390525"/>
    <xdr:pic>
      <xdr:nvPicPr>
        <xdr:cNvPr id="142" name="image108.jpg"/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186</xdr:row>
      <xdr:rowOff>0</xdr:rowOff>
    </xdr:from>
    <xdr:ext cx="571500" cy="390525"/>
    <xdr:pic>
      <xdr:nvPicPr>
        <xdr:cNvPr id="143" name="image118.jpg"/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187</xdr:row>
      <xdr:rowOff>0</xdr:rowOff>
    </xdr:from>
    <xdr:ext cx="581025" cy="390525"/>
    <xdr:pic>
      <xdr:nvPicPr>
        <xdr:cNvPr id="144" name="image131.jpg"/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188</xdr:row>
      <xdr:rowOff>0</xdr:rowOff>
    </xdr:from>
    <xdr:ext cx="552450" cy="381000"/>
    <xdr:pic>
      <xdr:nvPicPr>
        <xdr:cNvPr id="145" name="image115.jpg"/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189</xdr:row>
      <xdr:rowOff>0</xdr:rowOff>
    </xdr:from>
    <xdr:ext cx="561975" cy="381000"/>
    <xdr:pic>
      <xdr:nvPicPr>
        <xdr:cNvPr id="146" name="image109.jpg"/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190</xdr:row>
      <xdr:rowOff>0</xdr:rowOff>
    </xdr:from>
    <xdr:ext cx="571500" cy="381000"/>
    <xdr:pic>
      <xdr:nvPicPr>
        <xdr:cNvPr id="147" name="image123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191</xdr:row>
      <xdr:rowOff>0</xdr:rowOff>
    </xdr:from>
    <xdr:ext cx="552450" cy="381000"/>
    <xdr:pic>
      <xdr:nvPicPr>
        <xdr:cNvPr id="148" name="image111.jpg"/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192</xdr:row>
      <xdr:rowOff>0</xdr:rowOff>
    </xdr:from>
    <xdr:ext cx="571500" cy="381000"/>
    <xdr:pic>
      <xdr:nvPicPr>
        <xdr:cNvPr id="149" name="image103.jpg"/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194</xdr:row>
      <xdr:rowOff>0</xdr:rowOff>
    </xdr:from>
    <xdr:ext cx="1019175" cy="666750"/>
    <xdr:pic>
      <xdr:nvPicPr>
        <xdr:cNvPr id="150" name="image113.jpg"/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199</xdr:row>
      <xdr:rowOff>0</xdr:rowOff>
    </xdr:from>
    <xdr:ext cx="1019175" cy="666750"/>
    <xdr:pic>
      <xdr:nvPicPr>
        <xdr:cNvPr id="151" name="image129.jpg"/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201</xdr:row>
      <xdr:rowOff>0</xdr:rowOff>
    </xdr:from>
    <xdr:ext cx="1019175" cy="676275"/>
    <xdr:pic>
      <xdr:nvPicPr>
        <xdr:cNvPr id="152" name="image114.jpg"/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203</xdr:row>
      <xdr:rowOff>0</xdr:rowOff>
    </xdr:from>
    <xdr:ext cx="1143000" cy="457200"/>
    <xdr:pic>
      <xdr:nvPicPr>
        <xdr:cNvPr id="153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203</xdr:row>
      <xdr:rowOff>0</xdr:rowOff>
    </xdr:from>
    <xdr:ext cx="1019175" cy="762000"/>
    <xdr:pic>
      <xdr:nvPicPr>
        <xdr:cNvPr id="154" name="image117.png"/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205</xdr:row>
      <xdr:rowOff>0</xdr:rowOff>
    </xdr:from>
    <xdr:ext cx="1143000" cy="457200"/>
    <xdr:pic>
      <xdr:nvPicPr>
        <xdr:cNvPr id="155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205</xdr:row>
      <xdr:rowOff>0</xdr:rowOff>
    </xdr:from>
    <xdr:ext cx="1019175" cy="676275"/>
    <xdr:pic>
      <xdr:nvPicPr>
        <xdr:cNvPr id="156" name="image112.jpg"/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207</xdr:row>
      <xdr:rowOff>0</xdr:rowOff>
    </xdr:from>
    <xdr:ext cx="1143000" cy="457200"/>
    <xdr:pic>
      <xdr:nvPicPr>
        <xdr:cNvPr id="157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207</xdr:row>
      <xdr:rowOff>0</xdr:rowOff>
    </xdr:from>
    <xdr:ext cx="1019175" cy="762000"/>
    <xdr:pic>
      <xdr:nvPicPr>
        <xdr:cNvPr id="158" name="image144.jpg"/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209</xdr:row>
      <xdr:rowOff>0</xdr:rowOff>
    </xdr:from>
    <xdr:ext cx="1143000" cy="457200"/>
    <xdr:pic>
      <xdr:nvPicPr>
        <xdr:cNvPr id="159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209</xdr:row>
      <xdr:rowOff>0</xdr:rowOff>
    </xdr:from>
    <xdr:ext cx="1019175" cy="762000"/>
    <xdr:pic>
      <xdr:nvPicPr>
        <xdr:cNvPr id="160" name="image146.png"/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211</xdr:row>
      <xdr:rowOff>0</xdr:rowOff>
    </xdr:from>
    <xdr:ext cx="1143000" cy="457200"/>
    <xdr:pic>
      <xdr:nvPicPr>
        <xdr:cNvPr id="161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211</xdr:row>
      <xdr:rowOff>0</xdr:rowOff>
    </xdr:from>
    <xdr:ext cx="1019175" cy="762000"/>
    <xdr:pic>
      <xdr:nvPicPr>
        <xdr:cNvPr id="162" name="image119.jpg"/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213</xdr:row>
      <xdr:rowOff>0</xdr:rowOff>
    </xdr:from>
    <xdr:ext cx="1143000" cy="457200"/>
    <xdr:pic>
      <xdr:nvPicPr>
        <xdr:cNvPr id="163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218</xdr:row>
      <xdr:rowOff>0</xdr:rowOff>
    </xdr:from>
    <xdr:ext cx="1143000" cy="457200"/>
    <xdr:pic>
      <xdr:nvPicPr>
        <xdr:cNvPr id="164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218</xdr:row>
      <xdr:rowOff>0</xdr:rowOff>
    </xdr:from>
    <xdr:ext cx="1019175" cy="676275"/>
    <xdr:pic>
      <xdr:nvPicPr>
        <xdr:cNvPr id="165" name="image127.jpg"/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219</xdr:row>
      <xdr:rowOff>0</xdr:rowOff>
    </xdr:from>
    <xdr:ext cx="1143000" cy="457200"/>
    <xdr:pic>
      <xdr:nvPicPr>
        <xdr:cNvPr id="166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219</xdr:row>
      <xdr:rowOff>0</xdr:rowOff>
    </xdr:from>
    <xdr:ext cx="1019175" cy="676275"/>
    <xdr:pic>
      <xdr:nvPicPr>
        <xdr:cNvPr id="167" name="image134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220</xdr:row>
      <xdr:rowOff>0</xdr:rowOff>
    </xdr:from>
    <xdr:ext cx="1143000" cy="457200"/>
    <xdr:pic>
      <xdr:nvPicPr>
        <xdr:cNvPr id="168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220</xdr:row>
      <xdr:rowOff>0</xdr:rowOff>
    </xdr:from>
    <xdr:ext cx="1019175" cy="676275"/>
    <xdr:pic>
      <xdr:nvPicPr>
        <xdr:cNvPr id="169" name="image133.jpg"/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221</xdr:row>
      <xdr:rowOff>0</xdr:rowOff>
    </xdr:from>
    <xdr:ext cx="1143000" cy="457200"/>
    <xdr:pic>
      <xdr:nvPicPr>
        <xdr:cNvPr id="170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221</xdr:row>
      <xdr:rowOff>0</xdr:rowOff>
    </xdr:from>
    <xdr:ext cx="1019175" cy="676275"/>
    <xdr:pic>
      <xdr:nvPicPr>
        <xdr:cNvPr id="171" name="image147.jpg"/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223</xdr:row>
      <xdr:rowOff>0</xdr:rowOff>
    </xdr:from>
    <xdr:ext cx="1143000" cy="457200"/>
    <xdr:pic>
      <xdr:nvPicPr>
        <xdr:cNvPr id="172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225</xdr:row>
      <xdr:rowOff>0</xdr:rowOff>
    </xdr:from>
    <xdr:ext cx="1143000" cy="457200"/>
    <xdr:pic>
      <xdr:nvPicPr>
        <xdr:cNvPr id="173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225</xdr:row>
      <xdr:rowOff>0</xdr:rowOff>
    </xdr:from>
    <xdr:ext cx="1019175" cy="685800"/>
    <xdr:pic>
      <xdr:nvPicPr>
        <xdr:cNvPr id="174" name="image141.jpg"/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226</xdr:row>
      <xdr:rowOff>0</xdr:rowOff>
    </xdr:from>
    <xdr:ext cx="1019175" cy="685800"/>
    <xdr:pic>
      <xdr:nvPicPr>
        <xdr:cNvPr id="175" name="image141.jpg"/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228</xdr:row>
      <xdr:rowOff>0</xdr:rowOff>
    </xdr:from>
    <xdr:ext cx="1019175" cy="657225"/>
    <xdr:pic>
      <xdr:nvPicPr>
        <xdr:cNvPr id="176" name="image126.jpg"/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229</xdr:row>
      <xdr:rowOff>0</xdr:rowOff>
    </xdr:from>
    <xdr:ext cx="1019175" cy="657225"/>
    <xdr:pic>
      <xdr:nvPicPr>
        <xdr:cNvPr id="177" name="image126.jpg"/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230</xdr:row>
      <xdr:rowOff>0</xdr:rowOff>
    </xdr:from>
    <xdr:ext cx="1019175" cy="657225"/>
    <xdr:pic>
      <xdr:nvPicPr>
        <xdr:cNvPr id="178" name="image126.jpg"/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231</xdr:row>
      <xdr:rowOff>0</xdr:rowOff>
    </xdr:from>
    <xdr:ext cx="1019175" cy="657225"/>
    <xdr:pic>
      <xdr:nvPicPr>
        <xdr:cNvPr id="179" name="image126.jpg"/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232</xdr:row>
      <xdr:rowOff>0</xdr:rowOff>
    </xdr:from>
    <xdr:ext cx="1019175" cy="657225"/>
    <xdr:pic>
      <xdr:nvPicPr>
        <xdr:cNvPr id="180" name="image126.jpg"/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234</xdr:row>
      <xdr:rowOff>0</xdr:rowOff>
    </xdr:from>
    <xdr:ext cx="1143000" cy="457200"/>
    <xdr:pic>
      <xdr:nvPicPr>
        <xdr:cNvPr id="181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234</xdr:row>
      <xdr:rowOff>0</xdr:rowOff>
    </xdr:from>
    <xdr:ext cx="1019175" cy="676275"/>
    <xdr:pic>
      <xdr:nvPicPr>
        <xdr:cNvPr id="182" name="image135.jpg"/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236</xdr:row>
      <xdr:rowOff>0</xdr:rowOff>
    </xdr:from>
    <xdr:ext cx="1143000" cy="457200"/>
    <xdr:pic>
      <xdr:nvPicPr>
        <xdr:cNvPr id="183" name="image11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236</xdr:row>
      <xdr:rowOff>0</xdr:rowOff>
    </xdr:from>
    <xdr:ext cx="1019175" cy="742950"/>
    <xdr:pic>
      <xdr:nvPicPr>
        <xdr:cNvPr id="184" name="image125.jpg"/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243</xdr:row>
      <xdr:rowOff>0</xdr:rowOff>
    </xdr:from>
    <xdr:ext cx="561975" cy="381000"/>
    <xdr:pic>
      <xdr:nvPicPr>
        <xdr:cNvPr id="185" name="image157.jpg"/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244</xdr:row>
      <xdr:rowOff>0</xdr:rowOff>
    </xdr:from>
    <xdr:ext cx="571500" cy="381000"/>
    <xdr:pic>
      <xdr:nvPicPr>
        <xdr:cNvPr id="186" name="image132.jpg"/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245</xdr:row>
      <xdr:rowOff>0</xdr:rowOff>
    </xdr:from>
    <xdr:ext cx="571500" cy="381000"/>
    <xdr:pic>
      <xdr:nvPicPr>
        <xdr:cNvPr id="187" name="image140.jpg"/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247</xdr:row>
      <xdr:rowOff>0</xdr:rowOff>
    </xdr:from>
    <xdr:ext cx="561975" cy="381000"/>
    <xdr:pic>
      <xdr:nvPicPr>
        <xdr:cNvPr id="188" name="image128.png"/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248</xdr:row>
      <xdr:rowOff>0</xdr:rowOff>
    </xdr:from>
    <xdr:ext cx="561975" cy="381000"/>
    <xdr:pic>
      <xdr:nvPicPr>
        <xdr:cNvPr id="189" name="image130.png"/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250</xdr:row>
      <xdr:rowOff>0</xdr:rowOff>
    </xdr:from>
    <xdr:ext cx="571500" cy="381000"/>
    <xdr:pic>
      <xdr:nvPicPr>
        <xdr:cNvPr id="190" name="image137.jpg"/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251</xdr:row>
      <xdr:rowOff>0</xdr:rowOff>
    </xdr:from>
    <xdr:ext cx="571500" cy="381000"/>
    <xdr:pic>
      <xdr:nvPicPr>
        <xdr:cNvPr id="191" name="image162.jpg"/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253</xdr:row>
      <xdr:rowOff>0</xdr:rowOff>
    </xdr:from>
    <xdr:ext cx="561975" cy="381000"/>
    <xdr:pic>
      <xdr:nvPicPr>
        <xdr:cNvPr id="192" name="image148.jpg"/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254</xdr:row>
      <xdr:rowOff>0</xdr:rowOff>
    </xdr:from>
    <xdr:ext cx="561975" cy="381000"/>
    <xdr:pic>
      <xdr:nvPicPr>
        <xdr:cNvPr id="193" name="image159.jpg"/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255</xdr:row>
      <xdr:rowOff>0</xdr:rowOff>
    </xdr:from>
    <xdr:ext cx="561975" cy="381000"/>
    <xdr:pic>
      <xdr:nvPicPr>
        <xdr:cNvPr id="194" name="image150.jpg"/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256</xdr:row>
      <xdr:rowOff>0</xdr:rowOff>
    </xdr:from>
    <xdr:ext cx="561975" cy="381000"/>
    <xdr:pic>
      <xdr:nvPicPr>
        <xdr:cNvPr id="195" name="image136.jpg"/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257</xdr:row>
      <xdr:rowOff>0</xdr:rowOff>
    </xdr:from>
    <xdr:ext cx="561975" cy="381000"/>
    <xdr:pic>
      <xdr:nvPicPr>
        <xdr:cNvPr id="196" name="image139.jpg"/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258</xdr:row>
      <xdr:rowOff>0</xdr:rowOff>
    </xdr:from>
    <xdr:ext cx="571500" cy="381000"/>
    <xdr:pic>
      <xdr:nvPicPr>
        <xdr:cNvPr id="197" name="image143.jpg"/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259</xdr:row>
      <xdr:rowOff>0</xdr:rowOff>
    </xdr:from>
    <xdr:ext cx="581025" cy="381000"/>
    <xdr:pic>
      <xdr:nvPicPr>
        <xdr:cNvPr id="198" name="image142.jpg"/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261</xdr:row>
      <xdr:rowOff>0</xdr:rowOff>
    </xdr:from>
    <xdr:ext cx="571500" cy="381000"/>
    <xdr:pic>
      <xdr:nvPicPr>
        <xdr:cNvPr id="199" name="image164.jpg"/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262</xdr:row>
      <xdr:rowOff>0</xdr:rowOff>
    </xdr:from>
    <xdr:ext cx="571500" cy="381000"/>
    <xdr:pic>
      <xdr:nvPicPr>
        <xdr:cNvPr id="200" name="image138.jpg"/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263</xdr:row>
      <xdr:rowOff>0</xdr:rowOff>
    </xdr:from>
    <xdr:ext cx="571500" cy="381000"/>
    <xdr:pic>
      <xdr:nvPicPr>
        <xdr:cNvPr id="201" name="image153.jpg"/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264</xdr:row>
      <xdr:rowOff>0</xdr:rowOff>
    </xdr:from>
    <xdr:ext cx="571500" cy="381000"/>
    <xdr:pic>
      <xdr:nvPicPr>
        <xdr:cNvPr id="202" name="image155.jp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265</xdr:row>
      <xdr:rowOff>0</xdr:rowOff>
    </xdr:from>
    <xdr:ext cx="561975" cy="381000"/>
    <xdr:pic>
      <xdr:nvPicPr>
        <xdr:cNvPr id="203" name="image169.jpg"/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266</xdr:row>
      <xdr:rowOff>0</xdr:rowOff>
    </xdr:from>
    <xdr:ext cx="571500" cy="381000"/>
    <xdr:pic>
      <xdr:nvPicPr>
        <xdr:cNvPr id="204" name="image168.jpg"/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267</xdr:row>
      <xdr:rowOff>0</xdr:rowOff>
    </xdr:from>
    <xdr:ext cx="571500" cy="381000"/>
    <xdr:pic>
      <xdr:nvPicPr>
        <xdr:cNvPr id="205" name="image145.jpg"/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269</xdr:row>
      <xdr:rowOff>0</xdr:rowOff>
    </xdr:from>
    <xdr:ext cx="581025" cy="381000"/>
    <xdr:pic>
      <xdr:nvPicPr>
        <xdr:cNvPr id="206" name="image149.jpg"/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270</xdr:row>
      <xdr:rowOff>0</xdr:rowOff>
    </xdr:from>
    <xdr:ext cx="695325" cy="457200"/>
    <xdr:pic>
      <xdr:nvPicPr>
        <xdr:cNvPr id="207" name="image172.jpg"/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272</xdr:row>
      <xdr:rowOff>0</xdr:rowOff>
    </xdr:from>
    <xdr:ext cx="933450" cy="381000"/>
    <xdr:pic>
      <xdr:nvPicPr>
        <xdr:cNvPr id="208" name="image116.jpg"/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272</xdr:row>
      <xdr:rowOff>0</xdr:rowOff>
    </xdr:from>
    <xdr:ext cx="571500" cy="381000"/>
    <xdr:pic>
      <xdr:nvPicPr>
        <xdr:cNvPr id="209" name="image151.jpg"/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273</xdr:row>
      <xdr:rowOff>0</xdr:rowOff>
    </xdr:from>
    <xdr:ext cx="590550" cy="390525"/>
    <xdr:pic>
      <xdr:nvPicPr>
        <xdr:cNvPr id="210" name="image152.jpg"/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275</xdr:row>
      <xdr:rowOff>0</xdr:rowOff>
    </xdr:from>
    <xdr:ext cx="952500" cy="390525"/>
    <xdr:pic>
      <xdr:nvPicPr>
        <xdr:cNvPr id="211" name="image116.jpg"/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275</xdr:row>
      <xdr:rowOff>0</xdr:rowOff>
    </xdr:from>
    <xdr:ext cx="581025" cy="390525"/>
    <xdr:pic>
      <xdr:nvPicPr>
        <xdr:cNvPr id="212" name="image154.jpg"/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276</xdr:row>
      <xdr:rowOff>0</xdr:rowOff>
    </xdr:from>
    <xdr:ext cx="571500" cy="381000"/>
    <xdr:pic>
      <xdr:nvPicPr>
        <xdr:cNvPr id="213" name="image186.jpg"/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278</xdr:row>
      <xdr:rowOff>0</xdr:rowOff>
    </xdr:from>
    <xdr:ext cx="571500" cy="381000"/>
    <xdr:pic>
      <xdr:nvPicPr>
        <xdr:cNvPr id="214" name="image182.jpg"/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279</xdr:row>
      <xdr:rowOff>0</xdr:rowOff>
    </xdr:from>
    <xdr:ext cx="571500" cy="381000"/>
    <xdr:pic>
      <xdr:nvPicPr>
        <xdr:cNvPr id="215" name="image180.jpg"/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281</xdr:row>
      <xdr:rowOff>0</xdr:rowOff>
    </xdr:from>
    <xdr:ext cx="923925" cy="619125"/>
    <xdr:pic>
      <xdr:nvPicPr>
        <xdr:cNvPr id="216" name="image158.jpg"/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57150</xdr:colOff>
      <xdr:row>7</xdr:row>
      <xdr:rowOff>123825</xdr:rowOff>
    </xdr:from>
    <xdr:ext cx="1190625" cy="695325"/>
    <xdr:pic>
      <xdr:nvPicPr>
        <xdr:cNvPr id="2" name="image36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12</xdr:row>
      <xdr:rowOff>66675</xdr:rowOff>
    </xdr:from>
    <xdr:ext cx="876300" cy="552450"/>
    <xdr:pic>
      <xdr:nvPicPr>
        <xdr:cNvPr id="3" name="image382.jpg" descr="10075_PROD_Path white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30</xdr:row>
      <xdr:rowOff>0</xdr:rowOff>
    </xdr:from>
    <xdr:ext cx="1028700" cy="0"/>
    <xdr:pic>
      <xdr:nvPicPr>
        <xdr:cNvPr id="4" name="image386.jpg" descr="6279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20</xdr:row>
      <xdr:rowOff>76200</xdr:rowOff>
    </xdr:from>
    <xdr:ext cx="1219200" cy="723900"/>
    <xdr:pic>
      <xdr:nvPicPr>
        <xdr:cNvPr id="5" name="image39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24</xdr:row>
      <xdr:rowOff>57150</xdr:rowOff>
    </xdr:from>
    <xdr:ext cx="942975" cy="800100"/>
    <xdr:pic>
      <xdr:nvPicPr>
        <xdr:cNvPr id="6" name="image386.jpg" descr="6279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31</xdr:row>
      <xdr:rowOff>0</xdr:rowOff>
    </xdr:from>
    <xdr:ext cx="876300" cy="0"/>
    <xdr:pic>
      <xdr:nvPicPr>
        <xdr:cNvPr id="7" name="image400.jpg" descr="Untitled12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885825" cy="0"/>
    <xdr:pic>
      <xdr:nvPicPr>
        <xdr:cNvPr id="8" name="image389.jpg" descr="Untitled13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285875" cy="742950"/>
    <xdr:pic>
      <xdr:nvPicPr>
        <xdr:cNvPr id="9" name="image383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85875" cy="800100"/>
    <xdr:pic>
      <xdr:nvPicPr>
        <xdr:cNvPr id="10" name="image385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85875" cy="819150"/>
    <xdr:pic>
      <xdr:nvPicPr>
        <xdr:cNvPr id="11" name="image387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85875" cy="790575"/>
    <xdr:pic>
      <xdr:nvPicPr>
        <xdr:cNvPr id="12" name="image406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285875" cy="742950"/>
    <xdr:pic>
      <xdr:nvPicPr>
        <xdr:cNvPr id="13" name="image404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285875" cy="771525"/>
    <xdr:pic>
      <xdr:nvPicPr>
        <xdr:cNvPr id="14" name="image38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895350" cy="914400"/>
    <xdr:pic>
      <xdr:nvPicPr>
        <xdr:cNvPr id="15" name="image409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85875" cy="857250"/>
    <xdr:pic>
      <xdr:nvPicPr>
        <xdr:cNvPr id="16" name="image399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047750" cy="914400"/>
    <xdr:pic>
      <xdr:nvPicPr>
        <xdr:cNvPr id="17" name="image397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742950" cy="971550"/>
    <xdr:pic>
      <xdr:nvPicPr>
        <xdr:cNvPr id="18" name="image398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828675" cy="838200"/>
    <xdr:pic>
      <xdr:nvPicPr>
        <xdr:cNvPr id="19" name="image401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123950" cy="923925"/>
    <xdr:pic>
      <xdr:nvPicPr>
        <xdr:cNvPr id="20" name="image421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200025</xdr:colOff>
      <xdr:row>4</xdr:row>
      <xdr:rowOff>95250</xdr:rowOff>
    </xdr:from>
    <xdr:ext cx="923925" cy="523875"/>
    <xdr:pic>
      <xdr:nvPicPr>
        <xdr:cNvPr id="2" name="image38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</xdr:row>
      <xdr:rowOff>95250</xdr:rowOff>
    </xdr:from>
    <xdr:ext cx="1114425" cy="609600"/>
    <xdr:pic>
      <xdr:nvPicPr>
        <xdr:cNvPr id="3" name="image41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6</xdr:row>
      <xdr:rowOff>76200</xdr:rowOff>
    </xdr:from>
    <xdr:ext cx="990600" cy="542925"/>
    <xdr:pic>
      <xdr:nvPicPr>
        <xdr:cNvPr id="4" name="image40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7</xdr:row>
      <xdr:rowOff>114300</xdr:rowOff>
    </xdr:from>
    <xdr:ext cx="1190625" cy="552450"/>
    <xdr:pic>
      <xdr:nvPicPr>
        <xdr:cNvPr id="5" name="image425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9</xdr:row>
      <xdr:rowOff>85725</xdr:rowOff>
    </xdr:from>
    <xdr:ext cx="876300" cy="581025"/>
    <xdr:pic>
      <xdr:nvPicPr>
        <xdr:cNvPr id="6" name="image40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10</xdr:row>
      <xdr:rowOff>47625</xdr:rowOff>
    </xdr:from>
    <xdr:ext cx="1104900" cy="581025"/>
    <xdr:pic>
      <xdr:nvPicPr>
        <xdr:cNvPr id="7" name="image408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12</xdr:row>
      <xdr:rowOff>57150</xdr:rowOff>
    </xdr:from>
    <xdr:ext cx="1085850" cy="600075"/>
    <xdr:pic>
      <xdr:nvPicPr>
        <xdr:cNvPr id="8" name="image412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13</xdr:row>
      <xdr:rowOff>114300</xdr:rowOff>
    </xdr:from>
    <xdr:ext cx="1209675" cy="600075"/>
    <xdr:pic>
      <xdr:nvPicPr>
        <xdr:cNvPr id="9" name="image4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14</xdr:row>
      <xdr:rowOff>104775</xdr:rowOff>
    </xdr:from>
    <xdr:ext cx="923925" cy="504825"/>
    <xdr:pic>
      <xdr:nvPicPr>
        <xdr:cNvPr id="10" name="image391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16</xdr:row>
      <xdr:rowOff>95250</xdr:rowOff>
    </xdr:from>
    <xdr:ext cx="1162050" cy="504825"/>
    <xdr:pic>
      <xdr:nvPicPr>
        <xdr:cNvPr id="11" name="image393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17</xdr:row>
      <xdr:rowOff>95250</xdr:rowOff>
    </xdr:from>
    <xdr:ext cx="1219200" cy="485775"/>
    <xdr:pic>
      <xdr:nvPicPr>
        <xdr:cNvPr id="12" name="image407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19</xdr:row>
      <xdr:rowOff>161925</xdr:rowOff>
    </xdr:from>
    <xdr:ext cx="1104900" cy="552450"/>
    <xdr:pic>
      <xdr:nvPicPr>
        <xdr:cNvPr id="13" name="image434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21</xdr:row>
      <xdr:rowOff>190500</xdr:rowOff>
    </xdr:from>
    <xdr:ext cx="1066800" cy="447675"/>
    <xdr:pic>
      <xdr:nvPicPr>
        <xdr:cNvPr id="14" name="image416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20</xdr:row>
      <xdr:rowOff>38100</xdr:rowOff>
    </xdr:from>
    <xdr:ext cx="733425" cy="752475"/>
    <xdr:pic>
      <xdr:nvPicPr>
        <xdr:cNvPr id="15" name="image41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22</xdr:row>
      <xdr:rowOff>19050</xdr:rowOff>
    </xdr:from>
    <xdr:ext cx="1123950" cy="0"/>
    <xdr:pic>
      <xdr:nvPicPr>
        <xdr:cNvPr id="16" name="image405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24</xdr:row>
      <xdr:rowOff>161925</xdr:rowOff>
    </xdr:from>
    <xdr:ext cx="990600" cy="504825"/>
    <xdr:pic>
      <xdr:nvPicPr>
        <xdr:cNvPr id="17" name="image444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25</xdr:row>
      <xdr:rowOff>76200</xdr:rowOff>
    </xdr:from>
    <xdr:ext cx="647700" cy="542925"/>
    <xdr:pic>
      <xdr:nvPicPr>
        <xdr:cNvPr id="18" name="image411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26</xdr:row>
      <xdr:rowOff>123825</xdr:rowOff>
    </xdr:from>
    <xdr:ext cx="819150" cy="723900"/>
    <xdr:pic>
      <xdr:nvPicPr>
        <xdr:cNvPr id="19" name="image410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27</xdr:row>
      <xdr:rowOff>104775</xdr:rowOff>
    </xdr:from>
    <xdr:ext cx="1181100" cy="600075"/>
    <xdr:pic>
      <xdr:nvPicPr>
        <xdr:cNvPr id="20" name="image415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29</xdr:row>
      <xdr:rowOff>161925</xdr:rowOff>
    </xdr:from>
    <xdr:ext cx="1047750" cy="542925"/>
    <xdr:pic>
      <xdr:nvPicPr>
        <xdr:cNvPr id="21" name="image414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15</xdr:row>
      <xdr:rowOff>47625</xdr:rowOff>
    </xdr:from>
    <xdr:ext cx="876300" cy="657225"/>
    <xdr:pic>
      <xdr:nvPicPr>
        <xdr:cNvPr id="22" name="image422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23</xdr:row>
      <xdr:rowOff>76200</xdr:rowOff>
    </xdr:from>
    <xdr:ext cx="1085850" cy="552450"/>
    <xdr:pic>
      <xdr:nvPicPr>
        <xdr:cNvPr id="23" name="image430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</xdr:row>
      <xdr:rowOff>0</xdr:rowOff>
    </xdr:from>
    <xdr:ext cx="1323975" cy="695325"/>
    <xdr:pic>
      <xdr:nvPicPr>
        <xdr:cNvPr id="24" name="image433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933450" cy="714375"/>
    <xdr:pic>
      <xdr:nvPicPr>
        <xdr:cNvPr id="25" name="image419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</xdr:row>
      <xdr:rowOff>0</xdr:rowOff>
    </xdr:from>
    <xdr:ext cx="1162050" cy="790575"/>
    <xdr:pic>
      <xdr:nvPicPr>
        <xdr:cNvPr id="26" name="image418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</xdr:row>
      <xdr:rowOff>0</xdr:rowOff>
    </xdr:from>
    <xdr:ext cx="914400" cy="714375"/>
    <xdr:pic>
      <xdr:nvPicPr>
        <xdr:cNvPr id="27" name="image445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180975</xdr:colOff>
      <xdr:row>13</xdr:row>
      <xdr:rowOff>47625</xdr:rowOff>
    </xdr:from>
    <xdr:ext cx="1619250" cy="1209675"/>
    <xdr:pic>
      <xdr:nvPicPr>
        <xdr:cNvPr id="2" name="image42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19050</xdr:rowOff>
    </xdr:from>
    <xdr:ext cx="2876550" cy="1152525"/>
    <xdr:pic>
      <xdr:nvPicPr>
        <xdr:cNvPr id="3" name="image42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3</xdr:row>
      <xdr:rowOff>76200</xdr:rowOff>
    </xdr:from>
    <xdr:ext cx="1228725" cy="1143000"/>
    <xdr:pic>
      <xdr:nvPicPr>
        <xdr:cNvPr id="4" name="image449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2</xdr:row>
      <xdr:rowOff>95250</xdr:rowOff>
    </xdr:from>
    <xdr:ext cx="1428750" cy="1095375"/>
    <xdr:pic>
      <xdr:nvPicPr>
        <xdr:cNvPr id="5" name="image427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00150" cy="1600200"/>
    <xdr:pic>
      <xdr:nvPicPr>
        <xdr:cNvPr id="6" name="image432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285875" cy="1285875"/>
    <xdr:pic>
      <xdr:nvPicPr>
        <xdr:cNvPr id="7" name="image431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390650" cy="1390650"/>
    <xdr:pic>
      <xdr:nvPicPr>
        <xdr:cNvPr id="8" name="image424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38100</xdr:colOff>
      <xdr:row>7</xdr:row>
      <xdr:rowOff>47625</xdr:rowOff>
    </xdr:from>
    <xdr:ext cx="1123950" cy="704850"/>
    <xdr:pic>
      <xdr:nvPicPr>
        <xdr:cNvPr id="2" name="image44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</xdr:row>
      <xdr:rowOff>57150</xdr:rowOff>
    </xdr:from>
    <xdr:ext cx="1266825" cy="962025"/>
    <xdr:pic>
      <xdr:nvPicPr>
        <xdr:cNvPr id="3" name="image43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295275</xdr:colOff>
      <xdr:row>14</xdr:row>
      <xdr:rowOff>28575</xdr:rowOff>
    </xdr:from>
    <xdr:ext cx="723900" cy="790575"/>
    <xdr:pic>
      <xdr:nvPicPr>
        <xdr:cNvPr id="4" name="image42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4</xdr:row>
      <xdr:rowOff>0</xdr:rowOff>
    </xdr:from>
    <xdr:ext cx="571500" cy="952500"/>
    <xdr:pic>
      <xdr:nvPicPr>
        <xdr:cNvPr id="5" name="image45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5</xdr:row>
      <xdr:rowOff>0</xdr:rowOff>
    </xdr:from>
    <xdr:ext cx="1352550" cy="914400"/>
    <xdr:pic>
      <xdr:nvPicPr>
        <xdr:cNvPr id="6" name="image45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6</xdr:row>
      <xdr:rowOff>0</xdr:rowOff>
    </xdr:from>
    <xdr:ext cx="771525" cy="752475"/>
    <xdr:pic>
      <xdr:nvPicPr>
        <xdr:cNvPr id="7" name="image439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8</xdr:row>
      <xdr:rowOff>0</xdr:rowOff>
    </xdr:from>
    <xdr:ext cx="742950" cy="809625"/>
    <xdr:pic>
      <xdr:nvPicPr>
        <xdr:cNvPr id="8" name="image472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9</xdr:row>
      <xdr:rowOff>0</xdr:rowOff>
    </xdr:from>
    <xdr:ext cx="733425" cy="733425"/>
    <xdr:pic>
      <xdr:nvPicPr>
        <xdr:cNvPr id="9" name="image446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10</xdr:row>
      <xdr:rowOff>0</xdr:rowOff>
    </xdr:from>
    <xdr:ext cx="514350" cy="733425"/>
    <xdr:pic>
      <xdr:nvPicPr>
        <xdr:cNvPr id="10" name="image435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13</xdr:row>
      <xdr:rowOff>0</xdr:rowOff>
    </xdr:from>
    <xdr:ext cx="542925" cy="847725"/>
    <xdr:pic>
      <xdr:nvPicPr>
        <xdr:cNvPr id="11" name="image437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15</xdr:row>
      <xdr:rowOff>0</xdr:rowOff>
    </xdr:from>
    <xdr:ext cx="609600" cy="819150"/>
    <xdr:pic>
      <xdr:nvPicPr>
        <xdr:cNvPr id="12" name="image457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16</xdr:row>
      <xdr:rowOff>0</xdr:rowOff>
    </xdr:from>
    <xdr:ext cx="523875" cy="838200"/>
    <xdr:pic>
      <xdr:nvPicPr>
        <xdr:cNvPr id="13" name="image464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17</xdr:row>
      <xdr:rowOff>0</xdr:rowOff>
    </xdr:from>
    <xdr:ext cx="866775" cy="809625"/>
    <xdr:pic>
      <xdr:nvPicPr>
        <xdr:cNvPr id="14" name="image448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18</xdr:row>
      <xdr:rowOff>0</xdr:rowOff>
    </xdr:from>
    <xdr:ext cx="714375" cy="876300"/>
    <xdr:pic>
      <xdr:nvPicPr>
        <xdr:cNvPr id="15" name="image451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19</xdr:row>
      <xdr:rowOff>0</xdr:rowOff>
    </xdr:from>
    <xdr:ext cx="676275" cy="1028700"/>
    <xdr:pic>
      <xdr:nvPicPr>
        <xdr:cNvPr id="16" name="image456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20</xdr:row>
      <xdr:rowOff>0</xdr:rowOff>
    </xdr:from>
    <xdr:ext cx="619125" cy="790575"/>
    <xdr:pic>
      <xdr:nvPicPr>
        <xdr:cNvPr id="17" name="image454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21</xdr:row>
      <xdr:rowOff>0</xdr:rowOff>
    </xdr:from>
    <xdr:ext cx="733425" cy="790575"/>
    <xdr:pic>
      <xdr:nvPicPr>
        <xdr:cNvPr id="18" name="image44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22</xdr:row>
      <xdr:rowOff>0</xdr:rowOff>
    </xdr:from>
    <xdr:ext cx="657225" cy="771525"/>
    <xdr:pic>
      <xdr:nvPicPr>
        <xdr:cNvPr id="19" name="image438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23</xdr:row>
      <xdr:rowOff>0</xdr:rowOff>
    </xdr:from>
    <xdr:ext cx="914400" cy="1247775"/>
    <xdr:pic>
      <xdr:nvPicPr>
        <xdr:cNvPr id="20" name="image440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76200</xdr:colOff>
      <xdr:row>7</xdr:row>
      <xdr:rowOff>47625</xdr:rowOff>
    </xdr:from>
    <xdr:ext cx="990600" cy="1504950"/>
    <xdr:pic>
      <xdr:nvPicPr>
        <xdr:cNvPr id="2" name="image37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1085850</xdr:colOff>
      <xdr:row>7</xdr:row>
      <xdr:rowOff>28575</xdr:rowOff>
    </xdr:from>
    <xdr:ext cx="1428750" cy="1514475"/>
    <xdr:pic>
      <xdr:nvPicPr>
        <xdr:cNvPr id="3" name="image463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0</xdr:rowOff>
    </xdr:from>
    <xdr:ext cx="1066800" cy="295275"/>
    <xdr:pic>
      <xdr:nvPicPr>
        <xdr:cNvPr id="4" name="image44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</xdr:row>
      <xdr:rowOff>0</xdr:rowOff>
    </xdr:from>
    <xdr:ext cx="1085850" cy="1390650"/>
    <xdr:pic>
      <xdr:nvPicPr>
        <xdr:cNvPr id="5" name="image467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1390650" cy="1390650"/>
    <xdr:pic>
      <xdr:nvPicPr>
        <xdr:cNvPr id="6" name="image459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</xdr:row>
      <xdr:rowOff>0</xdr:rowOff>
    </xdr:from>
    <xdr:ext cx="1419225" cy="1390650"/>
    <xdr:pic>
      <xdr:nvPicPr>
        <xdr:cNvPr id="7" name="image447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1066800" cy="295275"/>
    <xdr:pic>
      <xdr:nvPicPr>
        <xdr:cNvPr id="8" name="image44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847725" cy="1495425"/>
    <xdr:pic>
      <xdr:nvPicPr>
        <xdr:cNvPr id="9" name="image458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</xdr:row>
      <xdr:rowOff>0</xdr:rowOff>
    </xdr:from>
    <xdr:ext cx="819150" cy="1495425"/>
    <xdr:pic>
      <xdr:nvPicPr>
        <xdr:cNvPr id="10" name="image46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</xdr:row>
      <xdr:rowOff>0</xdr:rowOff>
    </xdr:from>
    <xdr:ext cx="1914525" cy="1276350"/>
    <xdr:pic>
      <xdr:nvPicPr>
        <xdr:cNvPr id="11" name="image452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1066800" cy="295275"/>
    <xdr:pic>
      <xdr:nvPicPr>
        <xdr:cNvPr id="12" name="image44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</xdr:row>
      <xdr:rowOff>0</xdr:rowOff>
    </xdr:from>
    <xdr:ext cx="819150" cy="1562100"/>
    <xdr:pic>
      <xdr:nvPicPr>
        <xdr:cNvPr id="13" name="image491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</xdr:row>
      <xdr:rowOff>0</xdr:rowOff>
    </xdr:from>
    <xdr:ext cx="857250" cy="1562100"/>
    <xdr:pic>
      <xdr:nvPicPr>
        <xdr:cNvPr id="14" name="image46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</xdr:row>
      <xdr:rowOff>0</xdr:rowOff>
    </xdr:from>
    <xdr:ext cx="971550" cy="1562100"/>
    <xdr:pic>
      <xdr:nvPicPr>
        <xdr:cNvPr id="15" name="image495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066800" cy="295275"/>
    <xdr:pic>
      <xdr:nvPicPr>
        <xdr:cNvPr id="16" name="image44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1000125" cy="1752600"/>
    <xdr:pic>
      <xdr:nvPicPr>
        <xdr:cNvPr id="17" name="image469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0</xdr:rowOff>
    </xdr:from>
    <xdr:ext cx="981075" cy="1752600"/>
    <xdr:pic>
      <xdr:nvPicPr>
        <xdr:cNvPr id="18" name="image453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1914525" cy="1276350"/>
    <xdr:pic>
      <xdr:nvPicPr>
        <xdr:cNvPr id="19" name="image465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1066800" cy="295275"/>
    <xdr:pic>
      <xdr:nvPicPr>
        <xdr:cNvPr id="20" name="image44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</xdr:row>
      <xdr:rowOff>0</xdr:rowOff>
    </xdr:from>
    <xdr:ext cx="885825" cy="1704975"/>
    <xdr:pic>
      <xdr:nvPicPr>
        <xdr:cNvPr id="21" name="image491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</xdr:row>
      <xdr:rowOff>0</xdr:rowOff>
    </xdr:from>
    <xdr:ext cx="952500" cy="1704975"/>
    <xdr:pic>
      <xdr:nvPicPr>
        <xdr:cNvPr id="22" name="image453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1704975" cy="1704975"/>
    <xdr:pic>
      <xdr:nvPicPr>
        <xdr:cNvPr id="23" name="image481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066800" cy="295275"/>
    <xdr:pic>
      <xdr:nvPicPr>
        <xdr:cNvPr id="24" name="image44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076325" cy="409575"/>
    <xdr:pic>
      <xdr:nvPicPr>
        <xdr:cNvPr id="25" name="image46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1485900" cy="1714500"/>
    <xdr:pic>
      <xdr:nvPicPr>
        <xdr:cNvPr id="26" name="image358.jpg" descr="C:\Users\User\Desktop\17209553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257175</xdr:colOff>
      <xdr:row>5</xdr:row>
      <xdr:rowOff>161925</xdr:rowOff>
    </xdr:from>
    <xdr:ext cx="1276350" cy="1104900"/>
    <xdr:pic>
      <xdr:nvPicPr>
        <xdr:cNvPr id="2" name="image48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323850</xdr:colOff>
      <xdr:row>10</xdr:row>
      <xdr:rowOff>104775</xdr:rowOff>
    </xdr:from>
    <xdr:ext cx="1152525" cy="1152525"/>
    <xdr:pic>
      <xdr:nvPicPr>
        <xdr:cNvPr id="3" name="image46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171450</xdr:colOff>
      <xdr:row>64</xdr:row>
      <xdr:rowOff>66675</xdr:rowOff>
    </xdr:from>
    <xdr:ext cx="1381125" cy="800100"/>
    <xdr:pic>
      <xdr:nvPicPr>
        <xdr:cNvPr id="4" name="image474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65</xdr:row>
      <xdr:rowOff>57150</xdr:rowOff>
    </xdr:from>
    <xdr:ext cx="1476375" cy="847725"/>
    <xdr:pic>
      <xdr:nvPicPr>
        <xdr:cNvPr id="5" name="image488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581025</xdr:colOff>
      <xdr:row>24</xdr:row>
      <xdr:rowOff>85725</xdr:rowOff>
    </xdr:from>
    <xdr:ext cx="542925" cy="552450"/>
    <xdr:pic>
      <xdr:nvPicPr>
        <xdr:cNvPr id="6" name="image468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533400</xdr:colOff>
      <xdr:row>25</xdr:row>
      <xdr:rowOff>57150</xdr:rowOff>
    </xdr:from>
    <xdr:ext cx="581025" cy="600075"/>
    <xdr:pic>
      <xdr:nvPicPr>
        <xdr:cNvPr id="7" name="image47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</xdr:colOff>
      <xdr:row>72</xdr:row>
      <xdr:rowOff>57150</xdr:rowOff>
    </xdr:from>
    <xdr:ext cx="1619250" cy="647700"/>
    <xdr:pic>
      <xdr:nvPicPr>
        <xdr:cNvPr id="8" name="image479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71</xdr:row>
      <xdr:rowOff>142875</xdr:rowOff>
    </xdr:from>
    <xdr:ext cx="1609725" cy="571500"/>
    <xdr:pic>
      <xdr:nvPicPr>
        <xdr:cNvPr id="9" name="image486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70</xdr:row>
      <xdr:rowOff>152400</xdr:rowOff>
    </xdr:from>
    <xdr:ext cx="1647825" cy="533400"/>
    <xdr:pic>
      <xdr:nvPicPr>
        <xdr:cNvPr id="10" name="image477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247650</xdr:colOff>
      <xdr:row>63</xdr:row>
      <xdr:rowOff>76200</xdr:rowOff>
    </xdr:from>
    <xdr:ext cx="1200150" cy="752475"/>
    <xdr:pic>
      <xdr:nvPicPr>
        <xdr:cNvPr id="11" name="image487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476250</xdr:colOff>
      <xdr:row>178</xdr:row>
      <xdr:rowOff>57150</xdr:rowOff>
    </xdr:from>
    <xdr:ext cx="809625" cy="685800"/>
    <xdr:pic>
      <xdr:nvPicPr>
        <xdr:cNvPr id="12" name="image466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228600</xdr:colOff>
      <xdr:row>182</xdr:row>
      <xdr:rowOff>57150</xdr:rowOff>
    </xdr:from>
    <xdr:ext cx="1304925" cy="876300"/>
    <xdr:pic>
      <xdr:nvPicPr>
        <xdr:cNvPr id="13" name="image470.jpg" descr="Melody Table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66</xdr:row>
      <xdr:rowOff>180975</xdr:rowOff>
    </xdr:from>
    <xdr:ext cx="1571625" cy="581025"/>
    <xdr:pic>
      <xdr:nvPicPr>
        <xdr:cNvPr id="14" name="image483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76200</xdr:colOff>
      <xdr:row>67</xdr:row>
      <xdr:rowOff>114300</xdr:rowOff>
    </xdr:from>
    <xdr:ext cx="1590675" cy="561975"/>
    <xdr:pic>
      <xdr:nvPicPr>
        <xdr:cNvPr id="15" name="image49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122</xdr:row>
      <xdr:rowOff>47625</xdr:rowOff>
    </xdr:from>
    <xdr:ext cx="542925" cy="361950"/>
    <xdr:pic>
      <xdr:nvPicPr>
        <xdr:cNvPr id="16" name="image485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609600</xdr:colOff>
      <xdr:row>124</xdr:row>
      <xdr:rowOff>38100</xdr:rowOff>
    </xdr:from>
    <xdr:ext cx="571500" cy="400050"/>
    <xdr:pic>
      <xdr:nvPicPr>
        <xdr:cNvPr id="17" name="image473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638175</xdr:colOff>
      <xdr:row>123</xdr:row>
      <xdr:rowOff>47625</xdr:rowOff>
    </xdr:from>
    <xdr:ext cx="533400" cy="371475"/>
    <xdr:pic>
      <xdr:nvPicPr>
        <xdr:cNvPr id="18" name="image471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466725</xdr:colOff>
      <xdr:row>176</xdr:row>
      <xdr:rowOff>9525</xdr:rowOff>
    </xdr:from>
    <xdr:ext cx="866775" cy="600075"/>
    <xdr:pic>
      <xdr:nvPicPr>
        <xdr:cNvPr id="19" name="image492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201</xdr:row>
      <xdr:rowOff>161925</xdr:rowOff>
    </xdr:from>
    <xdr:ext cx="971550" cy="381000"/>
    <xdr:pic>
      <xdr:nvPicPr>
        <xdr:cNvPr id="20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204</xdr:row>
      <xdr:rowOff>228600</xdr:rowOff>
    </xdr:from>
    <xdr:ext cx="971550" cy="381000"/>
    <xdr:pic>
      <xdr:nvPicPr>
        <xdr:cNvPr id="21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207</xdr:row>
      <xdr:rowOff>200025</xdr:rowOff>
    </xdr:from>
    <xdr:ext cx="971550" cy="381000"/>
    <xdr:pic>
      <xdr:nvPicPr>
        <xdr:cNvPr id="22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211</xdr:row>
      <xdr:rowOff>104775</xdr:rowOff>
    </xdr:from>
    <xdr:ext cx="971550" cy="381000"/>
    <xdr:pic>
      <xdr:nvPicPr>
        <xdr:cNvPr id="23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215</xdr:row>
      <xdr:rowOff>9525</xdr:rowOff>
    </xdr:from>
    <xdr:ext cx="971550" cy="371475"/>
    <xdr:pic>
      <xdr:nvPicPr>
        <xdr:cNvPr id="24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219</xdr:row>
      <xdr:rowOff>133350</xdr:rowOff>
    </xdr:from>
    <xdr:ext cx="971550" cy="381000"/>
    <xdr:pic>
      <xdr:nvPicPr>
        <xdr:cNvPr id="25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224</xdr:row>
      <xdr:rowOff>123825</xdr:rowOff>
    </xdr:from>
    <xdr:ext cx="971550" cy="381000"/>
    <xdr:pic>
      <xdr:nvPicPr>
        <xdr:cNvPr id="26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229</xdr:row>
      <xdr:rowOff>161925</xdr:rowOff>
    </xdr:from>
    <xdr:ext cx="971550" cy="381000"/>
    <xdr:pic>
      <xdr:nvPicPr>
        <xdr:cNvPr id="27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234</xdr:row>
      <xdr:rowOff>133350</xdr:rowOff>
    </xdr:from>
    <xdr:ext cx="971550" cy="381000"/>
    <xdr:pic>
      <xdr:nvPicPr>
        <xdr:cNvPr id="28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237</xdr:row>
      <xdr:rowOff>219075</xdr:rowOff>
    </xdr:from>
    <xdr:ext cx="971550" cy="381000"/>
    <xdr:pic>
      <xdr:nvPicPr>
        <xdr:cNvPr id="29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240</xdr:row>
      <xdr:rowOff>85725</xdr:rowOff>
    </xdr:from>
    <xdr:ext cx="971550" cy="381000"/>
    <xdr:pic>
      <xdr:nvPicPr>
        <xdr:cNvPr id="30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244</xdr:row>
      <xdr:rowOff>9525</xdr:rowOff>
    </xdr:from>
    <xdr:ext cx="971550" cy="381000"/>
    <xdr:pic>
      <xdr:nvPicPr>
        <xdr:cNvPr id="31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251</xdr:row>
      <xdr:rowOff>209550</xdr:rowOff>
    </xdr:from>
    <xdr:ext cx="971550" cy="381000"/>
    <xdr:pic>
      <xdr:nvPicPr>
        <xdr:cNvPr id="32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254</xdr:row>
      <xdr:rowOff>123825</xdr:rowOff>
    </xdr:from>
    <xdr:ext cx="971550" cy="381000"/>
    <xdr:pic>
      <xdr:nvPicPr>
        <xdr:cNvPr id="33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259</xdr:row>
      <xdr:rowOff>28575</xdr:rowOff>
    </xdr:from>
    <xdr:ext cx="971550" cy="381000"/>
    <xdr:pic>
      <xdr:nvPicPr>
        <xdr:cNvPr id="34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263</xdr:row>
      <xdr:rowOff>19050</xdr:rowOff>
    </xdr:from>
    <xdr:ext cx="971550" cy="390525"/>
    <xdr:pic>
      <xdr:nvPicPr>
        <xdr:cNvPr id="35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248</xdr:row>
      <xdr:rowOff>209550</xdr:rowOff>
    </xdr:from>
    <xdr:ext cx="971550" cy="381000"/>
    <xdr:pic>
      <xdr:nvPicPr>
        <xdr:cNvPr id="36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197</xdr:row>
      <xdr:rowOff>228600</xdr:rowOff>
    </xdr:from>
    <xdr:ext cx="971550" cy="381000"/>
    <xdr:pic>
      <xdr:nvPicPr>
        <xdr:cNvPr id="37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285875" cy="247650"/>
    <xdr:pic>
      <xdr:nvPicPr>
        <xdr:cNvPr id="38" name="image478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1285875" cy="247650"/>
    <xdr:pic>
      <xdr:nvPicPr>
        <xdr:cNvPr id="39" name="image478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285875" cy="247650"/>
    <xdr:pic>
      <xdr:nvPicPr>
        <xdr:cNvPr id="40" name="image478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</xdr:row>
      <xdr:rowOff>0</xdr:rowOff>
    </xdr:from>
    <xdr:ext cx="752475" cy="752475"/>
    <xdr:pic>
      <xdr:nvPicPr>
        <xdr:cNvPr id="41" name="image476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285875" cy="247650"/>
    <xdr:pic>
      <xdr:nvPicPr>
        <xdr:cNvPr id="42" name="image478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742950" cy="752475"/>
    <xdr:pic>
      <xdr:nvPicPr>
        <xdr:cNvPr id="43" name="image480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285875" cy="247650"/>
    <xdr:pic>
      <xdr:nvPicPr>
        <xdr:cNvPr id="44" name="image478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809625" cy="809625"/>
    <xdr:pic>
      <xdr:nvPicPr>
        <xdr:cNvPr id="45" name="image482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285875" cy="247650"/>
    <xdr:pic>
      <xdr:nvPicPr>
        <xdr:cNvPr id="46" name="image478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942975" cy="790575"/>
    <xdr:pic>
      <xdr:nvPicPr>
        <xdr:cNvPr id="47" name="image494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876300" cy="495300"/>
    <xdr:pic>
      <xdr:nvPicPr>
        <xdr:cNvPr id="48" name="image505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723900" cy="495300"/>
    <xdr:pic>
      <xdr:nvPicPr>
        <xdr:cNvPr id="49" name="image509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609600" cy="504825"/>
    <xdr:pic>
      <xdr:nvPicPr>
        <xdr:cNvPr id="50" name="image490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285875" cy="714375"/>
    <xdr:pic>
      <xdr:nvPicPr>
        <xdr:cNvPr id="51" name="image505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1866900" cy="1266825"/>
    <xdr:pic>
      <xdr:nvPicPr>
        <xdr:cNvPr id="52" name="image504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1285875" cy="714375"/>
    <xdr:pic>
      <xdr:nvPicPr>
        <xdr:cNvPr id="53" name="image505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</xdr:row>
      <xdr:rowOff>0</xdr:rowOff>
    </xdr:from>
    <xdr:ext cx="1981200" cy="1114425"/>
    <xdr:pic>
      <xdr:nvPicPr>
        <xdr:cNvPr id="54" name="image499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1285875" cy="266700"/>
    <xdr:pic>
      <xdr:nvPicPr>
        <xdr:cNvPr id="55" name="image506.png" descr="Gardeck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285875" cy="476250"/>
    <xdr:pic>
      <xdr:nvPicPr>
        <xdr:cNvPr id="56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</xdr:row>
      <xdr:rowOff>0</xdr:rowOff>
    </xdr:from>
    <xdr:ext cx="752475" cy="495300"/>
    <xdr:pic>
      <xdr:nvPicPr>
        <xdr:cNvPr id="57" name="image507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1019175" cy="381000"/>
    <xdr:pic>
      <xdr:nvPicPr>
        <xdr:cNvPr id="58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</xdr:row>
      <xdr:rowOff>0</xdr:rowOff>
    </xdr:from>
    <xdr:ext cx="561975" cy="381000"/>
    <xdr:pic>
      <xdr:nvPicPr>
        <xdr:cNvPr id="59" name="image489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</xdr:row>
      <xdr:rowOff>0</xdr:rowOff>
    </xdr:from>
    <xdr:ext cx="352425" cy="381000"/>
    <xdr:pic>
      <xdr:nvPicPr>
        <xdr:cNvPr id="60" name="image503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1019175" cy="381000"/>
    <xdr:pic>
      <xdr:nvPicPr>
        <xdr:cNvPr id="61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</xdr:row>
      <xdr:rowOff>0</xdr:rowOff>
    </xdr:from>
    <xdr:ext cx="561975" cy="381000"/>
    <xdr:pic>
      <xdr:nvPicPr>
        <xdr:cNvPr id="62" name="image496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</xdr:row>
      <xdr:rowOff>0</xdr:rowOff>
    </xdr:from>
    <xdr:ext cx="361950" cy="381000"/>
    <xdr:pic>
      <xdr:nvPicPr>
        <xdr:cNvPr id="63" name="image501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</xdr:row>
      <xdr:rowOff>0</xdr:rowOff>
    </xdr:from>
    <xdr:ext cx="571500" cy="381000"/>
    <xdr:pic>
      <xdr:nvPicPr>
        <xdr:cNvPr id="64" name="image518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</xdr:row>
      <xdr:rowOff>0</xdr:rowOff>
    </xdr:from>
    <xdr:ext cx="571500" cy="381000"/>
    <xdr:pic>
      <xdr:nvPicPr>
        <xdr:cNvPr id="65" name="image502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1285875" cy="476250"/>
    <xdr:pic>
      <xdr:nvPicPr>
        <xdr:cNvPr id="66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</xdr:row>
      <xdr:rowOff>0</xdr:rowOff>
    </xdr:from>
    <xdr:ext cx="676275" cy="704850"/>
    <xdr:pic>
      <xdr:nvPicPr>
        <xdr:cNvPr id="67" name="image511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1247775" cy="466725"/>
    <xdr:pic>
      <xdr:nvPicPr>
        <xdr:cNvPr id="68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</xdr:row>
      <xdr:rowOff>0</xdr:rowOff>
    </xdr:from>
    <xdr:ext cx="457200" cy="457200"/>
    <xdr:pic>
      <xdr:nvPicPr>
        <xdr:cNvPr id="69" name="image512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</xdr:row>
      <xdr:rowOff>0</xdr:rowOff>
    </xdr:from>
    <xdr:ext cx="457200" cy="476250"/>
    <xdr:pic>
      <xdr:nvPicPr>
        <xdr:cNvPr id="70" name="image497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1285875" cy="476250"/>
    <xdr:pic>
      <xdr:nvPicPr>
        <xdr:cNvPr id="71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</xdr:row>
      <xdr:rowOff>0</xdr:rowOff>
    </xdr:from>
    <xdr:ext cx="866775" cy="571500"/>
    <xdr:pic>
      <xdr:nvPicPr>
        <xdr:cNvPr id="72" name="image500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1285875" cy="476250"/>
    <xdr:pic>
      <xdr:nvPicPr>
        <xdr:cNvPr id="73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</xdr:row>
      <xdr:rowOff>0</xdr:rowOff>
    </xdr:from>
    <xdr:ext cx="723900" cy="485775"/>
    <xdr:pic>
      <xdr:nvPicPr>
        <xdr:cNvPr id="74" name="image513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1285875" cy="476250"/>
    <xdr:pic>
      <xdr:nvPicPr>
        <xdr:cNvPr id="75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</xdr:row>
      <xdr:rowOff>0</xdr:rowOff>
    </xdr:from>
    <xdr:ext cx="723900" cy="485775"/>
    <xdr:pic>
      <xdr:nvPicPr>
        <xdr:cNvPr id="76" name="image513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1285875" cy="476250"/>
    <xdr:pic>
      <xdr:nvPicPr>
        <xdr:cNvPr id="77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</xdr:row>
      <xdr:rowOff>0</xdr:rowOff>
    </xdr:from>
    <xdr:ext cx="809625" cy="542925"/>
    <xdr:pic>
      <xdr:nvPicPr>
        <xdr:cNvPr id="78" name="image525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</xdr:row>
      <xdr:rowOff>0</xdr:rowOff>
    </xdr:from>
    <xdr:ext cx="800100" cy="533400"/>
    <xdr:pic>
      <xdr:nvPicPr>
        <xdr:cNvPr id="79" name="image510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1190625" cy="447675"/>
    <xdr:pic>
      <xdr:nvPicPr>
        <xdr:cNvPr id="80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</xdr:row>
      <xdr:rowOff>0</xdr:rowOff>
    </xdr:from>
    <xdr:ext cx="666750" cy="447675"/>
    <xdr:pic>
      <xdr:nvPicPr>
        <xdr:cNvPr id="81" name="image526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</xdr:row>
      <xdr:rowOff>0</xdr:rowOff>
    </xdr:from>
    <xdr:ext cx="714375" cy="476250"/>
    <xdr:pic>
      <xdr:nvPicPr>
        <xdr:cNvPr id="82" name="image521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1190625" cy="447675"/>
    <xdr:pic>
      <xdr:nvPicPr>
        <xdr:cNvPr id="83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</xdr:row>
      <xdr:rowOff>0</xdr:rowOff>
    </xdr:from>
    <xdr:ext cx="647700" cy="447675"/>
    <xdr:pic>
      <xdr:nvPicPr>
        <xdr:cNvPr id="84" name="image508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</xdr:row>
      <xdr:rowOff>0</xdr:rowOff>
    </xdr:from>
    <xdr:ext cx="638175" cy="428625"/>
    <xdr:pic>
      <xdr:nvPicPr>
        <xdr:cNvPr id="85" name="image520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1247775" cy="466725"/>
    <xdr:pic>
      <xdr:nvPicPr>
        <xdr:cNvPr id="86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</xdr:row>
      <xdr:rowOff>0</xdr:rowOff>
    </xdr:from>
    <xdr:ext cx="695325" cy="466725"/>
    <xdr:pic>
      <xdr:nvPicPr>
        <xdr:cNvPr id="87" name="image527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</xdr:row>
      <xdr:rowOff>0</xdr:rowOff>
    </xdr:from>
    <xdr:ext cx="666750" cy="447675"/>
    <xdr:pic>
      <xdr:nvPicPr>
        <xdr:cNvPr id="88" name="image515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</xdr:row>
      <xdr:rowOff>0</xdr:rowOff>
    </xdr:from>
    <xdr:ext cx="638175" cy="428625"/>
    <xdr:pic>
      <xdr:nvPicPr>
        <xdr:cNvPr id="89" name="image517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1190625" cy="447675"/>
    <xdr:pic>
      <xdr:nvPicPr>
        <xdr:cNvPr id="90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</xdr:row>
      <xdr:rowOff>0</xdr:rowOff>
    </xdr:from>
    <xdr:ext cx="666750" cy="447675"/>
    <xdr:pic>
      <xdr:nvPicPr>
        <xdr:cNvPr id="91" name="image519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0</xdr:rowOff>
    </xdr:from>
    <xdr:ext cx="647700" cy="438150"/>
    <xdr:pic>
      <xdr:nvPicPr>
        <xdr:cNvPr id="92" name="image514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</xdr:row>
      <xdr:rowOff>0</xdr:rowOff>
    </xdr:from>
    <xdr:ext cx="609600" cy="409575"/>
    <xdr:pic>
      <xdr:nvPicPr>
        <xdr:cNvPr id="93" name="image516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</xdr:row>
      <xdr:rowOff>0</xdr:rowOff>
    </xdr:from>
    <xdr:ext cx="638175" cy="428625"/>
    <xdr:pic>
      <xdr:nvPicPr>
        <xdr:cNvPr id="94" name="image529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1285875" cy="476250"/>
    <xdr:pic>
      <xdr:nvPicPr>
        <xdr:cNvPr id="95" name="image49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</xdr:row>
      <xdr:rowOff>0</xdr:rowOff>
    </xdr:from>
    <xdr:ext cx="1857375" cy="1238250"/>
    <xdr:pic>
      <xdr:nvPicPr>
        <xdr:cNvPr id="96" name="image522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1285875" cy="409575"/>
    <xdr:pic>
      <xdr:nvPicPr>
        <xdr:cNvPr id="97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1285875" cy="409575"/>
    <xdr:pic>
      <xdr:nvPicPr>
        <xdr:cNvPr id="98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1285875" cy="409575"/>
    <xdr:pic>
      <xdr:nvPicPr>
        <xdr:cNvPr id="99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1285875" cy="409575"/>
    <xdr:pic>
      <xdr:nvPicPr>
        <xdr:cNvPr id="100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</xdr:row>
      <xdr:rowOff>0</xdr:rowOff>
    </xdr:from>
    <xdr:ext cx="1304925" cy="876300"/>
    <xdr:pic>
      <xdr:nvPicPr>
        <xdr:cNvPr id="101" name="image541.jp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1285875" cy="409575"/>
    <xdr:pic>
      <xdr:nvPicPr>
        <xdr:cNvPr id="102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1285875" cy="409575"/>
    <xdr:pic>
      <xdr:nvPicPr>
        <xdr:cNvPr id="103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1285875" cy="409575"/>
    <xdr:pic>
      <xdr:nvPicPr>
        <xdr:cNvPr id="104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</xdr:row>
      <xdr:rowOff>0</xdr:rowOff>
    </xdr:from>
    <xdr:ext cx="1285875" cy="409575"/>
    <xdr:pic>
      <xdr:nvPicPr>
        <xdr:cNvPr id="105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</xdr:row>
      <xdr:rowOff>0</xdr:rowOff>
    </xdr:from>
    <xdr:ext cx="1285875" cy="409575"/>
    <xdr:pic>
      <xdr:nvPicPr>
        <xdr:cNvPr id="106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</xdr:row>
      <xdr:rowOff>0</xdr:rowOff>
    </xdr:from>
    <xdr:ext cx="1285875" cy="409575"/>
    <xdr:pic>
      <xdr:nvPicPr>
        <xdr:cNvPr id="107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1285875" cy="409575"/>
    <xdr:pic>
      <xdr:nvPicPr>
        <xdr:cNvPr id="108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</xdr:row>
      <xdr:rowOff>0</xdr:rowOff>
    </xdr:from>
    <xdr:ext cx="1285875" cy="409575"/>
    <xdr:pic>
      <xdr:nvPicPr>
        <xdr:cNvPr id="109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68</xdr:row>
      <xdr:rowOff>0</xdr:rowOff>
    </xdr:from>
    <xdr:ext cx="1343025" cy="552450"/>
    <xdr:pic>
      <xdr:nvPicPr>
        <xdr:cNvPr id="110" name="image528.jpg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69</xdr:row>
      <xdr:rowOff>0</xdr:rowOff>
    </xdr:from>
    <xdr:ext cx="1323975" cy="609600"/>
    <xdr:pic>
      <xdr:nvPicPr>
        <xdr:cNvPr id="111" name="image523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</xdr:row>
      <xdr:rowOff>0</xdr:rowOff>
    </xdr:from>
    <xdr:ext cx="1285875" cy="390525"/>
    <xdr:pic>
      <xdr:nvPicPr>
        <xdr:cNvPr id="112" name="image537.pn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</xdr:row>
      <xdr:rowOff>0</xdr:rowOff>
    </xdr:from>
    <xdr:ext cx="1285875" cy="390525"/>
    <xdr:pic>
      <xdr:nvPicPr>
        <xdr:cNvPr id="113" name="image537.pn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1285875" cy="390525"/>
    <xdr:pic>
      <xdr:nvPicPr>
        <xdr:cNvPr id="114" name="image537.pn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</xdr:row>
      <xdr:rowOff>0</xdr:rowOff>
    </xdr:from>
    <xdr:ext cx="1285875" cy="409575"/>
    <xdr:pic>
      <xdr:nvPicPr>
        <xdr:cNvPr id="115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74</xdr:row>
      <xdr:rowOff>0</xdr:rowOff>
    </xdr:from>
    <xdr:ext cx="1495425" cy="1000125"/>
    <xdr:pic>
      <xdr:nvPicPr>
        <xdr:cNvPr id="116" name="image544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75</xdr:row>
      <xdr:rowOff>0</xdr:rowOff>
    </xdr:from>
    <xdr:ext cx="1238250" cy="1000125"/>
    <xdr:pic>
      <xdr:nvPicPr>
        <xdr:cNvPr id="117" name="image534.jp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</xdr:row>
      <xdr:rowOff>0</xdr:rowOff>
    </xdr:from>
    <xdr:ext cx="1285875" cy="409575"/>
    <xdr:pic>
      <xdr:nvPicPr>
        <xdr:cNvPr id="118" name="image52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76</xdr:row>
      <xdr:rowOff>0</xdr:rowOff>
    </xdr:from>
    <xdr:ext cx="1495425" cy="1000125"/>
    <xdr:pic>
      <xdr:nvPicPr>
        <xdr:cNvPr id="119" name="image545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77</xdr:row>
      <xdr:rowOff>0</xdr:rowOff>
    </xdr:from>
    <xdr:ext cx="1400175" cy="1028700"/>
    <xdr:pic>
      <xdr:nvPicPr>
        <xdr:cNvPr id="120" name="image533.jpg"/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</xdr:row>
      <xdr:rowOff>0</xdr:rowOff>
    </xdr:from>
    <xdr:ext cx="1000125" cy="381000"/>
    <xdr:pic>
      <xdr:nvPicPr>
        <xdr:cNvPr id="121" name="image530.jp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80</xdr:row>
      <xdr:rowOff>0</xdr:rowOff>
    </xdr:from>
    <xdr:ext cx="561975" cy="381000"/>
    <xdr:pic>
      <xdr:nvPicPr>
        <xdr:cNvPr id="122" name="image536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81</xdr:row>
      <xdr:rowOff>0</xdr:rowOff>
    </xdr:from>
    <xdr:ext cx="581025" cy="390525"/>
    <xdr:pic>
      <xdr:nvPicPr>
        <xdr:cNvPr id="123" name="image543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0</xdr:rowOff>
    </xdr:from>
    <xdr:ext cx="1000125" cy="381000"/>
    <xdr:pic>
      <xdr:nvPicPr>
        <xdr:cNvPr id="124" name="image530.jp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82</xdr:row>
      <xdr:rowOff>0</xdr:rowOff>
    </xdr:from>
    <xdr:ext cx="561975" cy="381000"/>
    <xdr:pic>
      <xdr:nvPicPr>
        <xdr:cNvPr id="125" name="image532.jpg"/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83</xdr:row>
      <xdr:rowOff>0</xdr:rowOff>
    </xdr:from>
    <xdr:ext cx="609600" cy="409575"/>
    <xdr:pic>
      <xdr:nvPicPr>
        <xdr:cNvPr id="126" name="image539.jpg"/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</xdr:row>
      <xdr:rowOff>0</xdr:rowOff>
    </xdr:from>
    <xdr:ext cx="1038225" cy="400050"/>
    <xdr:pic>
      <xdr:nvPicPr>
        <xdr:cNvPr id="127" name="image535.jpg"/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84</xdr:row>
      <xdr:rowOff>0</xdr:rowOff>
    </xdr:from>
    <xdr:ext cx="600075" cy="400050"/>
    <xdr:pic>
      <xdr:nvPicPr>
        <xdr:cNvPr id="128" name="image538.jpg"/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85</xdr:row>
      <xdr:rowOff>0</xdr:rowOff>
    </xdr:from>
    <xdr:ext cx="600075" cy="400050"/>
    <xdr:pic>
      <xdr:nvPicPr>
        <xdr:cNvPr id="129" name="image557.png"/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</xdr:row>
      <xdr:rowOff>0</xdr:rowOff>
    </xdr:from>
    <xdr:ext cx="1038225" cy="390525"/>
    <xdr:pic>
      <xdr:nvPicPr>
        <xdr:cNvPr id="130" name="image542.jpg"/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86</xdr:row>
      <xdr:rowOff>0</xdr:rowOff>
    </xdr:from>
    <xdr:ext cx="581025" cy="390525"/>
    <xdr:pic>
      <xdr:nvPicPr>
        <xdr:cNvPr id="131" name="image531.jpg"/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87</xdr:row>
      <xdr:rowOff>0</xdr:rowOff>
    </xdr:from>
    <xdr:ext cx="657225" cy="438150"/>
    <xdr:pic>
      <xdr:nvPicPr>
        <xdr:cNvPr id="132" name="image548.jpg"/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</xdr:row>
      <xdr:rowOff>0</xdr:rowOff>
    </xdr:from>
    <xdr:ext cx="1181100" cy="447675"/>
    <xdr:pic>
      <xdr:nvPicPr>
        <xdr:cNvPr id="133" name="image530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88</xdr:row>
      <xdr:rowOff>0</xdr:rowOff>
    </xdr:from>
    <xdr:ext cx="666750" cy="447675"/>
    <xdr:pic>
      <xdr:nvPicPr>
        <xdr:cNvPr id="134" name="image546.pn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89</xdr:row>
      <xdr:rowOff>0</xdr:rowOff>
    </xdr:from>
    <xdr:ext cx="676275" cy="457200"/>
    <xdr:pic>
      <xdr:nvPicPr>
        <xdr:cNvPr id="135" name="image549.jpg"/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</xdr:row>
      <xdr:rowOff>0</xdr:rowOff>
    </xdr:from>
    <xdr:ext cx="1076325" cy="409575"/>
    <xdr:pic>
      <xdr:nvPicPr>
        <xdr:cNvPr id="136" name="image530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90</xdr:row>
      <xdr:rowOff>0</xdr:rowOff>
    </xdr:from>
    <xdr:ext cx="609600" cy="409575"/>
    <xdr:pic>
      <xdr:nvPicPr>
        <xdr:cNvPr id="137" name="image565.jpg"/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91</xdr:row>
      <xdr:rowOff>0</xdr:rowOff>
    </xdr:from>
    <xdr:ext cx="542925" cy="419100"/>
    <xdr:pic>
      <xdr:nvPicPr>
        <xdr:cNvPr id="138" name="image553.jpg"/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</xdr:row>
      <xdr:rowOff>0</xdr:rowOff>
    </xdr:from>
    <xdr:ext cx="1238250" cy="466725"/>
    <xdr:pic>
      <xdr:nvPicPr>
        <xdr:cNvPr id="139" name="image540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92</xdr:row>
      <xdr:rowOff>0</xdr:rowOff>
    </xdr:from>
    <xdr:ext cx="695325" cy="466725"/>
    <xdr:pic>
      <xdr:nvPicPr>
        <xdr:cNvPr id="140" name="image556.jpg"/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93</xdr:row>
      <xdr:rowOff>0</xdr:rowOff>
    </xdr:from>
    <xdr:ext cx="752475" cy="504825"/>
    <xdr:pic>
      <xdr:nvPicPr>
        <xdr:cNvPr id="141" name="image558.jpg"/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</xdr:row>
      <xdr:rowOff>0</xdr:rowOff>
    </xdr:from>
    <xdr:ext cx="1285875" cy="476250"/>
    <xdr:pic>
      <xdr:nvPicPr>
        <xdr:cNvPr id="142" name="image542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94</xdr:row>
      <xdr:rowOff>0</xdr:rowOff>
    </xdr:from>
    <xdr:ext cx="695325" cy="600075"/>
    <xdr:pic>
      <xdr:nvPicPr>
        <xdr:cNvPr id="143" name="image552.jpg"/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95</xdr:row>
      <xdr:rowOff>0</xdr:rowOff>
    </xdr:from>
    <xdr:ext cx="923925" cy="619125"/>
    <xdr:pic>
      <xdr:nvPicPr>
        <xdr:cNvPr id="144" name="image563.jpg"/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</xdr:row>
      <xdr:rowOff>0</xdr:rowOff>
    </xdr:from>
    <xdr:ext cx="1285875" cy="476250"/>
    <xdr:pic>
      <xdr:nvPicPr>
        <xdr:cNvPr id="145" name="image540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96</xdr:row>
      <xdr:rowOff>0</xdr:rowOff>
    </xdr:from>
    <xdr:ext cx="847725" cy="619125"/>
    <xdr:pic>
      <xdr:nvPicPr>
        <xdr:cNvPr id="146" name="image554.jpg"/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97</xdr:row>
      <xdr:rowOff>0</xdr:rowOff>
    </xdr:from>
    <xdr:ext cx="942975" cy="628650"/>
    <xdr:pic>
      <xdr:nvPicPr>
        <xdr:cNvPr id="147" name="image547.jpg"/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</xdr:row>
      <xdr:rowOff>0</xdr:rowOff>
    </xdr:from>
    <xdr:ext cx="1285875" cy="476250"/>
    <xdr:pic>
      <xdr:nvPicPr>
        <xdr:cNvPr id="148" name="image542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98</xdr:row>
      <xdr:rowOff>0</xdr:rowOff>
    </xdr:from>
    <xdr:ext cx="895350" cy="600075"/>
    <xdr:pic>
      <xdr:nvPicPr>
        <xdr:cNvPr id="149" name="image541.jpg"/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99</xdr:row>
      <xdr:rowOff>0</xdr:rowOff>
    </xdr:from>
    <xdr:ext cx="695325" cy="600075"/>
    <xdr:pic>
      <xdr:nvPicPr>
        <xdr:cNvPr id="150" name="image551.jpg"/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</xdr:row>
      <xdr:rowOff>0</xdr:rowOff>
    </xdr:from>
    <xdr:ext cx="1285875" cy="476250"/>
    <xdr:pic>
      <xdr:nvPicPr>
        <xdr:cNvPr id="151" name="image542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100</xdr:row>
      <xdr:rowOff>0</xdr:rowOff>
    </xdr:from>
    <xdr:ext cx="1285875" cy="676275"/>
    <xdr:pic>
      <xdr:nvPicPr>
        <xdr:cNvPr id="152" name="image576.jpg"/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101</xdr:row>
      <xdr:rowOff>0</xdr:rowOff>
    </xdr:from>
    <xdr:ext cx="1285875" cy="676275"/>
    <xdr:pic>
      <xdr:nvPicPr>
        <xdr:cNvPr id="153" name="image579.jpg"/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</xdr:row>
      <xdr:rowOff>0</xdr:rowOff>
    </xdr:from>
    <xdr:ext cx="1285875" cy="476250"/>
    <xdr:pic>
      <xdr:nvPicPr>
        <xdr:cNvPr id="154" name="image542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102</xdr:row>
      <xdr:rowOff>0</xdr:rowOff>
    </xdr:from>
    <xdr:ext cx="1676400" cy="676275"/>
    <xdr:pic>
      <xdr:nvPicPr>
        <xdr:cNvPr id="155" name="image562.jpg"/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103</xdr:row>
      <xdr:rowOff>0</xdr:rowOff>
    </xdr:from>
    <xdr:ext cx="1676400" cy="676275"/>
    <xdr:pic>
      <xdr:nvPicPr>
        <xdr:cNvPr id="156" name="image575.jpg"/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</xdr:row>
      <xdr:rowOff>0</xdr:rowOff>
    </xdr:from>
    <xdr:ext cx="1285875" cy="476250"/>
    <xdr:pic>
      <xdr:nvPicPr>
        <xdr:cNvPr id="157" name="image540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104</xdr:row>
      <xdr:rowOff>0</xdr:rowOff>
    </xdr:from>
    <xdr:ext cx="733425" cy="676275"/>
    <xdr:pic>
      <xdr:nvPicPr>
        <xdr:cNvPr id="158" name="image580.jpg"/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105</xdr:row>
      <xdr:rowOff>0</xdr:rowOff>
    </xdr:from>
    <xdr:ext cx="1019175" cy="676275"/>
    <xdr:pic>
      <xdr:nvPicPr>
        <xdr:cNvPr id="159" name="image560.jpg"/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</xdr:row>
      <xdr:rowOff>0</xdr:rowOff>
    </xdr:from>
    <xdr:ext cx="1285875" cy="476250"/>
    <xdr:pic>
      <xdr:nvPicPr>
        <xdr:cNvPr id="160" name="image540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106</xdr:row>
      <xdr:rowOff>0</xdr:rowOff>
    </xdr:from>
    <xdr:ext cx="847725" cy="571500"/>
    <xdr:pic>
      <xdr:nvPicPr>
        <xdr:cNvPr id="161" name="image566.jpg"/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107</xdr:row>
      <xdr:rowOff>0</xdr:rowOff>
    </xdr:from>
    <xdr:ext cx="857250" cy="561975"/>
    <xdr:pic>
      <xdr:nvPicPr>
        <xdr:cNvPr id="162" name="image550.jpg"/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</xdr:row>
      <xdr:rowOff>0</xdr:rowOff>
    </xdr:from>
    <xdr:ext cx="1285875" cy="485775"/>
    <xdr:pic>
      <xdr:nvPicPr>
        <xdr:cNvPr id="163" name="image530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108</xdr:row>
      <xdr:rowOff>0</xdr:rowOff>
    </xdr:from>
    <xdr:ext cx="866775" cy="581025"/>
    <xdr:pic>
      <xdr:nvPicPr>
        <xdr:cNvPr id="164" name="image559.jpg"/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109</xdr:row>
      <xdr:rowOff>0</xdr:rowOff>
    </xdr:from>
    <xdr:ext cx="866775" cy="581025"/>
    <xdr:pic>
      <xdr:nvPicPr>
        <xdr:cNvPr id="165" name="image615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</xdr:row>
      <xdr:rowOff>0</xdr:rowOff>
    </xdr:from>
    <xdr:ext cx="1285875" cy="485775"/>
    <xdr:pic>
      <xdr:nvPicPr>
        <xdr:cNvPr id="166" name="image535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110</xdr:row>
      <xdr:rowOff>0</xdr:rowOff>
    </xdr:from>
    <xdr:ext cx="1552575" cy="1038225"/>
    <xdr:pic>
      <xdr:nvPicPr>
        <xdr:cNvPr id="167" name="image569.jpg"/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</xdr:row>
      <xdr:rowOff>0</xdr:rowOff>
    </xdr:from>
    <xdr:ext cx="1285875" cy="485775"/>
    <xdr:pic>
      <xdr:nvPicPr>
        <xdr:cNvPr id="168" name="image535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111</xdr:row>
      <xdr:rowOff>0</xdr:rowOff>
    </xdr:from>
    <xdr:ext cx="1181100" cy="790575"/>
    <xdr:pic>
      <xdr:nvPicPr>
        <xdr:cNvPr id="169" name="image582.jpg"/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</xdr:row>
      <xdr:rowOff>0</xdr:rowOff>
    </xdr:from>
    <xdr:ext cx="1285875" cy="485775"/>
    <xdr:pic>
      <xdr:nvPicPr>
        <xdr:cNvPr id="170" name="image535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</xdr:row>
      <xdr:rowOff>0</xdr:rowOff>
    </xdr:from>
    <xdr:ext cx="1285875" cy="485775"/>
    <xdr:pic>
      <xdr:nvPicPr>
        <xdr:cNvPr id="171" name="image530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114</xdr:row>
      <xdr:rowOff>0</xdr:rowOff>
    </xdr:from>
    <xdr:ext cx="1181100" cy="790575"/>
    <xdr:pic>
      <xdr:nvPicPr>
        <xdr:cNvPr id="172" name="image564.jpg"/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115</xdr:row>
      <xdr:rowOff>0</xdr:rowOff>
    </xdr:from>
    <xdr:ext cx="1266825" cy="828675"/>
    <xdr:pic>
      <xdr:nvPicPr>
        <xdr:cNvPr id="173" name="image570.jpg"/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</xdr:row>
      <xdr:rowOff>0</xdr:rowOff>
    </xdr:from>
    <xdr:ext cx="1123950" cy="428625"/>
    <xdr:pic>
      <xdr:nvPicPr>
        <xdr:cNvPr id="174" name="image530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116</xdr:row>
      <xdr:rowOff>0</xdr:rowOff>
    </xdr:from>
    <xdr:ext cx="638175" cy="428625"/>
    <xdr:pic>
      <xdr:nvPicPr>
        <xdr:cNvPr id="175" name="image555.jpg"/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117</xdr:row>
      <xdr:rowOff>0</xdr:rowOff>
    </xdr:from>
    <xdr:ext cx="609600" cy="419100"/>
    <xdr:pic>
      <xdr:nvPicPr>
        <xdr:cNvPr id="176" name="image588.jpg"/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</xdr:row>
      <xdr:rowOff>0</xdr:rowOff>
    </xdr:from>
    <xdr:ext cx="1095375" cy="419100"/>
    <xdr:pic>
      <xdr:nvPicPr>
        <xdr:cNvPr id="177" name="image535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118</xdr:row>
      <xdr:rowOff>0</xdr:rowOff>
    </xdr:from>
    <xdr:ext cx="304800" cy="419100"/>
    <xdr:pic>
      <xdr:nvPicPr>
        <xdr:cNvPr id="178" name="image574.jpg"/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119</xdr:row>
      <xdr:rowOff>0</xdr:rowOff>
    </xdr:from>
    <xdr:ext cx="295275" cy="419100"/>
    <xdr:pic>
      <xdr:nvPicPr>
        <xdr:cNvPr id="179" name="image583.jpg"/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</xdr:row>
      <xdr:rowOff>0</xdr:rowOff>
    </xdr:from>
    <xdr:ext cx="1123950" cy="428625"/>
    <xdr:pic>
      <xdr:nvPicPr>
        <xdr:cNvPr id="180" name="image561.jpg"/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120</xdr:row>
      <xdr:rowOff>0</xdr:rowOff>
    </xdr:from>
    <xdr:ext cx="638175" cy="428625"/>
    <xdr:pic>
      <xdr:nvPicPr>
        <xdr:cNvPr id="181" name="image568.jpg"/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121</xdr:row>
      <xdr:rowOff>0</xdr:rowOff>
    </xdr:from>
    <xdr:ext cx="590550" cy="400050"/>
    <xdr:pic>
      <xdr:nvPicPr>
        <xdr:cNvPr id="182" name="image577.jpg"/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</xdr:row>
      <xdr:rowOff>0</xdr:rowOff>
    </xdr:from>
    <xdr:ext cx="1228725" cy="457200"/>
    <xdr:pic>
      <xdr:nvPicPr>
        <xdr:cNvPr id="183" name="image578.jpg"/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</xdr:row>
      <xdr:rowOff>0</xdr:rowOff>
    </xdr:from>
    <xdr:ext cx="1238250" cy="466725"/>
    <xdr:pic>
      <xdr:nvPicPr>
        <xdr:cNvPr id="184" name="image573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125</xdr:row>
      <xdr:rowOff>0</xdr:rowOff>
    </xdr:from>
    <xdr:ext cx="695325" cy="466725"/>
    <xdr:pic>
      <xdr:nvPicPr>
        <xdr:cNvPr id="185" name="image572.jpg"/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126</xdr:row>
      <xdr:rowOff>0</xdr:rowOff>
    </xdr:from>
    <xdr:ext cx="685800" cy="457200"/>
    <xdr:pic>
      <xdr:nvPicPr>
        <xdr:cNvPr id="186" name="image567.jpg"/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</xdr:row>
      <xdr:rowOff>0</xdr:rowOff>
    </xdr:from>
    <xdr:ext cx="1285875" cy="476250"/>
    <xdr:pic>
      <xdr:nvPicPr>
        <xdr:cNvPr id="187" name="image573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127</xdr:row>
      <xdr:rowOff>0</xdr:rowOff>
    </xdr:from>
    <xdr:ext cx="923925" cy="619125"/>
    <xdr:pic>
      <xdr:nvPicPr>
        <xdr:cNvPr id="188" name="image587.jpg"/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128</xdr:row>
      <xdr:rowOff>0</xdr:rowOff>
    </xdr:from>
    <xdr:ext cx="923925" cy="619125"/>
    <xdr:pic>
      <xdr:nvPicPr>
        <xdr:cNvPr id="189" name="image593.jpg"/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</xdr:row>
      <xdr:rowOff>0</xdr:rowOff>
    </xdr:from>
    <xdr:ext cx="1285875" cy="476250"/>
    <xdr:pic>
      <xdr:nvPicPr>
        <xdr:cNvPr id="190" name="image573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129</xdr:row>
      <xdr:rowOff>0</xdr:rowOff>
    </xdr:from>
    <xdr:ext cx="923925" cy="619125"/>
    <xdr:pic>
      <xdr:nvPicPr>
        <xdr:cNvPr id="191" name="image571.jpg"/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130</xdr:row>
      <xdr:rowOff>0</xdr:rowOff>
    </xdr:from>
    <xdr:ext cx="781050" cy="523875"/>
    <xdr:pic>
      <xdr:nvPicPr>
        <xdr:cNvPr id="192" name="image58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</xdr:row>
      <xdr:rowOff>0</xdr:rowOff>
    </xdr:from>
    <xdr:ext cx="1285875" cy="476250"/>
    <xdr:pic>
      <xdr:nvPicPr>
        <xdr:cNvPr id="193" name="image573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131</xdr:row>
      <xdr:rowOff>0</xdr:rowOff>
    </xdr:from>
    <xdr:ext cx="923925" cy="619125"/>
    <xdr:pic>
      <xdr:nvPicPr>
        <xdr:cNvPr id="194" name="image581.jpg"/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132</xdr:row>
      <xdr:rowOff>0</xdr:rowOff>
    </xdr:from>
    <xdr:ext cx="1057275" cy="600075"/>
    <xdr:pic>
      <xdr:nvPicPr>
        <xdr:cNvPr id="195" name="image585.jpg"/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</xdr:row>
      <xdr:rowOff>0</xdr:rowOff>
    </xdr:from>
    <xdr:ext cx="1285875" cy="485775"/>
    <xdr:pic>
      <xdr:nvPicPr>
        <xdr:cNvPr id="196" name="image594.jpg"/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134</xdr:row>
      <xdr:rowOff>0</xdr:rowOff>
    </xdr:from>
    <xdr:ext cx="847725" cy="561975"/>
    <xdr:pic>
      <xdr:nvPicPr>
        <xdr:cNvPr id="197" name="image592.jpg"/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135</xdr:row>
      <xdr:rowOff>0</xdr:rowOff>
    </xdr:from>
    <xdr:ext cx="885825" cy="581025"/>
    <xdr:pic>
      <xdr:nvPicPr>
        <xdr:cNvPr id="198" name="image591.jpg"/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136</xdr:row>
      <xdr:rowOff>0</xdr:rowOff>
    </xdr:from>
    <xdr:ext cx="857250" cy="561975"/>
    <xdr:pic>
      <xdr:nvPicPr>
        <xdr:cNvPr id="199" name="image590.jpg"/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</xdr:row>
      <xdr:rowOff>0</xdr:rowOff>
    </xdr:from>
    <xdr:ext cx="1285875" cy="409575"/>
    <xdr:pic>
      <xdr:nvPicPr>
        <xdr:cNvPr id="200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137</xdr:row>
      <xdr:rowOff>0</xdr:rowOff>
    </xdr:from>
    <xdr:ext cx="1981200" cy="1314450"/>
    <xdr:pic>
      <xdr:nvPicPr>
        <xdr:cNvPr id="201" name="image596.jpg"/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</xdr:row>
      <xdr:rowOff>0</xdr:rowOff>
    </xdr:from>
    <xdr:ext cx="1285875" cy="409575"/>
    <xdr:pic>
      <xdr:nvPicPr>
        <xdr:cNvPr id="202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138</xdr:row>
      <xdr:rowOff>0</xdr:rowOff>
    </xdr:from>
    <xdr:ext cx="1981200" cy="1314450"/>
    <xdr:pic>
      <xdr:nvPicPr>
        <xdr:cNvPr id="203" name="image605.jpg"/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</xdr:row>
      <xdr:rowOff>0</xdr:rowOff>
    </xdr:from>
    <xdr:ext cx="1285875" cy="409575"/>
    <xdr:pic>
      <xdr:nvPicPr>
        <xdr:cNvPr id="204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139</xdr:row>
      <xdr:rowOff>0</xdr:rowOff>
    </xdr:from>
    <xdr:ext cx="1981200" cy="1314450"/>
    <xdr:pic>
      <xdr:nvPicPr>
        <xdr:cNvPr id="205" name="image584.jpg"/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</xdr:row>
      <xdr:rowOff>0</xdr:rowOff>
    </xdr:from>
    <xdr:ext cx="1285875" cy="409575"/>
    <xdr:pic>
      <xdr:nvPicPr>
        <xdr:cNvPr id="206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140</xdr:row>
      <xdr:rowOff>0</xdr:rowOff>
    </xdr:from>
    <xdr:ext cx="1981200" cy="1314450"/>
    <xdr:pic>
      <xdr:nvPicPr>
        <xdr:cNvPr id="207" name="image599.jpg"/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</xdr:row>
      <xdr:rowOff>0</xdr:rowOff>
    </xdr:from>
    <xdr:ext cx="1285875" cy="409575"/>
    <xdr:pic>
      <xdr:nvPicPr>
        <xdr:cNvPr id="208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141</xdr:row>
      <xdr:rowOff>0</xdr:rowOff>
    </xdr:from>
    <xdr:ext cx="1981200" cy="1314450"/>
    <xdr:pic>
      <xdr:nvPicPr>
        <xdr:cNvPr id="209" name="image626.jpg"/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</xdr:row>
      <xdr:rowOff>0</xdr:rowOff>
    </xdr:from>
    <xdr:ext cx="1285875" cy="409575"/>
    <xdr:pic>
      <xdr:nvPicPr>
        <xdr:cNvPr id="210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142</xdr:row>
      <xdr:rowOff>0</xdr:rowOff>
    </xdr:from>
    <xdr:ext cx="1981200" cy="1314450"/>
    <xdr:pic>
      <xdr:nvPicPr>
        <xdr:cNvPr id="211" name="image603.jpg"/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</xdr:row>
      <xdr:rowOff>0</xdr:rowOff>
    </xdr:from>
    <xdr:ext cx="1285875" cy="409575"/>
    <xdr:pic>
      <xdr:nvPicPr>
        <xdr:cNvPr id="212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143</xdr:row>
      <xdr:rowOff>0</xdr:rowOff>
    </xdr:from>
    <xdr:ext cx="1981200" cy="1314450"/>
    <xdr:pic>
      <xdr:nvPicPr>
        <xdr:cNvPr id="213" name="image613.jpg"/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</xdr:row>
      <xdr:rowOff>0</xdr:rowOff>
    </xdr:from>
    <xdr:ext cx="1285875" cy="409575"/>
    <xdr:pic>
      <xdr:nvPicPr>
        <xdr:cNvPr id="214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144</xdr:row>
      <xdr:rowOff>0</xdr:rowOff>
    </xdr:from>
    <xdr:ext cx="1981200" cy="1314450"/>
    <xdr:pic>
      <xdr:nvPicPr>
        <xdr:cNvPr id="215" name="image634.jpg"/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</xdr:row>
      <xdr:rowOff>0</xdr:rowOff>
    </xdr:from>
    <xdr:ext cx="1285875" cy="409575"/>
    <xdr:pic>
      <xdr:nvPicPr>
        <xdr:cNvPr id="216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145</xdr:row>
      <xdr:rowOff>0</xdr:rowOff>
    </xdr:from>
    <xdr:ext cx="1981200" cy="1323975"/>
    <xdr:pic>
      <xdr:nvPicPr>
        <xdr:cNvPr id="217" name="image595.jpg"/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</xdr:row>
      <xdr:rowOff>0</xdr:rowOff>
    </xdr:from>
    <xdr:ext cx="1285875" cy="409575"/>
    <xdr:pic>
      <xdr:nvPicPr>
        <xdr:cNvPr id="218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146</xdr:row>
      <xdr:rowOff>0</xdr:rowOff>
    </xdr:from>
    <xdr:ext cx="1981200" cy="1314450"/>
    <xdr:pic>
      <xdr:nvPicPr>
        <xdr:cNvPr id="219" name="image622.jpg"/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</xdr:row>
      <xdr:rowOff>0</xdr:rowOff>
    </xdr:from>
    <xdr:ext cx="1285875" cy="409575"/>
    <xdr:pic>
      <xdr:nvPicPr>
        <xdr:cNvPr id="220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147</xdr:row>
      <xdr:rowOff>0</xdr:rowOff>
    </xdr:from>
    <xdr:ext cx="1533525" cy="1019175"/>
    <xdr:pic>
      <xdr:nvPicPr>
        <xdr:cNvPr id="221" name="image614.jpg"/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148</xdr:row>
      <xdr:rowOff>0</xdr:rowOff>
    </xdr:from>
    <xdr:ext cx="1314450" cy="990600"/>
    <xdr:pic>
      <xdr:nvPicPr>
        <xdr:cNvPr id="222" name="image620.jpg"/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</xdr:row>
      <xdr:rowOff>0</xdr:rowOff>
    </xdr:from>
    <xdr:ext cx="1285875" cy="409575"/>
    <xdr:pic>
      <xdr:nvPicPr>
        <xdr:cNvPr id="223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149</xdr:row>
      <xdr:rowOff>0</xdr:rowOff>
    </xdr:from>
    <xdr:ext cx="1485900" cy="990600"/>
    <xdr:pic>
      <xdr:nvPicPr>
        <xdr:cNvPr id="224" name="image663.png"/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150</xdr:row>
      <xdr:rowOff>0</xdr:rowOff>
    </xdr:from>
    <xdr:ext cx="1466850" cy="981075"/>
    <xdr:pic>
      <xdr:nvPicPr>
        <xdr:cNvPr id="225" name="image672.png"/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</xdr:row>
      <xdr:rowOff>0</xdr:rowOff>
    </xdr:from>
    <xdr:ext cx="1285875" cy="409575"/>
    <xdr:pic>
      <xdr:nvPicPr>
        <xdr:cNvPr id="226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151</xdr:row>
      <xdr:rowOff>0</xdr:rowOff>
    </xdr:from>
    <xdr:ext cx="1057275" cy="809625"/>
    <xdr:pic>
      <xdr:nvPicPr>
        <xdr:cNvPr id="227" name="image598.jpg"/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1285875" cy="409575"/>
    <xdr:pic>
      <xdr:nvPicPr>
        <xdr:cNvPr id="228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152</xdr:row>
      <xdr:rowOff>0</xdr:rowOff>
    </xdr:from>
    <xdr:ext cx="1981200" cy="1314450"/>
    <xdr:pic>
      <xdr:nvPicPr>
        <xdr:cNvPr id="229" name="image683.jpg"/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1285875" cy="409575"/>
    <xdr:pic>
      <xdr:nvPicPr>
        <xdr:cNvPr id="230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153</xdr:row>
      <xdr:rowOff>0</xdr:rowOff>
    </xdr:from>
    <xdr:ext cx="1981200" cy="1314450"/>
    <xdr:pic>
      <xdr:nvPicPr>
        <xdr:cNvPr id="231" name="image612.jpg"/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1285875" cy="409575"/>
    <xdr:pic>
      <xdr:nvPicPr>
        <xdr:cNvPr id="232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154</xdr:row>
      <xdr:rowOff>0</xdr:rowOff>
    </xdr:from>
    <xdr:ext cx="1495425" cy="1000125"/>
    <xdr:pic>
      <xdr:nvPicPr>
        <xdr:cNvPr id="233" name="image607.jpg"/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</xdr:row>
      <xdr:rowOff>0</xdr:rowOff>
    </xdr:from>
    <xdr:ext cx="1285875" cy="409575"/>
    <xdr:pic>
      <xdr:nvPicPr>
        <xdr:cNvPr id="234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155</xdr:row>
      <xdr:rowOff>0</xdr:rowOff>
    </xdr:from>
    <xdr:ext cx="1866900" cy="1247775"/>
    <xdr:pic>
      <xdr:nvPicPr>
        <xdr:cNvPr id="235" name="image601.jpg"/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</xdr:row>
      <xdr:rowOff>0</xdr:rowOff>
    </xdr:from>
    <xdr:ext cx="1285875" cy="409575"/>
    <xdr:pic>
      <xdr:nvPicPr>
        <xdr:cNvPr id="236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156</xdr:row>
      <xdr:rowOff>0</xdr:rowOff>
    </xdr:from>
    <xdr:ext cx="1771650" cy="1181100"/>
    <xdr:pic>
      <xdr:nvPicPr>
        <xdr:cNvPr id="237" name="image617.jpg"/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</xdr:row>
      <xdr:rowOff>0</xdr:rowOff>
    </xdr:from>
    <xdr:ext cx="1285875" cy="409575"/>
    <xdr:pic>
      <xdr:nvPicPr>
        <xdr:cNvPr id="238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157</xdr:row>
      <xdr:rowOff>0</xdr:rowOff>
    </xdr:from>
    <xdr:ext cx="1628775" cy="1085850"/>
    <xdr:pic>
      <xdr:nvPicPr>
        <xdr:cNvPr id="239" name="image616.jpg"/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</xdr:row>
      <xdr:rowOff>0</xdr:rowOff>
    </xdr:from>
    <xdr:ext cx="1285875" cy="409575"/>
    <xdr:pic>
      <xdr:nvPicPr>
        <xdr:cNvPr id="240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158</xdr:row>
      <xdr:rowOff>0</xdr:rowOff>
    </xdr:from>
    <xdr:ext cx="1628775" cy="1085850"/>
    <xdr:pic>
      <xdr:nvPicPr>
        <xdr:cNvPr id="241" name="image609.jpg"/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</xdr:row>
      <xdr:rowOff>0</xdr:rowOff>
    </xdr:from>
    <xdr:ext cx="1285875" cy="409575"/>
    <xdr:pic>
      <xdr:nvPicPr>
        <xdr:cNvPr id="242" name="image589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159</xdr:row>
      <xdr:rowOff>0</xdr:rowOff>
    </xdr:from>
    <xdr:ext cx="1704975" cy="1143000"/>
    <xdr:pic>
      <xdr:nvPicPr>
        <xdr:cNvPr id="243" name="image597.jpg"/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</xdr:row>
      <xdr:rowOff>0</xdr:rowOff>
    </xdr:from>
    <xdr:ext cx="1285875" cy="409575"/>
    <xdr:pic>
      <xdr:nvPicPr>
        <xdr:cNvPr id="244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163</xdr:row>
      <xdr:rowOff>0</xdr:rowOff>
    </xdr:from>
    <xdr:ext cx="838200" cy="561975"/>
    <xdr:pic>
      <xdr:nvPicPr>
        <xdr:cNvPr id="245" name="image600.jpg"/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164</xdr:row>
      <xdr:rowOff>0</xdr:rowOff>
    </xdr:from>
    <xdr:ext cx="866775" cy="581025"/>
    <xdr:pic>
      <xdr:nvPicPr>
        <xdr:cNvPr id="246" name="image606.jpg"/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</xdr:row>
      <xdr:rowOff>0</xdr:rowOff>
    </xdr:from>
    <xdr:ext cx="1285875" cy="409575"/>
    <xdr:pic>
      <xdr:nvPicPr>
        <xdr:cNvPr id="247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165</xdr:row>
      <xdr:rowOff>0</xdr:rowOff>
    </xdr:from>
    <xdr:ext cx="742950" cy="495300"/>
    <xdr:pic>
      <xdr:nvPicPr>
        <xdr:cNvPr id="248" name="image604.jpg"/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166</xdr:row>
      <xdr:rowOff>0</xdr:rowOff>
    </xdr:from>
    <xdr:ext cx="838200" cy="561975"/>
    <xdr:pic>
      <xdr:nvPicPr>
        <xdr:cNvPr id="249" name="image619.jpg"/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</xdr:row>
      <xdr:rowOff>0</xdr:rowOff>
    </xdr:from>
    <xdr:ext cx="1285875" cy="409575"/>
    <xdr:pic>
      <xdr:nvPicPr>
        <xdr:cNvPr id="250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167</xdr:row>
      <xdr:rowOff>0</xdr:rowOff>
    </xdr:from>
    <xdr:ext cx="933450" cy="628650"/>
    <xdr:pic>
      <xdr:nvPicPr>
        <xdr:cNvPr id="251" name="image636.jpg"/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168</xdr:row>
      <xdr:rowOff>0</xdr:rowOff>
    </xdr:from>
    <xdr:ext cx="981075" cy="657225"/>
    <xdr:pic>
      <xdr:nvPicPr>
        <xdr:cNvPr id="252" name="image654.jpg"/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</xdr:row>
      <xdr:rowOff>0</xdr:rowOff>
    </xdr:from>
    <xdr:ext cx="1285875" cy="409575"/>
    <xdr:pic>
      <xdr:nvPicPr>
        <xdr:cNvPr id="253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169</xdr:row>
      <xdr:rowOff>0</xdr:rowOff>
    </xdr:from>
    <xdr:ext cx="933450" cy="619125"/>
    <xdr:pic>
      <xdr:nvPicPr>
        <xdr:cNvPr id="254" name="image621.jpg"/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170</xdr:row>
      <xdr:rowOff>0</xdr:rowOff>
    </xdr:from>
    <xdr:ext cx="990600" cy="666750"/>
    <xdr:pic>
      <xdr:nvPicPr>
        <xdr:cNvPr id="255" name="image610.jpg"/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</xdr:row>
      <xdr:rowOff>0</xdr:rowOff>
    </xdr:from>
    <xdr:ext cx="1285875" cy="409575"/>
    <xdr:pic>
      <xdr:nvPicPr>
        <xdr:cNvPr id="256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171</xdr:row>
      <xdr:rowOff>0</xdr:rowOff>
    </xdr:from>
    <xdr:ext cx="819150" cy="552450"/>
    <xdr:pic>
      <xdr:nvPicPr>
        <xdr:cNvPr id="257" name="image608.jpg"/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172</xdr:row>
      <xdr:rowOff>0</xdr:rowOff>
    </xdr:from>
    <xdr:ext cx="800100" cy="533400"/>
    <xdr:pic>
      <xdr:nvPicPr>
        <xdr:cNvPr id="258" name="image611.jpg"/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</xdr:row>
      <xdr:rowOff>0</xdr:rowOff>
    </xdr:from>
    <xdr:ext cx="1285875" cy="409575"/>
    <xdr:pic>
      <xdr:nvPicPr>
        <xdr:cNvPr id="259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173</xdr:row>
      <xdr:rowOff>0</xdr:rowOff>
    </xdr:from>
    <xdr:ext cx="971550" cy="647700"/>
    <xdr:pic>
      <xdr:nvPicPr>
        <xdr:cNvPr id="260" name="image625.jpg"/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174</xdr:row>
      <xdr:rowOff>0</xdr:rowOff>
    </xdr:from>
    <xdr:ext cx="1009650" cy="676275"/>
    <xdr:pic>
      <xdr:nvPicPr>
        <xdr:cNvPr id="261" name="image618.jpg"/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</xdr:row>
      <xdr:rowOff>0</xdr:rowOff>
    </xdr:from>
    <xdr:ext cx="1285875" cy="409575"/>
    <xdr:pic>
      <xdr:nvPicPr>
        <xdr:cNvPr id="262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175</xdr:row>
      <xdr:rowOff>0</xdr:rowOff>
    </xdr:from>
    <xdr:ext cx="923925" cy="619125"/>
    <xdr:pic>
      <xdr:nvPicPr>
        <xdr:cNvPr id="263" name="image627.jpg"/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</xdr:row>
      <xdr:rowOff>0</xdr:rowOff>
    </xdr:from>
    <xdr:ext cx="1285875" cy="409575"/>
    <xdr:pic>
      <xdr:nvPicPr>
        <xdr:cNvPr id="264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177</xdr:row>
      <xdr:rowOff>0</xdr:rowOff>
    </xdr:from>
    <xdr:ext cx="1981200" cy="1314450"/>
    <xdr:pic>
      <xdr:nvPicPr>
        <xdr:cNvPr id="265" name="image629.jpg"/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</xdr:row>
      <xdr:rowOff>0</xdr:rowOff>
    </xdr:from>
    <xdr:ext cx="1285875" cy="409575"/>
    <xdr:pic>
      <xdr:nvPicPr>
        <xdr:cNvPr id="266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</xdr:row>
      <xdr:rowOff>0</xdr:rowOff>
    </xdr:from>
    <xdr:ext cx="1285875" cy="409575"/>
    <xdr:pic>
      <xdr:nvPicPr>
        <xdr:cNvPr id="267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179</xdr:row>
      <xdr:rowOff>0</xdr:rowOff>
    </xdr:from>
    <xdr:ext cx="1028700" cy="685800"/>
    <xdr:pic>
      <xdr:nvPicPr>
        <xdr:cNvPr id="268" name="image623.jpg"/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180</xdr:row>
      <xdr:rowOff>0</xdr:rowOff>
    </xdr:from>
    <xdr:ext cx="1028700" cy="685800"/>
    <xdr:pic>
      <xdr:nvPicPr>
        <xdr:cNvPr id="269" name="image651.jpg"/>
        <xdr:cNvPicPr preferRelativeResize="0"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181</xdr:row>
      <xdr:rowOff>0</xdr:rowOff>
    </xdr:from>
    <xdr:ext cx="1028700" cy="685800"/>
    <xdr:pic>
      <xdr:nvPicPr>
        <xdr:cNvPr id="270" name="image637.jpg"/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</xdr:row>
      <xdr:rowOff>0</xdr:rowOff>
    </xdr:from>
    <xdr:ext cx="1285875" cy="409575"/>
    <xdr:pic>
      <xdr:nvPicPr>
        <xdr:cNvPr id="271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</xdr:row>
      <xdr:rowOff>0</xdr:rowOff>
    </xdr:from>
    <xdr:ext cx="1285875" cy="409575"/>
    <xdr:pic>
      <xdr:nvPicPr>
        <xdr:cNvPr id="272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183</xdr:row>
      <xdr:rowOff>0</xdr:rowOff>
    </xdr:from>
    <xdr:ext cx="857250" cy="571500"/>
    <xdr:pic>
      <xdr:nvPicPr>
        <xdr:cNvPr id="273" name="image624.jpg"/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184</xdr:row>
      <xdr:rowOff>0</xdr:rowOff>
    </xdr:from>
    <xdr:ext cx="857250" cy="571500"/>
    <xdr:pic>
      <xdr:nvPicPr>
        <xdr:cNvPr id="274" name="image652.jpg"/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</xdr:row>
      <xdr:rowOff>0</xdr:rowOff>
    </xdr:from>
    <xdr:ext cx="1285875" cy="409575"/>
    <xdr:pic>
      <xdr:nvPicPr>
        <xdr:cNvPr id="275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185</xdr:row>
      <xdr:rowOff>0</xdr:rowOff>
    </xdr:from>
    <xdr:ext cx="952500" cy="819150"/>
    <xdr:pic>
      <xdr:nvPicPr>
        <xdr:cNvPr id="276" name="image630.jpg"/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</xdr:row>
      <xdr:rowOff>0</xdr:rowOff>
    </xdr:from>
    <xdr:ext cx="1285875" cy="409575"/>
    <xdr:pic>
      <xdr:nvPicPr>
        <xdr:cNvPr id="277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186</xdr:row>
      <xdr:rowOff>0</xdr:rowOff>
    </xdr:from>
    <xdr:ext cx="1085850" cy="723900"/>
    <xdr:pic>
      <xdr:nvPicPr>
        <xdr:cNvPr id="278" name="image655.jpg"/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</xdr:row>
      <xdr:rowOff>0</xdr:rowOff>
    </xdr:from>
    <xdr:ext cx="1285875" cy="409575"/>
    <xdr:pic>
      <xdr:nvPicPr>
        <xdr:cNvPr id="279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187</xdr:row>
      <xdr:rowOff>0</xdr:rowOff>
    </xdr:from>
    <xdr:ext cx="1085850" cy="723900"/>
    <xdr:pic>
      <xdr:nvPicPr>
        <xdr:cNvPr id="280" name="image662.jpg"/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</xdr:row>
      <xdr:rowOff>0</xdr:rowOff>
    </xdr:from>
    <xdr:ext cx="1285875" cy="409575"/>
    <xdr:pic>
      <xdr:nvPicPr>
        <xdr:cNvPr id="281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188</xdr:row>
      <xdr:rowOff>0</xdr:rowOff>
    </xdr:from>
    <xdr:ext cx="1085850" cy="723900"/>
    <xdr:pic>
      <xdr:nvPicPr>
        <xdr:cNvPr id="282" name="image632.jpg"/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</xdr:row>
      <xdr:rowOff>0</xdr:rowOff>
    </xdr:from>
    <xdr:ext cx="1285875" cy="409575"/>
    <xdr:pic>
      <xdr:nvPicPr>
        <xdr:cNvPr id="283" name="image602.pn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189</xdr:row>
      <xdr:rowOff>0</xdr:rowOff>
    </xdr:from>
    <xdr:ext cx="1476375" cy="723900"/>
    <xdr:pic>
      <xdr:nvPicPr>
        <xdr:cNvPr id="284" name="image641.jpg"/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</xdr:row>
      <xdr:rowOff>0</xdr:rowOff>
    </xdr:from>
    <xdr:ext cx="533400" cy="209550"/>
    <xdr:pic>
      <xdr:nvPicPr>
        <xdr:cNvPr id="285" name="image461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194</xdr:row>
      <xdr:rowOff>0</xdr:rowOff>
    </xdr:from>
    <xdr:ext cx="314325" cy="209550"/>
    <xdr:pic>
      <xdr:nvPicPr>
        <xdr:cNvPr id="286" name="image645.jpg" descr="Bali Mono"/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197</xdr:row>
      <xdr:rowOff>0</xdr:rowOff>
    </xdr:from>
    <xdr:ext cx="190500" cy="266700"/>
    <xdr:pic>
      <xdr:nvPicPr>
        <xdr:cNvPr id="287" name="image640.jpg"/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201</xdr:row>
      <xdr:rowOff>0</xdr:rowOff>
    </xdr:from>
    <xdr:ext cx="295275" cy="266700"/>
    <xdr:pic>
      <xdr:nvPicPr>
        <xdr:cNvPr id="288" name="image628.png"/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204</xdr:row>
      <xdr:rowOff>0</xdr:rowOff>
    </xdr:from>
    <xdr:ext cx="419100" cy="266700"/>
    <xdr:pic>
      <xdr:nvPicPr>
        <xdr:cNvPr id="289" name="image647.jpg"/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207</xdr:row>
      <xdr:rowOff>0</xdr:rowOff>
    </xdr:from>
    <xdr:ext cx="390525" cy="257175"/>
    <xdr:pic>
      <xdr:nvPicPr>
        <xdr:cNvPr id="290" name="image470.jpg" descr="Melody Table"/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211</xdr:row>
      <xdr:rowOff>0</xdr:rowOff>
    </xdr:from>
    <xdr:ext cx="381000" cy="200025"/>
    <xdr:pic>
      <xdr:nvPicPr>
        <xdr:cNvPr id="291" name="image631.jpg" descr="SET Corfu DUO.jpg"/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214</xdr:row>
      <xdr:rowOff>0</xdr:rowOff>
    </xdr:from>
    <xdr:ext cx="333375" cy="200025"/>
    <xdr:pic>
      <xdr:nvPicPr>
        <xdr:cNvPr id="292" name="image633.jpg"/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218</xdr:row>
      <xdr:rowOff>0</xdr:rowOff>
    </xdr:from>
    <xdr:ext cx="390525" cy="200025"/>
    <xdr:pic>
      <xdr:nvPicPr>
        <xdr:cNvPr id="293" name="image658.jpg" descr="SET Corfu.jpg"/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223</xdr:row>
      <xdr:rowOff>0</xdr:rowOff>
    </xdr:from>
    <xdr:ext cx="352425" cy="200025"/>
    <xdr:pic>
      <xdr:nvPicPr>
        <xdr:cNvPr id="294" name="image650.jpg" descr="Corfu Triple Set"/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228</xdr:row>
      <xdr:rowOff>0</xdr:rowOff>
    </xdr:from>
    <xdr:ext cx="428625" cy="200025"/>
    <xdr:pic>
      <xdr:nvPicPr>
        <xdr:cNvPr id="295" name="image635.jpg" descr="SET Corfu FIESTA.jpg"/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233</xdr:row>
      <xdr:rowOff>0</xdr:rowOff>
    </xdr:from>
    <xdr:ext cx="438150" cy="200025"/>
    <xdr:pic>
      <xdr:nvPicPr>
        <xdr:cNvPr id="296" name="image646.jpg" descr="http://edremplast.com/upload/iblock/159/15961168995cf1afea8b74cdb5b3e398.jpg"/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237</xdr:row>
      <xdr:rowOff>0</xdr:rowOff>
    </xdr:from>
    <xdr:ext cx="342900" cy="266700"/>
    <xdr:pic>
      <xdr:nvPicPr>
        <xdr:cNvPr id="297" name="image668.png"/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240</xdr:row>
      <xdr:rowOff>0</xdr:rowOff>
    </xdr:from>
    <xdr:ext cx="304800" cy="200025"/>
    <xdr:pic>
      <xdr:nvPicPr>
        <xdr:cNvPr id="298" name="image638.png"/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243</xdr:row>
      <xdr:rowOff>0</xdr:rowOff>
    </xdr:from>
    <xdr:ext cx="485775" cy="200025"/>
    <xdr:pic>
      <xdr:nvPicPr>
        <xdr:cNvPr id="299" name="image642.jpg"/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248</xdr:row>
      <xdr:rowOff>0</xdr:rowOff>
    </xdr:from>
    <xdr:ext cx="457200" cy="266700"/>
    <xdr:pic>
      <xdr:nvPicPr>
        <xdr:cNvPr id="300" name="image664.jpg"/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251</xdr:row>
      <xdr:rowOff>0</xdr:rowOff>
    </xdr:from>
    <xdr:ext cx="457200" cy="257175"/>
    <xdr:pic>
      <xdr:nvPicPr>
        <xdr:cNvPr id="301" name="image649.jpg" descr="Sun Lounger"/>
        <xdr:cNvPicPr preferRelativeResize="0"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254</xdr:row>
      <xdr:rowOff>0</xdr:rowOff>
    </xdr:from>
    <xdr:ext cx="400050" cy="247650"/>
    <xdr:pic>
      <xdr:nvPicPr>
        <xdr:cNvPr id="302" name="image639.jpg"/>
        <xdr:cNvPicPr preferRelativeResize="0"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258</xdr:row>
      <xdr:rowOff>0</xdr:rowOff>
    </xdr:from>
    <xdr:ext cx="228600" cy="200025"/>
    <xdr:pic>
      <xdr:nvPicPr>
        <xdr:cNvPr id="303" name="image643.jpg"/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262</xdr:row>
      <xdr:rowOff>0</xdr:rowOff>
    </xdr:from>
    <xdr:ext cx="381000" cy="200025"/>
    <xdr:pic>
      <xdr:nvPicPr>
        <xdr:cNvPr id="304" name="image644.jpg"/>
        <xdr:cNvPicPr preferRelativeResize="0"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41</xdr:row>
      <xdr:rowOff>142875</xdr:rowOff>
    </xdr:from>
    <xdr:ext cx="828675" cy="1009650"/>
    <xdr:pic>
      <xdr:nvPicPr>
        <xdr:cNvPr id="2" name="image65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42</xdr:row>
      <xdr:rowOff>180975</xdr:rowOff>
    </xdr:from>
    <xdr:ext cx="1238250" cy="800100"/>
    <xdr:pic>
      <xdr:nvPicPr>
        <xdr:cNvPr id="3" name="image67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43</xdr:row>
      <xdr:rowOff>133350</xdr:rowOff>
    </xdr:from>
    <xdr:ext cx="838200" cy="790575"/>
    <xdr:pic>
      <xdr:nvPicPr>
        <xdr:cNvPr id="4" name="image64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44</xdr:row>
      <xdr:rowOff>142875</xdr:rowOff>
    </xdr:from>
    <xdr:ext cx="838200" cy="790575"/>
    <xdr:pic>
      <xdr:nvPicPr>
        <xdr:cNvPr id="5" name="image64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45</xdr:row>
      <xdr:rowOff>57150</xdr:rowOff>
    </xdr:from>
    <xdr:ext cx="971550" cy="847725"/>
    <xdr:pic>
      <xdr:nvPicPr>
        <xdr:cNvPr id="6" name="image678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1438275" cy="771525"/>
    <xdr:pic>
      <xdr:nvPicPr>
        <xdr:cNvPr id="7" name="image659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219075" cy="161925"/>
    <xdr:pic>
      <xdr:nvPicPr>
        <xdr:cNvPr id="8" name="image66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219075" cy="161925"/>
    <xdr:pic>
      <xdr:nvPicPr>
        <xdr:cNvPr id="9" name="image66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904875" cy="514350"/>
    <xdr:pic>
      <xdr:nvPicPr>
        <xdr:cNvPr id="10" name="image676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981075" cy="762000"/>
    <xdr:pic>
      <xdr:nvPicPr>
        <xdr:cNvPr id="11" name="image682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000125" cy="733425"/>
    <xdr:pic>
      <xdr:nvPicPr>
        <xdr:cNvPr id="12" name="image66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1000125" cy="733425"/>
    <xdr:pic>
      <xdr:nvPicPr>
        <xdr:cNvPr id="13" name="image657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419100" cy="733425"/>
    <xdr:pic>
      <xdr:nvPicPr>
        <xdr:cNvPr id="14" name="image661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838200" cy="781050"/>
    <xdr:pic>
      <xdr:nvPicPr>
        <xdr:cNvPr id="15" name="image656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971550" cy="733425"/>
    <xdr:pic>
      <xdr:nvPicPr>
        <xdr:cNvPr id="16" name="image669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057275" cy="733425"/>
    <xdr:pic>
      <xdr:nvPicPr>
        <xdr:cNvPr id="17" name="image685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019175" cy="733425"/>
    <xdr:pic>
      <xdr:nvPicPr>
        <xdr:cNvPr id="18" name="image665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1057275" cy="733425"/>
    <xdr:pic>
      <xdr:nvPicPr>
        <xdr:cNvPr id="19" name="image677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981075" cy="733425"/>
    <xdr:pic>
      <xdr:nvPicPr>
        <xdr:cNvPr id="20" name="image666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952500" cy="733425"/>
    <xdr:pic>
      <xdr:nvPicPr>
        <xdr:cNvPr id="21" name="image674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1095375" cy="1009650"/>
    <xdr:pic>
      <xdr:nvPicPr>
        <xdr:cNvPr id="22" name="image704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790575" cy="819150"/>
    <xdr:pic>
      <xdr:nvPicPr>
        <xdr:cNvPr id="23" name="image681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1247775" cy="1019175"/>
    <xdr:pic>
      <xdr:nvPicPr>
        <xdr:cNvPr id="24" name="image702.png" descr="VWWX$7V[18RF@TRKS3J_D{M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438275" cy="904875"/>
    <xdr:pic>
      <xdr:nvPicPr>
        <xdr:cNvPr id="25" name="image673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1438275" cy="885825"/>
    <xdr:pic>
      <xdr:nvPicPr>
        <xdr:cNvPr id="26" name="image675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1181100" cy="1019175"/>
    <xdr:pic>
      <xdr:nvPicPr>
        <xdr:cNvPr id="27" name="image693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1438275" cy="942975"/>
    <xdr:pic>
      <xdr:nvPicPr>
        <xdr:cNvPr id="28" name="image697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1438275" cy="581025"/>
    <xdr:pic>
      <xdr:nvPicPr>
        <xdr:cNvPr id="29" name="image671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1438275" cy="552450"/>
    <xdr:pic>
      <xdr:nvPicPr>
        <xdr:cNvPr id="30" name="image718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1009650" cy="685800"/>
    <xdr:pic>
      <xdr:nvPicPr>
        <xdr:cNvPr id="31" name="image708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1019175" cy="695325"/>
    <xdr:pic>
      <xdr:nvPicPr>
        <xdr:cNvPr id="32" name="image708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1143000" cy="771525"/>
    <xdr:pic>
      <xdr:nvPicPr>
        <xdr:cNvPr id="33" name="image680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962025" cy="790575"/>
    <xdr:pic>
      <xdr:nvPicPr>
        <xdr:cNvPr id="34" name="image688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276225</xdr:colOff>
      <xdr:row>6</xdr:row>
      <xdr:rowOff>257175</xdr:rowOff>
    </xdr:from>
    <xdr:ext cx="1171575" cy="0"/>
    <xdr:pic>
      <xdr:nvPicPr>
        <xdr:cNvPr id="2" name="image30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</xdr:row>
      <xdr:rowOff>0</xdr:rowOff>
    </xdr:from>
    <xdr:ext cx="238125" cy="161925"/>
    <xdr:pic>
      <xdr:nvPicPr>
        <xdr:cNvPr id="3" name="image68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238125" cy="161925"/>
    <xdr:pic>
      <xdr:nvPicPr>
        <xdr:cNvPr id="4" name="image691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238125" cy="161925"/>
    <xdr:pic>
      <xdr:nvPicPr>
        <xdr:cNvPr id="5" name="image71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238125" cy="161925"/>
    <xdr:pic>
      <xdr:nvPicPr>
        <xdr:cNvPr id="6" name="image679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847725</xdr:colOff>
      <xdr:row>42</xdr:row>
      <xdr:rowOff>28575</xdr:rowOff>
    </xdr:from>
    <xdr:ext cx="1314450" cy="904875"/>
    <xdr:pic>
      <xdr:nvPicPr>
        <xdr:cNvPr id="2" name="image706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752475</xdr:colOff>
      <xdr:row>44</xdr:row>
      <xdr:rowOff>9525</xdr:rowOff>
    </xdr:from>
    <xdr:ext cx="1495425" cy="1019175"/>
    <xdr:pic>
      <xdr:nvPicPr>
        <xdr:cNvPr id="3" name="image69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714375</xdr:colOff>
      <xdr:row>46</xdr:row>
      <xdr:rowOff>19050</xdr:rowOff>
    </xdr:from>
    <xdr:ext cx="1581150" cy="962025"/>
    <xdr:pic>
      <xdr:nvPicPr>
        <xdr:cNvPr id="4" name="image69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48</xdr:row>
      <xdr:rowOff>66675</xdr:rowOff>
    </xdr:from>
    <xdr:ext cx="1628775" cy="542925"/>
    <xdr:pic>
      <xdr:nvPicPr>
        <xdr:cNvPr id="5" name="image684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57</xdr:row>
      <xdr:rowOff>76200</xdr:rowOff>
    </xdr:from>
    <xdr:ext cx="1028700" cy="790575"/>
    <xdr:pic>
      <xdr:nvPicPr>
        <xdr:cNvPr id="6" name="image68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1143000</xdr:colOff>
      <xdr:row>57</xdr:row>
      <xdr:rowOff>95250</xdr:rowOff>
    </xdr:from>
    <xdr:ext cx="1019175" cy="781050"/>
    <xdr:pic>
      <xdr:nvPicPr>
        <xdr:cNvPr id="7" name="image69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2247900</xdr:colOff>
      <xdr:row>57</xdr:row>
      <xdr:rowOff>76200</xdr:rowOff>
    </xdr:from>
    <xdr:ext cx="1076325" cy="828675"/>
    <xdr:pic>
      <xdr:nvPicPr>
        <xdr:cNvPr id="8" name="image689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247775" cy="1247775"/>
    <xdr:pic>
      <xdr:nvPicPr>
        <xdr:cNvPr id="9" name="image69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1266825" cy="1266825"/>
    <xdr:pic>
      <xdr:nvPicPr>
        <xdr:cNvPr id="10" name="image717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657350" cy="1247775"/>
    <xdr:pic>
      <xdr:nvPicPr>
        <xdr:cNvPr id="11" name="image699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1685925" cy="1266825"/>
    <xdr:pic>
      <xdr:nvPicPr>
        <xdr:cNvPr id="12" name="image724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1504950" cy="838200"/>
    <xdr:pic>
      <xdr:nvPicPr>
        <xdr:cNvPr id="13" name="image703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495425" cy="904875"/>
    <xdr:pic>
      <xdr:nvPicPr>
        <xdr:cNvPr id="14" name="image710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628775" cy="914400"/>
    <xdr:pic>
      <xdr:nvPicPr>
        <xdr:cNvPr id="15" name="image705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504950" cy="904875"/>
    <xdr:pic>
      <xdr:nvPicPr>
        <xdr:cNvPr id="16" name="image696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495425" cy="914400"/>
    <xdr:pic>
      <xdr:nvPicPr>
        <xdr:cNvPr id="17" name="image722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1533525" cy="847725"/>
    <xdr:pic>
      <xdr:nvPicPr>
        <xdr:cNvPr id="18" name="image730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1590675" cy="819150"/>
    <xdr:pic>
      <xdr:nvPicPr>
        <xdr:cNvPr id="19" name="image698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733550" cy="990600"/>
    <xdr:pic>
      <xdr:nvPicPr>
        <xdr:cNvPr id="20" name="image700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1533525" cy="971550"/>
    <xdr:pic>
      <xdr:nvPicPr>
        <xdr:cNvPr id="21" name="image701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1562100" cy="952500"/>
    <xdr:pic>
      <xdr:nvPicPr>
        <xdr:cNvPr id="22" name="image711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1562100" cy="1028700"/>
    <xdr:pic>
      <xdr:nvPicPr>
        <xdr:cNvPr id="23" name="image719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504950" cy="962025"/>
    <xdr:pic>
      <xdr:nvPicPr>
        <xdr:cNvPr id="24" name="image729.pn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1666875" cy="990600"/>
    <xdr:pic>
      <xdr:nvPicPr>
        <xdr:cNvPr id="25" name="image731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1495425" cy="1000125"/>
    <xdr:pic>
      <xdr:nvPicPr>
        <xdr:cNvPr id="26" name="image715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704975" cy="1000125"/>
    <xdr:pic>
      <xdr:nvPicPr>
        <xdr:cNvPr id="27" name="image713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1685925" cy="1000125"/>
    <xdr:pic>
      <xdr:nvPicPr>
        <xdr:cNvPr id="28" name="image707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1628775" cy="1000125"/>
    <xdr:pic>
      <xdr:nvPicPr>
        <xdr:cNvPr id="29" name="image720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1628775" cy="1000125"/>
    <xdr:pic>
      <xdr:nvPicPr>
        <xdr:cNvPr id="30" name="image712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1809750" cy="1114425"/>
    <xdr:pic>
      <xdr:nvPicPr>
        <xdr:cNvPr id="31" name="image735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1905000" cy="962025"/>
    <xdr:pic>
      <xdr:nvPicPr>
        <xdr:cNvPr id="32" name="image727.pn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3409950" cy="971550"/>
    <xdr:pic>
      <xdr:nvPicPr>
        <xdr:cNvPr id="33" name="image709.pn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2057400" cy="1143000"/>
    <xdr:pic>
      <xdr:nvPicPr>
        <xdr:cNvPr id="34" name="image741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1562100" cy="1162050"/>
    <xdr:pic>
      <xdr:nvPicPr>
        <xdr:cNvPr id="35" name="image723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1133475" cy="1133475"/>
    <xdr:pic>
      <xdr:nvPicPr>
        <xdr:cNvPr id="36" name="image726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1628775" cy="1066800"/>
    <xdr:pic>
      <xdr:nvPicPr>
        <xdr:cNvPr id="37" name="image69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1752600" cy="1047750"/>
    <xdr:pic>
      <xdr:nvPicPr>
        <xdr:cNvPr id="38" name="image69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1447800" cy="1190625"/>
    <xdr:pic>
      <xdr:nvPicPr>
        <xdr:cNvPr id="39" name="image714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2124075" cy="1200150"/>
    <xdr:pic>
      <xdr:nvPicPr>
        <xdr:cNvPr id="40" name="image733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2085975" cy="1171575"/>
    <xdr:pic>
      <xdr:nvPicPr>
        <xdr:cNvPr id="41" name="image733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1819275" cy="1209675"/>
    <xdr:pic>
      <xdr:nvPicPr>
        <xdr:cNvPr id="42" name="image734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1857375" cy="1152525"/>
    <xdr:pic>
      <xdr:nvPicPr>
        <xdr:cNvPr id="43" name="image721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904875" cy="904875"/>
    <xdr:pic>
      <xdr:nvPicPr>
        <xdr:cNvPr id="44" name="image736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1228725" cy="923925"/>
    <xdr:pic>
      <xdr:nvPicPr>
        <xdr:cNvPr id="45" name="image732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0" cy="1019175"/>
    <xdr:pic>
      <xdr:nvPicPr>
        <xdr:cNvPr id="2" name="image738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0</xdr:rowOff>
    </xdr:from>
    <xdr:ext cx="990600" cy="990600"/>
    <xdr:pic>
      <xdr:nvPicPr>
        <xdr:cNvPr id="3" name="image72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2286000" cy="1047750"/>
    <xdr:pic>
      <xdr:nvPicPr>
        <xdr:cNvPr id="4" name="image74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1333500" cy="1000125"/>
    <xdr:pic>
      <xdr:nvPicPr>
        <xdr:cNvPr id="5" name="image74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009650" cy="1162050"/>
    <xdr:pic>
      <xdr:nvPicPr>
        <xdr:cNvPr id="6" name="image737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1409700" cy="1047750"/>
    <xdr:pic>
      <xdr:nvPicPr>
        <xdr:cNvPr id="7" name="image72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238250" cy="1066800"/>
    <xdr:pic>
      <xdr:nvPicPr>
        <xdr:cNvPr id="8" name="image739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4</xdr:row>
      <xdr:rowOff>142875</xdr:rowOff>
    </xdr:from>
    <xdr:ext cx="885825" cy="609600"/>
    <xdr:pic>
      <xdr:nvPicPr>
        <xdr:cNvPr id="2" name="image16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8</xdr:row>
      <xdr:rowOff>161925</xdr:rowOff>
    </xdr:from>
    <xdr:ext cx="885825" cy="809625"/>
    <xdr:pic>
      <xdr:nvPicPr>
        <xdr:cNvPr id="3" name="image17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923925</xdr:colOff>
      <xdr:row>5</xdr:row>
      <xdr:rowOff>114300</xdr:rowOff>
    </xdr:from>
    <xdr:ext cx="857250" cy="1009650"/>
    <xdr:pic>
      <xdr:nvPicPr>
        <xdr:cNvPr id="4" name="image16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23</xdr:row>
      <xdr:rowOff>47625</xdr:rowOff>
    </xdr:from>
    <xdr:ext cx="619125" cy="533400"/>
    <xdr:pic>
      <xdr:nvPicPr>
        <xdr:cNvPr id="5" name="image15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866775" cy="581025"/>
    <xdr:pic>
      <xdr:nvPicPr>
        <xdr:cNvPr id="6" name="image167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942975" cy="628650"/>
    <xdr:pic>
      <xdr:nvPicPr>
        <xdr:cNvPr id="7" name="image204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1257300" cy="628650"/>
    <xdr:pic>
      <xdr:nvPicPr>
        <xdr:cNvPr id="8" name="image198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942975" cy="628650"/>
    <xdr:pic>
      <xdr:nvPicPr>
        <xdr:cNvPr id="9" name="image173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942975" cy="628650"/>
    <xdr:pic>
      <xdr:nvPicPr>
        <xdr:cNvPr id="10" name="image179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952500" cy="638175"/>
    <xdr:pic>
      <xdr:nvPicPr>
        <xdr:cNvPr id="11" name="image17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952500" cy="638175"/>
    <xdr:pic>
      <xdr:nvPicPr>
        <xdr:cNvPr id="12" name="image174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923925" cy="638175"/>
    <xdr:pic>
      <xdr:nvPicPr>
        <xdr:cNvPr id="13" name="image171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876300" cy="533400"/>
    <xdr:pic>
      <xdr:nvPicPr>
        <xdr:cNvPr id="14" name="image161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1133475" cy="638175"/>
    <xdr:pic>
      <xdr:nvPicPr>
        <xdr:cNvPr id="15" name="image178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1352550" cy="542925"/>
    <xdr:pic>
      <xdr:nvPicPr>
        <xdr:cNvPr id="16" name="image166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1476375" cy="514350"/>
    <xdr:pic>
      <xdr:nvPicPr>
        <xdr:cNvPr id="17" name="image165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1562100" cy="542925"/>
    <xdr:pic>
      <xdr:nvPicPr>
        <xdr:cNvPr id="18" name="image189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1257300" cy="590550"/>
    <xdr:pic>
      <xdr:nvPicPr>
        <xdr:cNvPr id="19" name="image181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1304925" cy="609600"/>
    <xdr:pic>
      <xdr:nvPicPr>
        <xdr:cNvPr id="20" name="image181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981075" cy="657225"/>
    <xdr:pic>
      <xdr:nvPicPr>
        <xdr:cNvPr id="21" name="image190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180975" cy="200025"/>
    <xdr:pic>
      <xdr:nvPicPr>
        <xdr:cNvPr id="22" name="image177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66675" cy="200025"/>
    <xdr:pic>
      <xdr:nvPicPr>
        <xdr:cNvPr id="23" name="image185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0</xdr:rowOff>
    </xdr:from>
    <xdr:ext cx="400050" cy="200025"/>
    <xdr:pic>
      <xdr:nvPicPr>
        <xdr:cNvPr id="24" name="image217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400050" cy="200025"/>
    <xdr:pic>
      <xdr:nvPicPr>
        <xdr:cNvPr id="25" name="image197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</xdr:row>
      <xdr:rowOff>0</xdr:rowOff>
    </xdr:from>
    <xdr:ext cx="228600" cy="200025"/>
    <xdr:pic>
      <xdr:nvPicPr>
        <xdr:cNvPr id="26" name="image188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314325" cy="200025"/>
    <xdr:pic>
      <xdr:nvPicPr>
        <xdr:cNvPr id="27" name="image176.pn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352425" cy="200025"/>
    <xdr:pic>
      <xdr:nvPicPr>
        <xdr:cNvPr id="28" name="image183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0</xdr:rowOff>
    </xdr:from>
    <xdr:ext cx="828675" cy="542925"/>
    <xdr:pic>
      <xdr:nvPicPr>
        <xdr:cNvPr id="29" name="image204.pn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</xdr:row>
      <xdr:rowOff>0</xdr:rowOff>
    </xdr:from>
    <xdr:ext cx="952500" cy="476250"/>
    <xdr:pic>
      <xdr:nvPicPr>
        <xdr:cNvPr id="30" name="image198.pn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1028700" cy="685800"/>
    <xdr:pic>
      <xdr:nvPicPr>
        <xdr:cNvPr id="31" name="image192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0</xdr:rowOff>
    </xdr:from>
    <xdr:ext cx="1028700" cy="685800"/>
    <xdr:pic>
      <xdr:nvPicPr>
        <xdr:cNvPr id="32" name="image202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</xdr:row>
      <xdr:rowOff>0</xdr:rowOff>
    </xdr:from>
    <xdr:ext cx="1009650" cy="676275"/>
    <xdr:pic>
      <xdr:nvPicPr>
        <xdr:cNvPr id="33" name="image191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0</xdr:rowOff>
    </xdr:from>
    <xdr:ext cx="1171575" cy="781050"/>
    <xdr:pic>
      <xdr:nvPicPr>
        <xdr:cNvPr id="34" name="image203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</xdr:row>
      <xdr:rowOff>0</xdr:rowOff>
    </xdr:from>
    <xdr:ext cx="752475" cy="504825"/>
    <xdr:pic>
      <xdr:nvPicPr>
        <xdr:cNvPr id="35" name="image194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</xdr:row>
      <xdr:rowOff>0</xdr:rowOff>
    </xdr:from>
    <xdr:ext cx="771525" cy="523875"/>
    <xdr:pic>
      <xdr:nvPicPr>
        <xdr:cNvPr id="36" name="image184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</xdr:row>
      <xdr:rowOff>0</xdr:rowOff>
    </xdr:from>
    <xdr:ext cx="904875" cy="600075"/>
    <xdr:pic>
      <xdr:nvPicPr>
        <xdr:cNvPr id="37" name="image196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</xdr:row>
      <xdr:rowOff>0</xdr:rowOff>
    </xdr:from>
    <xdr:ext cx="685800" cy="504825"/>
    <xdr:pic>
      <xdr:nvPicPr>
        <xdr:cNvPr id="38" name="image193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</xdr:row>
      <xdr:rowOff>0</xdr:rowOff>
    </xdr:from>
    <xdr:ext cx="685800" cy="504825"/>
    <xdr:pic>
      <xdr:nvPicPr>
        <xdr:cNvPr id="39" name="image207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685800" cy="504825"/>
    <xdr:pic>
      <xdr:nvPicPr>
        <xdr:cNvPr id="40" name="image201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</xdr:row>
      <xdr:rowOff>0</xdr:rowOff>
    </xdr:from>
    <xdr:ext cx="1457325" cy="590550"/>
    <xdr:pic>
      <xdr:nvPicPr>
        <xdr:cNvPr id="41" name="image187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82</xdr:row>
      <xdr:rowOff>0</xdr:rowOff>
    </xdr:from>
    <xdr:ext cx="1466850" cy="981075"/>
    <xdr:pic>
      <xdr:nvPicPr>
        <xdr:cNvPr id="42" name="image232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31</xdr:row>
      <xdr:rowOff>133350</xdr:rowOff>
    </xdr:from>
    <xdr:ext cx="2552700" cy="571500"/>
    <xdr:pic>
      <xdr:nvPicPr>
        <xdr:cNvPr id="2" name="image23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419100</xdr:colOff>
      <xdr:row>34</xdr:row>
      <xdr:rowOff>85725</xdr:rowOff>
    </xdr:from>
    <xdr:ext cx="2209800" cy="1457325"/>
    <xdr:pic>
      <xdr:nvPicPr>
        <xdr:cNvPr id="3" name="image24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21</xdr:row>
      <xdr:rowOff>19050</xdr:rowOff>
    </xdr:from>
    <xdr:ext cx="2514600" cy="1504950"/>
    <xdr:pic>
      <xdr:nvPicPr>
        <xdr:cNvPr id="4" name="image235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0</xdr:row>
      <xdr:rowOff>66675</xdr:rowOff>
    </xdr:from>
    <xdr:ext cx="3714750" cy="742950"/>
    <xdr:pic>
      <xdr:nvPicPr>
        <xdr:cNvPr id="5" name="image24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47</xdr:row>
      <xdr:rowOff>28575</xdr:rowOff>
    </xdr:from>
    <xdr:ext cx="1828800" cy="742950"/>
    <xdr:pic>
      <xdr:nvPicPr>
        <xdr:cNvPr id="6" name="image11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971550" cy="876300"/>
    <xdr:pic>
      <xdr:nvPicPr>
        <xdr:cNvPr id="7" name="image25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504825</xdr:colOff>
      <xdr:row>7</xdr:row>
      <xdr:rowOff>19050</xdr:rowOff>
    </xdr:from>
    <xdr:ext cx="1066800" cy="838200"/>
    <xdr:pic>
      <xdr:nvPicPr>
        <xdr:cNvPr id="2" name="image25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5</xdr:row>
      <xdr:rowOff>57150</xdr:rowOff>
    </xdr:from>
    <xdr:ext cx="1162050" cy="895350"/>
    <xdr:pic>
      <xdr:nvPicPr>
        <xdr:cNvPr id="3" name="image244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504825</xdr:colOff>
      <xdr:row>3</xdr:row>
      <xdr:rowOff>19050</xdr:rowOff>
    </xdr:from>
    <xdr:ext cx="1162050" cy="790575"/>
    <xdr:pic>
      <xdr:nvPicPr>
        <xdr:cNvPr id="4" name="image256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723900" cy="542925"/>
    <xdr:pic>
      <xdr:nvPicPr>
        <xdr:cNvPr id="5" name="image247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714375" cy="542925"/>
    <xdr:pic>
      <xdr:nvPicPr>
        <xdr:cNvPr id="6" name="image237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1343025" cy="838200"/>
    <xdr:pic>
      <xdr:nvPicPr>
        <xdr:cNvPr id="7" name="image24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704850" cy="533400"/>
    <xdr:pic>
      <xdr:nvPicPr>
        <xdr:cNvPr id="8" name="image247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523875" cy="523875"/>
    <xdr:pic>
      <xdr:nvPicPr>
        <xdr:cNvPr id="9" name="image253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590550" cy="523875"/>
    <xdr:pic>
      <xdr:nvPicPr>
        <xdr:cNvPr id="10" name="image242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990600" cy="742950"/>
    <xdr:pic>
      <xdr:nvPicPr>
        <xdr:cNvPr id="11" name="image24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723900" cy="542925"/>
    <xdr:pic>
      <xdr:nvPicPr>
        <xdr:cNvPr id="12" name="image247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809625" cy="485775"/>
    <xdr:pic>
      <xdr:nvPicPr>
        <xdr:cNvPr id="13" name="image265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238125" cy="161925"/>
    <xdr:pic>
      <xdr:nvPicPr>
        <xdr:cNvPr id="14" name="image25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238125" cy="161925"/>
    <xdr:pic>
      <xdr:nvPicPr>
        <xdr:cNvPr id="15" name="image25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238125" cy="161925"/>
    <xdr:pic>
      <xdr:nvPicPr>
        <xdr:cNvPr id="16" name="image259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238125" cy="161925"/>
    <xdr:pic>
      <xdr:nvPicPr>
        <xdr:cNvPr id="17" name="image259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0</xdr:row>
      <xdr:rowOff>0</xdr:rowOff>
    </xdr:from>
    <xdr:ext cx="266700" cy="200025"/>
    <xdr:pic>
      <xdr:nvPicPr>
        <xdr:cNvPr id="2" name="image26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1314450" cy="657225"/>
    <xdr:pic>
      <xdr:nvPicPr>
        <xdr:cNvPr id="3" name="image263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295275" cy="200025"/>
    <xdr:pic>
      <xdr:nvPicPr>
        <xdr:cNvPr id="4" name="image26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295275" cy="200025"/>
    <xdr:pic>
      <xdr:nvPicPr>
        <xdr:cNvPr id="5" name="image26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933450" cy="428625"/>
    <xdr:pic>
      <xdr:nvPicPr>
        <xdr:cNvPr id="6" name="image269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447675" cy="342900"/>
    <xdr:pic>
      <xdr:nvPicPr>
        <xdr:cNvPr id="7" name="image262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257175" cy="200025"/>
    <xdr:pic>
      <xdr:nvPicPr>
        <xdr:cNvPr id="8" name="image255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362075" cy="676275"/>
    <xdr:pic>
      <xdr:nvPicPr>
        <xdr:cNvPr id="9" name="image26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295275" cy="200025"/>
    <xdr:pic>
      <xdr:nvPicPr>
        <xdr:cNvPr id="10" name="image279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295275" cy="200025"/>
    <xdr:pic>
      <xdr:nvPicPr>
        <xdr:cNvPr id="11" name="image271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952500" cy="438150"/>
    <xdr:pic>
      <xdr:nvPicPr>
        <xdr:cNvPr id="12" name="image269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466725" cy="352425"/>
    <xdr:pic>
      <xdr:nvPicPr>
        <xdr:cNvPr id="13" name="image262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257175" cy="200025"/>
    <xdr:pic>
      <xdr:nvPicPr>
        <xdr:cNvPr id="14" name="image255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1362075" cy="676275"/>
    <xdr:pic>
      <xdr:nvPicPr>
        <xdr:cNvPr id="15" name="image266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295275" cy="200025"/>
    <xdr:pic>
      <xdr:nvPicPr>
        <xdr:cNvPr id="16" name="image26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295275" cy="200025"/>
    <xdr:pic>
      <xdr:nvPicPr>
        <xdr:cNvPr id="17" name="image26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933450" cy="428625"/>
    <xdr:pic>
      <xdr:nvPicPr>
        <xdr:cNvPr id="18" name="image269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466725" cy="352425"/>
    <xdr:pic>
      <xdr:nvPicPr>
        <xdr:cNvPr id="19" name="image262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257175" cy="200025"/>
    <xdr:pic>
      <xdr:nvPicPr>
        <xdr:cNvPr id="20" name="image255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257300" cy="628650"/>
    <xdr:pic>
      <xdr:nvPicPr>
        <xdr:cNvPr id="21" name="image277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295275" cy="200025"/>
    <xdr:pic>
      <xdr:nvPicPr>
        <xdr:cNvPr id="22" name="image279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295275" cy="200025"/>
    <xdr:pic>
      <xdr:nvPicPr>
        <xdr:cNvPr id="23" name="image271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914400" cy="419100"/>
    <xdr:pic>
      <xdr:nvPicPr>
        <xdr:cNvPr id="24" name="image269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466725" cy="352425"/>
    <xdr:pic>
      <xdr:nvPicPr>
        <xdr:cNvPr id="25" name="image262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257175" cy="200025"/>
    <xdr:pic>
      <xdr:nvPicPr>
        <xdr:cNvPr id="26" name="image255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14</xdr:row>
      <xdr:rowOff>152400</xdr:rowOff>
    </xdr:from>
    <xdr:ext cx="1181100" cy="257175"/>
    <xdr:pic>
      <xdr:nvPicPr>
        <xdr:cNvPr id="2" name="image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7</xdr:row>
      <xdr:rowOff>47625</xdr:rowOff>
    </xdr:from>
    <xdr:ext cx="666750" cy="485775"/>
    <xdr:pic>
      <xdr:nvPicPr>
        <xdr:cNvPr id="3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21</xdr:row>
      <xdr:rowOff>304800</xdr:rowOff>
    </xdr:from>
    <xdr:ext cx="1152525" cy="228600"/>
    <xdr:pic>
      <xdr:nvPicPr>
        <xdr:cNvPr id="4" name="image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24</xdr:row>
      <xdr:rowOff>0</xdr:rowOff>
    </xdr:from>
    <xdr:ext cx="1295400" cy="9525"/>
    <xdr:pic>
      <xdr:nvPicPr>
        <xdr:cNvPr id="5" name="image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</xdr:row>
      <xdr:rowOff>190500</xdr:rowOff>
    </xdr:from>
    <xdr:ext cx="1162050" cy="238125"/>
    <xdr:pic>
      <xdr:nvPicPr>
        <xdr:cNvPr id="6" name="image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5</xdr:row>
      <xdr:rowOff>47625</xdr:rowOff>
    </xdr:from>
    <xdr:ext cx="666750" cy="485775"/>
    <xdr:pic>
      <xdr:nvPicPr>
        <xdr:cNvPr id="7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3</xdr:row>
      <xdr:rowOff>57150</xdr:rowOff>
    </xdr:from>
    <xdr:ext cx="666750" cy="485775"/>
    <xdr:pic>
      <xdr:nvPicPr>
        <xdr:cNvPr id="8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18</xdr:row>
      <xdr:rowOff>161925</xdr:rowOff>
    </xdr:from>
    <xdr:ext cx="1181100" cy="257175"/>
    <xdr:pic>
      <xdr:nvPicPr>
        <xdr:cNvPr id="9" name="image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24</xdr:row>
      <xdr:rowOff>114300</xdr:rowOff>
    </xdr:from>
    <xdr:ext cx="666750" cy="485775"/>
    <xdr:pic>
      <xdr:nvPicPr>
        <xdr:cNvPr id="10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25</xdr:row>
      <xdr:rowOff>66675</xdr:rowOff>
    </xdr:from>
    <xdr:ext cx="666750" cy="485775"/>
    <xdr:pic>
      <xdr:nvPicPr>
        <xdr:cNvPr id="11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26</xdr:row>
      <xdr:rowOff>95250</xdr:rowOff>
    </xdr:from>
    <xdr:ext cx="666750" cy="485775"/>
    <xdr:pic>
      <xdr:nvPicPr>
        <xdr:cNvPr id="12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27</xdr:row>
      <xdr:rowOff>95250</xdr:rowOff>
    </xdr:from>
    <xdr:ext cx="666750" cy="485775"/>
    <xdr:pic>
      <xdr:nvPicPr>
        <xdr:cNvPr id="13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28</xdr:row>
      <xdr:rowOff>161925</xdr:rowOff>
    </xdr:from>
    <xdr:ext cx="666750" cy="485775"/>
    <xdr:pic>
      <xdr:nvPicPr>
        <xdr:cNvPr id="14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29</xdr:row>
      <xdr:rowOff>133350</xdr:rowOff>
    </xdr:from>
    <xdr:ext cx="666750" cy="485775"/>
    <xdr:pic>
      <xdr:nvPicPr>
        <xdr:cNvPr id="15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38</xdr:row>
      <xdr:rowOff>76200</xdr:rowOff>
    </xdr:from>
    <xdr:ext cx="666750" cy="485775"/>
    <xdr:pic>
      <xdr:nvPicPr>
        <xdr:cNvPr id="16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39</xdr:row>
      <xdr:rowOff>85725</xdr:rowOff>
    </xdr:from>
    <xdr:ext cx="666750" cy="485775"/>
    <xdr:pic>
      <xdr:nvPicPr>
        <xdr:cNvPr id="17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40</xdr:row>
      <xdr:rowOff>66675</xdr:rowOff>
    </xdr:from>
    <xdr:ext cx="666750" cy="485775"/>
    <xdr:pic>
      <xdr:nvPicPr>
        <xdr:cNvPr id="18" name="image26.jpg" descr="logo_mini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41</xdr:row>
      <xdr:rowOff>257175</xdr:rowOff>
    </xdr:from>
    <xdr:ext cx="1247775" cy="285750"/>
    <xdr:pic>
      <xdr:nvPicPr>
        <xdr:cNvPr id="19" name="image27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42</xdr:row>
      <xdr:rowOff>342900</xdr:rowOff>
    </xdr:from>
    <xdr:ext cx="1247775" cy="285750"/>
    <xdr:pic>
      <xdr:nvPicPr>
        <xdr:cNvPr id="20" name="image27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30</xdr:row>
      <xdr:rowOff>133350</xdr:rowOff>
    </xdr:from>
    <xdr:ext cx="666750" cy="485775"/>
    <xdr:pic>
      <xdr:nvPicPr>
        <xdr:cNvPr id="21" name="image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31</xdr:row>
      <xdr:rowOff>133350</xdr:rowOff>
    </xdr:from>
    <xdr:ext cx="666750" cy="485775"/>
    <xdr:pic>
      <xdr:nvPicPr>
        <xdr:cNvPr id="22" name="image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419100" cy="285750"/>
    <xdr:pic>
      <xdr:nvPicPr>
        <xdr:cNvPr id="23" name="image28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428625" cy="285750"/>
    <xdr:pic>
      <xdr:nvPicPr>
        <xdr:cNvPr id="24" name="image267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</xdr:row>
      <xdr:rowOff>0</xdr:rowOff>
    </xdr:from>
    <xdr:ext cx="419100" cy="285750"/>
    <xdr:pic>
      <xdr:nvPicPr>
        <xdr:cNvPr id="25" name="image27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485775" cy="285750"/>
    <xdr:pic>
      <xdr:nvPicPr>
        <xdr:cNvPr id="26" name="image268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361950" cy="285750"/>
    <xdr:pic>
      <xdr:nvPicPr>
        <xdr:cNvPr id="27" name="image282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</xdr:row>
      <xdr:rowOff>0</xdr:rowOff>
    </xdr:from>
    <xdr:ext cx="428625" cy="285750"/>
    <xdr:pic>
      <xdr:nvPicPr>
        <xdr:cNvPr id="28" name="image27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</xdr:row>
      <xdr:rowOff>0</xdr:rowOff>
    </xdr:from>
    <xdr:ext cx="447675" cy="285750"/>
    <xdr:pic>
      <xdr:nvPicPr>
        <xdr:cNvPr id="29" name="image272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</xdr:row>
      <xdr:rowOff>0</xdr:rowOff>
    </xdr:from>
    <xdr:ext cx="533400" cy="285750"/>
    <xdr:pic>
      <xdr:nvPicPr>
        <xdr:cNvPr id="30" name="image280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</xdr:row>
      <xdr:rowOff>0</xdr:rowOff>
    </xdr:from>
    <xdr:ext cx="457200" cy="276225"/>
    <xdr:pic>
      <xdr:nvPicPr>
        <xdr:cNvPr id="31" name="image286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504825" cy="342900"/>
    <xdr:pic>
      <xdr:nvPicPr>
        <xdr:cNvPr id="32" name="image287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1095375" cy="676275"/>
    <xdr:pic>
      <xdr:nvPicPr>
        <xdr:cNvPr id="33" name="image28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1066800" cy="676275"/>
    <xdr:pic>
      <xdr:nvPicPr>
        <xdr:cNvPr id="34" name="image284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</xdr:row>
      <xdr:rowOff>0</xdr:rowOff>
    </xdr:from>
    <xdr:ext cx="723900" cy="676275"/>
    <xdr:pic>
      <xdr:nvPicPr>
        <xdr:cNvPr id="35" name="image292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</xdr:row>
      <xdr:rowOff>0</xdr:rowOff>
    </xdr:from>
    <xdr:ext cx="971550" cy="676275"/>
    <xdr:pic>
      <xdr:nvPicPr>
        <xdr:cNvPr id="36" name="image307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</xdr:row>
      <xdr:rowOff>0</xdr:rowOff>
    </xdr:from>
    <xdr:ext cx="990600" cy="752475"/>
    <xdr:pic>
      <xdr:nvPicPr>
        <xdr:cNvPr id="37" name="image276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</xdr:row>
      <xdr:rowOff>0</xdr:rowOff>
    </xdr:from>
    <xdr:ext cx="1181100" cy="800100"/>
    <xdr:pic>
      <xdr:nvPicPr>
        <xdr:cNvPr id="38" name="image278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</xdr:row>
      <xdr:rowOff>0</xdr:rowOff>
    </xdr:from>
    <xdr:ext cx="1143000" cy="762000"/>
    <xdr:pic>
      <xdr:nvPicPr>
        <xdr:cNvPr id="39" name="image295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</xdr:row>
      <xdr:rowOff>0</xdr:rowOff>
    </xdr:from>
    <xdr:ext cx="1095375" cy="733425"/>
    <xdr:pic>
      <xdr:nvPicPr>
        <xdr:cNvPr id="40" name="image304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1028700" cy="752475"/>
    <xdr:pic>
      <xdr:nvPicPr>
        <xdr:cNvPr id="41" name="image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</xdr:row>
      <xdr:rowOff>0</xdr:rowOff>
    </xdr:from>
    <xdr:ext cx="1123950" cy="752475"/>
    <xdr:pic>
      <xdr:nvPicPr>
        <xdr:cNvPr id="42" name="image296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885825" cy="647700"/>
    <xdr:pic>
      <xdr:nvPicPr>
        <xdr:cNvPr id="43" name="image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</xdr:row>
      <xdr:rowOff>0</xdr:rowOff>
    </xdr:from>
    <xdr:ext cx="971550" cy="647700"/>
    <xdr:pic>
      <xdr:nvPicPr>
        <xdr:cNvPr id="44" name="image304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962025" cy="704850"/>
    <xdr:pic>
      <xdr:nvPicPr>
        <xdr:cNvPr id="45" name="image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1057275" cy="704850"/>
    <xdr:pic>
      <xdr:nvPicPr>
        <xdr:cNvPr id="46" name="image315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962025" cy="704850"/>
    <xdr:pic>
      <xdr:nvPicPr>
        <xdr:cNvPr id="47" name="image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</xdr:row>
      <xdr:rowOff>0</xdr:rowOff>
    </xdr:from>
    <xdr:ext cx="1057275" cy="704850"/>
    <xdr:pic>
      <xdr:nvPicPr>
        <xdr:cNvPr id="48" name="image306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723900" cy="533400"/>
    <xdr:pic>
      <xdr:nvPicPr>
        <xdr:cNvPr id="49" name="image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</xdr:row>
      <xdr:rowOff>0</xdr:rowOff>
    </xdr:from>
    <xdr:ext cx="1181100" cy="314325"/>
    <xdr:pic>
      <xdr:nvPicPr>
        <xdr:cNvPr id="50" name="image285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723900" cy="533400"/>
    <xdr:pic>
      <xdr:nvPicPr>
        <xdr:cNvPr id="51" name="image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</xdr:row>
      <xdr:rowOff>0</xdr:rowOff>
    </xdr:from>
    <xdr:ext cx="1181100" cy="314325"/>
    <xdr:pic>
      <xdr:nvPicPr>
        <xdr:cNvPr id="52" name="image285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</xdr:row>
      <xdr:rowOff>0</xdr:rowOff>
    </xdr:from>
    <xdr:ext cx="1181100" cy="314325"/>
    <xdr:pic>
      <xdr:nvPicPr>
        <xdr:cNvPr id="53" name="image285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</xdr:row>
      <xdr:rowOff>0</xdr:rowOff>
    </xdr:from>
    <xdr:ext cx="914400" cy="609600"/>
    <xdr:pic>
      <xdr:nvPicPr>
        <xdr:cNvPr id="54" name="image312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</xdr:row>
      <xdr:rowOff>0</xdr:rowOff>
    </xdr:from>
    <xdr:ext cx="1181100" cy="533400"/>
    <xdr:pic>
      <xdr:nvPicPr>
        <xdr:cNvPr id="55" name="image269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</xdr:row>
      <xdr:rowOff>0</xdr:rowOff>
    </xdr:from>
    <xdr:ext cx="1047750" cy="790575"/>
    <xdr:pic>
      <xdr:nvPicPr>
        <xdr:cNvPr id="56" name="image262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1181100" cy="885825"/>
    <xdr:pic>
      <xdr:nvPicPr>
        <xdr:cNvPr id="57" name="image255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38100</xdr:rowOff>
    </xdr:from>
    <xdr:ext cx="2647950" cy="1371600"/>
    <xdr:pic>
      <xdr:nvPicPr>
        <xdr:cNvPr id="2" name="image29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2647950" cy="1209675"/>
    <xdr:pic>
      <xdr:nvPicPr>
        <xdr:cNvPr id="3" name="image30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352425</xdr:colOff>
      <xdr:row>29</xdr:row>
      <xdr:rowOff>57150</xdr:rowOff>
    </xdr:from>
    <xdr:ext cx="1638300" cy="1581150"/>
    <xdr:pic>
      <xdr:nvPicPr>
        <xdr:cNvPr id="4" name="image299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400050</xdr:colOff>
      <xdr:row>43</xdr:row>
      <xdr:rowOff>76200</xdr:rowOff>
    </xdr:from>
    <xdr:ext cx="1657350" cy="1447800"/>
    <xdr:pic>
      <xdr:nvPicPr>
        <xdr:cNvPr id="5" name="image29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447675</xdr:colOff>
      <xdr:row>56</xdr:row>
      <xdr:rowOff>47625</xdr:rowOff>
    </xdr:from>
    <xdr:ext cx="1524000" cy="1524000"/>
    <xdr:pic>
      <xdr:nvPicPr>
        <xdr:cNvPr id="6" name="image288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323850</xdr:colOff>
      <xdr:row>69</xdr:row>
      <xdr:rowOff>38100</xdr:rowOff>
    </xdr:from>
    <xdr:ext cx="1762125" cy="1638300"/>
    <xdr:pic>
      <xdr:nvPicPr>
        <xdr:cNvPr id="7" name="image301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83</xdr:row>
      <xdr:rowOff>123825</xdr:rowOff>
    </xdr:from>
    <xdr:ext cx="1762125" cy="1400175"/>
    <xdr:pic>
      <xdr:nvPicPr>
        <xdr:cNvPr id="8" name="image316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342900</xdr:colOff>
      <xdr:row>98</xdr:row>
      <xdr:rowOff>19050</xdr:rowOff>
    </xdr:from>
    <xdr:ext cx="1762125" cy="1314450"/>
    <xdr:pic>
      <xdr:nvPicPr>
        <xdr:cNvPr id="9" name="image30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295275</xdr:colOff>
      <xdr:row>113</xdr:row>
      <xdr:rowOff>9525</xdr:rowOff>
    </xdr:from>
    <xdr:ext cx="1752600" cy="1504950"/>
    <xdr:pic>
      <xdr:nvPicPr>
        <xdr:cNvPr id="10" name="image29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323850</xdr:colOff>
      <xdr:row>127</xdr:row>
      <xdr:rowOff>66675</xdr:rowOff>
    </xdr:from>
    <xdr:ext cx="1762125" cy="1733550"/>
    <xdr:pic>
      <xdr:nvPicPr>
        <xdr:cNvPr id="11" name="image311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295275</xdr:colOff>
      <xdr:row>143</xdr:row>
      <xdr:rowOff>47625</xdr:rowOff>
    </xdr:from>
    <xdr:ext cx="1752600" cy="1219200"/>
    <xdr:pic>
      <xdr:nvPicPr>
        <xdr:cNvPr id="12" name="image289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333375</xdr:colOff>
      <xdr:row>154</xdr:row>
      <xdr:rowOff>114300</xdr:rowOff>
    </xdr:from>
    <xdr:ext cx="1762125" cy="1714500"/>
    <xdr:pic>
      <xdr:nvPicPr>
        <xdr:cNvPr id="13" name="image293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304800</xdr:colOff>
      <xdr:row>41</xdr:row>
      <xdr:rowOff>28575</xdr:rowOff>
    </xdr:from>
    <xdr:ext cx="819150" cy="704850"/>
    <xdr:pic>
      <xdr:nvPicPr>
        <xdr:cNvPr id="2" name="image297.jpg" descr="Factor 8_6_mini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40</xdr:row>
      <xdr:rowOff>28575</xdr:rowOff>
    </xdr:from>
    <xdr:ext cx="676275" cy="695325"/>
    <xdr:pic>
      <xdr:nvPicPr>
        <xdr:cNvPr id="3" name="image297.jpg" descr="Factor 8_6_mini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48</xdr:row>
      <xdr:rowOff>161925</xdr:rowOff>
    </xdr:from>
    <xdr:ext cx="828675" cy="695325"/>
    <xdr:pic>
      <xdr:nvPicPr>
        <xdr:cNvPr id="4" name="image313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39</xdr:row>
      <xdr:rowOff>85725</xdr:rowOff>
    </xdr:from>
    <xdr:ext cx="676275" cy="695325"/>
    <xdr:pic>
      <xdr:nvPicPr>
        <xdr:cNvPr id="5" name="image297.jpg" descr="Factor 8_6_mini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29</xdr:row>
      <xdr:rowOff>114300</xdr:rowOff>
    </xdr:from>
    <xdr:ext cx="1485900" cy="781050"/>
    <xdr:pic>
      <xdr:nvPicPr>
        <xdr:cNvPr id="6" name="image309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37</xdr:row>
      <xdr:rowOff>85725</xdr:rowOff>
    </xdr:from>
    <xdr:ext cx="666750" cy="828675"/>
    <xdr:pic>
      <xdr:nvPicPr>
        <xdr:cNvPr id="7" name="image30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38</xdr:row>
      <xdr:rowOff>28575</xdr:rowOff>
    </xdr:from>
    <xdr:ext cx="1323975" cy="885825"/>
    <xdr:pic>
      <xdr:nvPicPr>
        <xdr:cNvPr id="8" name="image308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47</xdr:row>
      <xdr:rowOff>57150</xdr:rowOff>
    </xdr:from>
    <xdr:ext cx="885825" cy="723900"/>
    <xdr:pic>
      <xdr:nvPicPr>
        <xdr:cNvPr id="9" name="image298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</xdr:row>
      <xdr:rowOff>0</xdr:rowOff>
    </xdr:from>
    <xdr:ext cx="1552575" cy="1028700"/>
    <xdr:pic>
      <xdr:nvPicPr>
        <xdr:cNvPr id="10" name="image344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552575" cy="1028700"/>
    <xdr:pic>
      <xdr:nvPicPr>
        <xdr:cNvPr id="11" name="image332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552575" cy="1028700"/>
    <xdr:pic>
      <xdr:nvPicPr>
        <xdr:cNvPr id="12" name="image303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552575" cy="1028700"/>
    <xdr:pic>
      <xdr:nvPicPr>
        <xdr:cNvPr id="13" name="image342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552575" cy="1028700"/>
    <xdr:pic>
      <xdr:nvPicPr>
        <xdr:cNvPr id="14" name="image31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552575" cy="1028700"/>
    <xdr:pic>
      <xdr:nvPicPr>
        <xdr:cNvPr id="15" name="image349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400175" cy="933450"/>
    <xdr:pic>
      <xdr:nvPicPr>
        <xdr:cNvPr id="16" name="image320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400175" cy="933450"/>
    <xdr:pic>
      <xdr:nvPicPr>
        <xdr:cNvPr id="17" name="image321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552575" cy="1028700"/>
    <xdr:pic>
      <xdr:nvPicPr>
        <xdr:cNvPr id="18" name="image333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66825" cy="1266825"/>
    <xdr:pic>
      <xdr:nvPicPr>
        <xdr:cNvPr id="19" name="image341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90625" cy="1190625"/>
    <xdr:pic>
      <xdr:nvPicPr>
        <xdr:cNvPr id="20" name="image310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152525" cy="1152525"/>
    <xdr:pic>
      <xdr:nvPicPr>
        <xdr:cNvPr id="21" name="image323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514475" cy="1009650"/>
    <xdr:pic>
      <xdr:nvPicPr>
        <xdr:cNvPr id="22" name="image327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019175" cy="1009650"/>
    <xdr:pic>
      <xdr:nvPicPr>
        <xdr:cNvPr id="23" name="image326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343025" cy="1009650"/>
    <xdr:pic>
      <xdr:nvPicPr>
        <xdr:cNvPr id="24" name="image322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428750" cy="1076325"/>
    <xdr:pic>
      <xdr:nvPicPr>
        <xdr:cNvPr id="25" name="image319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466850" cy="1104900"/>
    <xdr:pic>
      <xdr:nvPicPr>
        <xdr:cNvPr id="26" name="image317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466850" cy="1104900"/>
    <xdr:pic>
      <xdr:nvPicPr>
        <xdr:cNvPr id="27" name="image317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552575" cy="1162050"/>
    <xdr:pic>
      <xdr:nvPicPr>
        <xdr:cNvPr id="28" name="image347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552575" cy="1028700"/>
    <xdr:pic>
      <xdr:nvPicPr>
        <xdr:cNvPr id="29" name="image345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409700" cy="1057275"/>
    <xdr:pic>
      <xdr:nvPicPr>
        <xdr:cNvPr id="30" name="image314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304800" cy="200025"/>
    <xdr:pic>
      <xdr:nvPicPr>
        <xdr:cNvPr id="31" name="image330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295275" cy="200025"/>
    <xdr:pic>
      <xdr:nvPicPr>
        <xdr:cNvPr id="32" name="image346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742950" cy="742950"/>
    <xdr:pic>
      <xdr:nvPicPr>
        <xdr:cNvPr id="33" name="image329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866775" cy="866775"/>
    <xdr:pic>
      <xdr:nvPicPr>
        <xdr:cNvPr id="34" name="image324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723900" cy="723900"/>
    <xdr:pic>
      <xdr:nvPicPr>
        <xdr:cNvPr id="35" name="image325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085850" cy="819150"/>
    <xdr:pic>
      <xdr:nvPicPr>
        <xdr:cNvPr id="36" name="image34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847725" cy="819150"/>
    <xdr:pic>
      <xdr:nvPicPr>
        <xdr:cNvPr id="37" name="image381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838200" cy="819150"/>
    <xdr:pic>
      <xdr:nvPicPr>
        <xdr:cNvPr id="38" name="image348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885825" cy="819150"/>
    <xdr:pic>
      <xdr:nvPicPr>
        <xdr:cNvPr id="39" name="image328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1095375" cy="819150"/>
    <xdr:pic>
      <xdr:nvPicPr>
        <xdr:cNvPr id="40" name="image331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057275" cy="800100"/>
    <xdr:pic>
      <xdr:nvPicPr>
        <xdr:cNvPr id="41" name="image313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057275" cy="800100"/>
    <xdr:pic>
      <xdr:nvPicPr>
        <xdr:cNvPr id="42" name="image313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1038225" cy="800100"/>
    <xdr:pic>
      <xdr:nvPicPr>
        <xdr:cNvPr id="43" name="image334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1133475" cy="800100"/>
    <xdr:pic>
      <xdr:nvPicPr>
        <xdr:cNvPr id="44" name="image338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095375" cy="895350"/>
    <xdr:pic>
      <xdr:nvPicPr>
        <xdr:cNvPr id="45" name="image362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1066800" cy="895350"/>
    <xdr:pic>
      <xdr:nvPicPr>
        <xdr:cNvPr id="46" name="image339.pn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55</xdr:row>
      <xdr:rowOff>0</xdr:rowOff>
    </xdr:from>
    <xdr:ext cx="1171575" cy="1057275"/>
    <xdr:pic>
      <xdr:nvPicPr>
        <xdr:cNvPr id="47" name="image336.jpg" descr="C:\Users\User\Desktop\Darwin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56</xdr:row>
      <xdr:rowOff>0</xdr:rowOff>
    </xdr:from>
    <xdr:ext cx="1114425" cy="1019175"/>
    <xdr:pic>
      <xdr:nvPicPr>
        <xdr:cNvPr id="48" name="image337.pn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333375</xdr:colOff>
      <xdr:row>36</xdr:row>
      <xdr:rowOff>104775</xdr:rowOff>
    </xdr:from>
    <xdr:ext cx="1219200" cy="1000125"/>
    <xdr:pic>
      <xdr:nvPicPr>
        <xdr:cNvPr id="2" name="image376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39</xdr:row>
      <xdr:rowOff>66675</xdr:rowOff>
    </xdr:from>
    <xdr:ext cx="1428750" cy="1219200"/>
    <xdr:pic>
      <xdr:nvPicPr>
        <xdr:cNvPr id="3" name="image33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3</xdr:row>
      <xdr:rowOff>114300</xdr:rowOff>
    </xdr:from>
    <xdr:ext cx="1171575" cy="962025"/>
    <xdr:pic>
      <xdr:nvPicPr>
        <xdr:cNvPr id="4" name="image357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6</xdr:row>
      <xdr:rowOff>95250</xdr:rowOff>
    </xdr:from>
    <xdr:ext cx="1114425" cy="923925"/>
    <xdr:pic>
      <xdr:nvPicPr>
        <xdr:cNvPr id="5" name="image36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42</xdr:row>
      <xdr:rowOff>142875</xdr:rowOff>
    </xdr:from>
    <xdr:ext cx="1457325" cy="1000125"/>
    <xdr:pic>
      <xdr:nvPicPr>
        <xdr:cNvPr id="6" name="image354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21</xdr:row>
      <xdr:rowOff>76200</xdr:rowOff>
    </xdr:from>
    <xdr:ext cx="1200150" cy="1162050"/>
    <xdr:pic>
      <xdr:nvPicPr>
        <xdr:cNvPr id="7" name="image341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24</xdr:row>
      <xdr:rowOff>114300</xdr:rowOff>
    </xdr:from>
    <xdr:ext cx="1219200" cy="895350"/>
    <xdr:pic>
      <xdr:nvPicPr>
        <xdr:cNvPr id="8" name="image343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18</xdr:row>
      <xdr:rowOff>38100</xdr:rowOff>
    </xdr:from>
    <xdr:ext cx="800100" cy="1209675"/>
    <xdr:pic>
      <xdr:nvPicPr>
        <xdr:cNvPr id="9" name="image377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81</xdr:row>
      <xdr:rowOff>76200</xdr:rowOff>
    </xdr:from>
    <xdr:ext cx="1304925" cy="809625"/>
    <xdr:pic>
      <xdr:nvPicPr>
        <xdr:cNvPr id="10" name="image35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84</xdr:row>
      <xdr:rowOff>85725</xdr:rowOff>
    </xdr:from>
    <xdr:ext cx="1009650" cy="838200"/>
    <xdr:pic>
      <xdr:nvPicPr>
        <xdr:cNvPr id="11" name="image372.jpg" descr="Идеально для отдыха на природе: возможность хранить садовые подушки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57</xdr:row>
      <xdr:rowOff>38100</xdr:rowOff>
    </xdr:from>
    <xdr:ext cx="971550" cy="809625"/>
    <xdr:pic>
      <xdr:nvPicPr>
        <xdr:cNvPr id="12" name="image356.jpg" descr="Sunduk-rockwood_mini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54</xdr:row>
      <xdr:rowOff>95250</xdr:rowOff>
    </xdr:from>
    <xdr:ext cx="1114425" cy="790575"/>
    <xdr:pic>
      <xdr:nvPicPr>
        <xdr:cNvPr id="13" name="image353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105</xdr:row>
      <xdr:rowOff>47625</xdr:rowOff>
    </xdr:from>
    <xdr:ext cx="1228725" cy="914400"/>
    <xdr:pic>
      <xdr:nvPicPr>
        <xdr:cNvPr id="14" name="image355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48</xdr:row>
      <xdr:rowOff>47625</xdr:rowOff>
    </xdr:from>
    <xdr:ext cx="1409700" cy="904875"/>
    <xdr:pic>
      <xdr:nvPicPr>
        <xdr:cNvPr id="15" name="image378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108</xdr:row>
      <xdr:rowOff>104775</xdr:rowOff>
    </xdr:from>
    <xdr:ext cx="1257300" cy="790575"/>
    <xdr:pic>
      <xdr:nvPicPr>
        <xdr:cNvPr id="16" name="image360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45</xdr:row>
      <xdr:rowOff>47625</xdr:rowOff>
    </xdr:from>
    <xdr:ext cx="1495425" cy="933450"/>
    <xdr:pic>
      <xdr:nvPicPr>
        <xdr:cNvPr id="17" name="image352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75</xdr:row>
      <xdr:rowOff>114300</xdr:rowOff>
    </xdr:from>
    <xdr:ext cx="1143000" cy="876300"/>
    <xdr:pic>
      <xdr:nvPicPr>
        <xdr:cNvPr id="18" name="image351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571500</xdr:colOff>
      <xdr:row>111</xdr:row>
      <xdr:rowOff>28575</xdr:rowOff>
    </xdr:from>
    <xdr:ext cx="704850" cy="895350"/>
    <xdr:pic>
      <xdr:nvPicPr>
        <xdr:cNvPr id="19" name="image365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102</xdr:row>
      <xdr:rowOff>76200</xdr:rowOff>
    </xdr:from>
    <xdr:ext cx="1038225" cy="876300"/>
    <xdr:pic>
      <xdr:nvPicPr>
        <xdr:cNvPr id="20" name="image375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114</xdr:row>
      <xdr:rowOff>104775</xdr:rowOff>
    </xdr:from>
    <xdr:ext cx="1123950" cy="762000"/>
    <xdr:pic>
      <xdr:nvPicPr>
        <xdr:cNvPr id="21" name="image367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78</xdr:row>
      <xdr:rowOff>76200</xdr:rowOff>
    </xdr:from>
    <xdr:ext cx="1304925" cy="809625"/>
    <xdr:pic>
      <xdr:nvPicPr>
        <xdr:cNvPr id="22" name="image35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30</xdr:row>
      <xdr:rowOff>66675</xdr:rowOff>
    </xdr:from>
    <xdr:ext cx="1400175" cy="1381125"/>
    <xdr:pic>
      <xdr:nvPicPr>
        <xdr:cNvPr id="23" name="image358.jpg" descr="C:\Users\User\Desktop\17209553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685800" cy="457200"/>
    <xdr:pic>
      <xdr:nvPicPr>
        <xdr:cNvPr id="24" name="image392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685800" cy="457200"/>
    <xdr:pic>
      <xdr:nvPicPr>
        <xdr:cNvPr id="25" name="image394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361950" cy="457200"/>
    <xdr:pic>
      <xdr:nvPicPr>
        <xdr:cNvPr id="26" name="image359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476250" cy="323850"/>
    <xdr:pic>
      <xdr:nvPicPr>
        <xdr:cNvPr id="27" name="image380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676275" cy="428625"/>
    <xdr:pic>
      <xdr:nvPicPr>
        <xdr:cNvPr id="28" name="image374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609600" cy="409575"/>
    <xdr:pic>
      <xdr:nvPicPr>
        <xdr:cNvPr id="29" name="image396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60</xdr:row>
      <xdr:rowOff>0</xdr:rowOff>
    </xdr:from>
    <xdr:ext cx="257175" cy="257175"/>
    <xdr:pic>
      <xdr:nvPicPr>
        <xdr:cNvPr id="30" name="image373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409575" cy="276225"/>
    <xdr:pic>
      <xdr:nvPicPr>
        <xdr:cNvPr id="31" name="image429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66</xdr:row>
      <xdr:rowOff>0</xdr:rowOff>
    </xdr:from>
    <xdr:ext cx="514350" cy="485775"/>
    <xdr:pic>
      <xdr:nvPicPr>
        <xdr:cNvPr id="32" name="image366.jpg" descr="eden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69</xdr:row>
      <xdr:rowOff>0</xdr:rowOff>
    </xdr:from>
    <xdr:ext cx="838200" cy="628650"/>
    <xdr:pic>
      <xdr:nvPicPr>
        <xdr:cNvPr id="33" name="image363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72</xdr:row>
      <xdr:rowOff>0</xdr:rowOff>
    </xdr:from>
    <xdr:ext cx="590550" cy="295275"/>
    <xdr:pic>
      <xdr:nvPicPr>
        <xdr:cNvPr id="34" name="image371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87</xdr:row>
      <xdr:rowOff>0</xdr:rowOff>
    </xdr:from>
    <xdr:ext cx="790575" cy="495300"/>
    <xdr:pic>
      <xdr:nvPicPr>
        <xdr:cNvPr id="35" name="image364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90</xdr:row>
      <xdr:rowOff>0</xdr:rowOff>
    </xdr:from>
    <xdr:ext cx="742950" cy="495300"/>
    <xdr:pic>
      <xdr:nvPicPr>
        <xdr:cNvPr id="36" name="image395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93</xdr:row>
      <xdr:rowOff>0</xdr:rowOff>
    </xdr:from>
    <xdr:ext cx="428625" cy="476250"/>
    <xdr:pic>
      <xdr:nvPicPr>
        <xdr:cNvPr id="37" name="image370.jpg" descr="http://www.curver-lifestyle.ru/files/fotob/5607/%D1%81%D0%B0%D0%B4%D0%BE%D0%B2%D1%8B%D0%B5-%D1%87%D1%83%D0%BB%D0%B0%D0%BD%D1%8B-cube-rattan-208l-%D0%BA%D0%BE%D1%80%D0%B8%D1%87%D0%BD%D0%B5%D0%B2%D1%8B%D0%B9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96</xdr:row>
      <xdr:rowOff>0</xdr:rowOff>
    </xdr:from>
    <xdr:ext cx="581025" cy="581025"/>
    <xdr:pic>
      <xdr:nvPicPr>
        <xdr:cNvPr id="38" name="image369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99</xdr:row>
      <xdr:rowOff>0</xdr:rowOff>
    </xdr:from>
    <xdr:ext cx="609600" cy="409575"/>
    <xdr:pic>
      <xdr:nvPicPr>
        <xdr:cNvPr id="39" name="image379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gardeck24.ru/catalog/tovary_dlya_sada/polennitsy_v_korobke/polennitsa_barnas_1200mm_obem_0_7_kub_m/" TargetMode="External"/><Relationship Id="rId3" Type="http://schemas.openxmlformats.org/officeDocument/2006/relationships/hyperlink" Target="https://gardeck24.ru/catalog/tovary_dlya_sada/teplitsy/teplitsa_largusha_3000_6000_2000mm_karkas_tent/" TargetMode="External"/><Relationship Id="rId7" Type="http://schemas.openxmlformats.org/officeDocument/2006/relationships/hyperlink" Target="https://gardeck24.ru/catalog/tentovye_konstruktsii/tentovye_garazhi/naves_6100_3000_2900mm/" TargetMode="External"/><Relationship Id="rId2" Type="http://schemas.openxmlformats.org/officeDocument/2006/relationships/hyperlink" Target="https://gardeck24.ru/catalog/tovary_dlya_sada/teplitsy/tent_ot_teplitsy_largusha_3000_4000_2000mm/" TargetMode="External"/><Relationship Id="rId1" Type="http://schemas.openxmlformats.org/officeDocument/2006/relationships/hyperlink" Target="https://gardeck24.ru/catalog/tovary_dlya_sada/teplitsy/teplitsa_largusha_3000_4000_2000mm_karkas_tent/" TargetMode="External"/><Relationship Id="rId6" Type="http://schemas.openxmlformats.org/officeDocument/2006/relationships/hyperlink" Target="https://gardeck24.ru/catalog/tentovye_konstruktsii/tentovye_garazhi/garazh_tentovyy_6100_3000_2400mm_pesochnyy/" TargetMode="External"/><Relationship Id="rId11" Type="http://schemas.openxmlformats.org/officeDocument/2006/relationships/drawing" Target="../drawings/drawing10.xml"/><Relationship Id="rId5" Type="http://schemas.openxmlformats.org/officeDocument/2006/relationships/hyperlink" Target="https://gardeck24.ru/catalog/tovary_dlya_sada/teplitsy/shnekovyy_anker_760mm_komplekt_4sht/" TargetMode="External"/><Relationship Id="rId10" Type="http://schemas.openxmlformats.org/officeDocument/2006/relationships/hyperlink" Target="https://gardeck24.ru/catalog/tovary_dlya_sada/polennitsy_v_korobke/polennitsa_barnas_3600mm_obem_2_1_kub_m/" TargetMode="External"/><Relationship Id="rId4" Type="http://schemas.openxmlformats.org/officeDocument/2006/relationships/hyperlink" Target="https://gardeck24.ru/catalog/tovary_dlya_sada/teplitsy/tent_ot_teplitsy_largusha_3000_6000_2000mm/" TargetMode="External"/><Relationship Id="rId9" Type="http://schemas.openxmlformats.org/officeDocument/2006/relationships/hyperlink" Target="https://gardeck24.ru/catalog/tovary_dlya_sada/polennitsy_v_korobke/polennitsa_barnas_2400mm_obem_1_4_kub_m/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gardeck24.ru/catalog/yashchiki_dlya_instrumentov/hilst_box_system_outdoor_yashchiki_dlya_ulitsy_i_pomeshcheniy/organayzer_dlya_instrumentov_hilst_outdoor_organizer_l/" TargetMode="External"/><Relationship Id="rId13" Type="http://schemas.openxmlformats.org/officeDocument/2006/relationships/hyperlink" Target="https://gardeck24.ru/catalog/yashchiki_dlya_instrumentov/hilst_box_system_indoor_yashchiki_dlya_pomeshcheniy/yashchik_hilst_indoor_box_200_flex_s_delitelyami/" TargetMode="External"/><Relationship Id="rId18" Type="http://schemas.openxmlformats.org/officeDocument/2006/relationships/hyperlink" Target="https://gardeck24.ru/catalog/yashchiki_dlya_instrumentov/hilst_box_system_indoor_yashchiki_dlya_pomeshcheniy/skladnoy_verstak_keter/" TargetMode="External"/><Relationship Id="rId3" Type="http://schemas.openxmlformats.org/officeDocument/2006/relationships/hyperlink" Target="https://gardeck24.ru/catalog/yashchiki_dlya_instrumentov/hilst_box_system_outdoor_yashchiki_dlya_ulitsy_i_pomeshcheniy/yashchik_dlya_instrumentov_hilst_outdoor_200_technik_2020/" TargetMode="External"/><Relationship Id="rId7" Type="http://schemas.openxmlformats.org/officeDocument/2006/relationships/hyperlink" Target="https://gardeck24.ru/catalog/yashchiki_dlya_instrumentov/hilst_box_system_outdoor_yashchiki_dlya_ulitsy_i_pomeshcheniy/telezhka_yashchik_dlya_instrumentov_hilst_oudoor_cart_/" TargetMode="External"/><Relationship Id="rId12" Type="http://schemas.openxmlformats.org/officeDocument/2006/relationships/hyperlink" Target="https://gardeck24.ru/catalog/yashchiki_dlya_instrumentov/hilst_box_system_indoor_yashchiki_dlya_pomeshcheniy/yashchik_hilst_indoor_box_100_flex_s_delitelyami/" TargetMode="External"/><Relationship Id="rId17" Type="http://schemas.openxmlformats.org/officeDocument/2006/relationships/hyperlink" Target="https://gardeck24.ru/catalog/yashchiki_dlya_instrumentov/hilst_box_system_indoor_yashchiki_dlya_pomeshcheniy/yashchik_dlya_instrumentov_hilst_indoor_toolbox_plus/" TargetMode="External"/><Relationship Id="rId2" Type="http://schemas.openxmlformats.org/officeDocument/2006/relationships/hyperlink" Target="https://gardeck24.ru/catalog/yashchiki_dlya_instrumentov/hilst_box_system_outdoor_yashchiki_dlya_ulitsy_i_pomeshcheniy/yashchik_dlya_instrumentov_hilst_outdoor_200_profi/" TargetMode="External"/><Relationship Id="rId16" Type="http://schemas.openxmlformats.org/officeDocument/2006/relationships/hyperlink" Target="https://gardeck24.ru/catalog/yashchiki_dlya_instrumentov/hilst_box_system_indoor_yashchiki_dlya_pomeshcheniy/yashchik_organayzer_hilst_indoor_organizer_plus/" TargetMode="External"/><Relationship Id="rId1" Type="http://schemas.openxmlformats.org/officeDocument/2006/relationships/hyperlink" Target="https://gardeck24.ru/catalog/yashchiki_dlya_instrumentov/hilst_https:/gardeck24.ru/catalog/yashchiki_dlya_instrumentov/hilst_box_system_outdoor_yashchiki_dlya_ulitsy_i_pomeshcheniy/platforma_peredvizhnaya_hilst_outdoor_platform/" TargetMode="External"/><Relationship Id="rId6" Type="http://schemas.openxmlformats.org/officeDocument/2006/relationships/hyperlink" Target="https://gardeck24.ru/catalog/yashchiki_dlya_instrumentov/hilst_box_system_outdoor_yashchiki_dlya_ulitsy_i_pomeshcheniy/yashchik_hilst_outdoor_box_plus_s_delitelyami/" TargetMode="External"/><Relationship Id="rId11" Type="http://schemas.openxmlformats.org/officeDocument/2006/relationships/hyperlink" Target="https://gardeck24.ru/catalog/yashchiki_dlya_instrumentov/hilst_box_system_indoor_yashchiki_dlya_pomeshcheniy/platforma_peredvizhnaya_hilst_indoor_platform/" TargetMode="External"/><Relationship Id="rId5" Type="http://schemas.openxmlformats.org/officeDocument/2006/relationships/hyperlink" Target="https://gardeck24.ru/catalog/yashchiki_dlya_instrumentov/hilst_box_system_outdoor_yashchiki_dlya_ulitsy_i_pomeshcheniy/yashchik_dlya_instrumentov_hilst_outdoor_450_profi/" TargetMode="External"/><Relationship Id="rId15" Type="http://schemas.openxmlformats.org/officeDocument/2006/relationships/hyperlink" Target="https://gardeck24.ru/catalog/yashchiki_dlya_instrumentov/hilst_box_system_indoor_yashchiki_dlya_pomeshcheniy/yashchik_organayzer_hilst_indoor_organizer_multi/" TargetMode="External"/><Relationship Id="rId10" Type="http://schemas.openxmlformats.org/officeDocument/2006/relationships/hyperlink" Target="https://gardeck24.ru/catalog/yashchiki_dlya_instrumentov/hilst_box_system_indoor_yashchiki_dlya_pomeshcheniy/yashchik_s_6_yu_organayzerami_hilst_indoor_1x_box_200_6x_organizer_multi_2020/" TargetMode="External"/><Relationship Id="rId19" Type="http://schemas.openxmlformats.org/officeDocument/2006/relationships/drawing" Target="../drawings/drawing11.xml"/><Relationship Id="rId4" Type="http://schemas.openxmlformats.org/officeDocument/2006/relationships/hyperlink" Target="https://gardeck24.ru/catalog/yashchiki_dlya_instrumentov/hilst_box_system_outdoor_yashchiki_dlya_ulitsy_i_pomeshcheniy/yashchik_dlya_instrumentov_hilst_outdoor_350_profi/" TargetMode="External"/><Relationship Id="rId9" Type="http://schemas.openxmlformats.org/officeDocument/2006/relationships/hyperlink" Target="https://gardeck24.ru/catalog/yashchiki_dlya_instrumentov/hilst_box_system_outdoor_yashchiki_dlya_ulitsy_i_pomeshcheniy/organayzer_dlya_instrumentov_hilst_outdoor_organizer_xl/" TargetMode="External"/><Relationship Id="rId14" Type="http://schemas.openxmlformats.org/officeDocument/2006/relationships/hyperlink" Target="https://gardeck24.ru/catalog/yashchiki_dlya_instrumentov/hilst_box_system_indoor_yashchiki_dlya_pomeshcheniy/telezhka_yashchik_dlya_instrumentov_hilst_indoor_cart_plus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gardeck24.ru/catalog/tovary_dlya_sada/kompostery_sadovye/komposter_360_l_2020/" TargetMode="External"/><Relationship Id="rId13" Type="http://schemas.openxmlformats.org/officeDocument/2006/relationships/hyperlink" Target="https://gardeck24.ru/catalog/tovary_dlya_sada/kompostery_sadovye/komposter_860_l_2020_1/" TargetMode="External"/><Relationship Id="rId18" Type="http://schemas.openxmlformats.org/officeDocument/2006/relationships/hyperlink" Target="https://gardeck24.ru/catalog/tovary_dlya_sada/kompostery_sadovye/komposter_mega_650l_87_87_107mm/" TargetMode="External"/><Relationship Id="rId3" Type="http://schemas.openxmlformats.org/officeDocument/2006/relationships/hyperlink" Target="https://gardeck24.ru/catalog/tovary_dlya_sada/tachki_telezhki_seyalki/telezhka_sadovaya_garden_trolley_65l_chern_krasn/" TargetMode="External"/><Relationship Id="rId7" Type="http://schemas.openxmlformats.org/officeDocument/2006/relationships/hyperlink" Target="https://gardeck24.ru/catalog/tovary_dlya_sada/tachki_telezhki_seyalki/telezhka_dozator_dlya_reagentov_3025p_/" TargetMode="External"/><Relationship Id="rId12" Type="http://schemas.openxmlformats.org/officeDocument/2006/relationships/hyperlink" Target="https://gardeck24.ru/catalog/tovary_dlya_sada/kompostery_sadovye/komposter_600_l_2020/" TargetMode="External"/><Relationship Id="rId17" Type="http://schemas.openxmlformats.org/officeDocument/2006/relationships/hyperlink" Target="https://gardeck24.ru/catalog/tovary_dlya_sada/kompostery_sadovye/komposter_eco_composter_320l_65_65_75mm/" TargetMode="External"/><Relationship Id="rId2" Type="http://schemas.openxmlformats.org/officeDocument/2006/relationships/hyperlink" Target="https://gardeck24.ru/catalog/tovary_dlya_sada/tachki_telezhki_seyalki/telezhka_sadovaya_garden_trolley_65l_chern_krasn/" TargetMode="External"/><Relationship Id="rId16" Type="http://schemas.openxmlformats.org/officeDocument/2006/relationships/hyperlink" Target="https://gardeck24.ru/catalog/tovary_dlya_sada/kompostery_sadovye/komposter_deco_340l_w_o_base/" TargetMode="External"/><Relationship Id="rId1" Type="http://schemas.openxmlformats.org/officeDocument/2006/relationships/hyperlink" Target="https://gardeck24.ru/catalog/tovary_dlya_sada/tachki_telezhki_seyalki/yashchik_stul_na_kolyesakh_roll_n_kneel/" TargetMode="External"/><Relationship Id="rId6" Type="http://schemas.openxmlformats.org/officeDocument/2006/relationships/hyperlink" Target="https://gardeck24.ru/catalog/tovary_dlya_sada/tachki_telezhki_seyalki/telezhka_sadovaya_garden_pro_150_l/" TargetMode="External"/><Relationship Id="rId11" Type="http://schemas.openxmlformats.org/officeDocument/2006/relationships/hyperlink" Target="https://gardeck24.ru/catalog/tovary_dlya_sada/kompostery_sadovye/komposter_1000_l_2020/" TargetMode="External"/><Relationship Id="rId5" Type="http://schemas.openxmlformats.org/officeDocument/2006/relationships/hyperlink" Target="https://gardeck24.ru/catalog/tovary_dlya_sada/tachki_telezhki_seyalki/telezhka_easy_go_breeze_50_l/" TargetMode="External"/><Relationship Id="rId15" Type="http://schemas.openxmlformats.org/officeDocument/2006/relationships/hyperlink" Target="https://gardeck24.ru/catalog/tovary_dlya_sada/kompostery_sadovye/komposter_e_composter_470l_79_79_79mm/" TargetMode="External"/><Relationship Id="rId10" Type="http://schemas.openxmlformats.org/officeDocument/2006/relationships/hyperlink" Target="https://gardeck24.ru/catalog/tovary_dlya_sada/kompostery_sadovye/komposter_740_l_2020/" TargetMode="External"/><Relationship Id="rId19" Type="http://schemas.openxmlformats.org/officeDocument/2006/relationships/drawing" Target="../drawings/drawing13.xml"/><Relationship Id="rId4" Type="http://schemas.openxmlformats.org/officeDocument/2006/relationships/hyperlink" Target="https://gardeck24.ru/catalog/tovary_dlya_sada/tachki_telezhki_seyalki/telezhka_sadovaya_realbarrow_100_l/" TargetMode="External"/><Relationship Id="rId9" Type="http://schemas.openxmlformats.org/officeDocument/2006/relationships/hyperlink" Target="https://gardeck24.ru/catalog/tovary_dlya_sada/kompostery_sadovye/komposter_480_l_2020/" TargetMode="External"/><Relationship Id="rId14" Type="http://schemas.openxmlformats.org/officeDocument/2006/relationships/hyperlink" Target="https://gardeck24.ru/catalog/tovary_dlya_sada/kompostery_sadovye/komposter_1120_l_2020/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https://gardeck24.ru/catalog/blagoustroystvo_i_dekor/plastikovye_shkafy_i_tumby/ulichnyy_shkaf_toomax_2kh_dvernyy_glubokiy_woody_s_xl_3_polki_antratsit/" TargetMode="External"/><Relationship Id="rId7" Type="http://schemas.openxmlformats.org/officeDocument/2006/relationships/hyperlink" Target="https://gardeck24.ru/catalog/blagoustroystvo_i_dekor/yashchiki_i_sunduki_dlya_ulitsy/sadovyy_shkaf_keter_high_store/" TargetMode="External"/><Relationship Id="rId2" Type="http://schemas.openxmlformats.org/officeDocument/2006/relationships/hyperlink" Target="https://gardeck24.ru/catalog/blagoustroystvo_i_dekor/plastikovye_shkafy_i_tumby/ulichnyy_shkaf_toomax_2kh_dvernyy_glubokiy_woody_s_xl_3_polki_svetlo_seryy/" TargetMode="External"/><Relationship Id="rId1" Type="http://schemas.openxmlformats.org/officeDocument/2006/relationships/hyperlink" Target="https://gardeck24.ru/catalog/blagoustroystvo_i_dekor/plastikovye_shkafy_i_tumby/ulichnaya_tumba_toomax_2kh_dvernaya_glubokaya_woody_s_xl_2_polki_antratsit/" TargetMode="External"/><Relationship Id="rId6" Type="http://schemas.openxmlformats.org/officeDocument/2006/relationships/hyperlink" Target="https://gardeck24.ru/catalog/blagoustroystvo_i_dekor/plastikovye_shkafy_i_tumby/ulichnyy_shkaf_toomax_2kh_dvernyy_vysokiy_storaway_seryy_antratsit/" TargetMode="External"/><Relationship Id="rId5" Type="http://schemas.openxmlformats.org/officeDocument/2006/relationships/hyperlink" Target="https://gardeck24.ru/catalog/blagoustroystvo_i_dekor/plastikovye_shkafy_i_tumby/ulichnyy_shkaf_toomax_2kh_dvernyy_glubokiy_woody_s_xl_4_polki_antratsit/" TargetMode="External"/><Relationship Id="rId4" Type="http://schemas.openxmlformats.org/officeDocument/2006/relationships/hyperlink" Target="https://gardeck24.ru/catalog/blagoustroystvo_i_dekor/plastikovye_shkafy_i_tumby/ulichnyy_shkaf_toomax_2kh_dvernyy_glubokiy_woody_s_xl_3_polki_svetlo_seryy/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gardeck24.ru/catalog/ulichnaya_mebel/kresla_ulichnie/stul_darsena_kofe/" TargetMode="External"/><Relationship Id="rId117" Type="http://schemas.openxmlformats.org/officeDocument/2006/relationships/hyperlink" Target="https://gardeck24.ru/catalog/ulichnaya_mebel/mokka_villa_rosa_stol_obedennyy_kvadratnyy/" TargetMode="External"/><Relationship Id="rId21" Type="http://schemas.openxmlformats.org/officeDocument/2006/relationships/hyperlink" Target="https://gardeck24.ru/catalog/ulichnaya_mebel/stulya_dlya_restoranov/stul_bora_bistrot_belyy/" TargetMode="External"/><Relationship Id="rId42" Type="http://schemas.openxmlformats.org/officeDocument/2006/relationships/hyperlink" Target="https://gardeck24.ru/catalog/ulichnaya_mebel/mebel_dlya_kafe/stol_skladnoy_kvadratnyy_frasca_mini_70_70_tortora_baza_stoleshnitsa/" TargetMode="External"/><Relationship Id="rId47" Type="http://schemas.openxmlformats.org/officeDocument/2006/relationships/hyperlink" Target="https://gardeck24.ru/catalog/ulichnaya_mebel/komplekt_obedennyy_nardi_rio_palma_set/" TargetMode="External"/><Relationship Id="rId63" Type="http://schemas.openxmlformats.org/officeDocument/2006/relationships/hyperlink" Target="https://gardeck24.ru/catalog/ulichnaya_mebel/divany/komplekt_mebeli_nebraska_sofa_2_2kh_mestnyy_divan_venge/" TargetMode="External"/><Relationship Id="rId68" Type="http://schemas.openxmlformats.org/officeDocument/2006/relationships/hyperlink" Target="https://gardeck24.ru/catalog/ulichnaya_mebel/komplekty_mebeli/komplekt_mebeli_nebraska_2_set_divan_2_kresla_i_stol_belyy/" TargetMode="External"/><Relationship Id="rId84" Type="http://schemas.openxmlformats.org/officeDocument/2006/relationships/hyperlink" Target="https://gardeck24.ru/catalog/ulichnaya_mebel/komplekty_mebeli/komplekt_mebeli_arizona_set_max_venge_na_5_person/" TargetMode="External"/><Relationship Id="rId89" Type="http://schemas.openxmlformats.org/officeDocument/2006/relationships/hyperlink" Target="https://gardeck24.ru/catalog/ulichnaya_mebel/mebel_dlya_kafe/stol_b_rattan_boston_quatro_780kh780_antratsit/" TargetMode="External"/><Relationship Id="rId112" Type="http://schemas.openxmlformats.org/officeDocument/2006/relationships/hyperlink" Target="https://gardeck24.ru/catalog/tovary_dlya_plyazha/shezlongi_i_lezhaki/matrats_710_570_1130_570mm_s_vertikalnoy_podushkoy_belo_krasnyy_premium/" TargetMode="External"/><Relationship Id="rId133" Type="http://schemas.openxmlformats.org/officeDocument/2006/relationships/hyperlink" Target="https://gardeck24.ru/catalog/ulichnaya_mebel/mokka_bella_puf_malyy/" TargetMode="External"/><Relationship Id="rId138" Type="http://schemas.openxmlformats.org/officeDocument/2006/relationships/hyperlink" Target="https://gardeck24.ru/catalog/ulichnaya_mebel/komplekty_mebeli/komplekt_ulichnoy_mebeli_tweet_terrace_set_belyy/" TargetMode="External"/><Relationship Id="rId154" Type="http://schemas.openxmlformats.org/officeDocument/2006/relationships/hyperlink" Target="https://gardeck24.ru/catalog/ulichnaya_mebel/stoly_dlya_cafe/mebel_tweet_stolik_venge/" TargetMode="External"/><Relationship Id="rId159" Type="http://schemas.openxmlformats.org/officeDocument/2006/relationships/hyperlink" Target="https://gardeck24.ru/catalog/?q=Bali+Mono" TargetMode="External"/><Relationship Id="rId175" Type="http://schemas.openxmlformats.org/officeDocument/2006/relationships/hyperlink" Target="https://gardeck24.ru/catalog/?q=17192156&amp;how=r" TargetMode="External"/><Relationship Id="rId170" Type="http://schemas.openxmlformats.org/officeDocument/2006/relationships/hyperlink" Target="https://gardeck24.ru/catalog/?q=17197959&amp;how=r" TargetMode="External"/><Relationship Id="rId16" Type="http://schemas.openxmlformats.org/officeDocument/2006/relationships/hyperlink" Target="https://gardeck24.ru/catalog/ulichnaya_mebel/sadovaya__mebel/skamya_kachalka_lifetime_antratsit_60276/" TargetMode="External"/><Relationship Id="rId107" Type="http://schemas.openxmlformats.org/officeDocument/2006/relationships/hyperlink" Target="https://gardeck24.ru/catalog/tovary_dlya_plyazha/shezlongi_i_lezhaki/shezlong_b_rattan_nilo_stopiruyushchiysya_belyy/" TargetMode="External"/><Relationship Id="rId11" Type="http://schemas.openxmlformats.org/officeDocument/2006/relationships/hyperlink" Target="https://gardeck24.ru/catalog/ulichnaya_mebel/gamaki/setka_moskitnaya_na_gamak_kokon/" TargetMode="External"/><Relationship Id="rId32" Type="http://schemas.openxmlformats.org/officeDocument/2006/relationships/hyperlink" Target="https://gardeck24.ru/catalog/ulichnaya_mebel/kresla_ulichnie/stul_kreslo_net_tortora_s_seroy_podushkoy/" TargetMode="External"/><Relationship Id="rId37" Type="http://schemas.openxmlformats.org/officeDocument/2006/relationships/hyperlink" Target="https://gardeck24.ru/catalog/ulichnaya_mebel/stulya_dlya_restoranov/stul_bit_biryuzovyy/" TargetMode="External"/><Relationship Id="rId53" Type="http://schemas.openxmlformats.org/officeDocument/2006/relationships/hyperlink" Target="https://gardeck24.ru/catalog/ulichnaya_mebel/kresla_ulichnie/komplekt_chekhlov_na_podushki_dlya_mebeli_rattan_premium_neo_izumrud/" TargetMode="External"/><Relationship Id="rId58" Type="http://schemas.openxmlformats.org/officeDocument/2006/relationships/hyperlink" Target="https://gardeck24.ru/catalog/ulichnaya_mebel/komplekty_mebeli/komplekt_ulichnoy_mebeli_manchester_set_2_tsvet_seryy/" TargetMode="External"/><Relationship Id="rId74" Type="http://schemas.openxmlformats.org/officeDocument/2006/relationships/hyperlink" Target="https://gardeck24.ru/catalog/ulichnaya_mebel/kresla_ulichnie/kreslo_2sht_b_rattan_arizona_venge_2_podushki/" TargetMode="External"/><Relationship Id="rId79" Type="http://schemas.openxmlformats.org/officeDocument/2006/relationships/hyperlink" Target="https://gardeck24.ru/catalog/ulichnaya_mebel/divany/divan_trekhmestnyy_b_rattan_arizona_antratsit_3_kh_mestnaya_podushka/" TargetMode="External"/><Relationship Id="rId102" Type="http://schemas.openxmlformats.org/officeDocument/2006/relationships/hyperlink" Target="https://gardeck24.ru/catalog/ulichnaya_mebel/stulya_dlya_restoranov/stul_b_rattan_virginia_bez_podlokotnikov_korichnevyy/" TargetMode="External"/><Relationship Id="rId123" Type="http://schemas.openxmlformats.org/officeDocument/2006/relationships/hyperlink" Target="https://gardeck24.ru/catalog/?q=LORETO+&amp;how=r" TargetMode="External"/><Relationship Id="rId128" Type="http://schemas.openxmlformats.org/officeDocument/2006/relationships/hyperlink" Target="https://gardeck24.ru/catalog/ulichnaya_mebel/mokka_bella_stol_pryamougolnyy_s_derevyannoy_stoleshnitsey/" TargetMode="External"/><Relationship Id="rId144" Type="http://schemas.openxmlformats.org/officeDocument/2006/relationships/hyperlink" Target="https://gardeck24.ru/catalog/ulichnaya_mebel/divany/mebel_tweet_divan_3_kh_mestnyy_belyy/" TargetMode="External"/><Relationship Id="rId149" Type="http://schemas.openxmlformats.org/officeDocument/2006/relationships/hyperlink" Target="https://gardeck24.ru/catalog/ulichnaya_mebel/mebel_dlya_balkona/stol_fiji_quatro_venge/" TargetMode="External"/><Relationship Id="rId5" Type="http://schemas.openxmlformats.org/officeDocument/2006/relationships/hyperlink" Target="https://gardeck24.ru/catalog/ulichnaya_mebel/gamaki/gamak_kokon_jamber_siniy/" TargetMode="External"/><Relationship Id="rId90" Type="http://schemas.openxmlformats.org/officeDocument/2006/relationships/hyperlink" Target="https://gardeck24.ru/catalog/ulichnaya_mebel/mebel_dlya_balkona/stul_b_rattan_chicago_venge/" TargetMode="External"/><Relationship Id="rId95" Type="http://schemas.openxmlformats.org/officeDocument/2006/relationships/hyperlink" Target="https://gardeck24.ru/catalog/ulichnaya_mebel/komplekty_mebeli/komplekt_mebeli_b_rattan_boston_set_venge/" TargetMode="External"/><Relationship Id="rId160" Type="http://schemas.openxmlformats.org/officeDocument/2006/relationships/hyperlink" Target="https://gardeck24.ru/catalog/?q=%D1%81%D1%82%D1%83%D0%BB-%D0%BA%D1%80%D0%B5%D1%81%D0%BB%D0%BE+Montana&amp;how=r" TargetMode="External"/><Relationship Id="rId165" Type="http://schemas.openxmlformats.org/officeDocument/2006/relationships/hyperlink" Target="https://gardeck24.ru/catalog/?q=17197786&amp;how=r" TargetMode="External"/><Relationship Id="rId22" Type="http://schemas.openxmlformats.org/officeDocument/2006/relationships/hyperlink" Target="https://gardeck24.ru/catalog/ulichnaya_mebel/stulya_dlya_restoranov/stul_bora_belyy/" TargetMode="External"/><Relationship Id="rId27" Type="http://schemas.openxmlformats.org/officeDocument/2006/relationships/hyperlink" Target="https://gardeck24.ru/catalog/ulichnaya_mebel/kresla_ulichnie/stul_darsena_antratsit/" TargetMode="External"/><Relationship Id="rId43" Type="http://schemas.openxmlformats.org/officeDocument/2006/relationships/hyperlink" Target="https://gardeck24.ru/catalog/ulichnaya_mebel/sadovaya__mebel/stolik_nardi_rodi_white/" TargetMode="External"/><Relationship Id="rId48" Type="http://schemas.openxmlformats.org/officeDocument/2006/relationships/hyperlink" Target="https://gardeck24.ru/catalog/ulichnaya_mebel/komplekty_mebeli/komplekt_mebeli_rattan_premium_corner_venge/" TargetMode="External"/><Relationship Id="rId64" Type="http://schemas.openxmlformats.org/officeDocument/2006/relationships/hyperlink" Target="https://gardeck24.ru/catalog/ulichnaya_mebel/divany/komplekt_mebeli_nebraska_sofa_3_3kh_mestnyy_divan_belyy/" TargetMode="External"/><Relationship Id="rId69" Type="http://schemas.openxmlformats.org/officeDocument/2006/relationships/hyperlink" Target="https://gardeck24.ru/catalog/ulichnaya_mebel/komplekty_mebeli/komplekt_mebeli_nebraska_2_set_divan_2_kresla_i_stol_venge/" TargetMode="External"/><Relationship Id="rId113" Type="http://schemas.openxmlformats.org/officeDocument/2006/relationships/hyperlink" Target="https://gardeck24.ru/catalog/tovary_dlya_plyazha/shezlongi_i_lezhaki/matrats_710_570_1130_570mm_s_vertikalnoy_podushkoy_bezhevyy_premium/" TargetMode="External"/><Relationship Id="rId118" Type="http://schemas.openxmlformats.org/officeDocument/2006/relationships/hyperlink" Target="https://gardeck24.ru/catalog/ulichnaya_mebel/mokka_villa_rosa_stol_obedennyy_pryamougolnyy/" TargetMode="External"/><Relationship Id="rId134" Type="http://schemas.openxmlformats.org/officeDocument/2006/relationships/hyperlink" Target="https://gardeck24.ru/catalog/ulichnaya_mebel/komplekty_mebeli/komplekt_kresel_tweet_double_seat_tsvet_belyy/" TargetMode="External"/><Relationship Id="rId139" Type="http://schemas.openxmlformats.org/officeDocument/2006/relationships/hyperlink" Target="https://gardeck24.ru/catalog/ulichnaya_mebel/komplekty_mebeli/komplekt_ulichnoy_mebeli_tweet_terrace_set_korichnevyy/" TargetMode="External"/><Relationship Id="rId80" Type="http://schemas.openxmlformats.org/officeDocument/2006/relationships/hyperlink" Target="https://gardeck24.ru/catalog/ulichnaya_mebel/stoly_dlya_cafe/stol_b_rattan_arizona_venge/" TargetMode="External"/><Relationship Id="rId85" Type="http://schemas.openxmlformats.org/officeDocument/2006/relationships/hyperlink" Target="https://gardeck24.ru/catalog/ulichnaya_mebel/komplekty_mebeli/komplekt_mebeli_arizona_set_max_antratsit_na_5_person/" TargetMode="External"/><Relationship Id="rId150" Type="http://schemas.openxmlformats.org/officeDocument/2006/relationships/hyperlink" Target="https://gardeck24.ru/catalog/ulichnaya_mebel/stoly_dlya_cafe/mebel_tweet_stol_obedennyy_kvatro_940_940mm_belyy/" TargetMode="External"/><Relationship Id="rId155" Type="http://schemas.openxmlformats.org/officeDocument/2006/relationships/hyperlink" Target="https://gardeck24.ru/catalog/ulichnaya_mebel/mebel_dlya_kafe/mebel_tweet_stul_bali_solid_cherno_korichnevyy/" TargetMode="External"/><Relationship Id="rId171" Type="http://schemas.openxmlformats.org/officeDocument/2006/relationships/hyperlink" Target="https://gardeck24.ru/catalog/?q=17197359&amp;how=r" TargetMode="External"/><Relationship Id="rId176" Type="http://schemas.openxmlformats.org/officeDocument/2006/relationships/hyperlink" Target="https://gardeck24.ru/catalog/?q=17204593&amp;how=r" TargetMode="External"/><Relationship Id="rId12" Type="http://schemas.openxmlformats.org/officeDocument/2006/relationships/hyperlink" Target="https://gardeck24.ru/catalog/ulichnaya_mebel/gamaki/karkas_dlya_gamaka_kokona/" TargetMode="External"/><Relationship Id="rId17" Type="http://schemas.openxmlformats.org/officeDocument/2006/relationships/hyperlink" Target="https://gardeck24.ru/catalog/ulichnaya_mebel/stoly_dlya_cafe/stol_skladnoy_s_lavochkami_lifetime_dlya_piknika/" TargetMode="External"/><Relationship Id="rId33" Type="http://schemas.openxmlformats.org/officeDocument/2006/relationships/hyperlink" Target="https://gardeck24.ru/catalog/ulichnaya_mebel/kresla_ulichnie/stul_kreslo_net_tortora/" TargetMode="External"/><Relationship Id="rId38" Type="http://schemas.openxmlformats.org/officeDocument/2006/relationships/hyperlink" Target="https://gardeck24.ru/catalog/ulichnaya_mebel/mebel_dlya_kafe/stol_razdvizhnoy_rio_210_belyy/" TargetMode="External"/><Relationship Id="rId59" Type="http://schemas.openxmlformats.org/officeDocument/2006/relationships/hyperlink" Target="https://gardeck24.ru/catalog/ulichnaya_mebel/komplekty_mebeli/komplekt_ulichnoy_mebeli_manchester_set_2_tsvet_venge/" TargetMode="External"/><Relationship Id="rId103" Type="http://schemas.openxmlformats.org/officeDocument/2006/relationships/hyperlink" Target="https://gardeck24.ru/catalog/ulichnaya_mebel/stoly_dlya_cafe/stol_b_rattan_houston_1500_900mm_belyy/" TargetMode="External"/><Relationship Id="rId108" Type="http://schemas.openxmlformats.org/officeDocument/2006/relationships/hyperlink" Target="https://gardeck24.ru/catalog/tovary_dlya_plyazha/shezlongi_i_lezhaki/shezlong_b_rattan_nilo_stopiruyushchiysya_korichnevyy/" TargetMode="External"/><Relationship Id="rId124" Type="http://schemas.openxmlformats.org/officeDocument/2006/relationships/hyperlink" Target="https://gardeck24.ru/catalog/?q=+SAN+MARINO&amp;how=r" TargetMode="External"/><Relationship Id="rId129" Type="http://schemas.openxmlformats.org/officeDocument/2006/relationships/hyperlink" Target="http://gardeck24.ru/catalog/ulichnaya_mebel/divany/mokka_bella_sofa_3_kh_mestnaya/" TargetMode="External"/><Relationship Id="rId54" Type="http://schemas.openxmlformats.org/officeDocument/2006/relationships/hyperlink" Target="https://gardeck24.ru/catalog/ulichnaya_mebel/kresla_ulichnie/komplekt_chekhlov_na_podushki_dlya_mebeli_rattan_premium_neo_yabloko/" TargetMode="External"/><Relationship Id="rId70" Type="http://schemas.openxmlformats.org/officeDocument/2006/relationships/hyperlink" Target="https://gardeck24.ru/catalog/ulichnaya_mebel/komplekty_mebeli/komplekt_mebeli_nebraska_corner_set_uglov_divan_stolik_belyy/" TargetMode="External"/><Relationship Id="rId75" Type="http://schemas.openxmlformats.org/officeDocument/2006/relationships/hyperlink" Target="https://gardeck24.ru/catalog/ulichnaya_mebel/kresla_ulichnie/kreslo_2sht_b_rattan_arizona_antratsit_2_podushki/" TargetMode="External"/><Relationship Id="rId91" Type="http://schemas.openxmlformats.org/officeDocument/2006/relationships/hyperlink" Target="https://gardeck24.ru/catalog/ulichnaya_mebel/stulya_dlya_restoranov/stul_b_rattan_chicago_antratsit/" TargetMode="External"/><Relationship Id="rId96" Type="http://schemas.openxmlformats.org/officeDocument/2006/relationships/hyperlink" Target="https://gardeck24.ru/catalog/ulichnaya_mebel/komplekty_mebeli/komplekt_mebeli_b_rattan_boston_set_antratsit/" TargetMode="External"/><Relationship Id="rId140" Type="http://schemas.openxmlformats.org/officeDocument/2006/relationships/hyperlink" Target="https://gardeck24.ru/catalog/ulichnaya_mebel/komplekty_mebeli/komplekt_ulichnoy_mebeli_tweet_terrace_set_max_belyy/" TargetMode="External"/><Relationship Id="rId145" Type="http://schemas.openxmlformats.org/officeDocument/2006/relationships/hyperlink" Target="https://gardeck24.ru/catalog/ulichnaya_mebel/divany/mebel_tweet_divan_3_kh_mestnyy_venge/" TargetMode="External"/><Relationship Id="rId161" Type="http://schemas.openxmlformats.org/officeDocument/2006/relationships/hyperlink" Target="https://gardeck24.ru/catalog/?q=+17197992" TargetMode="External"/><Relationship Id="rId166" Type="http://schemas.openxmlformats.org/officeDocument/2006/relationships/hyperlink" Target="https://gardeck24.ru/catalog/?q=17197361&amp;how=r" TargetMode="External"/><Relationship Id="rId1" Type="http://schemas.openxmlformats.org/officeDocument/2006/relationships/hyperlink" Target="https://gardeck24.ru/catalog/ulichnaya_mebel/gamaki/gamak_kokon_jamber_korichnevyy/" TargetMode="External"/><Relationship Id="rId6" Type="http://schemas.openxmlformats.org/officeDocument/2006/relationships/hyperlink" Target="https://gardeck24.ru/catalog/ulichnaya_mebel/gamaki/dver_na_gamak_kokon_jamber_korichnevaya/" TargetMode="External"/><Relationship Id="rId23" Type="http://schemas.openxmlformats.org/officeDocument/2006/relationships/hyperlink" Target="https://gardeck24.ru/catalog/ulichnaya_mebel/mebel_dlya_kafe/stul_bora_tortora/" TargetMode="External"/><Relationship Id="rId28" Type="http://schemas.openxmlformats.org/officeDocument/2006/relationships/hyperlink" Target="https://gardeck24.ru/catalog/ulichnaya_mebel/mebel_dlya_kafe/stol_nardi_step_tortora/" TargetMode="External"/><Relationship Id="rId49" Type="http://schemas.openxmlformats.org/officeDocument/2006/relationships/hyperlink" Target="https://gardeck24.ru/catalog/ulichnaya_mebel/komplekty_mebeli/komplekt_mebeli_rattan_premium_5_venge/" TargetMode="External"/><Relationship Id="rId114" Type="http://schemas.openxmlformats.org/officeDocument/2006/relationships/hyperlink" Target="https://gardeck24.ru/catalog/ulichnaya_mebel/komplekty_mebeli/komplekt_mebeli_mokka_rimini_stol_kofeynyy_2_kresla_sofa_2_kh_mestnaya/" TargetMode="External"/><Relationship Id="rId119" Type="http://schemas.openxmlformats.org/officeDocument/2006/relationships/hyperlink" Target="https://gardeck24.ru/catalog/ulichnaya_mebel/komplekty_mebeli/komplekt_mebeli_mokka_villa_rosa_stol_obedennyy_kvadratnyy_4_kresla/" TargetMode="External"/><Relationship Id="rId10" Type="http://schemas.openxmlformats.org/officeDocument/2006/relationships/hyperlink" Target="https://gardeck24.ru/catalog/ulichnaya_mebel/gamaki/dver_na_gamak_kokon_jamber_zelenaya/" TargetMode="External"/><Relationship Id="rId31" Type="http://schemas.openxmlformats.org/officeDocument/2006/relationships/hyperlink" Target="https://gardeck24.ru/catalog/ulichnaya_mebel/stulya_dlya_restoranov/stul_palma_belyy_tortora/" TargetMode="External"/><Relationship Id="rId44" Type="http://schemas.openxmlformats.org/officeDocument/2006/relationships/hyperlink" Target="https://gardeck24.ru/catalog/ulichnaya_mebel/sadovaya__mebel/stolik_nardi_rodi_tortora/" TargetMode="External"/><Relationship Id="rId52" Type="http://schemas.openxmlformats.org/officeDocument/2006/relationships/hyperlink" Target="https://gardeck24.ru/catalog/ulichnaya_mebel/komplekty_mebeli/komplekt_mebeli_rattan_premium_4_seryy/" TargetMode="External"/><Relationship Id="rId60" Type="http://schemas.openxmlformats.org/officeDocument/2006/relationships/hyperlink" Target="https://gardeck24.ru/catalog/ulichnaya_mebel/komplekty_mebeli/komplekt_ulichnoy_mebeli_manchester_otto_set_2_tsvet_seryy973/" TargetMode="External"/><Relationship Id="rId65" Type="http://schemas.openxmlformats.org/officeDocument/2006/relationships/hyperlink" Target="https://gardeck24.ru/catalog/ulichnaya_mebel/divany/komplekt_mebeli_nebraska_sofa_3_3kh_mestnyy_divan_venge/" TargetMode="External"/><Relationship Id="rId73" Type="http://schemas.openxmlformats.org/officeDocument/2006/relationships/hyperlink" Target="https://gardeck24.ru/catalog/ulichnaya_mebel/stoly_dlya_cafe/yashchik_dlya_podushek_dlya_mebeli_korichnevyy/" TargetMode="External"/><Relationship Id="rId78" Type="http://schemas.openxmlformats.org/officeDocument/2006/relationships/hyperlink" Target="https://gardeck24.ru/catalog/ulichnaya_mebel/divany/divan_trekhmestnyy_b_rattan_arizona_venge_3_kh_mestnaya_podushka/" TargetMode="External"/><Relationship Id="rId81" Type="http://schemas.openxmlformats.org/officeDocument/2006/relationships/hyperlink" Target="https://gardeck24.ru/catalog/ulichnaya_mebel/mebel_dlya_kafe/stol_b_rattan_arizona_antratsit/" TargetMode="External"/><Relationship Id="rId86" Type="http://schemas.openxmlformats.org/officeDocument/2006/relationships/hyperlink" Target="https://gardeck24.ru/catalog/ulichnaya_mebel/mebel_dlya_kafe/stol_b_rattan_boston_1400kh780_venge/" TargetMode="External"/><Relationship Id="rId94" Type="http://schemas.openxmlformats.org/officeDocument/2006/relationships/hyperlink" Target="https://gardeck24.ru/catalog/ulichnaya_mebel/komplekty_mebeli/komplekt_mebeli_b_rattan_big_boston_set_antratsit/" TargetMode="External"/><Relationship Id="rId99" Type="http://schemas.openxmlformats.org/officeDocument/2006/relationships/hyperlink" Target="https://gardeck24.ru/catalog/ulichnaya_mebel/kresla_ulichnie/kreslo_lido_belyy/" TargetMode="External"/><Relationship Id="rId101" Type="http://schemas.openxmlformats.org/officeDocument/2006/relationships/hyperlink" Target="https://gardeck24.ru/catalog/ulichnaya_mebel/stulya_dlya_restoranov/stul_b_rattan_virginia_bez_podlokotnikov_belyy/" TargetMode="External"/><Relationship Id="rId122" Type="http://schemas.openxmlformats.org/officeDocument/2006/relationships/hyperlink" Target="https://gardeck24.ru/catalog/ulichnaya_mebel/komplekty_mebeli/pletenaya_launzh_mebel_mokka_villa_rosa_na_6_person/" TargetMode="External"/><Relationship Id="rId130" Type="http://schemas.openxmlformats.org/officeDocument/2006/relationships/hyperlink" Target="https://gardeck24.ru/catalog/ulichnaya_mebel/divany/mokka_bella_sofa_2_kh_mestnaya/" TargetMode="External"/><Relationship Id="rId135" Type="http://schemas.openxmlformats.org/officeDocument/2006/relationships/hyperlink" Target="https://gardeck24.ru/catalog/ulichnaya_mebel/komplekty_mebeli/komplekt_kresel_tweet_double_seat_tsvet_korichnevyy/" TargetMode="External"/><Relationship Id="rId143" Type="http://schemas.openxmlformats.org/officeDocument/2006/relationships/hyperlink" Target="https://gardeck24.ru/catalog/ulichnaya_mebel/divany/mebel_tweet_divan_2_kh_mestnyy_venge/" TargetMode="External"/><Relationship Id="rId148" Type="http://schemas.openxmlformats.org/officeDocument/2006/relationships/hyperlink" Target="https://gardeck24.ru/catalog/ulichnaya_mebel/komplekty_mebeli/komplekt_mebeli_family_tweet_na_6_person_s_obedennym_stolom/" TargetMode="External"/><Relationship Id="rId151" Type="http://schemas.openxmlformats.org/officeDocument/2006/relationships/hyperlink" Target="https://gardeck24.ru/catalog/ulichnaya_mebel/stoly_dlya_cafe/mebel_tweet_stol_obedennyy_kvatro_940_940mm_venge/" TargetMode="External"/><Relationship Id="rId156" Type="http://schemas.openxmlformats.org/officeDocument/2006/relationships/hyperlink" Target="https://gardeck24.ru/catalog/ulichnaya_mebel/stulya_dlya_restoranov/stul_jersey_venge/" TargetMode="External"/><Relationship Id="rId164" Type="http://schemas.openxmlformats.org/officeDocument/2006/relationships/hyperlink" Target="https://gardeck24.ru/catalog/?q=17197993&amp;how=r" TargetMode="External"/><Relationship Id="rId169" Type="http://schemas.openxmlformats.org/officeDocument/2006/relationships/hyperlink" Target="https://gardeck24.ru/catalog/?q=17202123&amp;how=r" TargetMode="External"/><Relationship Id="rId177" Type="http://schemas.openxmlformats.org/officeDocument/2006/relationships/hyperlink" Target="https://gardeck24.ru/catalog/?q=17199261&amp;how=r" TargetMode="External"/><Relationship Id="rId4" Type="http://schemas.openxmlformats.org/officeDocument/2006/relationships/hyperlink" Target="https://gardeck24.ru/catalog/ulichnaya_mebel/gamaki/gamak_kokon_jamber_oranzhevyy/" TargetMode="External"/><Relationship Id="rId9" Type="http://schemas.openxmlformats.org/officeDocument/2006/relationships/hyperlink" Target="https://gardeck24.ru/catalog/ulichnaya_mebel/gamaki/dver_na_gamak_kokon_jamber_sinyaya/" TargetMode="External"/><Relationship Id="rId172" Type="http://schemas.openxmlformats.org/officeDocument/2006/relationships/hyperlink" Target="https://gardeck24.ru/catalog/?q=17204454&amp;how=r" TargetMode="External"/><Relationship Id="rId13" Type="http://schemas.openxmlformats.org/officeDocument/2006/relationships/hyperlink" Target="https://gardeck24.ru/catalog/ulichnaya_mebel/gamaki/kacheli_trekhmestnye/" TargetMode="External"/><Relationship Id="rId18" Type="http://schemas.openxmlformats.org/officeDocument/2006/relationships/hyperlink" Target="https://gardeck24.ru/catalog/ulichnaya_mebel/stoly_dlya_cafe/stol_s_lavochkami_lifetime_dlya_piknika_i_keyteringa_60360/" TargetMode="External"/><Relationship Id="rId39" Type="http://schemas.openxmlformats.org/officeDocument/2006/relationships/hyperlink" Target="https://gardeck24.ru/catalog/ulichnaya_mebel/mebel_dlya_kafe/stol_razdvizhnoy_rio_210_tortora/" TargetMode="External"/><Relationship Id="rId109" Type="http://schemas.openxmlformats.org/officeDocument/2006/relationships/hyperlink" Target="https://gardeck24.ru/catalog/tovary_dlya_plyazha/shezlongi_i_lezhaki/shezlong_b_rattan_miami_skladnoy_belyy/" TargetMode="External"/><Relationship Id="rId34" Type="http://schemas.openxmlformats.org/officeDocument/2006/relationships/hyperlink" Target="https://gardeck24.ru/catalog/ulichnaya_mebel/mebel_dlya_kafe/stul_aria_belo_seryy/" TargetMode="External"/><Relationship Id="rId50" Type="http://schemas.openxmlformats.org/officeDocument/2006/relationships/hyperlink" Target="https://gardeck24.ru/catalog/ulichnaya_mebel/komplekty_mebeli/komplekt_mebeli_rattan_premium_4_venge/" TargetMode="External"/><Relationship Id="rId55" Type="http://schemas.openxmlformats.org/officeDocument/2006/relationships/hyperlink" Target="https://gardeck24.ru/catalog/ulichnaya_mebel/komplekty_mebeli/komplekt_mebeli_rattan_comfort_5_venge/" TargetMode="External"/><Relationship Id="rId76" Type="http://schemas.openxmlformats.org/officeDocument/2006/relationships/hyperlink" Target="https://gardeck24.ru/catalog/ulichnaya_mebel/divany/divan_dvukhmestnyy_b_rattan_arizona_venge_2_kh_mestnaya_podushka/" TargetMode="External"/><Relationship Id="rId97" Type="http://schemas.openxmlformats.org/officeDocument/2006/relationships/hyperlink" Target="https://gardeck24.ru/catalog/ulichnaya_mebel/stulya_dlya_restoranov/stul_b_rattan_indiana_s_podlokotnikami_belyy/" TargetMode="External"/><Relationship Id="rId104" Type="http://schemas.openxmlformats.org/officeDocument/2006/relationships/hyperlink" Target="https://gardeck24.ru/catalog/ulichnaya_mebel/stoly_dlya_cafe/stol_b_rattan_houston_1500_900mm_korichnevyy/" TargetMode="External"/><Relationship Id="rId120" Type="http://schemas.openxmlformats.org/officeDocument/2006/relationships/hyperlink" Target="https://gardeck24.ru/catalog/ulichnaya_mebel/komplekty_mebeli/launzh_komplekt_pletenoy_mebeli_mokka_villa_rosa_4_persony/" TargetMode="External"/><Relationship Id="rId125" Type="http://schemas.openxmlformats.org/officeDocument/2006/relationships/hyperlink" Target="https://gardeck24.ru/catalog/ulichnaya_mebel/komplekty_mebeli/komplekt_mebeli_mokka_fano_stol_obedennyy_kruglyy_4_kresla_temno_korichnevyy/" TargetMode="External"/><Relationship Id="rId141" Type="http://schemas.openxmlformats.org/officeDocument/2006/relationships/hyperlink" Target="https://gardeck24.ru/catalog/ulichnaya_mebel/komplekty_mebeli/komplekt_ulichnoy_mebeli_tweet_terrace_set_max_venge/" TargetMode="External"/><Relationship Id="rId146" Type="http://schemas.openxmlformats.org/officeDocument/2006/relationships/hyperlink" Target="https://gardeck24.ru/catalog/ulichnaya_mebel/mebel_dlya_kafe/mebel_tweet_divan_uglovoy_belyy/" TargetMode="External"/><Relationship Id="rId167" Type="http://schemas.openxmlformats.org/officeDocument/2006/relationships/hyperlink" Target="https://gardeck24.ru/catalog/?q=17194275&amp;how=r" TargetMode="External"/><Relationship Id="rId7" Type="http://schemas.openxmlformats.org/officeDocument/2006/relationships/hyperlink" Target="https://gardeck24.ru/catalog/ulichnaya_mebel/gamaki/dver_na_gamak_kokon_jamber_krasnaya/" TargetMode="External"/><Relationship Id="rId71" Type="http://schemas.openxmlformats.org/officeDocument/2006/relationships/hyperlink" Target="https://gardeck24.ru/catalog/ulichnaya_mebel/komplekty_mebeli/komplekt_mebeli_nebraska_corner_set_uglov_divan_stolik_venge/" TargetMode="External"/><Relationship Id="rId92" Type="http://schemas.openxmlformats.org/officeDocument/2006/relationships/hyperlink" Target="https://gardeck24.ru/catalog/ulichnaya_mebel/komplekty_mebeli/komplekt_mebeli_rosario_balcony_set_tsvet_korichnevyy/" TargetMode="External"/><Relationship Id="rId162" Type="http://schemas.openxmlformats.org/officeDocument/2006/relationships/hyperlink" Target="https://gardeck24.ru/catalog/?q=17197868&amp;how=r" TargetMode="External"/><Relationship Id="rId2" Type="http://schemas.openxmlformats.org/officeDocument/2006/relationships/hyperlink" Target="https://gardeck24.ru/catalog/ulichnaya_mebel/gamaki/gamak_kokon_jamber_krasnyy/" TargetMode="External"/><Relationship Id="rId29" Type="http://schemas.openxmlformats.org/officeDocument/2006/relationships/hyperlink" Target="https://gardeck24.ru/catalog/ulichnaya_mebel/mebel_dlya_balkona/stol_nardi_clip_belyy/" TargetMode="External"/><Relationship Id="rId24" Type="http://schemas.openxmlformats.org/officeDocument/2006/relationships/hyperlink" Target="https://gardeck24.ru/catalog/ulichnaya_mebel/kresla_ulichnie/stul_darsena_belyy/" TargetMode="External"/><Relationship Id="rId40" Type="http://schemas.openxmlformats.org/officeDocument/2006/relationships/hyperlink" Target="https://gardeck24.ru/catalog/ulichnaya_mebel/mebel_dlya_kafe/stol_skladnoy_kvadratnyy_frasca_mini_70_70_belyy_baza_stoleshnitsa/" TargetMode="External"/><Relationship Id="rId45" Type="http://schemas.openxmlformats.org/officeDocument/2006/relationships/hyperlink" Target="https://gardeck24.ru/catalog/ulichnaya_mebel/sadovaya__mebel/stolik_nardi_rodi_coffee/" TargetMode="External"/><Relationship Id="rId66" Type="http://schemas.openxmlformats.org/officeDocument/2006/relationships/hyperlink" Target="https://gardeck24.ru/catalog/komplekty_mebeli/komplekt_mebeli_nebraska_terrace_set_stol_2_kresla_belyy/" TargetMode="External"/><Relationship Id="rId87" Type="http://schemas.openxmlformats.org/officeDocument/2006/relationships/hyperlink" Target="https://gardeck24.ru/catalog/ulichnaya_mebel/mebel_dlya_kafe/stol_b_rattan_boston_1400kh780_antratsit/" TargetMode="External"/><Relationship Id="rId110" Type="http://schemas.openxmlformats.org/officeDocument/2006/relationships/hyperlink" Target="https://gardeck24.ru/catalog/tovary_dlya_plyazha/shezlongi_i_lezhaki/shezlong_b_rattan_miami_skladnoy_korichnevyy/" TargetMode="External"/><Relationship Id="rId115" Type="http://schemas.openxmlformats.org/officeDocument/2006/relationships/hyperlink" Target="https://gardeck24.ru/catalog/ulichnaya_mebel/komplekty_mebeli/komplekt_mebeli_mokka_rimini_stol_kofeynyy_2_kresla_sofa_3_kh_mestnaya/" TargetMode="External"/><Relationship Id="rId131" Type="http://schemas.openxmlformats.org/officeDocument/2006/relationships/hyperlink" Target="https://gardeck24.ru/catalog/ulichnaya_mebel/mokka_bella_kreslo/" TargetMode="External"/><Relationship Id="rId136" Type="http://schemas.openxmlformats.org/officeDocument/2006/relationships/hyperlink" Target="https://gardeck24.ru/catalog/ulichnaya_mebel/komplekty_mebeli/komplekt_tweet_balcony_set_tsvet_belyy/" TargetMode="External"/><Relationship Id="rId157" Type="http://schemas.openxmlformats.org/officeDocument/2006/relationships/hyperlink" Target="https://gardeck24.ru/catalog/ulichnaya_mebel/komplekty_mebeli/komplekt_mebeli_tweet_bali_set_korichnevyy/" TargetMode="External"/><Relationship Id="rId178" Type="http://schemas.openxmlformats.org/officeDocument/2006/relationships/drawing" Target="../drawings/drawing15.xml"/><Relationship Id="rId61" Type="http://schemas.openxmlformats.org/officeDocument/2006/relationships/hyperlink" Target="https://gardeck24.ru/catalog/ulichnaya_mebel/komplekty_mebeli/komplekt_ulichnoy_mebeli_manchester_otto_set_2_tsvet_venge/" TargetMode="External"/><Relationship Id="rId82" Type="http://schemas.openxmlformats.org/officeDocument/2006/relationships/hyperlink" Target="https://gardeck24.ru/catalog/ulichnaya_mebel/komplekty_mebeli/komplekt_mebeli_arizona_set_venge/" TargetMode="External"/><Relationship Id="rId152" Type="http://schemas.openxmlformats.org/officeDocument/2006/relationships/hyperlink" Target="https://gardeck24.ru/catalog/ulichnaya_mebel/mebel_dlya_kafe/stol_fiji_venge/" TargetMode="External"/><Relationship Id="rId173" Type="http://schemas.openxmlformats.org/officeDocument/2006/relationships/hyperlink" Target="https://gardeck24.ru/catalog/?q=17199231&amp;how=r" TargetMode="External"/><Relationship Id="rId19" Type="http://schemas.openxmlformats.org/officeDocument/2006/relationships/hyperlink" Target="https://gardeck24.ru/catalog/ulichnaya_mebel/stulya_dlya_restoranov/stul_horeca_belyy/" TargetMode="External"/><Relationship Id="rId14" Type="http://schemas.openxmlformats.org/officeDocument/2006/relationships/hyperlink" Target="https://gardeck24.ru/catalog/ulichnaya_mebel/gamaki/chekhol_na_kacheli_1730_1130_1500mm_s_moskitnoy_setkoy/" TargetMode="External"/><Relationship Id="rId30" Type="http://schemas.openxmlformats.org/officeDocument/2006/relationships/hyperlink" Target="https://gardeck24.ru/catalog/ulichnaya_mebel/mebel_dlya_kafe/stol_nardi_clip_tortora/" TargetMode="External"/><Relationship Id="rId35" Type="http://schemas.openxmlformats.org/officeDocument/2006/relationships/hyperlink" Target="https://gardeck24.ru/catalog/ulichnaya_mebel/mebel_dlya_kafe/stul_aria_tortora_kofe/" TargetMode="External"/><Relationship Id="rId56" Type="http://schemas.openxmlformats.org/officeDocument/2006/relationships/hyperlink" Target="https://gardeck24.ru/catalog/ulichnaya_mebel/komplekty_mebeli/komplekt_mebeli_rattan_comfort_4_venge/" TargetMode="External"/><Relationship Id="rId77" Type="http://schemas.openxmlformats.org/officeDocument/2006/relationships/hyperlink" Target="https://gardeck24.ru/catalog/ulichnaya_mebel/divany/divan_dvukhmestnyy_b_rattan_arizona_antratsit_2_kh_mestnaya_podushka/" TargetMode="External"/><Relationship Id="rId100" Type="http://schemas.openxmlformats.org/officeDocument/2006/relationships/hyperlink" Target="https://gardeck24.ru/catalog/ulichnaya_mebel/kresla_ulichnie/kreslo_lido_korichnevyy/" TargetMode="External"/><Relationship Id="rId105" Type="http://schemas.openxmlformats.org/officeDocument/2006/relationships/hyperlink" Target="https://gardeck24.ru/catalog/ulichnaya_mebel/stoly_dlya_cafe/stol_b_rattan_dallas_800_800mm_belyy/" TargetMode="External"/><Relationship Id="rId126" Type="http://schemas.openxmlformats.org/officeDocument/2006/relationships/hyperlink" Target="https://gardeck24.ru/catalog/ulichnaya_mebel/komplekty_mebeli/komplekt_pletenoy_mebeli_mokka_bella_malyy/" TargetMode="External"/><Relationship Id="rId147" Type="http://schemas.openxmlformats.org/officeDocument/2006/relationships/hyperlink" Target="https://gardeck24.ru/catalog/ulichnaya_mebel/divany/mebel_tweet_divan_uglovoy_venge/" TargetMode="External"/><Relationship Id="rId168" Type="http://schemas.openxmlformats.org/officeDocument/2006/relationships/hyperlink" Target="https://gardeck24.ru/catalog/?q=17198008&amp;how=r" TargetMode="External"/><Relationship Id="rId8" Type="http://schemas.openxmlformats.org/officeDocument/2006/relationships/hyperlink" Target="https://gardeck24.ru/catalog/ulichnaya_mebel/gamaki/dver_na_gamak_kokon_jamber_oranzhevaya/" TargetMode="External"/><Relationship Id="rId51" Type="http://schemas.openxmlformats.org/officeDocument/2006/relationships/hyperlink" Target="https://gardeck24.ru/catalog/ulichnaya_mebel/komplekty_mebeli/komplekt_mebeli_rattan_premium_5_seryy/" TargetMode="External"/><Relationship Id="rId72" Type="http://schemas.openxmlformats.org/officeDocument/2006/relationships/hyperlink" Target="https://gardeck24.ru/catalog/ulichnaya_mebel/mebel_dlya_kafe/yashchik_dlya_podushek_dlya_mebeli_belyy/" TargetMode="External"/><Relationship Id="rId93" Type="http://schemas.openxmlformats.org/officeDocument/2006/relationships/hyperlink" Target="https://gardeck24.ru/catalog/ulichnaya_mebel/komplekty_mebeli/komplekt_mebeli_b_rattan_big_boston_set_venge/" TargetMode="External"/><Relationship Id="rId98" Type="http://schemas.openxmlformats.org/officeDocument/2006/relationships/hyperlink" Target="https://gardeck24.ru/catalog/ulichnaya_mebel/stulya_dlya_restoranov/stul_b_rattan_indiana_s_podlokotnikami_korichnevyy/" TargetMode="External"/><Relationship Id="rId121" Type="http://schemas.openxmlformats.org/officeDocument/2006/relationships/hyperlink" Target="https://gardeck24.ru/catalog/ulichnaya_mebel/komplekty_mebeli/komplekt_mebeli_mokka_villa_rosa_stol_obedennyy_pryamougolnyy_6_kresel/" TargetMode="External"/><Relationship Id="rId142" Type="http://schemas.openxmlformats.org/officeDocument/2006/relationships/hyperlink" Target="https://gardeck24.ru/catalog/ulichnaya_mebel/divany/mebel_tweet_divan_2_kh_mestnyy_belyy/" TargetMode="External"/><Relationship Id="rId163" Type="http://schemas.openxmlformats.org/officeDocument/2006/relationships/hyperlink" Target="https://gardeck24.ru/catalog/?q=17190205&amp;how=r" TargetMode="External"/><Relationship Id="rId3" Type="http://schemas.openxmlformats.org/officeDocument/2006/relationships/hyperlink" Target="https://gardeck24.ru/catalog/ulichnaya_mebel/gamaki/gamak_kokon_jamber_zelenyy/" TargetMode="External"/><Relationship Id="rId25" Type="http://schemas.openxmlformats.org/officeDocument/2006/relationships/hyperlink" Target="https://gardeck24.ru/catalog/ulichnaya_mebel/kresla_ulichnie/stul_darsena_tortora/" TargetMode="External"/><Relationship Id="rId46" Type="http://schemas.openxmlformats.org/officeDocument/2006/relationships/hyperlink" Target="https://gardeck24.ru/catalog/ulichnaya_mebel/stolik_nardi_rodi_antracite/" TargetMode="External"/><Relationship Id="rId67" Type="http://schemas.openxmlformats.org/officeDocument/2006/relationships/hyperlink" Target="https://gardeck24.ru/catalog/ulichnaya_mebel/komplekty_mebeli/komplekt_mebeli_nebraska_terrace_set_stol_2_kresla_belyy/" TargetMode="External"/><Relationship Id="rId116" Type="http://schemas.openxmlformats.org/officeDocument/2006/relationships/hyperlink" Target="https://gardeck24.ru/catalog/ulichnaya_mebel/mokka_villa_rosa_kreslo/" TargetMode="External"/><Relationship Id="rId137" Type="http://schemas.openxmlformats.org/officeDocument/2006/relationships/hyperlink" Target="https://gardeck24.ru/catalog/ulichnaya_mebel/komplekty_mebeli/komplekt_na_balkon_tweet_balcony_set_tsvet_venge/" TargetMode="External"/><Relationship Id="rId158" Type="http://schemas.openxmlformats.org/officeDocument/2006/relationships/hyperlink" Target="https://gardeck24.ru/catalog/ulichnaya_mebel/komplekty_mebeli/komplekt_mebeli_barcelona_set_venge_6_stulev_jersey_venge_1_stol_fiji_venge_1/" TargetMode="External"/><Relationship Id="rId20" Type="http://schemas.openxmlformats.org/officeDocument/2006/relationships/hyperlink" Target="https://gardeck24.ru/catalog/ulichnaya_mebel/stulya_dlya_restoranov/stul_horeca_korichnevyy/" TargetMode="External"/><Relationship Id="rId41" Type="http://schemas.openxmlformats.org/officeDocument/2006/relationships/hyperlink" Target="https://gardeck24.ru/catalog/ulichnaya_mebel/mebel_dlya_kafe/stol_skladnoy_kvadratnyy_frasca_mini_70_70_antratsit_baza_stoleshnitsa/" TargetMode="External"/><Relationship Id="rId62" Type="http://schemas.openxmlformats.org/officeDocument/2006/relationships/hyperlink" Target="https://gardeck24.ru/catalog/ulichnaya_mebel/divany/komplekt_mebeli_nebraska_sofa_2_2kh_mestnyy_divan_belyy/" TargetMode="External"/><Relationship Id="rId83" Type="http://schemas.openxmlformats.org/officeDocument/2006/relationships/hyperlink" Target="https://gardeck24.ru/catalog/ulichnaya_mebel/komplekty_mebeli/komplekt_mebeli_arizona_set_antratsit_na_4_persony/" TargetMode="External"/><Relationship Id="rId88" Type="http://schemas.openxmlformats.org/officeDocument/2006/relationships/hyperlink" Target="https://gardeck24.ru/catalog/ulichnaya_mebel/mebel_dlya_kafe/stol_b_rattan_boston_quatro_780kh780_venge/" TargetMode="External"/><Relationship Id="rId111" Type="http://schemas.openxmlformats.org/officeDocument/2006/relationships/hyperlink" Target="https://gardeck24.ru/catalog/tovary_dlya_plyazha/shezlongi_i_lezhaki/matrats_710_570_1130_570mm_s_vertikalnoy_podushkoy_belo_siniy_premium/" TargetMode="External"/><Relationship Id="rId132" Type="http://schemas.openxmlformats.org/officeDocument/2006/relationships/hyperlink" Target="https://gardeck24.ru/catalog/ulichnaya_mebel/mokka_bella_puf_bolshoy/" TargetMode="External"/><Relationship Id="rId153" Type="http://schemas.openxmlformats.org/officeDocument/2006/relationships/hyperlink" Target="https://gardeck24.ru/catalog/ulichnaya_mebel/stoly_dlya_cafe/mebel_tweet_stolik_belyy/" TargetMode="External"/><Relationship Id="rId174" Type="http://schemas.openxmlformats.org/officeDocument/2006/relationships/hyperlink" Target="https://gardeck24.ru/catalog/?q=17195066&amp;how=r" TargetMode="External"/><Relationship Id="rId15" Type="http://schemas.openxmlformats.org/officeDocument/2006/relationships/hyperlink" Target="https://gardeck24.ru/catalog/ulichnaya_mebel/sadovaya__mebel/skamya_kachalka_lifetime_orekh_60055/" TargetMode="External"/><Relationship Id="rId36" Type="http://schemas.openxmlformats.org/officeDocument/2006/relationships/hyperlink" Target="https://gardeck24.ru/catalog/ulichnaya_mebel/stulya_dlya_restoranov/stul_bit_antratsit/" TargetMode="External"/><Relationship Id="rId57" Type="http://schemas.openxmlformats.org/officeDocument/2006/relationships/hyperlink" Target="https://gardeck24.ru/catalog/ulichnaya_mebel/komplekty_mebeli/komplekt_mebeli_rattan_comfort_3_venge/" TargetMode="External"/><Relationship Id="rId106" Type="http://schemas.openxmlformats.org/officeDocument/2006/relationships/hyperlink" Target="https://gardeck24.ru/catalog/ulichnaya_mebel/stoly_dlya_cafe/stol_b_rattan_dallas_800_800mm_korichnevyy/" TargetMode="External"/><Relationship Id="rId127" Type="http://schemas.openxmlformats.org/officeDocument/2006/relationships/hyperlink" Target="https://gardeck24.ru/catalog/ulichnaya_mebel/komplekty_mebeli/komplekt_pletenoy_mebeli_mokka_bella_bolshoy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gardeck24.ru/catalog/grili_i_aksessuary/gazovyy_gril_nexgrill_deluxe_lion_4b/" TargetMode="External"/><Relationship Id="rId2" Type="http://schemas.openxmlformats.org/officeDocument/2006/relationships/hyperlink" Target="https://gardeck24.ru/catalog/grili_i_aksessuary/gazovyy_gril_nexgrill_prime_bison_5b/" TargetMode="External"/><Relationship Id="rId1" Type="http://schemas.openxmlformats.org/officeDocument/2006/relationships/hyperlink" Target="https://gardeck24.ru/catalog/grili_i_aksessuary/gazovyy_gril_nexgrill_prime_puma_4b/" TargetMode="External"/><Relationship Id="rId5" Type="http://schemas.openxmlformats.org/officeDocument/2006/relationships/drawing" Target="../drawings/drawing17.xml"/><Relationship Id="rId4" Type="http://schemas.openxmlformats.org/officeDocument/2006/relationships/hyperlink" Target="https://gardeck24.ru/catalog/grili_i_aksessuary/gazovyy_gril_nexgrill_deluxe_grizzly_5b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gardeck24.ru/catalog/terrasnaya_doska_iz_dpk/opory_dlya_lag_i_plitki/reguliruemye_opory_dlya_lag_i_plitki/reguliruemaya_opora_hilst_lift_self_leveling_hl8_285_430mm/" TargetMode="External"/><Relationship Id="rId13" Type="http://schemas.openxmlformats.org/officeDocument/2006/relationships/hyperlink" Target="https://gardeck24.ru/catalog/terrasnaya_doska_iz_dpk/opory_dlya_lag_i_plitki/nereguliruemye_opory/opora_nereguliruemaya_hilst_fh5_dlya_alyuminievoy_lagi/" TargetMode="External"/><Relationship Id="rId18" Type="http://schemas.openxmlformats.org/officeDocument/2006/relationships/hyperlink" Target="https://gardeck24.ru/catalog/terrasnaya_doska_iz_dpk/opory_dlya_lag_i_plitki/reguliruemye_opory_dlya_lag_i_plitki/vershina_opory_hilst_lift_dlya_vsekh_tipov_lag/" TargetMode="External"/><Relationship Id="rId26" Type="http://schemas.openxmlformats.org/officeDocument/2006/relationships/hyperlink" Target="https://gardeck24.ru/catalog/terrasnaya_doska_iz_dpk/opory_dlya_lag_i_plitki/reguliruemye_opory_dlya_lag_i_plitki/klyuch_metallicheskiy_dlya_regulirovki_vysoty_opor/" TargetMode="External"/><Relationship Id="rId3" Type="http://schemas.openxmlformats.org/officeDocument/2006/relationships/hyperlink" Target="https://gardeck24.ru/catalog/terrasnaya_doska_iz_dpk/opory_dlya_lag_i_plitki/reguliruemye_opory_dlya_lag_i_plitki/opora_reguliruemaya_hilst_lift_hl3_70_120_mm/" TargetMode="External"/><Relationship Id="rId21" Type="http://schemas.openxmlformats.org/officeDocument/2006/relationships/hyperlink" Target="https://gardeck24.ru/catalog/terrasnaya_doska_iz_dpk/opory_dlya_lag_i_plitki/reguliruemye_opory_dlya_lag_i_plitki/verkhnyaya_plastina_dlya_vertikalnogo_zazhima_hilst/" TargetMode="External"/><Relationship Id="rId34" Type="http://schemas.openxmlformats.org/officeDocument/2006/relationships/hyperlink" Target="https://gardeck24.ru/catalog/terrasnaya_doska_iz_dpk/opory_dlya_lag_i_plitki/nereguliruemye_opory/opora_nereguliruemaya_hilst_lift_en_15/" TargetMode="External"/><Relationship Id="rId7" Type="http://schemas.openxmlformats.org/officeDocument/2006/relationships/hyperlink" Target="https://gardeck24.ru/catalog/terrasnaya_doska_iz_dpk/opory_dlya_lag_i_plitki/reguliruemye_opory_dlya_lag_i_plitki/reguliruemaya_opora_hilst_lift_self_leveling_hl7_235_385mm/" TargetMode="External"/><Relationship Id="rId12" Type="http://schemas.openxmlformats.org/officeDocument/2006/relationships/hyperlink" Target="https://gardeck24.ru/catalog/terrasnaya_doska_iz_dpk/opory_dlya_lag_i_plitki/reguliruemye_opory_dlya_lag_i_plitki/obruch_usilivayushchiy_hilst_hoop_dlya_osnovaniya_opory/" TargetMode="External"/><Relationship Id="rId17" Type="http://schemas.openxmlformats.org/officeDocument/2006/relationships/hyperlink" Target="https://gardeck24.ru/catalog/terrasnaya_doska_iz_dpk/opory_dlya_lag_i_plitki/reguliruemye_opory_dlya_lag_i_plitki/vershina_opory_hilst_lift_dlya_plitki_premium/" TargetMode="External"/><Relationship Id="rId25" Type="http://schemas.openxmlformats.org/officeDocument/2006/relationships/hyperlink" Target="https://gardeck24.ru/catalog/terrasnaya_doska_iz_dpk/opory_dlya_lag_i_plitki/reguliruemye_opory_dlya_lag_i_plitki/ruchka_dlya_podema_plitki_600_600mm/" TargetMode="External"/><Relationship Id="rId33" Type="http://schemas.openxmlformats.org/officeDocument/2006/relationships/hyperlink" Target="https://gardeck24.ru/catalog/terrasnaya_doska_iz_dpk/opory_dlya_lag_i_plitki/nereguliruemye_opory/korrektiruyushchaya_rezinovaya_prokladka_hilst_lift_3mm/" TargetMode="External"/><Relationship Id="rId2" Type="http://schemas.openxmlformats.org/officeDocument/2006/relationships/hyperlink" Target="https://gardeck24.ru/catalog/terrasnaya_doska_iz_dpk/opory_dlya_lag_i_plitki/reguliruemye_opory_dlya_lag_i_plitki/opora_reguliruemaya_hilst_lift_hl2_50_75_mm/" TargetMode="External"/><Relationship Id="rId16" Type="http://schemas.openxmlformats.org/officeDocument/2006/relationships/hyperlink" Target="https://gardeck24.ru/catalog/terrasnaya_doska_iz_dpk/opory_dlya_lag_i_plitki/reguliruemye_opory_dlya_lag_i_plitki/vershina_opory_hilst_lift_dlya_plitki_standart_s_rezinovoy_prokladkoy/" TargetMode="External"/><Relationship Id="rId20" Type="http://schemas.openxmlformats.org/officeDocument/2006/relationships/hyperlink" Target="https://gardeck24.ru/catalog/terrasnaya_doska_iz_dpk/opory_dlya_lag_i_plitki/reguliruemye_opory_dlya_lag_i_plitki/gorizontalnyy_fiksator_ugla_dlya_vershin_hilst_lift/" TargetMode="External"/><Relationship Id="rId29" Type="http://schemas.openxmlformats.org/officeDocument/2006/relationships/hyperlink" Target="https://gardeck24.ru/catalog/terrasnaya_doska_iz_dpk/opory_dlya_lag_i_plitki/negoryuchie_metallicheskie_reguliruemye_opory/opora_metallicheskaya_hilst_s_vershinoy_dlya_lag_h3_115_195_mm/" TargetMode="External"/><Relationship Id="rId1" Type="http://schemas.openxmlformats.org/officeDocument/2006/relationships/hyperlink" Target="https://gardeck24.ru/catalog/terrasnaya_doska_iz_dpk/opory_dlya_lag_i_plitki/reguliruemye_opory_dlya_lag_i_plitki/opora_reguliruemaya_hilst_lift_hl1_35_50_mm/" TargetMode="External"/><Relationship Id="rId6" Type="http://schemas.openxmlformats.org/officeDocument/2006/relationships/hyperlink" Target="https://gardeck24.ru/catalog/terrasnaya_doska_iz_dpk/opory_dlya_lag_i_plitki/reguliruemye_opory_dlya_lag_i_plitki/reguliruemaya_opora_hilst_lift_self_leveling_hl6_195_300mm/" TargetMode="External"/><Relationship Id="rId11" Type="http://schemas.openxmlformats.org/officeDocument/2006/relationships/hyperlink" Target="https://gardeck24.ru/catalog/terrasnaya_doska_iz_dpk/opory_dlya_lag_i_plitki/reguliruemye_opory_dlya_lag_i_plitki/stopornoe_koltso_hilst_lock/" TargetMode="External"/><Relationship Id="rId24" Type="http://schemas.openxmlformats.org/officeDocument/2006/relationships/hyperlink" Target="https://gardeck24.ru/catalog/terrasnaya_doska_iz_dpk/opory_dlya_lag_i_plitki/reguliruemye_opory_dlya_lag_i_plitki/ruchka_dlya_podema_plitki_500_500mm/" TargetMode="External"/><Relationship Id="rId32" Type="http://schemas.openxmlformats.org/officeDocument/2006/relationships/hyperlink" Target="https://gardeck24.ru/catalog/terrasnaya_doska_iz_dpk/opory_dlya_lag_i_plitki/nereguliruemye_opory/opora_nereguliruemaya_hilst_lift_en_20/" TargetMode="External"/><Relationship Id="rId37" Type="http://schemas.openxmlformats.org/officeDocument/2006/relationships/drawing" Target="../drawings/drawing2.xml"/><Relationship Id="rId5" Type="http://schemas.openxmlformats.org/officeDocument/2006/relationships/hyperlink" Target="https://gardeck24.ru/catalog/terrasnaya_doska_iz_dpk/opory_dlya_lag_i_plitki/reguliruemye_opory_dlya_lag_i_plitki/reguliruemaya_opora_hilst_lift_self_leveling_hl5_155_250mm/" TargetMode="External"/><Relationship Id="rId15" Type="http://schemas.openxmlformats.org/officeDocument/2006/relationships/hyperlink" Target="https://gardeck24.ru/catalog/terrasnaya_doska_iz_dpk/opory_dlya_lag_i_plitki/reguliruemye_opory_dlya_lag_i_plitki/vershina_opory_dlya_plitki_na_alyuminievuyu_lagu/" TargetMode="External"/><Relationship Id="rId23" Type="http://schemas.openxmlformats.org/officeDocument/2006/relationships/hyperlink" Target="https://gardeck24.ru/catalog/terrasnaya_doska_iz_dpk/opory_dlya_lag_i_plitki/reguliruemye_opory_dlya_lag_i_plitki/tortsevaya_plastina_perimetra_hilst/" TargetMode="External"/><Relationship Id="rId28" Type="http://schemas.openxmlformats.org/officeDocument/2006/relationships/hyperlink" Target="https://gardeck24.ru/catalog/terrasnaya_doska_iz_dpk/opory_dlya_lag_i_plitki/negoryuchie_metallicheskie_reguliruemye_opory/opora_metallicheskaya_hilst_s_vershinoy_dlya_lag_h2_65_115_mm/" TargetMode="External"/><Relationship Id="rId36" Type="http://schemas.openxmlformats.org/officeDocument/2006/relationships/hyperlink" Target="https://gardeck24.ru/catalog/terrasnaya_doska_iz_dpk/opory_dlya_lag_i_plitki/nereguliruemye_opory/korrektiruyushchaya_rezinovaya_prokladka_hilst_lift_3mm/" TargetMode="External"/><Relationship Id="rId10" Type="http://schemas.openxmlformats.org/officeDocument/2006/relationships/hyperlink" Target="https://gardeck24.ru/catalog/terrasnaya_doska_iz_dpk/opory_dlya_lag_i_plitki/reguliruemye_opory_dlya_lag_i_plitki/reguliruemaya_opora_hilst_lift_self_leveling_hl9_385_530mm/" TargetMode="External"/><Relationship Id="rId19" Type="http://schemas.openxmlformats.org/officeDocument/2006/relationships/hyperlink" Target="https://gardeck24.ru/catalog/terrasnaya_doska_iz_dpk/opory_dlya_lag_i_plitki/reguliruemye_opory_dlya_lag_i_plitki/vershina_opory_hilst_lift_dlya_alyuminievoy_lagi/" TargetMode="External"/><Relationship Id="rId31" Type="http://schemas.openxmlformats.org/officeDocument/2006/relationships/hyperlink" Target="https://gardeck24.ru/catalog/terrasnaya_doska_iz_dpk/opory_dlya_lag_i_plitki/nereguliruemye_opory/opora_nereguliruemaya_hilst_lift_en_15/" TargetMode="External"/><Relationship Id="rId4" Type="http://schemas.openxmlformats.org/officeDocument/2006/relationships/hyperlink" Target="https://gardeck24.ru/catalog/terrasnaya_doska_iz_dpk/opory_dlya_lag_i_plitki/reguliruemye_opory_dlya_lag_i_plitki/opora_reguliruemaya_hilst_lift_hl4_115_155_mm/" TargetMode="External"/><Relationship Id="rId9" Type="http://schemas.openxmlformats.org/officeDocument/2006/relationships/hyperlink" Target="https://gardeck24.ru/catalog/terrasnaya_doska_iz_dpk/opory_dlya_lag_i_plitki/reguliruemye_opory_dlya_lag_i_plitki/reguliruemaya_opora_hilst_lift_self_leveling_hl9_335_485mm/" TargetMode="External"/><Relationship Id="rId14" Type="http://schemas.openxmlformats.org/officeDocument/2006/relationships/hyperlink" Target="https://gardeck24.ru/catalog/terrasnaya_doska_iz_dpk/opory_dlya_lag_i_plitki/reguliruemye_opory_dlya_lag_i_plitki/uvelichitel_vysoty_dlya_opor_hilst_lift_m1/" TargetMode="External"/><Relationship Id="rId22" Type="http://schemas.openxmlformats.org/officeDocument/2006/relationships/hyperlink" Target="https://gardeck24.ru/catalog/terrasnaya_doska_iz_dpk/opory_dlya_lag_i_plitki/reguliruemye_opory_dlya_lag_i_plitki/nizhnyaya_plastina_dlya_vertikalnogo_zazhima_hilst/" TargetMode="External"/><Relationship Id="rId27" Type="http://schemas.openxmlformats.org/officeDocument/2006/relationships/hyperlink" Target="https://gardeck24.ru/catalog/terrasnaya_doska_iz_dpk/opory_dlya_lag_i_plitki/negoryuchie_metallicheskie_reguliruemye_opory/opora_metallicheskaya_hilst_s_vershinoy_dlya_lag_h1_45_70_5_mm/" TargetMode="External"/><Relationship Id="rId30" Type="http://schemas.openxmlformats.org/officeDocument/2006/relationships/hyperlink" Target="https://gardeck24.ru/catalog/terrasnaya_doska_iz_dpk/opory_dlya_lag_i_plitki/negoryuchie_metallicheskie_reguliruemye_opory/opora_metallicheskaya_hilst_s_vershinoy_dlya_lag_h4_195_290_mm/" TargetMode="External"/><Relationship Id="rId35" Type="http://schemas.openxmlformats.org/officeDocument/2006/relationships/hyperlink" Target="https://gardeck24.ru/catalog/terrasnaya_doska_iz_dpk/opory_dlya_lag_i_plitki/nereguliruemye_opory/opora_nereguliruemaya_hilst_lift_en_20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gardeck24.ru/catalog/zabory_i_ograzhdeniya/ograzhdenie_nauticprime_dlya_terrasy_iz_dpk/zaglushka_hilst_dlya_perila_venge/?bitrix_include_areas=Y&amp;clear_cache=Y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gardeck24.ru/catalog/tovary_dlya_sada/gryadki_iz_dpk_teplie/doska_gryadochnaya_nauticprime_300_30_2950mm_seryy/" TargetMode="External"/><Relationship Id="rId13" Type="http://schemas.openxmlformats.org/officeDocument/2006/relationships/hyperlink" Target="https://gardeck24.ru/catalog/tovary_dlya_sada/gryadki_iz_dpk_teplie/sharnir_dlya_klumby_holzhof_30_225mm_plastik_chernyy/" TargetMode="External"/><Relationship Id="rId18" Type="http://schemas.openxmlformats.org/officeDocument/2006/relationships/hyperlink" Target="https://gardeck24.ru/catalog/tovary_dlya_sada/gryadki_iz_dpk_teplie/soedinitelnyy_ugolok_holzhof_90grad_dlya_gryadochnoy_doski_300kh30mm/" TargetMode="External"/><Relationship Id="rId26" Type="http://schemas.openxmlformats.org/officeDocument/2006/relationships/drawing" Target="../drawings/drawing6.xml"/><Relationship Id="rId3" Type="http://schemas.openxmlformats.org/officeDocument/2006/relationships/hyperlink" Target="https://gardeck24.ru/catalog/tovary_dlya_sada/gryadki_iz_dpk_teplie/doska_gryadochnaya_holzhof_300_30_2950mm_tisnenie_3d/" TargetMode="External"/><Relationship Id="rId21" Type="http://schemas.openxmlformats.org/officeDocument/2006/relationships/hyperlink" Target="https://gardeck24.ru/catalog/tovary_dlya_sada/gryadki_iz_dpk_teplie/sharnir_dlya_klumby_holzhof_30_300mm_metall_90grad/" TargetMode="External"/><Relationship Id="rId7" Type="http://schemas.openxmlformats.org/officeDocument/2006/relationships/hyperlink" Target="https://gardeck24.ru/catalog/tovary_dlya_sada/gryadki_iz_dpk_teplie/doska_gryadochnaya_nauticprime_225_30_2950mm_venge/" TargetMode="External"/><Relationship Id="rId12" Type="http://schemas.openxmlformats.org/officeDocument/2006/relationships/hyperlink" Target="https://gardeck24.ru/catalog/tovary_dlya_sada/gryadki_iz_dpk_teplie/sharnir_dlya_klumby_holzhof_25_150mm_plastik_korichnevyy/" TargetMode="External"/><Relationship Id="rId17" Type="http://schemas.openxmlformats.org/officeDocument/2006/relationships/hyperlink" Target="https://gardeck24.ru/catalog/tovary_dlya_sada/gryadki_iz_dpk_teplie/soedinitelnyy_ugolok_holzhof_90grad_dlya_gryadochnoy_doski_225kh30mm/" TargetMode="External"/><Relationship Id="rId25" Type="http://schemas.openxmlformats.org/officeDocument/2006/relationships/hyperlink" Target="https://gardeck24.ru/catalog/tovary_dlya_sada/gryadki_iz_dpk_teplie/setka_plastikovaya_ot_krotov_black_mole_2kh50_m_100_kv_m_/" TargetMode="External"/><Relationship Id="rId2" Type="http://schemas.openxmlformats.org/officeDocument/2006/relationships/hyperlink" Target="https://gardeck24.ru/catalog/tovary_dlya_sada/gryadki_iz_dpk_teplie/doska_gryadochnaya_holzhof_225_30_2950mm_tisnenie_3d/" TargetMode="External"/><Relationship Id="rId16" Type="http://schemas.openxmlformats.org/officeDocument/2006/relationships/hyperlink" Target="https://gardeck24.ru/catalog/tovary_dlya_sada/gryadki_iz_dpk_teplie/sharnir_dlya_klumby_holzhof_30_300mm_plastik_korichnevyy/" TargetMode="External"/><Relationship Id="rId20" Type="http://schemas.openxmlformats.org/officeDocument/2006/relationships/hyperlink" Target="https://gardeck24.ru/catalog/tovary_dlya_sada/gryadki_iz_dpk_teplie/sharnir_dlya_klumby_holzhof_30_225mm_metall_90grad/" TargetMode="External"/><Relationship Id="rId1" Type="http://schemas.openxmlformats.org/officeDocument/2006/relationships/hyperlink" Target="https://gardeck24.ru/catalog/tovary_dlya_sada/gryadki_iz_dpk_teplie/doska_gryadochnaya_holzhof_150_25_2950mm_tisnenie_3d/" TargetMode="External"/><Relationship Id="rId6" Type="http://schemas.openxmlformats.org/officeDocument/2006/relationships/hyperlink" Target="https://gardeck24.ru/catalog/tovary_dlya_sada/gryadki_iz_dpk_teplie/doska_gryadochnaya_nauticprime_225_30_2950mm_seryy/" TargetMode="External"/><Relationship Id="rId11" Type="http://schemas.openxmlformats.org/officeDocument/2006/relationships/hyperlink" Target="https://gardeck24.ru/catalog/tovary_dlya_sada/gryadki_iz_dpk_teplie/sharnir_dlya_klumby_holzhof_25_150mm_plastik_chernyy/" TargetMode="External"/><Relationship Id="rId24" Type="http://schemas.openxmlformats.org/officeDocument/2006/relationships/hyperlink" Target="https://gardeck24.ru/catalog/tovary_dlya_sada/gryadki_iz_dpk_teplie/setka_plastikovaya_ot_krotov_black_mole_1kh10_m_10_kv_m_/" TargetMode="External"/><Relationship Id="rId5" Type="http://schemas.openxmlformats.org/officeDocument/2006/relationships/hyperlink" Target="https://gardeck24.ru/catalog/tovary_dlya_sada/gryadki_iz_dpk_teplie/doska_gryadochnaya_nauticprime_150_25_2950mm_venge/" TargetMode="External"/><Relationship Id="rId15" Type="http://schemas.openxmlformats.org/officeDocument/2006/relationships/hyperlink" Target="https://gardeck24.ru/catalog/tovary_dlya_sada/gryadki_iz_dpk_teplie/sharnir_dlya_klumby_holzhof_30_300mm_plastik_chernyy/" TargetMode="External"/><Relationship Id="rId23" Type="http://schemas.openxmlformats.org/officeDocument/2006/relationships/hyperlink" Target="https://gardeck24.ru/catalog/tovary_dlya_sada/gryadki_iz_dpk_teplie/styazhka_dlya_gryadki_1m/" TargetMode="External"/><Relationship Id="rId10" Type="http://schemas.openxmlformats.org/officeDocument/2006/relationships/hyperlink" Target="https://gardeck24.ru/catalog/tovary_dlya_sada/gryadki_iz_dpk_teplie/doska_gryadochnaya_nauticprime_450_35_2950mm_venge/" TargetMode="External"/><Relationship Id="rId19" Type="http://schemas.openxmlformats.org/officeDocument/2006/relationships/hyperlink" Target="https://gardeck24.ru/catalog/tovary_dlya_sada/gryadki_iz_dpk_teplie/sharnir_dlya_klumby_holzhof_25_150mm_metall_90grad/" TargetMode="External"/><Relationship Id="rId4" Type="http://schemas.openxmlformats.org/officeDocument/2006/relationships/hyperlink" Target="https://gardeck24.ru/catalog/tovary_dlya_sada/gryadki_iz_dpk_teplie/doska_gryadochnaya_nauticprime_150_25_2950mm_seryy/" TargetMode="External"/><Relationship Id="rId9" Type="http://schemas.openxmlformats.org/officeDocument/2006/relationships/hyperlink" Target="https://gardeck24.ru/catalog/tovary_dlya_sada/gryadki_iz_dpk_teplie/doska_gryadochnaya_nauticprime_300_30_2950mm_venge/" TargetMode="External"/><Relationship Id="rId14" Type="http://schemas.openxmlformats.org/officeDocument/2006/relationships/hyperlink" Target="https://gardeck24.ru/catalog/tovary_dlya_sada/gryadki_iz_dpk_teplie/sharnir_dlya_klumby_holzhof_30_225mm_plastik_korichnevyy/" TargetMode="External"/><Relationship Id="rId22" Type="http://schemas.openxmlformats.org/officeDocument/2006/relationships/hyperlink" Target="https://gardeck24.ru/catalog/tovary_dlya_sada/gryadki_iz_dpk_teplie/sharnir_dlya_klumby_holzhof_35_450mm_metall_90grad_komplekt_4_sht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gardeck24.ru/catalog/sarai_khozbloki/plastikovye_sarai/saray_plastikovyy_lifetime_8_5_6406/" TargetMode="External"/><Relationship Id="rId18" Type="http://schemas.openxmlformats.org/officeDocument/2006/relationships/hyperlink" Target="https://gardeck24.ru/catalog/sarai_khozbloki/plastikovye_sarai/saray_plastikovyy_woodlook_7_12/" TargetMode="External"/><Relationship Id="rId26" Type="http://schemas.openxmlformats.org/officeDocument/2006/relationships/hyperlink" Target="https://gardeck24.ru/catalog/sarai_khozbloki/plastikovye_sarai/uglovoy_derzhatel_woodlook/" TargetMode="External"/><Relationship Id="rId39" Type="http://schemas.openxmlformats.org/officeDocument/2006/relationships/hyperlink" Target="https://gardeck24.ru/catalog/sarai_khozbloki/plastikovye_sarai/saray_plastikovyy_oakland_754/" TargetMode="External"/><Relationship Id="rId3" Type="http://schemas.openxmlformats.org/officeDocument/2006/relationships/hyperlink" Target="https://gardeck24.ru/catalog/sarai_khozbloki/plastikovye_sarai/saray_plastikovyy_black_fox_modernist_j_11m2/" TargetMode="External"/><Relationship Id="rId21" Type="http://schemas.openxmlformats.org/officeDocument/2006/relationships/hyperlink" Target="https://gardeck24.ru/catalog/sarai_khozbloki/plastikovye_sarai/saray_plastikovyy_woodlook_10_8/" TargetMode="External"/><Relationship Id="rId34" Type="http://schemas.openxmlformats.org/officeDocument/2006/relationships/hyperlink" Target="https://gardeck24.ru/catalog/sarai_khozbloki/plastikovye_sarai/saray_plastikovyy_factor_8_11/" TargetMode="External"/><Relationship Id="rId42" Type="http://schemas.openxmlformats.org/officeDocument/2006/relationships/hyperlink" Target="https://gardeck24.ru/catalog/sarai_khozbloki/plastikovye_sarai/saray_plastikovyy_oakland_7511/" TargetMode="External"/><Relationship Id="rId47" Type="http://schemas.openxmlformats.org/officeDocument/2006/relationships/hyperlink" Target="https://gardeck24.ru/catalog/sarai_khozbloki/plastikovye_sarai/saray_darwin_4kh6_razmery_118_kh_184_sm/" TargetMode="External"/><Relationship Id="rId7" Type="http://schemas.openxmlformats.org/officeDocument/2006/relationships/hyperlink" Target="https://gardeck24.ru/catalog/sarai_khozbloki/sarai_metallicheskie/saray_metallicheskiy_black_fox_panorama_a/" TargetMode="External"/><Relationship Id="rId12" Type="http://schemas.openxmlformats.org/officeDocument/2006/relationships/hyperlink" Target="https://gardeck24.ru/catalog/sarai_khozbloki/plastikovye_sarai/saray_plastikovyy_lifetime_7_7/" TargetMode="External"/><Relationship Id="rId17" Type="http://schemas.openxmlformats.org/officeDocument/2006/relationships/hyperlink" Target="https://gardeck24.ru/catalog/sarai_khozbloki/plastikovye_sarai/saray_plastikovyy_woodlook_7_9_5/" TargetMode="External"/><Relationship Id="rId25" Type="http://schemas.openxmlformats.org/officeDocument/2006/relationships/hyperlink" Target="https://gardeck24.ru/catalog/sarai_khozbloki/plastikovye_sarai/kronshteyn_s_kryuchkami_woodlook_2_sht_upak_1/" TargetMode="External"/><Relationship Id="rId33" Type="http://schemas.openxmlformats.org/officeDocument/2006/relationships/hyperlink" Target="https://gardeck24.ru/catalog/sarai_khozbloki/plastikovye_sarai/saray_plastikovyy_factor_8_8/" TargetMode="External"/><Relationship Id="rId38" Type="http://schemas.openxmlformats.org/officeDocument/2006/relationships/hyperlink" Target="https://gardeck24.ru/catalog/sarai_khozbloki/plastikovye_sarai/saray_plastikovyy_newton_7511/" TargetMode="External"/><Relationship Id="rId46" Type="http://schemas.openxmlformats.org/officeDocument/2006/relationships/hyperlink" Target="https://gardeck24.ru/catalog/sarai_khozbloki/plastikovye_sarai/saray_artisan_7kh7_razmery_216_kh_216_sm/" TargetMode="External"/><Relationship Id="rId2" Type="http://schemas.openxmlformats.org/officeDocument/2006/relationships/hyperlink" Target="https://gardeck24.ru/catalog/sarai_khozbloki/plastikovye_sarai/saray_plastikovyy_black_fox_modernist_g_4_5m2/" TargetMode="External"/><Relationship Id="rId16" Type="http://schemas.openxmlformats.org/officeDocument/2006/relationships/hyperlink" Target="https://gardeck24.ru/catalog/sarai_khozbloki/plastikovye_sarai/saray_plastikovyy_lifetime_8_3_8_3/" TargetMode="External"/><Relationship Id="rId20" Type="http://schemas.openxmlformats.org/officeDocument/2006/relationships/hyperlink" Target="https://gardeck24.ru/catalog/sarai_khozbloki/plastikovye_sarai/saray_plastikovyy_lifetime_10_8/" TargetMode="External"/><Relationship Id="rId29" Type="http://schemas.openxmlformats.org/officeDocument/2006/relationships/hyperlink" Target="https://gardeck24.ru/catalog/sarai_khozbloki/plastikovye_sarai/saray_plastikovyy_manor_4_3/" TargetMode="External"/><Relationship Id="rId41" Type="http://schemas.openxmlformats.org/officeDocument/2006/relationships/hyperlink" Target="https://gardeck24.ru/catalog/sarai_khozbloki/plastikovye_sarai/saray_plastikovyy_oakland_759/" TargetMode="External"/><Relationship Id="rId1" Type="http://schemas.openxmlformats.org/officeDocument/2006/relationships/hyperlink" Target="https://gardeck24.ru/catalog/sarai_khozbloki/plastikovye_sarai/saray_plastikovyy_black_fox_modernist_b_2_5m2/" TargetMode="External"/><Relationship Id="rId6" Type="http://schemas.openxmlformats.org/officeDocument/2006/relationships/hyperlink" Target="https://gardeck24.ru/catalog/sarai_khozbloki/plastikovye_sarai/saray_plastikovyy_black_fox_summit_11_5m2/" TargetMode="External"/><Relationship Id="rId11" Type="http://schemas.openxmlformats.org/officeDocument/2006/relationships/hyperlink" Target="https://gardeck24.ru/catalog/sarai_khozbloki/plastikovye_sarai/saray_plastikovyy_lifetime_7_4_5/" TargetMode="External"/><Relationship Id="rId24" Type="http://schemas.openxmlformats.org/officeDocument/2006/relationships/hyperlink" Target="https://gardeck24.ru/catalog/sarai_khozbloki/plastikovye_sarai/uglovaya_polka_woodlook_2_sht_upak/" TargetMode="External"/><Relationship Id="rId32" Type="http://schemas.openxmlformats.org/officeDocument/2006/relationships/hyperlink" Target="https://gardeck24.ru/catalog/sarai_khozbloki/plastikovye_sarai/saray_plastikovyy_factor_8_6/" TargetMode="External"/><Relationship Id="rId37" Type="http://schemas.openxmlformats.org/officeDocument/2006/relationships/hyperlink" Target="https://gardeck24.ru/catalog/sarai_khozbloki/plastikovye_sarai/saray_plastikovyy_newton_759/" TargetMode="External"/><Relationship Id="rId40" Type="http://schemas.openxmlformats.org/officeDocument/2006/relationships/hyperlink" Target="https://gardeck24.ru/catalog/sarai_khozbloki/plastikovye_sarai/saray_plastikovyy_oakland_757/" TargetMode="External"/><Relationship Id="rId45" Type="http://schemas.openxmlformats.org/officeDocument/2006/relationships/hyperlink" Target="https://gardeck24.ru/catalog/sarai_khozbloki/plastikovye_sarai/saray_artisan_9kh7_razmery_279_kh_216_sm/" TargetMode="External"/><Relationship Id="rId5" Type="http://schemas.openxmlformats.org/officeDocument/2006/relationships/hyperlink" Target="https://gardeck24.ru/catalog/sarai_khozbloki/plastikovye_sarai/saray_plastikovyy_black_fox_summit_7_4m2/" TargetMode="External"/><Relationship Id="rId15" Type="http://schemas.openxmlformats.org/officeDocument/2006/relationships/hyperlink" Target="https://gardeck24.ru/catalog/sarai_khozbloki/plastikovye_sarai/saray_plastikovyy_woodlook_8_7_5_1/" TargetMode="External"/><Relationship Id="rId23" Type="http://schemas.openxmlformats.org/officeDocument/2006/relationships/hyperlink" Target="https://gardeck24.ru/catalog/sarai_khozbloki/plastikovye_sarai/saray_plastikovyy_woodlook_15_8_dd/" TargetMode="External"/><Relationship Id="rId28" Type="http://schemas.openxmlformats.org/officeDocument/2006/relationships/hyperlink" Target="https://gardeck24.ru/catalog/sarai_khozbloki/plastikovye_sarai/usilitel_krovli_dlya_plastikovogo_saraya_lifetime_8_dyuymov/" TargetMode="External"/><Relationship Id="rId36" Type="http://schemas.openxmlformats.org/officeDocument/2006/relationships/hyperlink" Target="https://gardeck24.ru/catalog/sarai_khozbloki/plastikovye_sarai/saray_plastikovyy_newton_757/" TargetMode="External"/><Relationship Id="rId49" Type="http://schemas.openxmlformats.org/officeDocument/2006/relationships/drawing" Target="../drawings/drawing8.xml"/><Relationship Id="rId10" Type="http://schemas.openxmlformats.org/officeDocument/2006/relationships/hyperlink" Target="https://gardeck24.ru/catalog/blagoustroystvo_i_dekor/plastikovye_shkafy_i_tumby/yashchik_shkaf_woodlook_3100_l_seryy/" TargetMode="External"/><Relationship Id="rId19" Type="http://schemas.openxmlformats.org/officeDocument/2006/relationships/hyperlink" Target="https://gardeck24.ru/catalog/sarai_khozbloki/plastikovye_sarai/saray_plastikovyy_woodlook_8_10/" TargetMode="External"/><Relationship Id="rId31" Type="http://schemas.openxmlformats.org/officeDocument/2006/relationships/hyperlink" Target="https://gardeck24.ru/catalog/sarai_khozbloki/plastikovye_sarai/saray_plastikovyy_factor_6_6/" TargetMode="External"/><Relationship Id="rId44" Type="http://schemas.openxmlformats.org/officeDocument/2006/relationships/hyperlink" Target="https://gardeck24.ru/catalog/sarai_khozbloki/plastikovye_sarai/saray_plastikovyy_artisan_11_7/" TargetMode="External"/><Relationship Id="rId4" Type="http://schemas.openxmlformats.org/officeDocument/2006/relationships/hyperlink" Target="https://gardeck24.ru/catalog/sarai_khozbloki/plastikovye_sarai/saray_plastikovyy_black_fox_summit_2_3m2/" TargetMode="External"/><Relationship Id="rId9" Type="http://schemas.openxmlformats.org/officeDocument/2006/relationships/hyperlink" Target="https://gardeck24.ru/catalog/sarai_khozbloki/sarai_metallicheskie/saray_metallicheskiy_black_fox_panorama_d/" TargetMode="External"/><Relationship Id="rId14" Type="http://schemas.openxmlformats.org/officeDocument/2006/relationships/hyperlink" Target="https://gardeck24.ru/catalog/sarai_khozbloki/plastikovye_sarai/saray_plastikovyy_lifetime_8_5/" TargetMode="External"/><Relationship Id="rId22" Type="http://schemas.openxmlformats.org/officeDocument/2006/relationships/hyperlink" Target="https://gardeck24.ru/catalog/sarai_khozbloki/plastikovye_sarai/saray_plastikovyy_lifetime_15_8_1/" TargetMode="External"/><Relationship Id="rId27" Type="http://schemas.openxmlformats.org/officeDocument/2006/relationships/hyperlink" Target="https://gardeck24.ru/catalog/sarai_khozbloki/plastikovye_sarai/usilitel_krovli_dlya_plastikovogo_saraya_lifetime_15_dyuymov/" TargetMode="External"/><Relationship Id="rId30" Type="http://schemas.openxmlformats.org/officeDocument/2006/relationships/hyperlink" Target="https://gardeck24.ru/catalog/sarai_khozbloki/plastikovye_sarai/saray_plastikovyy_manor_4_6/" TargetMode="External"/><Relationship Id="rId35" Type="http://schemas.openxmlformats.org/officeDocument/2006/relationships/hyperlink" Target="https://gardeck24.ru/catalog/sarai_khozbloki/plastikovye_sarai/saray_iz_dpk_fusion_757_seryy_/" TargetMode="External"/><Relationship Id="rId43" Type="http://schemas.openxmlformats.org/officeDocument/2006/relationships/hyperlink" Target="https://gardeck24.ru/catalog/sarai_khozbloki/plastikovye_sarai/saray_plastikovyy_oakland_1175/" TargetMode="External"/><Relationship Id="rId48" Type="http://schemas.openxmlformats.org/officeDocument/2006/relationships/hyperlink" Target="https://gardeck24.ru/catalog/sarai_khozbloki/plastikovye_sarai/saray_darwin_6kh8_razmery_183_kh_244_sm/" TargetMode="External"/><Relationship Id="rId8" Type="http://schemas.openxmlformats.org/officeDocument/2006/relationships/hyperlink" Target="https://gardeck24.ru/catalog/sarai_khozbloki/sarai_metallicheskie/saray_metallicheskiy_black_fox_avantgarde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gardeck24.ru/catalog/blagoustroystvo_i_dekor/plastikovye_shkafy_i_tumby/yashchik_plastikovyy_toomax_wood_style_1270l_seryy_korichnevyy/" TargetMode="External"/><Relationship Id="rId13" Type="http://schemas.openxmlformats.org/officeDocument/2006/relationships/hyperlink" Target="https://gardeck24.ru/catalog/blagoustroystvo_i_dekor/plastikovye_shkafy_i_tumby/yashchik_plastikovyy_toomax_wood_style_842l_seryy_korichnevyy/" TargetMode="External"/><Relationship Id="rId18" Type="http://schemas.openxmlformats.org/officeDocument/2006/relationships/hyperlink" Target="https://gardeck24.ru/catalog/blagoustroystvo_i_dekor/yashchiki_i_sunduki_dlya_ulitsy/sunduk_rockwood_570_l_korichnevyy/" TargetMode="External"/><Relationship Id="rId26" Type="http://schemas.openxmlformats.org/officeDocument/2006/relationships/hyperlink" Target="https://gardeck24.ru/catalog/blagoustroystvo_i_dekor/yashchiki_i_sunduki_dlya_ulitsy/sunduk_borneo_400_l_korichnevyy/" TargetMode="External"/><Relationship Id="rId3" Type="http://schemas.openxmlformats.org/officeDocument/2006/relationships/hyperlink" Target="https://gardeck24.ru/catalog/blagoustroystvo_i_dekor/yashchiki_i_sunduki_dlya_ulitsy/yashchik_plastikovyy_woodlook_1380_l_seryy/" TargetMode="External"/><Relationship Id="rId21" Type="http://schemas.openxmlformats.org/officeDocument/2006/relationships/hyperlink" Target="https://gardeck24.ru/catalog/blagoustroystvo_i_dekor/yashchiki_i_sunduki_dlya_ulitsy/sunduk_lavochka_eden_265_l_bezhevyy_korichnevyy/" TargetMode="External"/><Relationship Id="rId34" Type="http://schemas.openxmlformats.org/officeDocument/2006/relationships/drawing" Target="../drawings/drawing9.xml"/><Relationship Id="rId7" Type="http://schemas.openxmlformats.org/officeDocument/2006/relationships/hyperlink" Target="https://gardeck24.ru/catalog/blagoustroystvo_i_dekor/plastikovye_shkafy_i_tumby/yashchik_shkaf_woodlook_3100_l_seryy/" TargetMode="External"/><Relationship Id="rId12" Type="http://schemas.openxmlformats.org/officeDocument/2006/relationships/hyperlink" Target="https://gardeck24.ru/catalog/blagoustroystvo_i_dekor/plastikovye_shkafy_i_tumby/yashchik_store_it_out_midi_woodland_30_845_l_bezhevo_korichnevyy/" TargetMode="External"/><Relationship Id="rId17" Type="http://schemas.openxmlformats.org/officeDocument/2006/relationships/hyperlink" Target="https://gardeck24.ru/catalog/blagoustroystvo_i_dekor/yashchiki_i_sunduki_dlya_ulitsy/sunduk_toomax_florida_550_l_korichnevyy/" TargetMode="External"/><Relationship Id="rId25" Type="http://schemas.openxmlformats.org/officeDocument/2006/relationships/hyperlink" Target="https://gardeck24.ru/catalog/blagoustroystvo_i_dekor/yashchiki_i_sunduki_dlya_ulitsy/sunduk_borneo_400_l_grafit/" TargetMode="External"/><Relationship Id="rId33" Type="http://schemas.openxmlformats.org/officeDocument/2006/relationships/hyperlink" Target="https://gardeck24.ru/catalog/blagoustroystvo_i_dekor/yashchiki_i_sunduki_dlya_ulitsy/yashchik_plastikovyy_skladnoy_toomax_florida_50l_svetlo_seryy_/" TargetMode="External"/><Relationship Id="rId2" Type="http://schemas.openxmlformats.org/officeDocument/2006/relationships/hyperlink" Target="https://gardeck24.ru/catalog/blagoustroystvo_i_dekor/plastikovye_shkafy_i_tumby/yashchik_plastikovyy_woodlook_2100_l_seryy/" TargetMode="External"/><Relationship Id="rId16" Type="http://schemas.openxmlformats.org/officeDocument/2006/relationships/hyperlink" Target="https://gardeck24.ru/catalog/blagoustroystvo_i_dekor/plastikovye_shkafy_i_tumby/sunduk_plastikovyy_sand_and_brown_439_l_bezhevo_korichnevyy/" TargetMode="External"/><Relationship Id="rId20" Type="http://schemas.openxmlformats.org/officeDocument/2006/relationships/hyperlink" Target="https://gardeck24.ru/catalog/grili_i_aksessuary/stolik_dlya_barbekyu_unity_xl_207l_korichnevyy/" TargetMode="External"/><Relationship Id="rId29" Type="http://schemas.openxmlformats.org/officeDocument/2006/relationships/hyperlink" Target="https://gardeck24.ru/catalog/blagoustroystvo_i_dekor/yashchiki_i_sunduki_dlya_ulitsy/sunduk_toomax_santorini_plus_120l_korichnevyy_/" TargetMode="External"/><Relationship Id="rId1" Type="http://schemas.openxmlformats.org/officeDocument/2006/relationships/hyperlink" Target="https://gardeck24.ru/catalog/blagoustroystvo_i_dekor/yashchiki_i_sunduki_dlya_ulitsy/yashchik_store_it_out_ultra_2000_l_bezhevo_korichnevyy/" TargetMode="External"/><Relationship Id="rId6" Type="http://schemas.openxmlformats.org/officeDocument/2006/relationships/hyperlink" Target="https://gardeck24.ru/catalog/blagoustroystvo_i_dekor/plastikovye_shkafy_i_tumby/ulichnyy_shkaf_toomax_2kh_dvernyy_vysokiy_storaway_seryy_antratsit/" TargetMode="External"/><Relationship Id="rId11" Type="http://schemas.openxmlformats.org/officeDocument/2006/relationships/hyperlink" Target="https://gardeck24.ru/catalog/blagoustroystvo_i_dekor/yashchiki_i_sunduki_dlya_ulitsy/yashchik_store_it_out_max_1200_l_bezhevyy_korichnevyy/" TargetMode="External"/><Relationship Id="rId24" Type="http://schemas.openxmlformats.org/officeDocument/2006/relationships/hyperlink" Target="https://gardeck24.ru/catalog/blagoustroystvo_i_dekor/yashchiki_i_sunduki_dlya_ulitsy/sunduk_brightwood_454_l_korichnevyy/" TargetMode="External"/><Relationship Id="rId32" Type="http://schemas.openxmlformats.org/officeDocument/2006/relationships/hyperlink" Target="https://gardeck24.ru/catalog/blagoustroystvo_i_dekor/yashchiki_i_sunduki_dlya_ulitsy/sunduk_toomax_woody_s_90l_seryy/" TargetMode="External"/><Relationship Id="rId5" Type="http://schemas.openxmlformats.org/officeDocument/2006/relationships/hyperlink" Target="https://gardeck24.ru/catalog/blagoustroystvo_i_dekor/plastikovye_shkafy_i_tumby/yashchik_shkaf_woodlook_1500_l_seryy/" TargetMode="External"/><Relationship Id="rId15" Type="http://schemas.openxmlformats.org/officeDocument/2006/relationships/hyperlink" Target="https://gardeck24.ru/catalog/blagoustroystvo_i_dekor/yashchiki_i_sunduki_dlya_ulitsy/sunduk_toomax_santorini_plus_560l_korichnevyy/" TargetMode="External"/><Relationship Id="rId23" Type="http://schemas.openxmlformats.org/officeDocument/2006/relationships/hyperlink" Target="https://gardeck24.ru/catalog/blagoustroystvo_i_dekor/yashchiki_i_sunduki_dlya_ulitsy/sunduk_lavochka_toomax_270_l_antratsit_/" TargetMode="External"/><Relationship Id="rId28" Type="http://schemas.openxmlformats.org/officeDocument/2006/relationships/hyperlink" Target="https://gardeck24.ru/catalog/blagoustroystvo_i_dekor/yashchiki_i_sunduki_dlya_ulitsy/sunduk_novel_340_l_seryy_chyernyy/" TargetMode="External"/><Relationship Id="rId10" Type="http://schemas.openxmlformats.org/officeDocument/2006/relationships/hyperlink" Target="https://gardeck24.ru/catalog/blagoustroystvo_i_dekor/yashchiki_i_sunduki_dlya_ulitsy/sadovyy_shkaf_keter_high_store/" TargetMode="External"/><Relationship Id="rId19" Type="http://schemas.openxmlformats.org/officeDocument/2006/relationships/hyperlink" Target="https://gardeck24.ru/catalog/grili_i_aksessuary/stolik_dlya_barbekyu_unity_105l_korichnevyy/" TargetMode="External"/><Relationship Id="rId31" Type="http://schemas.openxmlformats.org/officeDocument/2006/relationships/hyperlink" Target="https://gardeck24.ru/catalog/blagoustroystvo_i_dekor/yashchiki_i_sunduki_dlya_ulitsy/sunduk_woody_s_line_s_280l_korichnevyy/" TargetMode="External"/><Relationship Id="rId4" Type="http://schemas.openxmlformats.org/officeDocument/2006/relationships/hyperlink" Target="https://gardeck24.ru/catalog/blagoustroystvo_i_dekor/plastikovye_shkafy_i_tumby/yashchik_shkaf_woodlook_1500_l_korichnevyy/tumby/yashchik_shkaf_woodlook_1500_l_seryy/" TargetMode="External"/><Relationship Id="rId9" Type="http://schemas.openxmlformats.org/officeDocument/2006/relationships/hyperlink" Target="https://gardeck24.ru/catalog/blagoustroystvo_i_dekor/yashchiki_i_sunduki_dlya_ulitsy/yashchik_shkaf_grande_store_2020l/" TargetMode="External"/><Relationship Id="rId14" Type="http://schemas.openxmlformats.org/officeDocument/2006/relationships/hyperlink" Target="https://gardeck24.ru/catalog/blagoustroystvo_i_dekor/yashchiki_i_sunduki_dlya_ulitsy/sunduk_plastikovyy_woodlook_570_l_seryy/" TargetMode="External"/><Relationship Id="rId22" Type="http://schemas.openxmlformats.org/officeDocument/2006/relationships/hyperlink" Target="https://gardeck24.ru/catalog/blagoustroystvo_i_dekor/yashchiki_i_sunduki_dlya_ulitsy/sunduk_lavochka_toomax_270_l_belyy_/" TargetMode="External"/><Relationship Id="rId27" Type="http://schemas.openxmlformats.org/officeDocument/2006/relationships/hyperlink" Target="https://gardeck24.ru/catalog/blagoustroystvo_i_dekor/yashchiki_i_sunduki_dlya_ulitsy/sunduk_glenwood_390_l_korichnevyy/" TargetMode="External"/><Relationship Id="rId30" Type="http://schemas.openxmlformats.org/officeDocument/2006/relationships/hyperlink" Target="https://gardeck24.ru/catalog/blagoustroystvo_i_dekor/yashchiki_i_sunduki_dlya_ulitsy/sunduk_toomax_florida_compact_120_l_korichnevy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632423"/>
    <pageSetUpPr fitToPage="1"/>
  </sheetPr>
  <dimension ref="A1:U1011"/>
  <sheetViews>
    <sheetView tabSelected="1" workbookViewId="0">
      <selection activeCell="K15" sqref="K15:K18"/>
    </sheetView>
  </sheetViews>
  <sheetFormatPr defaultColWidth="14.42578125" defaultRowHeight="15.75" customHeight="1"/>
  <cols>
    <col min="1" max="1" width="17.140625" customWidth="1"/>
    <col min="2" max="2" width="20.5703125" customWidth="1"/>
    <col min="3" max="3" width="28.5703125" customWidth="1"/>
    <col min="4" max="4" width="15.28515625" customWidth="1"/>
    <col min="5" max="5" width="18.5703125" customWidth="1"/>
    <col min="6" max="6" width="19.28515625" customWidth="1"/>
    <col min="7" max="7" width="16" customWidth="1"/>
    <col min="8" max="8" width="11.5703125" customWidth="1"/>
    <col min="9" max="9" width="11" customWidth="1"/>
    <col min="10" max="10" width="12" customWidth="1"/>
    <col min="11" max="11" width="22.42578125" customWidth="1"/>
    <col min="12" max="12" width="13.140625" customWidth="1"/>
    <col min="13" max="13" width="11.28515625" customWidth="1"/>
    <col min="14" max="21" width="8.7109375" customWidth="1"/>
  </cols>
  <sheetData>
    <row r="1" spans="1:21" ht="16.5" customHeight="1">
      <c r="A1" s="1"/>
      <c r="B1" s="1"/>
      <c r="C1" s="1"/>
      <c r="D1" s="1"/>
      <c r="E1" s="1"/>
      <c r="F1" s="1"/>
      <c r="G1" s="2"/>
      <c r="K1" s="3"/>
      <c r="L1" s="4"/>
      <c r="M1" s="4"/>
      <c r="N1" s="4"/>
      <c r="O1" s="4"/>
      <c r="P1" s="4"/>
      <c r="Q1" s="4"/>
      <c r="R1" s="5"/>
    </row>
    <row r="2" spans="1:21" ht="38.25" customHeight="1">
      <c r="A2" s="1271" t="s">
        <v>0</v>
      </c>
      <c r="B2" s="1239"/>
      <c r="C2" s="1239"/>
      <c r="D2" s="1239"/>
      <c r="E2" s="1239"/>
      <c r="F2" s="1239"/>
      <c r="G2" s="2"/>
      <c r="K2" s="3"/>
      <c r="L2" s="4"/>
      <c r="M2" s="4"/>
      <c r="N2" s="4"/>
      <c r="O2" s="4"/>
      <c r="P2" s="4"/>
      <c r="Q2" s="4"/>
      <c r="R2" s="5"/>
    </row>
    <row r="3" spans="1:21" ht="19.5" customHeight="1">
      <c r="A3" s="1"/>
      <c r="B3" s="1"/>
      <c r="C3" s="1"/>
      <c r="D3" s="1"/>
      <c r="E3" s="1"/>
      <c r="F3" s="1"/>
      <c r="G3" s="2"/>
      <c r="K3" s="6"/>
      <c r="L3" s="4"/>
      <c r="M3" s="4"/>
      <c r="N3" s="4"/>
      <c r="O3" s="4"/>
      <c r="P3" s="4"/>
      <c r="Q3" s="4"/>
      <c r="R3" s="5"/>
    </row>
    <row r="4" spans="1:21" ht="21.75" customHeight="1">
      <c r="A4" s="1245" t="s">
        <v>2</v>
      </c>
      <c r="B4" s="1247" t="s">
        <v>3</v>
      </c>
      <c r="C4" s="1247" t="s">
        <v>4</v>
      </c>
      <c r="D4" s="1247" t="s">
        <v>5</v>
      </c>
      <c r="E4" s="1247" t="s">
        <v>6</v>
      </c>
      <c r="F4" s="1247" t="s">
        <v>7</v>
      </c>
      <c r="G4" s="1245" t="s">
        <v>8</v>
      </c>
      <c r="H4" s="1248" t="s">
        <v>9</v>
      </c>
      <c r="I4" s="1272"/>
      <c r="J4" s="1249"/>
      <c r="K4" s="1245" t="s">
        <v>12</v>
      </c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ht="15.75" customHeight="1">
      <c r="A5" s="1246"/>
      <c r="B5" s="1246"/>
      <c r="C5" s="1246"/>
      <c r="D5" s="1246"/>
      <c r="E5" s="1246"/>
      <c r="F5" s="1246"/>
      <c r="G5" s="1246"/>
      <c r="H5" s="9" t="s">
        <v>13</v>
      </c>
      <c r="I5" s="9" t="s">
        <v>14</v>
      </c>
      <c r="J5" s="9" t="s">
        <v>15</v>
      </c>
      <c r="K5" s="1246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5.25" customHeight="1">
      <c r="A6" s="10"/>
      <c r="B6" s="11"/>
      <c r="C6" s="11"/>
      <c r="D6" s="11"/>
      <c r="E6" s="11"/>
      <c r="F6" s="11"/>
      <c r="G6" s="10"/>
      <c r="H6" s="12"/>
      <c r="I6" s="12"/>
      <c r="J6" s="12"/>
      <c r="K6" s="13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ht="30" customHeight="1">
      <c r="A7" s="1274"/>
      <c r="B7" s="1222" t="s">
        <v>18</v>
      </c>
      <c r="C7" s="1219" t="s">
        <v>19</v>
      </c>
      <c r="D7" s="15"/>
      <c r="E7" s="16" t="s">
        <v>20</v>
      </c>
      <c r="F7" s="17" t="s">
        <v>21</v>
      </c>
      <c r="G7" s="18" t="s">
        <v>22</v>
      </c>
      <c r="H7" s="19">
        <v>2300</v>
      </c>
      <c r="I7" s="20">
        <f t="shared" ref="I7:I13" si="0">ROUND(H7*0.15,0)</f>
        <v>345</v>
      </c>
      <c r="J7" s="21">
        <f t="shared" ref="J7:J13" si="1">I7*3</f>
        <v>1035</v>
      </c>
      <c r="K7" s="1219" t="s">
        <v>23</v>
      </c>
      <c r="L7" s="22"/>
      <c r="M7" s="23"/>
      <c r="N7" s="24"/>
      <c r="O7" s="24"/>
      <c r="P7" s="24"/>
      <c r="Q7" s="24"/>
      <c r="R7" s="25"/>
      <c r="S7" s="25"/>
      <c r="T7" s="25"/>
      <c r="U7" s="25"/>
    </row>
    <row r="8" spans="1:21" ht="30" customHeight="1">
      <c r="A8" s="1220"/>
      <c r="B8" s="1220"/>
      <c r="C8" s="1220"/>
      <c r="D8" s="15"/>
      <c r="E8" s="16" t="s">
        <v>24</v>
      </c>
      <c r="F8" s="17" t="s">
        <v>21</v>
      </c>
      <c r="G8" s="26" t="s">
        <v>25</v>
      </c>
      <c r="H8" s="27">
        <f>H7</f>
        <v>2300</v>
      </c>
      <c r="I8" s="20">
        <f t="shared" si="0"/>
        <v>345</v>
      </c>
      <c r="J8" s="21">
        <f t="shared" si="1"/>
        <v>1035</v>
      </c>
      <c r="K8" s="1220"/>
      <c r="L8" s="22"/>
      <c r="M8" s="23"/>
      <c r="N8" s="24"/>
      <c r="O8" s="24"/>
      <c r="P8" s="24"/>
      <c r="Q8" s="24"/>
      <c r="R8" s="25"/>
      <c r="S8" s="25"/>
      <c r="T8" s="25"/>
      <c r="U8" s="25"/>
    </row>
    <row r="9" spans="1:21" ht="30" customHeight="1">
      <c r="A9" s="1220"/>
      <c r="B9" s="1220"/>
      <c r="C9" s="1220"/>
      <c r="D9" s="15"/>
      <c r="E9" s="16" t="s">
        <v>26</v>
      </c>
      <c r="F9" s="17" t="s">
        <v>21</v>
      </c>
      <c r="G9" s="26" t="s">
        <v>25</v>
      </c>
      <c r="H9" s="27">
        <f>H7</f>
        <v>2300</v>
      </c>
      <c r="I9" s="20">
        <f t="shared" si="0"/>
        <v>345</v>
      </c>
      <c r="J9" s="21">
        <f t="shared" si="1"/>
        <v>1035</v>
      </c>
      <c r="K9" s="1220"/>
      <c r="L9" s="22"/>
      <c r="M9" s="23"/>
      <c r="N9" s="24"/>
      <c r="O9" s="24"/>
      <c r="P9" s="24"/>
      <c r="Q9" s="24"/>
      <c r="R9" s="25"/>
      <c r="S9" s="25"/>
      <c r="T9" s="25"/>
      <c r="U9" s="25"/>
    </row>
    <row r="10" spans="1:21" ht="30" customHeight="1">
      <c r="A10" s="1220"/>
      <c r="B10" s="1220"/>
      <c r="C10" s="1220"/>
      <c r="D10" s="15"/>
      <c r="E10" s="28" t="s">
        <v>27</v>
      </c>
      <c r="F10" s="17" t="s">
        <v>21</v>
      </c>
      <c r="G10" s="26" t="s">
        <v>25</v>
      </c>
      <c r="H10" s="27">
        <f>H7+0.12*H7</f>
        <v>2576</v>
      </c>
      <c r="I10" s="20">
        <f t="shared" si="0"/>
        <v>386</v>
      </c>
      <c r="J10" s="21">
        <f t="shared" si="1"/>
        <v>1158</v>
      </c>
      <c r="K10" s="1220"/>
      <c r="L10" s="22"/>
      <c r="M10" s="23"/>
      <c r="N10" s="24"/>
      <c r="O10" s="24"/>
      <c r="P10" s="24"/>
      <c r="Q10" s="24"/>
      <c r="R10" s="25"/>
      <c r="S10" s="25"/>
      <c r="T10" s="25"/>
      <c r="U10" s="25"/>
    </row>
    <row r="11" spans="1:21" ht="30" customHeight="1">
      <c r="A11" s="1220"/>
      <c r="B11" s="1220"/>
      <c r="C11" s="1220"/>
      <c r="D11" s="15"/>
      <c r="E11" s="16" t="s">
        <v>28</v>
      </c>
      <c r="F11" s="17" t="s">
        <v>21</v>
      </c>
      <c r="G11" s="26" t="s">
        <v>25</v>
      </c>
      <c r="H11" s="27">
        <f>H7+0.12*H7</f>
        <v>2576</v>
      </c>
      <c r="I11" s="20">
        <f t="shared" si="0"/>
        <v>386</v>
      </c>
      <c r="J11" s="21">
        <f t="shared" si="1"/>
        <v>1158</v>
      </c>
      <c r="K11" s="1220"/>
      <c r="L11" s="22"/>
      <c r="M11" s="23"/>
      <c r="N11" s="24"/>
      <c r="O11" s="24"/>
      <c r="P11" s="24"/>
      <c r="Q11" s="24"/>
      <c r="R11" s="25"/>
      <c r="S11" s="25"/>
      <c r="T11" s="25"/>
      <c r="U11" s="25"/>
    </row>
    <row r="12" spans="1:21" ht="30" customHeight="1">
      <c r="A12" s="1220"/>
      <c r="B12" s="1220"/>
      <c r="C12" s="1220"/>
      <c r="D12" s="15"/>
      <c r="E12" s="16" t="s">
        <v>29</v>
      </c>
      <c r="F12" s="17" t="s">
        <v>21</v>
      </c>
      <c r="G12" s="26" t="s">
        <v>25</v>
      </c>
      <c r="H12" s="27">
        <f>H7+0.12*H7</f>
        <v>2576</v>
      </c>
      <c r="I12" s="20">
        <f t="shared" si="0"/>
        <v>386</v>
      </c>
      <c r="J12" s="21">
        <f t="shared" si="1"/>
        <v>1158</v>
      </c>
      <c r="K12" s="1220"/>
      <c r="L12" s="22"/>
      <c r="M12" s="23"/>
      <c r="N12" s="24"/>
      <c r="O12" s="24"/>
      <c r="P12" s="24"/>
      <c r="Q12" s="24"/>
      <c r="R12" s="25"/>
      <c r="S12" s="25"/>
      <c r="T12" s="25"/>
      <c r="U12" s="25"/>
    </row>
    <row r="13" spans="1:21" ht="30" customHeight="1">
      <c r="A13" s="1218"/>
      <c r="B13" s="1218"/>
      <c r="C13" s="1218"/>
      <c r="D13" s="15"/>
      <c r="E13" s="16" t="s">
        <v>30</v>
      </c>
      <c r="F13" s="17" t="s">
        <v>21</v>
      </c>
      <c r="G13" s="26" t="s">
        <v>25</v>
      </c>
      <c r="H13" s="27">
        <f>H7+0.12*H7</f>
        <v>2576</v>
      </c>
      <c r="I13" s="20">
        <f t="shared" si="0"/>
        <v>386</v>
      </c>
      <c r="J13" s="21">
        <f t="shared" si="1"/>
        <v>1158</v>
      </c>
      <c r="K13" s="1218"/>
      <c r="L13" s="22"/>
      <c r="M13" s="23"/>
      <c r="N13" s="24"/>
      <c r="O13" s="24"/>
      <c r="P13" s="24"/>
      <c r="Q13" s="24"/>
      <c r="R13" s="25"/>
      <c r="S13" s="25"/>
      <c r="T13" s="25"/>
      <c r="U13" s="25"/>
    </row>
    <row r="14" spans="1:21" ht="7.5" customHeight="1">
      <c r="A14" s="29"/>
      <c r="B14" s="30"/>
      <c r="C14" s="31"/>
      <c r="D14" s="30"/>
      <c r="E14" s="29"/>
      <c r="F14" s="32"/>
      <c r="G14" s="33"/>
      <c r="H14" s="34"/>
      <c r="I14" s="34"/>
      <c r="J14" s="35"/>
      <c r="K14" s="13"/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30" customHeight="1">
      <c r="A15" s="1221"/>
      <c r="B15" s="1222" t="s">
        <v>31</v>
      </c>
      <c r="C15" s="1219" t="s">
        <v>32</v>
      </c>
      <c r="D15" s="37"/>
      <c r="E15" s="16" t="s">
        <v>20</v>
      </c>
      <c r="F15" s="17" t="s">
        <v>33</v>
      </c>
      <c r="G15" s="26" t="s">
        <v>25</v>
      </c>
      <c r="H15" s="19">
        <v>2300</v>
      </c>
      <c r="I15" s="20">
        <f t="shared" ref="I15:I18" si="2">ROUND(H15*0.14,0)</f>
        <v>322</v>
      </c>
      <c r="J15" s="20">
        <f t="shared" ref="J15:J18" si="3">I15*3</f>
        <v>966</v>
      </c>
      <c r="K15" s="1219" t="s">
        <v>34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pans="1:21" ht="30" customHeight="1">
      <c r="A16" s="1220"/>
      <c r="B16" s="1220"/>
      <c r="C16" s="1220"/>
      <c r="D16" s="37"/>
      <c r="E16" s="16" t="s">
        <v>24</v>
      </c>
      <c r="F16" s="17" t="s">
        <v>33</v>
      </c>
      <c r="G16" s="26" t="s">
        <v>25</v>
      </c>
      <c r="H16" s="27">
        <f>H15</f>
        <v>2300</v>
      </c>
      <c r="I16" s="20">
        <f t="shared" si="2"/>
        <v>322</v>
      </c>
      <c r="J16" s="20">
        <f t="shared" si="3"/>
        <v>966</v>
      </c>
      <c r="K16" s="1220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1:21" ht="30" customHeight="1">
      <c r="A17" s="1220"/>
      <c r="B17" s="1220"/>
      <c r="C17" s="1220"/>
      <c r="D17" s="37"/>
      <c r="E17" s="16" t="s">
        <v>28</v>
      </c>
      <c r="F17" s="17" t="s">
        <v>33</v>
      </c>
      <c r="G17" s="26" t="s">
        <v>25</v>
      </c>
      <c r="H17" s="27">
        <f>H16+H16*0.1</f>
        <v>2530</v>
      </c>
      <c r="I17" s="20">
        <f t="shared" si="2"/>
        <v>354</v>
      </c>
      <c r="J17" s="20">
        <f t="shared" si="3"/>
        <v>1062</v>
      </c>
      <c r="K17" s="1220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pans="1:21" ht="30" customHeight="1">
      <c r="A18" s="1218"/>
      <c r="B18" s="1218"/>
      <c r="C18" s="1218"/>
      <c r="D18" s="37"/>
      <c r="E18" s="16" t="s">
        <v>30</v>
      </c>
      <c r="F18" s="17" t="s">
        <v>33</v>
      </c>
      <c r="G18" s="26" t="s">
        <v>25</v>
      </c>
      <c r="H18" s="27">
        <f>H16+0.1*H16</f>
        <v>2530</v>
      </c>
      <c r="I18" s="20">
        <f t="shared" si="2"/>
        <v>354</v>
      </c>
      <c r="J18" s="20">
        <f t="shared" si="3"/>
        <v>1062</v>
      </c>
      <c r="K18" s="1218"/>
    </row>
    <row r="19" spans="1:21" ht="19.5" customHeight="1">
      <c r="A19" s="1253"/>
      <c r="B19" s="1253"/>
      <c r="C19" s="1253"/>
      <c r="D19" s="1253"/>
      <c r="E19" s="1253"/>
      <c r="F19" s="1253"/>
      <c r="G19" s="1253"/>
      <c r="H19" s="1253"/>
      <c r="I19" s="1253"/>
      <c r="J19" s="1253"/>
      <c r="K19" s="1275"/>
    </row>
    <row r="20" spans="1:21" ht="17.25" customHeight="1">
      <c r="A20" s="1221"/>
      <c r="B20" s="1263" t="s">
        <v>35</v>
      </c>
      <c r="C20" s="1219" t="s">
        <v>36</v>
      </c>
      <c r="D20" s="1221"/>
      <c r="E20" s="1217" t="s">
        <v>20</v>
      </c>
      <c r="F20" s="17" t="s">
        <v>37</v>
      </c>
      <c r="G20" s="18" t="s">
        <v>22</v>
      </c>
      <c r="H20" s="19">
        <v>3117</v>
      </c>
      <c r="I20" s="40">
        <f t="shared" ref="I20:I35" si="4">ROUND(H20*0.153,0)</f>
        <v>477</v>
      </c>
      <c r="J20" s="41">
        <f>I20*4</f>
        <v>1908</v>
      </c>
      <c r="K20" s="1219" t="s">
        <v>38</v>
      </c>
    </row>
    <row r="21" spans="1:21" ht="17.25" customHeight="1">
      <c r="A21" s="1220"/>
      <c r="B21" s="1220"/>
      <c r="C21" s="1220"/>
      <c r="D21" s="1218"/>
      <c r="E21" s="1218"/>
      <c r="F21" s="43" t="s">
        <v>39</v>
      </c>
      <c r="G21" s="18" t="s">
        <v>22</v>
      </c>
      <c r="H21" s="44">
        <f>H20</f>
        <v>3117</v>
      </c>
      <c r="I21" s="45">
        <f t="shared" si="4"/>
        <v>477</v>
      </c>
      <c r="J21" s="41">
        <f>I21*6</f>
        <v>2862</v>
      </c>
      <c r="K21" s="1220"/>
    </row>
    <row r="22" spans="1:21" ht="17.25" customHeight="1">
      <c r="A22" s="1220"/>
      <c r="B22" s="1220"/>
      <c r="C22" s="1220"/>
      <c r="D22" s="1221"/>
      <c r="E22" s="1217" t="s">
        <v>26</v>
      </c>
      <c r="F22" s="17" t="s">
        <v>37</v>
      </c>
      <c r="G22" s="18" t="s">
        <v>22</v>
      </c>
      <c r="H22" s="27">
        <f t="shared" ref="H22:H23" si="5">H20</f>
        <v>3117</v>
      </c>
      <c r="I22" s="40">
        <f t="shared" si="4"/>
        <v>477</v>
      </c>
      <c r="J22" s="41">
        <f>I22*4</f>
        <v>1908</v>
      </c>
      <c r="K22" s="1220"/>
    </row>
    <row r="23" spans="1:21" ht="17.25" customHeight="1">
      <c r="A23" s="1220"/>
      <c r="B23" s="1220"/>
      <c r="C23" s="1220"/>
      <c r="D23" s="1218"/>
      <c r="E23" s="1218"/>
      <c r="F23" s="43" t="s">
        <v>39</v>
      </c>
      <c r="G23" s="18" t="s">
        <v>22</v>
      </c>
      <c r="H23" s="44">
        <f t="shared" si="5"/>
        <v>3117</v>
      </c>
      <c r="I23" s="45">
        <f t="shared" si="4"/>
        <v>477</v>
      </c>
      <c r="J23" s="41">
        <f>I23*6</f>
        <v>2862</v>
      </c>
      <c r="K23" s="1220"/>
    </row>
    <row r="24" spans="1:21" ht="17.25" customHeight="1">
      <c r="A24" s="1220"/>
      <c r="B24" s="1220"/>
      <c r="C24" s="1220"/>
      <c r="D24" s="1221"/>
      <c r="E24" s="1217" t="s">
        <v>27</v>
      </c>
      <c r="F24" s="17" t="s">
        <v>37</v>
      </c>
      <c r="G24" s="18" t="s">
        <v>22</v>
      </c>
      <c r="H24" s="27">
        <f t="shared" ref="H24:H25" si="6">H20</f>
        <v>3117</v>
      </c>
      <c r="I24" s="40">
        <f t="shared" si="4"/>
        <v>477</v>
      </c>
      <c r="J24" s="41">
        <f>I24*4</f>
        <v>1908</v>
      </c>
      <c r="K24" s="1220"/>
      <c r="M24" s="46"/>
    </row>
    <row r="25" spans="1:21" ht="17.25" customHeight="1">
      <c r="A25" s="1220"/>
      <c r="B25" s="1218"/>
      <c r="C25" s="1220"/>
      <c r="D25" s="1218"/>
      <c r="E25" s="1218"/>
      <c r="F25" s="43" t="s">
        <v>39</v>
      </c>
      <c r="G25" s="26" t="s">
        <v>25</v>
      </c>
      <c r="H25" s="44">
        <f t="shared" si="6"/>
        <v>3117</v>
      </c>
      <c r="I25" s="45">
        <f t="shared" si="4"/>
        <v>477</v>
      </c>
      <c r="J25" s="41">
        <f>I25*6</f>
        <v>2862</v>
      </c>
      <c r="K25" s="1220"/>
    </row>
    <row r="26" spans="1:21" ht="17.25" customHeight="1">
      <c r="A26" s="1220"/>
      <c r="B26" s="1222" t="s">
        <v>40</v>
      </c>
      <c r="C26" s="1220"/>
      <c r="D26" s="1221"/>
      <c r="E26" s="1217" t="s">
        <v>24</v>
      </c>
      <c r="F26" s="17" t="s">
        <v>37</v>
      </c>
      <c r="G26" s="26" t="s">
        <v>25</v>
      </c>
      <c r="H26" s="19">
        <f>3388</f>
        <v>3388</v>
      </c>
      <c r="I26" s="40">
        <f t="shared" si="4"/>
        <v>518</v>
      </c>
      <c r="J26" s="40">
        <f>I26*4</f>
        <v>2072</v>
      </c>
      <c r="K26" s="1220"/>
      <c r="L26" s="33"/>
      <c r="M26" s="33"/>
      <c r="N26" s="33"/>
      <c r="O26" s="33"/>
    </row>
    <row r="27" spans="1:21" ht="17.25" customHeight="1">
      <c r="A27" s="1220"/>
      <c r="B27" s="1220"/>
      <c r="C27" s="1220"/>
      <c r="D27" s="1218"/>
      <c r="E27" s="1218"/>
      <c r="F27" s="43" t="s">
        <v>39</v>
      </c>
      <c r="G27" s="26" t="s">
        <v>25</v>
      </c>
      <c r="H27" s="44">
        <f>H26</f>
        <v>3388</v>
      </c>
      <c r="I27" s="45">
        <f t="shared" si="4"/>
        <v>518</v>
      </c>
      <c r="J27" s="47">
        <f>I27*6</f>
        <v>3108</v>
      </c>
      <c r="K27" s="1220"/>
      <c r="L27" s="33"/>
      <c r="M27" s="33"/>
      <c r="N27" s="33"/>
      <c r="O27" s="33"/>
    </row>
    <row r="28" spans="1:21" ht="17.25" customHeight="1">
      <c r="A28" s="1220"/>
      <c r="B28" s="1220"/>
      <c r="C28" s="1220"/>
      <c r="D28" s="1221"/>
      <c r="E28" s="1217" t="s">
        <v>27</v>
      </c>
      <c r="F28" s="17" t="s">
        <v>37</v>
      </c>
      <c r="G28" s="26" t="s">
        <v>25</v>
      </c>
      <c r="H28" s="27">
        <f>H26+0.1*H26</f>
        <v>3726.8</v>
      </c>
      <c r="I28" s="40">
        <f t="shared" si="4"/>
        <v>570</v>
      </c>
      <c r="J28" s="40">
        <f>I28*4</f>
        <v>2280</v>
      </c>
      <c r="K28" s="1220"/>
      <c r="L28" s="33"/>
      <c r="M28" s="33"/>
      <c r="N28" s="33"/>
      <c r="O28" s="33"/>
    </row>
    <row r="29" spans="1:21" ht="17.25" customHeight="1">
      <c r="A29" s="1220"/>
      <c r="B29" s="1220"/>
      <c r="C29" s="1220"/>
      <c r="D29" s="1218"/>
      <c r="E29" s="1218"/>
      <c r="F29" s="43" t="s">
        <v>39</v>
      </c>
      <c r="G29" s="26" t="s">
        <v>25</v>
      </c>
      <c r="H29" s="44">
        <f>H26+0.1*H26</f>
        <v>3726.8</v>
      </c>
      <c r="I29" s="45">
        <f t="shared" si="4"/>
        <v>570</v>
      </c>
      <c r="J29" s="47">
        <f>I29*6</f>
        <v>3420</v>
      </c>
      <c r="K29" s="1220"/>
      <c r="L29" s="33"/>
      <c r="M29" s="33"/>
      <c r="N29" s="33"/>
      <c r="O29" s="33"/>
    </row>
    <row r="30" spans="1:21" ht="17.25" customHeight="1">
      <c r="A30" s="1220"/>
      <c r="B30" s="1220"/>
      <c r="C30" s="1220"/>
      <c r="D30" s="1221"/>
      <c r="E30" s="1217" t="s">
        <v>29</v>
      </c>
      <c r="F30" s="17" t="s">
        <v>37</v>
      </c>
      <c r="G30" s="26" t="s">
        <v>25</v>
      </c>
      <c r="H30" s="27">
        <f>H26*0.1+H26</f>
        <v>3726.8</v>
      </c>
      <c r="I30" s="40">
        <f t="shared" si="4"/>
        <v>570</v>
      </c>
      <c r="J30" s="40">
        <f>I30*4</f>
        <v>2280</v>
      </c>
      <c r="K30" s="1220"/>
    </row>
    <row r="31" spans="1:21" ht="17.25" customHeight="1">
      <c r="A31" s="1220"/>
      <c r="B31" s="1220"/>
      <c r="C31" s="1220"/>
      <c r="D31" s="1218"/>
      <c r="E31" s="1218"/>
      <c r="F31" s="43" t="s">
        <v>39</v>
      </c>
      <c r="G31" s="26" t="s">
        <v>25</v>
      </c>
      <c r="H31" s="44">
        <f>H26*0.1+H26</f>
        <v>3726.8</v>
      </c>
      <c r="I31" s="45">
        <f t="shared" si="4"/>
        <v>570</v>
      </c>
      <c r="J31" s="47">
        <f>I31*6</f>
        <v>3420</v>
      </c>
      <c r="K31" s="1220"/>
    </row>
    <row r="32" spans="1:21" ht="17.25" customHeight="1">
      <c r="A32" s="1220"/>
      <c r="B32" s="1220"/>
      <c r="C32" s="1220"/>
      <c r="D32" s="1221"/>
      <c r="E32" s="1217" t="s">
        <v>28</v>
      </c>
      <c r="F32" s="17" t="s">
        <v>37</v>
      </c>
      <c r="G32" s="26" t="s">
        <v>25</v>
      </c>
      <c r="H32" s="27">
        <f>H26*0.1+H26</f>
        <v>3726.8</v>
      </c>
      <c r="I32" s="40">
        <f t="shared" si="4"/>
        <v>570</v>
      </c>
      <c r="J32" s="40">
        <f>I32*4</f>
        <v>2280</v>
      </c>
      <c r="K32" s="1220"/>
    </row>
    <row r="33" spans="1:21" ht="17.25" customHeight="1">
      <c r="A33" s="1220"/>
      <c r="B33" s="1220"/>
      <c r="C33" s="1220"/>
      <c r="D33" s="1218"/>
      <c r="E33" s="1218"/>
      <c r="F33" s="43" t="s">
        <v>39</v>
      </c>
      <c r="G33" s="26" t="s">
        <v>25</v>
      </c>
      <c r="H33" s="44">
        <f>H26*0.1+H26</f>
        <v>3726.8</v>
      </c>
      <c r="I33" s="45">
        <f t="shared" si="4"/>
        <v>570</v>
      </c>
      <c r="J33" s="47">
        <f>I33*6</f>
        <v>3420</v>
      </c>
      <c r="K33" s="1220"/>
    </row>
    <row r="34" spans="1:21" ht="17.25" customHeight="1">
      <c r="A34" s="1220"/>
      <c r="B34" s="1220"/>
      <c r="C34" s="1220"/>
      <c r="D34" s="1221"/>
      <c r="E34" s="1217" t="s">
        <v>30</v>
      </c>
      <c r="F34" s="17" t="s">
        <v>37</v>
      </c>
      <c r="G34" s="26" t="s">
        <v>25</v>
      </c>
      <c r="H34" s="27">
        <f>H26*0.1+H26</f>
        <v>3726.8</v>
      </c>
      <c r="I34" s="40">
        <f t="shared" si="4"/>
        <v>570</v>
      </c>
      <c r="J34" s="40">
        <f>I34*4</f>
        <v>2280</v>
      </c>
      <c r="K34" s="1220"/>
    </row>
    <row r="35" spans="1:21" ht="17.25" customHeight="1">
      <c r="A35" s="1218"/>
      <c r="B35" s="1218"/>
      <c r="C35" s="1218"/>
      <c r="D35" s="1218"/>
      <c r="E35" s="1218"/>
      <c r="F35" s="43" t="s">
        <v>39</v>
      </c>
      <c r="G35" s="26" t="s">
        <v>25</v>
      </c>
      <c r="H35" s="44">
        <f>H26*0.1+H26</f>
        <v>3726.8</v>
      </c>
      <c r="I35" s="45">
        <f t="shared" si="4"/>
        <v>570</v>
      </c>
      <c r="J35" s="47">
        <f>I35*6</f>
        <v>3420</v>
      </c>
      <c r="K35" s="1218"/>
    </row>
    <row r="36" spans="1:21" ht="6.75" customHeight="1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33"/>
    </row>
    <row r="37" spans="1:21" ht="17.25" customHeight="1">
      <c r="A37" s="1221"/>
      <c r="B37" s="1222" t="s">
        <v>41</v>
      </c>
      <c r="C37" s="1219" t="s">
        <v>42</v>
      </c>
      <c r="D37" s="1221"/>
      <c r="E37" s="1217" t="s">
        <v>20</v>
      </c>
      <c r="F37" s="17" t="s">
        <v>43</v>
      </c>
      <c r="G37" s="26" t="s">
        <v>25</v>
      </c>
      <c r="H37" s="19">
        <v>3450</v>
      </c>
      <c r="I37" s="40">
        <f t="shared" ref="I37:I40" si="7">ROUND(H37*0.165,0)</f>
        <v>569</v>
      </c>
      <c r="J37" s="41">
        <f>I37*4</f>
        <v>2276</v>
      </c>
      <c r="K37" s="1219" t="s">
        <v>44</v>
      </c>
    </row>
    <row r="38" spans="1:21" ht="17.25" customHeight="1">
      <c r="A38" s="1220"/>
      <c r="B38" s="1220"/>
      <c r="C38" s="1220"/>
      <c r="D38" s="1218"/>
      <c r="E38" s="1218"/>
      <c r="F38" s="43" t="s">
        <v>45</v>
      </c>
      <c r="G38" s="26" t="s">
        <v>25</v>
      </c>
      <c r="H38" s="44">
        <f>H37</f>
        <v>3450</v>
      </c>
      <c r="I38" s="45">
        <f t="shared" si="7"/>
        <v>569</v>
      </c>
      <c r="J38" s="41">
        <f>I38*6</f>
        <v>3414</v>
      </c>
      <c r="K38" s="1220"/>
    </row>
    <row r="39" spans="1:21" ht="17.25" customHeight="1">
      <c r="A39" s="1220"/>
      <c r="B39" s="1220"/>
      <c r="C39" s="1220"/>
      <c r="D39" s="1221"/>
      <c r="E39" s="1217" t="s">
        <v>26</v>
      </c>
      <c r="F39" s="17" t="s">
        <v>43</v>
      </c>
      <c r="G39" s="26" t="s">
        <v>25</v>
      </c>
      <c r="H39" s="27">
        <f>H37</f>
        <v>3450</v>
      </c>
      <c r="I39" s="40">
        <f t="shared" si="7"/>
        <v>569</v>
      </c>
      <c r="J39" s="41">
        <f>I39*4</f>
        <v>2276</v>
      </c>
      <c r="K39" s="1220"/>
    </row>
    <row r="40" spans="1:21" ht="17.25" customHeight="1">
      <c r="A40" s="1218"/>
      <c r="B40" s="1218"/>
      <c r="C40" s="1218"/>
      <c r="D40" s="1218"/>
      <c r="E40" s="1218"/>
      <c r="F40" s="43" t="s">
        <v>45</v>
      </c>
      <c r="G40" s="26" t="s">
        <v>25</v>
      </c>
      <c r="H40" s="44">
        <f>H37</f>
        <v>3450</v>
      </c>
      <c r="I40" s="45">
        <f t="shared" si="7"/>
        <v>569</v>
      </c>
      <c r="J40" s="41">
        <f>I40*6</f>
        <v>3414</v>
      </c>
      <c r="K40" s="1218"/>
    </row>
    <row r="41" spans="1:21" ht="7.5" customHeight="1">
      <c r="A41" s="49"/>
      <c r="B41" s="50"/>
      <c r="C41" s="51"/>
      <c r="D41" s="49"/>
      <c r="E41" s="50"/>
      <c r="F41" s="52"/>
      <c r="G41" s="53"/>
      <c r="H41" s="54"/>
      <c r="I41" s="54"/>
      <c r="J41" s="55"/>
      <c r="K41" s="33"/>
    </row>
    <row r="42" spans="1:21" ht="17.25" customHeight="1">
      <c r="A42" s="1221"/>
      <c r="B42" s="1222" t="s">
        <v>46</v>
      </c>
      <c r="C42" s="1219" t="s">
        <v>47</v>
      </c>
      <c r="D42" s="1280"/>
      <c r="E42" s="1217" t="s">
        <v>20</v>
      </c>
      <c r="F42" s="17" t="s">
        <v>48</v>
      </c>
      <c r="G42" s="26" t="s">
        <v>25</v>
      </c>
      <c r="H42" s="19">
        <v>3330</v>
      </c>
      <c r="I42" s="40">
        <f t="shared" ref="I42:I45" si="8">ROUND(H42*0.15,0)</f>
        <v>500</v>
      </c>
      <c r="J42" s="41">
        <f>I42*4</f>
        <v>2000</v>
      </c>
      <c r="K42" s="1219" t="s">
        <v>49</v>
      </c>
    </row>
    <row r="43" spans="1:21" ht="17.25" customHeight="1">
      <c r="A43" s="1220"/>
      <c r="B43" s="1220"/>
      <c r="C43" s="1220"/>
      <c r="D43" s="1218"/>
      <c r="E43" s="1218"/>
      <c r="F43" s="43" t="s">
        <v>50</v>
      </c>
      <c r="G43" s="26" t="s">
        <v>25</v>
      </c>
      <c r="H43" s="44">
        <f>H42</f>
        <v>3330</v>
      </c>
      <c r="I43" s="45">
        <f t="shared" si="8"/>
        <v>500</v>
      </c>
      <c r="J43" s="41">
        <f>I43*6</f>
        <v>3000</v>
      </c>
      <c r="K43" s="1220"/>
    </row>
    <row r="44" spans="1:21" ht="17.25" customHeight="1">
      <c r="A44" s="1220"/>
      <c r="B44" s="1220"/>
      <c r="C44" s="1220"/>
      <c r="D44" s="1280"/>
      <c r="E44" s="1217" t="s">
        <v>26</v>
      </c>
      <c r="F44" s="17" t="s">
        <v>48</v>
      </c>
      <c r="G44" s="26" t="s">
        <v>25</v>
      </c>
      <c r="H44" s="27">
        <f>H42</f>
        <v>3330</v>
      </c>
      <c r="I44" s="40">
        <f t="shared" si="8"/>
        <v>500</v>
      </c>
      <c r="J44" s="41">
        <f>I44*4</f>
        <v>2000</v>
      </c>
      <c r="K44" s="1220"/>
    </row>
    <row r="45" spans="1:21" ht="17.25" customHeight="1">
      <c r="A45" s="1218"/>
      <c r="B45" s="1218"/>
      <c r="C45" s="1218"/>
      <c r="D45" s="1218"/>
      <c r="E45" s="1218"/>
      <c r="F45" s="43" t="s">
        <v>48</v>
      </c>
      <c r="G45" s="26" t="s">
        <v>25</v>
      </c>
      <c r="H45" s="44">
        <f>H42</f>
        <v>3330</v>
      </c>
      <c r="I45" s="45">
        <f t="shared" si="8"/>
        <v>500</v>
      </c>
      <c r="J45" s="41">
        <f>I45*6</f>
        <v>3000</v>
      </c>
      <c r="K45" s="1218"/>
    </row>
    <row r="46" spans="1:21" ht="6.75" customHeight="1">
      <c r="A46" s="49"/>
      <c r="B46" s="50"/>
      <c r="C46" s="51"/>
      <c r="D46" s="49"/>
      <c r="E46" s="50"/>
      <c r="F46" s="52"/>
      <c r="G46" s="53"/>
      <c r="H46" s="53"/>
      <c r="I46" s="53"/>
      <c r="J46" s="56"/>
      <c r="K46" s="33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7.25" customHeight="1">
      <c r="A47" s="1221"/>
      <c r="B47" s="1222" t="s">
        <v>51</v>
      </c>
      <c r="C47" s="1219" t="s">
        <v>52</v>
      </c>
      <c r="D47" s="1221"/>
      <c r="E47" s="1217" t="s">
        <v>20</v>
      </c>
      <c r="F47" s="17" t="s">
        <v>37</v>
      </c>
      <c r="G47" s="26" t="s">
        <v>25</v>
      </c>
      <c r="H47" s="27">
        <f>3875</f>
        <v>3875</v>
      </c>
      <c r="I47" s="40">
        <f t="shared" ref="I47:I60" si="9">ROUND(H47*0.153,0)</f>
        <v>593</v>
      </c>
      <c r="J47" s="40">
        <f>I47*4</f>
        <v>2372</v>
      </c>
      <c r="K47" s="1219" t="s">
        <v>53</v>
      </c>
      <c r="L47" s="33"/>
      <c r="M47" s="33"/>
      <c r="N47" s="33"/>
      <c r="O47" s="33"/>
    </row>
    <row r="48" spans="1:21" ht="17.25" customHeight="1">
      <c r="A48" s="1220"/>
      <c r="B48" s="1220"/>
      <c r="C48" s="1220"/>
      <c r="D48" s="1218"/>
      <c r="E48" s="1218"/>
      <c r="F48" s="43" t="s">
        <v>39</v>
      </c>
      <c r="G48" s="26" t="s">
        <v>25</v>
      </c>
      <c r="H48" s="44">
        <f>H47</f>
        <v>3875</v>
      </c>
      <c r="I48" s="45">
        <f t="shared" si="9"/>
        <v>593</v>
      </c>
      <c r="J48" s="47">
        <f>I48*6</f>
        <v>3558</v>
      </c>
      <c r="K48" s="1220"/>
      <c r="L48" s="33"/>
      <c r="M48" s="33"/>
      <c r="N48" s="33"/>
      <c r="O48" s="33"/>
    </row>
    <row r="49" spans="1:15" ht="17.25" customHeight="1">
      <c r="A49" s="1220"/>
      <c r="B49" s="1220"/>
      <c r="C49" s="1220"/>
      <c r="D49" s="1221"/>
      <c r="E49" s="1217" t="s">
        <v>26</v>
      </c>
      <c r="F49" s="17" t="s">
        <v>37</v>
      </c>
      <c r="G49" s="26" t="s">
        <v>25</v>
      </c>
      <c r="H49" s="27">
        <f t="shared" ref="H49:H50" si="10">H47</f>
        <v>3875</v>
      </c>
      <c r="I49" s="40">
        <f t="shared" si="9"/>
        <v>593</v>
      </c>
      <c r="J49" s="40">
        <f>I49*4</f>
        <v>2372</v>
      </c>
      <c r="K49" s="1220"/>
    </row>
    <row r="50" spans="1:15" ht="17.25" customHeight="1">
      <c r="A50" s="1220"/>
      <c r="B50" s="1220"/>
      <c r="C50" s="1220"/>
      <c r="D50" s="1218"/>
      <c r="E50" s="1218"/>
      <c r="F50" s="43" t="s">
        <v>39</v>
      </c>
      <c r="G50" s="26" t="s">
        <v>25</v>
      </c>
      <c r="H50" s="44">
        <f t="shared" si="10"/>
        <v>3875</v>
      </c>
      <c r="I50" s="45">
        <f t="shared" si="9"/>
        <v>593</v>
      </c>
      <c r="J50" s="47">
        <f>I50*6</f>
        <v>3558</v>
      </c>
      <c r="K50" s="1220"/>
    </row>
    <row r="51" spans="1:15" ht="17.25" customHeight="1">
      <c r="A51" s="1220"/>
      <c r="B51" s="1220"/>
      <c r="C51" s="1220"/>
      <c r="D51" s="1221"/>
      <c r="E51" s="1217" t="s">
        <v>24</v>
      </c>
      <c r="F51" s="17" t="s">
        <v>37</v>
      </c>
      <c r="G51" s="26" t="s">
        <v>25</v>
      </c>
      <c r="H51" s="27">
        <f t="shared" ref="H51:H52" si="11">H47</f>
        <v>3875</v>
      </c>
      <c r="I51" s="40">
        <f t="shared" si="9"/>
        <v>593</v>
      </c>
      <c r="J51" s="40">
        <f>I51*4</f>
        <v>2372</v>
      </c>
      <c r="K51" s="1220"/>
    </row>
    <row r="52" spans="1:15" ht="17.25" customHeight="1">
      <c r="A52" s="1220"/>
      <c r="B52" s="1220"/>
      <c r="C52" s="1220"/>
      <c r="D52" s="1218"/>
      <c r="E52" s="1218"/>
      <c r="F52" s="43" t="s">
        <v>39</v>
      </c>
      <c r="G52" s="26" t="s">
        <v>25</v>
      </c>
      <c r="H52" s="44">
        <f t="shared" si="11"/>
        <v>3875</v>
      </c>
      <c r="I52" s="45">
        <f t="shared" si="9"/>
        <v>593</v>
      </c>
      <c r="J52" s="47">
        <f>I52*6</f>
        <v>3558</v>
      </c>
      <c r="K52" s="1220"/>
    </row>
    <row r="53" spans="1:15" ht="17.25" customHeight="1">
      <c r="A53" s="1220"/>
      <c r="B53" s="1220"/>
      <c r="C53" s="1220"/>
      <c r="D53" s="1221"/>
      <c r="E53" s="1217" t="s">
        <v>27</v>
      </c>
      <c r="F53" s="17" t="s">
        <v>37</v>
      </c>
      <c r="G53" s="26" t="s">
        <v>25</v>
      </c>
      <c r="H53" s="27">
        <f>H47+0.1*H47</f>
        <v>4262.5</v>
      </c>
      <c r="I53" s="40">
        <f t="shared" si="9"/>
        <v>652</v>
      </c>
      <c r="J53" s="40">
        <f>I53*4</f>
        <v>2608</v>
      </c>
      <c r="K53" s="1220"/>
      <c r="L53" s="33"/>
      <c r="M53" s="33"/>
      <c r="N53" s="33"/>
      <c r="O53" s="33"/>
    </row>
    <row r="54" spans="1:15" ht="17.25" customHeight="1">
      <c r="A54" s="1220"/>
      <c r="B54" s="1220"/>
      <c r="C54" s="1220"/>
      <c r="D54" s="1218"/>
      <c r="E54" s="1218"/>
      <c r="F54" s="43" t="s">
        <v>39</v>
      </c>
      <c r="G54" s="26" t="s">
        <v>25</v>
      </c>
      <c r="H54" s="44">
        <f>H47+0.1*H47</f>
        <v>4262.5</v>
      </c>
      <c r="I54" s="45">
        <f t="shared" si="9"/>
        <v>652</v>
      </c>
      <c r="J54" s="47">
        <f>I54*6</f>
        <v>3912</v>
      </c>
      <c r="K54" s="1220"/>
      <c r="L54" s="33"/>
      <c r="M54" s="33"/>
      <c r="N54" s="33"/>
      <c r="O54" s="33"/>
    </row>
    <row r="55" spans="1:15" ht="17.25" customHeight="1">
      <c r="A55" s="1220"/>
      <c r="B55" s="1220"/>
      <c r="C55" s="1220"/>
      <c r="D55" s="1221"/>
      <c r="E55" s="1217" t="s">
        <v>29</v>
      </c>
      <c r="F55" s="17" t="s">
        <v>37</v>
      </c>
      <c r="G55" s="26" t="s">
        <v>25</v>
      </c>
      <c r="H55" s="27">
        <f t="shared" ref="H55:H56" si="12">H47*0.1+H47</f>
        <v>4262.5</v>
      </c>
      <c r="I55" s="40">
        <f t="shared" si="9"/>
        <v>652</v>
      </c>
      <c r="J55" s="40">
        <f>I55*4</f>
        <v>2608</v>
      </c>
      <c r="K55" s="1220"/>
    </row>
    <row r="56" spans="1:15" ht="17.25" customHeight="1">
      <c r="A56" s="1220"/>
      <c r="B56" s="1220"/>
      <c r="C56" s="1220"/>
      <c r="D56" s="1218"/>
      <c r="E56" s="1218"/>
      <c r="F56" s="43" t="s">
        <v>39</v>
      </c>
      <c r="G56" s="26" t="s">
        <v>25</v>
      </c>
      <c r="H56" s="44">
        <f t="shared" si="12"/>
        <v>4262.5</v>
      </c>
      <c r="I56" s="45">
        <f t="shared" si="9"/>
        <v>652</v>
      </c>
      <c r="J56" s="47">
        <f>I56*6</f>
        <v>3912</v>
      </c>
      <c r="K56" s="1220"/>
    </row>
    <row r="57" spans="1:15" ht="17.25" customHeight="1">
      <c r="A57" s="1220"/>
      <c r="B57" s="1220"/>
      <c r="C57" s="1220"/>
      <c r="D57" s="1221"/>
      <c r="E57" s="1217" t="s">
        <v>28</v>
      </c>
      <c r="F57" s="17" t="s">
        <v>37</v>
      </c>
      <c r="G57" s="26" t="s">
        <v>25</v>
      </c>
      <c r="H57" s="27">
        <f>H48*0.1+H48</f>
        <v>4262.5</v>
      </c>
      <c r="I57" s="40">
        <f t="shared" si="9"/>
        <v>652</v>
      </c>
      <c r="J57" s="40">
        <f>I57*4</f>
        <v>2608</v>
      </c>
      <c r="K57" s="1220"/>
    </row>
    <row r="58" spans="1:15" ht="17.25" customHeight="1">
      <c r="A58" s="1220"/>
      <c r="B58" s="1220"/>
      <c r="C58" s="1220"/>
      <c r="D58" s="1218"/>
      <c r="E58" s="1218"/>
      <c r="F58" s="43" t="s">
        <v>39</v>
      </c>
      <c r="G58" s="26" t="s">
        <v>25</v>
      </c>
      <c r="H58" s="44">
        <f>H48*0.1+H48</f>
        <v>4262.5</v>
      </c>
      <c r="I58" s="45">
        <f t="shared" si="9"/>
        <v>652</v>
      </c>
      <c r="J58" s="47">
        <f>I58*6</f>
        <v>3912</v>
      </c>
      <c r="K58" s="1220"/>
    </row>
    <row r="59" spans="1:15" ht="17.25" customHeight="1">
      <c r="A59" s="1220"/>
      <c r="B59" s="1220"/>
      <c r="C59" s="1220"/>
      <c r="D59" s="1221"/>
      <c r="E59" s="1217" t="s">
        <v>30</v>
      </c>
      <c r="F59" s="17" t="s">
        <v>37</v>
      </c>
      <c r="G59" s="26" t="s">
        <v>25</v>
      </c>
      <c r="H59" s="27">
        <f>H47*0.1+H47</f>
        <v>4262.5</v>
      </c>
      <c r="I59" s="40">
        <f t="shared" si="9"/>
        <v>652</v>
      </c>
      <c r="J59" s="40">
        <f>I59*4</f>
        <v>2608</v>
      </c>
      <c r="K59" s="1220"/>
    </row>
    <row r="60" spans="1:15" ht="17.25" customHeight="1">
      <c r="A60" s="1218"/>
      <c r="B60" s="1218"/>
      <c r="C60" s="1218"/>
      <c r="D60" s="1218"/>
      <c r="E60" s="1218"/>
      <c r="F60" s="43" t="s">
        <v>39</v>
      </c>
      <c r="G60" s="26" t="s">
        <v>25</v>
      </c>
      <c r="H60" s="44">
        <f>H47*0.1+H47</f>
        <v>4262.5</v>
      </c>
      <c r="I60" s="45">
        <f t="shared" si="9"/>
        <v>652</v>
      </c>
      <c r="J60" s="47">
        <f>I60*6</f>
        <v>3912</v>
      </c>
      <c r="K60" s="1218"/>
    </row>
    <row r="61" spans="1:15" ht="19.5" customHeight="1">
      <c r="A61" s="1253"/>
      <c r="B61" s="1253"/>
      <c r="C61" s="1253"/>
      <c r="D61" s="1253"/>
      <c r="E61" s="1253"/>
      <c r="F61" s="1253"/>
      <c r="G61" s="1253"/>
      <c r="H61" s="1253"/>
      <c r="I61" s="1253"/>
      <c r="J61" s="1253"/>
      <c r="K61" s="1275"/>
    </row>
    <row r="62" spans="1:15" ht="17.25" customHeight="1">
      <c r="A62" s="1221"/>
      <c r="B62" s="1276" t="s">
        <v>54</v>
      </c>
      <c r="C62" s="1219" t="s">
        <v>55</v>
      </c>
      <c r="D62" s="1221"/>
      <c r="E62" s="1217" t="s">
        <v>20</v>
      </c>
      <c r="F62" s="17" t="s">
        <v>56</v>
      </c>
      <c r="G62" s="18" t="s">
        <v>22</v>
      </c>
      <c r="H62" s="27">
        <f>3465+3465*0.1</f>
        <v>3811.5</v>
      </c>
      <c r="I62" s="40">
        <f t="shared" ref="I62:I75" si="13">ROUND(H62*0.145,0)</f>
        <v>553</v>
      </c>
      <c r="J62" s="57">
        <f>I62*4</f>
        <v>2212</v>
      </c>
      <c r="K62" s="1219" t="s">
        <v>57</v>
      </c>
    </row>
    <row r="63" spans="1:15" ht="17.25" customHeight="1">
      <c r="A63" s="1220"/>
      <c r="B63" s="1220"/>
      <c r="C63" s="1220"/>
      <c r="D63" s="1218"/>
      <c r="E63" s="1218"/>
      <c r="F63" s="43" t="s">
        <v>58</v>
      </c>
      <c r="G63" s="18" t="s">
        <v>22</v>
      </c>
      <c r="H63" s="44">
        <f>H62</f>
        <v>3811.5</v>
      </c>
      <c r="I63" s="45">
        <f t="shared" si="13"/>
        <v>553</v>
      </c>
      <c r="J63" s="47">
        <f>I63*6</f>
        <v>3318</v>
      </c>
      <c r="K63" s="1220"/>
    </row>
    <row r="64" spans="1:15" ht="17.25" customHeight="1">
      <c r="A64" s="1220"/>
      <c r="B64" s="1220"/>
      <c r="C64" s="1220"/>
      <c r="D64" s="1221"/>
      <c r="E64" s="1217" t="s">
        <v>26</v>
      </c>
      <c r="F64" s="17" t="s">
        <v>56</v>
      </c>
      <c r="G64" s="18" t="s">
        <v>22</v>
      </c>
      <c r="H64" s="27">
        <f>H62</f>
        <v>3811.5</v>
      </c>
      <c r="I64" s="40">
        <f t="shared" si="13"/>
        <v>553</v>
      </c>
      <c r="J64" s="57">
        <f>I64*4</f>
        <v>2212</v>
      </c>
      <c r="K64" s="1220"/>
    </row>
    <row r="65" spans="1:21" ht="17.25" customHeight="1">
      <c r="A65" s="1220"/>
      <c r="B65" s="1220"/>
      <c r="C65" s="1220"/>
      <c r="D65" s="1218"/>
      <c r="E65" s="1218"/>
      <c r="F65" s="43" t="s">
        <v>58</v>
      </c>
      <c r="G65" s="18" t="s">
        <v>22</v>
      </c>
      <c r="H65" s="44">
        <f>H62</f>
        <v>3811.5</v>
      </c>
      <c r="I65" s="45">
        <f t="shared" si="13"/>
        <v>553</v>
      </c>
      <c r="J65" s="47">
        <f>I65*6</f>
        <v>3318</v>
      </c>
      <c r="K65" s="1220"/>
    </row>
    <row r="66" spans="1:21" ht="17.25" customHeight="1">
      <c r="A66" s="1220"/>
      <c r="B66" s="1220"/>
      <c r="C66" s="1220"/>
      <c r="D66" s="1221"/>
      <c r="E66" s="1217" t="s">
        <v>24</v>
      </c>
      <c r="F66" s="17" t="s">
        <v>56</v>
      </c>
      <c r="G66" s="26" t="s">
        <v>25</v>
      </c>
      <c r="H66" s="27">
        <f>H62</f>
        <v>3811.5</v>
      </c>
      <c r="I66" s="40">
        <f t="shared" si="13"/>
        <v>553</v>
      </c>
      <c r="J66" s="57">
        <f>I66*4</f>
        <v>2212</v>
      </c>
      <c r="K66" s="1220"/>
      <c r="L66" s="22"/>
      <c r="M66" s="23"/>
      <c r="N66" s="24"/>
      <c r="O66" s="24"/>
      <c r="P66" s="24"/>
      <c r="Q66" s="24"/>
    </row>
    <row r="67" spans="1:21" ht="17.25" customHeight="1">
      <c r="A67" s="1220"/>
      <c r="B67" s="1220"/>
      <c r="C67" s="1220"/>
      <c r="D67" s="1218"/>
      <c r="E67" s="1218"/>
      <c r="F67" s="43" t="s">
        <v>58</v>
      </c>
      <c r="G67" s="26" t="s">
        <v>25</v>
      </c>
      <c r="H67" s="44">
        <f>H62</f>
        <v>3811.5</v>
      </c>
      <c r="I67" s="45">
        <f t="shared" si="13"/>
        <v>553</v>
      </c>
      <c r="J67" s="47">
        <f>I67*6</f>
        <v>3318</v>
      </c>
      <c r="K67" s="1220"/>
      <c r="L67" s="22"/>
      <c r="M67" s="23"/>
      <c r="N67" s="24"/>
      <c r="O67" s="24"/>
      <c r="P67" s="24"/>
      <c r="Q67" s="24"/>
    </row>
    <row r="68" spans="1:21" ht="17.25" customHeight="1">
      <c r="A68" s="1220"/>
      <c r="B68" s="1220"/>
      <c r="C68" s="1220"/>
      <c r="D68" s="1221"/>
      <c r="E68" s="1217" t="s">
        <v>27</v>
      </c>
      <c r="F68" s="17" t="s">
        <v>56</v>
      </c>
      <c r="G68" s="26" t="s">
        <v>25</v>
      </c>
      <c r="H68" s="27">
        <f t="shared" ref="H68:H69" si="14">H62+0.1*H62</f>
        <v>4192.6499999999996</v>
      </c>
      <c r="I68" s="40">
        <f t="shared" si="13"/>
        <v>608</v>
      </c>
      <c r="J68" s="57">
        <f>I68*4</f>
        <v>2432</v>
      </c>
      <c r="K68" s="1220"/>
      <c r="L68" s="22"/>
      <c r="M68" s="23"/>
      <c r="N68" s="24"/>
      <c r="O68" s="24"/>
      <c r="P68" s="24"/>
      <c r="Q68" s="24"/>
    </row>
    <row r="69" spans="1:21" ht="17.25" customHeight="1">
      <c r="A69" s="1220"/>
      <c r="B69" s="1220"/>
      <c r="C69" s="1220"/>
      <c r="D69" s="1218"/>
      <c r="E69" s="1218"/>
      <c r="F69" s="43" t="s">
        <v>58</v>
      </c>
      <c r="G69" s="26" t="s">
        <v>25</v>
      </c>
      <c r="H69" s="44">
        <f t="shared" si="14"/>
        <v>4192.6499999999996</v>
      </c>
      <c r="I69" s="45">
        <f t="shared" si="13"/>
        <v>608</v>
      </c>
      <c r="J69" s="47">
        <f>I69*6</f>
        <v>3648</v>
      </c>
      <c r="K69" s="1220"/>
      <c r="L69" s="22"/>
      <c r="M69" s="23"/>
      <c r="N69" s="24"/>
      <c r="O69" s="24"/>
      <c r="P69" s="24"/>
      <c r="Q69" s="24"/>
    </row>
    <row r="70" spans="1:21" ht="17.25" customHeight="1">
      <c r="A70" s="1220"/>
      <c r="B70" s="1220"/>
      <c r="C70" s="1220"/>
      <c r="D70" s="1221"/>
      <c r="E70" s="1217" t="s">
        <v>29</v>
      </c>
      <c r="F70" s="17" t="s">
        <v>56</v>
      </c>
      <c r="G70" s="26" t="s">
        <v>25</v>
      </c>
      <c r="H70" s="27">
        <f t="shared" ref="H70:H71" si="15">H62*0.1+H62</f>
        <v>4192.6499999999996</v>
      </c>
      <c r="I70" s="40">
        <f t="shared" si="13"/>
        <v>608</v>
      </c>
      <c r="J70" s="57">
        <f>I70*4</f>
        <v>2432</v>
      </c>
      <c r="K70" s="1220"/>
    </row>
    <row r="71" spans="1:21" ht="17.25" customHeight="1">
      <c r="A71" s="1220"/>
      <c r="B71" s="1220"/>
      <c r="C71" s="1220"/>
      <c r="D71" s="1218"/>
      <c r="E71" s="1218"/>
      <c r="F71" s="43" t="s">
        <v>58</v>
      </c>
      <c r="G71" s="26" t="s">
        <v>25</v>
      </c>
      <c r="H71" s="44">
        <f t="shared" si="15"/>
        <v>4192.6499999999996</v>
      </c>
      <c r="I71" s="45">
        <f t="shared" si="13"/>
        <v>608</v>
      </c>
      <c r="J71" s="47">
        <f>I71*6</f>
        <v>3648</v>
      </c>
      <c r="K71" s="1220"/>
    </row>
    <row r="72" spans="1:21" ht="17.25" customHeight="1">
      <c r="A72" s="1220"/>
      <c r="B72" s="1220"/>
      <c r="C72" s="1220"/>
      <c r="D72" s="1221"/>
      <c r="E72" s="1217" t="s">
        <v>28</v>
      </c>
      <c r="F72" s="17" t="s">
        <v>56</v>
      </c>
      <c r="G72" s="26" t="s">
        <v>25</v>
      </c>
      <c r="H72" s="27">
        <f>H63*0.1+H63</f>
        <v>4192.6499999999996</v>
      </c>
      <c r="I72" s="40">
        <f t="shared" si="13"/>
        <v>608</v>
      </c>
      <c r="J72" s="57">
        <f>I72*4</f>
        <v>2432</v>
      </c>
      <c r="K72" s="1220"/>
    </row>
    <row r="73" spans="1:21" ht="17.25" customHeight="1">
      <c r="A73" s="1220"/>
      <c r="B73" s="1220"/>
      <c r="C73" s="1220"/>
      <c r="D73" s="1218"/>
      <c r="E73" s="1218"/>
      <c r="F73" s="43" t="s">
        <v>58</v>
      </c>
      <c r="G73" s="26" t="s">
        <v>25</v>
      </c>
      <c r="H73" s="44">
        <f>H63*0.1+H63</f>
        <v>4192.6499999999996</v>
      </c>
      <c r="I73" s="45">
        <f t="shared" si="13"/>
        <v>608</v>
      </c>
      <c r="J73" s="47">
        <f>I73*6</f>
        <v>3648</v>
      </c>
      <c r="K73" s="1220"/>
    </row>
    <row r="74" spans="1:21" ht="17.25" customHeight="1">
      <c r="A74" s="1220"/>
      <c r="B74" s="1220"/>
      <c r="C74" s="1220"/>
      <c r="D74" s="1221"/>
      <c r="E74" s="1217" t="s">
        <v>30</v>
      </c>
      <c r="F74" s="17" t="s">
        <v>56</v>
      </c>
      <c r="G74" s="26" t="s">
        <v>25</v>
      </c>
      <c r="H74" s="27">
        <f>H62*0.1+H62</f>
        <v>4192.6499999999996</v>
      </c>
      <c r="I74" s="40">
        <f t="shared" si="13"/>
        <v>608</v>
      </c>
      <c r="J74" s="57">
        <f>I74*4</f>
        <v>2432</v>
      </c>
      <c r="K74" s="1220"/>
    </row>
    <row r="75" spans="1:21" ht="17.25" customHeight="1">
      <c r="A75" s="1218"/>
      <c r="B75" s="1218"/>
      <c r="C75" s="1218"/>
      <c r="D75" s="1218"/>
      <c r="E75" s="1218"/>
      <c r="F75" s="43" t="s">
        <v>58</v>
      </c>
      <c r="G75" s="26" t="s">
        <v>25</v>
      </c>
      <c r="H75" s="44">
        <f>H62*0.1+H62</f>
        <v>4192.6499999999996</v>
      </c>
      <c r="I75" s="45">
        <f t="shared" si="13"/>
        <v>608</v>
      </c>
      <c r="J75" s="47">
        <f>I75*6</f>
        <v>3648</v>
      </c>
      <c r="K75" s="1218"/>
    </row>
    <row r="76" spans="1:21" ht="7.5" customHeight="1">
      <c r="A76" s="58"/>
      <c r="B76" s="59"/>
      <c r="C76" s="60"/>
      <c r="D76" s="58"/>
      <c r="E76" s="59"/>
      <c r="F76" s="61"/>
      <c r="G76" s="62"/>
      <c r="H76" s="63"/>
      <c r="I76" s="63"/>
      <c r="J76" s="64"/>
      <c r="K76" s="33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34.5" customHeight="1">
      <c r="A77" s="1221"/>
      <c r="B77" s="1224" t="s">
        <v>59</v>
      </c>
      <c r="C77" s="1219" t="s">
        <v>60</v>
      </c>
      <c r="D77" s="37"/>
      <c r="E77" s="16" t="s">
        <v>20</v>
      </c>
      <c r="F77" s="17" t="s">
        <v>61</v>
      </c>
      <c r="G77" s="26" t="s">
        <v>25</v>
      </c>
      <c r="H77" s="19">
        <v>4040</v>
      </c>
      <c r="I77" s="40">
        <f t="shared" ref="I77:I78" si="16">ROUND(H77*0.15,0)</f>
        <v>606</v>
      </c>
      <c r="J77" s="41">
        <f t="shared" ref="J77:J78" si="17">I77*4</f>
        <v>2424</v>
      </c>
      <c r="K77" s="1219" t="s">
        <v>62</v>
      </c>
    </row>
    <row r="78" spans="1:21" ht="33" customHeight="1">
      <c r="A78" s="1218"/>
      <c r="B78" s="1218"/>
      <c r="C78" s="1218"/>
      <c r="D78" s="37"/>
      <c r="E78" s="16" t="s">
        <v>26</v>
      </c>
      <c r="F78" s="17" t="s">
        <v>61</v>
      </c>
      <c r="G78" s="26" t="s">
        <v>25</v>
      </c>
      <c r="H78" s="27">
        <f>H77</f>
        <v>4040</v>
      </c>
      <c r="I78" s="40">
        <f t="shared" si="16"/>
        <v>606</v>
      </c>
      <c r="J78" s="41">
        <f t="shared" si="17"/>
        <v>2424</v>
      </c>
      <c r="K78" s="1218"/>
    </row>
    <row r="79" spans="1:21" ht="7.5" customHeight="1">
      <c r="A79" s="1279"/>
      <c r="B79" s="1253"/>
      <c r="C79" s="1253"/>
      <c r="D79" s="1253"/>
      <c r="E79" s="65"/>
      <c r="F79" s="33"/>
      <c r="G79" s="33"/>
      <c r="H79" s="66"/>
      <c r="I79" s="66"/>
      <c r="J79" s="8"/>
      <c r="K79" s="33"/>
    </row>
    <row r="80" spans="1:21" ht="17.25" customHeight="1">
      <c r="A80" s="1221"/>
      <c r="B80" s="1224" t="s">
        <v>63</v>
      </c>
      <c r="C80" s="1219" t="s">
        <v>64</v>
      </c>
      <c r="D80" s="1221"/>
      <c r="E80" s="1217" t="s">
        <v>20</v>
      </c>
      <c r="F80" s="17" t="s">
        <v>48</v>
      </c>
      <c r="G80" s="26" t="s">
        <v>25</v>
      </c>
      <c r="H80" s="19">
        <v>4810</v>
      </c>
      <c r="I80" s="40">
        <f t="shared" ref="I80:I83" si="18">ROUND(H80*0.15,0)</f>
        <v>722</v>
      </c>
      <c r="J80" s="41">
        <f>I80*4</f>
        <v>2888</v>
      </c>
      <c r="K80" s="1277" t="s">
        <v>65</v>
      </c>
      <c r="L80" s="1239"/>
      <c r="M80" s="1239"/>
    </row>
    <row r="81" spans="1:17" ht="17.25" customHeight="1">
      <c r="A81" s="1220"/>
      <c r="B81" s="1220"/>
      <c r="C81" s="1220"/>
      <c r="D81" s="1218"/>
      <c r="E81" s="1218"/>
      <c r="F81" s="43" t="s">
        <v>50</v>
      </c>
      <c r="G81" s="26" t="s">
        <v>25</v>
      </c>
      <c r="H81" s="44">
        <f>H80</f>
        <v>4810</v>
      </c>
      <c r="I81" s="45">
        <f t="shared" si="18"/>
        <v>722</v>
      </c>
      <c r="J81" s="41">
        <f>I81*6</f>
        <v>4332</v>
      </c>
      <c r="K81" s="1238"/>
      <c r="L81" s="1239"/>
      <c r="M81" s="1239"/>
    </row>
    <row r="82" spans="1:17" ht="17.25" customHeight="1">
      <c r="A82" s="1220"/>
      <c r="B82" s="1220"/>
      <c r="C82" s="1220"/>
      <c r="D82" s="1278"/>
      <c r="E82" s="1217" t="s">
        <v>26</v>
      </c>
      <c r="F82" s="17" t="s">
        <v>48</v>
      </c>
      <c r="G82" s="26" t="s">
        <v>25</v>
      </c>
      <c r="H82" s="27">
        <f>H80</f>
        <v>4810</v>
      </c>
      <c r="I82" s="40">
        <f t="shared" si="18"/>
        <v>722</v>
      </c>
      <c r="J82" s="41">
        <f>I82*4</f>
        <v>2888</v>
      </c>
      <c r="K82" s="1238"/>
      <c r="L82" s="1239"/>
      <c r="M82" s="1239"/>
    </row>
    <row r="83" spans="1:17" ht="17.25" customHeight="1">
      <c r="A83" s="1218"/>
      <c r="B83" s="1218"/>
      <c r="C83" s="1218"/>
      <c r="D83" s="1218"/>
      <c r="E83" s="1218"/>
      <c r="F83" s="43" t="s">
        <v>50</v>
      </c>
      <c r="G83" s="26" t="s">
        <v>25</v>
      </c>
      <c r="H83" s="44">
        <f>H80</f>
        <v>4810</v>
      </c>
      <c r="I83" s="45">
        <f t="shared" si="18"/>
        <v>722</v>
      </c>
      <c r="J83" s="41">
        <f>I83*6</f>
        <v>4332</v>
      </c>
      <c r="K83" s="1238"/>
      <c r="L83" s="1239"/>
      <c r="M83" s="1239"/>
    </row>
    <row r="84" spans="1:17" ht="19.5" customHeight="1">
      <c r="A84" s="1267"/>
      <c r="B84" s="1267"/>
      <c r="C84" s="1267"/>
      <c r="D84" s="1267"/>
      <c r="E84" s="1267"/>
      <c r="F84" s="1267"/>
      <c r="G84" s="1267"/>
      <c r="H84" s="1267"/>
      <c r="I84" s="1267"/>
      <c r="J84" s="1267"/>
      <c r="K84" s="1268"/>
    </row>
    <row r="85" spans="1:17" ht="33" customHeight="1">
      <c r="A85" s="1221"/>
      <c r="B85" s="1224" t="s">
        <v>66</v>
      </c>
      <c r="C85" s="1270" t="s">
        <v>67</v>
      </c>
      <c r="D85" s="37"/>
      <c r="E85" s="16" t="s">
        <v>20</v>
      </c>
      <c r="F85" s="17" t="s">
        <v>68</v>
      </c>
      <c r="G85" s="26" t="s">
        <v>25</v>
      </c>
      <c r="H85" s="19">
        <v>4985</v>
      </c>
      <c r="I85" s="40">
        <f t="shared" ref="I85:I86" si="19">ROUND(H85*0.15,0)</f>
        <v>748</v>
      </c>
      <c r="J85" s="41">
        <f t="shared" ref="J85:J86" si="20">I85*4</f>
        <v>2992</v>
      </c>
      <c r="K85" s="1277" t="s">
        <v>69</v>
      </c>
      <c r="L85" s="1239"/>
      <c r="M85" s="1239"/>
    </row>
    <row r="86" spans="1:17" ht="33" customHeight="1">
      <c r="A86" s="1218"/>
      <c r="B86" s="1218"/>
      <c r="C86" s="1218"/>
      <c r="D86" s="37"/>
      <c r="E86" s="16" t="s">
        <v>26</v>
      </c>
      <c r="F86" s="17" t="s">
        <v>61</v>
      </c>
      <c r="G86" s="26" t="s">
        <v>25</v>
      </c>
      <c r="H86" s="27">
        <f>H85</f>
        <v>4985</v>
      </c>
      <c r="I86" s="40">
        <f t="shared" si="19"/>
        <v>748</v>
      </c>
      <c r="J86" s="41">
        <f t="shared" si="20"/>
        <v>2992</v>
      </c>
      <c r="K86" s="1238"/>
      <c r="L86" s="1239"/>
      <c r="M86" s="1239"/>
    </row>
    <row r="87" spans="1:17" ht="6" customHeight="1">
      <c r="A87" s="59"/>
      <c r="B87" s="68"/>
      <c r="C87" s="62"/>
      <c r="D87" s="59"/>
      <c r="E87" s="69"/>
      <c r="F87" s="62"/>
      <c r="G87" s="62"/>
      <c r="H87" s="70"/>
      <c r="I87" s="71"/>
      <c r="J87" s="71"/>
      <c r="K87" s="62"/>
    </row>
    <row r="88" spans="1:17" ht="17.25" customHeight="1">
      <c r="A88" s="1221"/>
      <c r="B88" s="1222" t="s">
        <v>70</v>
      </c>
      <c r="C88" s="1219" t="s">
        <v>71</v>
      </c>
      <c r="D88" s="1221"/>
      <c r="E88" s="1217" t="s">
        <v>20</v>
      </c>
      <c r="F88" s="17" t="s">
        <v>72</v>
      </c>
      <c r="G88" s="18" t="s">
        <v>22</v>
      </c>
      <c r="H88" s="27">
        <f>5335+5335*0.1</f>
        <v>5868.5</v>
      </c>
      <c r="I88" s="40">
        <f t="shared" ref="I88:I101" si="21">ROUND(H88*0.15,0)</f>
        <v>880</v>
      </c>
      <c r="J88" s="40">
        <f>I88*4</f>
        <v>3520</v>
      </c>
      <c r="K88" s="1219" t="s">
        <v>73</v>
      </c>
      <c r="L88" s="72"/>
      <c r="M88" s="72"/>
      <c r="N88" s="72"/>
      <c r="O88" s="73"/>
      <c r="P88" s="73"/>
      <c r="Q88" s="73"/>
    </row>
    <row r="89" spans="1:17" ht="17.25" customHeight="1">
      <c r="A89" s="1220"/>
      <c r="B89" s="1220"/>
      <c r="C89" s="1220"/>
      <c r="D89" s="1218"/>
      <c r="E89" s="1218"/>
      <c r="F89" s="43" t="s">
        <v>74</v>
      </c>
      <c r="G89" s="18" t="s">
        <v>22</v>
      </c>
      <c r="H89" s="44">
        <f>H88</f>
        <v>5868.5</v>
      </c>
      <c r="I89" s="45">
        <f t="shared" si="21"/>
        <v>880</v>
      </c>
      <c r="J89" s="47">
        <f>I89*6</f>
        <v>5280</v>
      </c>
      <c r="K89" s="1220"/>
      <c r="L89" s="72"/>
      <c r="M89" s="72"/>
      <c r="N89" s="72"/>
      <c r="O89" s="73"/>
      <c r="P89" s="73"/>
      <c r="Q89" s="73"/>
    </row>
    <row r="90" spans="1:17" ht="17.25" customHeight="1">
      <c r="A90" s="1220"/>
      <c r="B90" s="1220"/>
      <c r="C90" s="1220"/>
      <c r="D90" s="1221"/>
      <c r="E90" s="1217" t="s">
        <v>26</v>
      </c>
      <c r="F90" s="17" t="s">
        <v>72</v>
      </c>
      <c r="G90" s="26" t="s">
        <v>25</v>
      </c>
      <c r="H90" s="27">
        <f>H88</f>
        <v>5868.5</v>
      </c>
      <c r="I90" s="40">
        <f t="shared" si="21"/>
        <v>880</v>
      </c>
      <c r="J90" s="40">
        <f>I90*4</f>
        <v>3520</v>
      </c>
      <c r="K90" s="1220"/>
    </row>
    <row r="91" spans="1:17" ht="17.25" customHeight="1">
      <c r="A91" s="1220"/>
      <c r="B91" s="1220"/>
      <c r="C91" s="1220"/>
      <c r="D91" s="1218"/>
      <c r="E91" s="1218"/>
      <c r="F91" s="43" t="s">
        <v>74</v>
      </c>
      <c r="G91" s="26" t="s">
        <v>25</v>
      </c>
      <c r="H91" s="44">
        <f>H88</f>
        <v>5868.5</v>
      </c>
      <c r="I91" s="45">
        <f t="shared" si="21"/>
        <v>880</v>
      </c>
      <c r="J91" s="47">
        <f>I91*6</f>
        <v>5280</v>
      </c>
      <c r="K91" s="1220"/>
    </row>
    <row r="92" spans="1:17" ht="17.25" customHeight="1">
      <c r="A92" s="1220"/>
      <c r="B92" s="1220"/>
      <c r="C92" s="1220"/>
      <c r="D92" s="1221"/>
      <c r="E92" s="1217" t="s">
        <v>24</v>
      </c>
      <c r="F92" s="17" t="s">
        <v>72</v>
      </c>
      <c r="G92" s="26" t="s">
        <v>25</v>
      </c>
      <c r="H92" s="27">
        <f>H88</f>
        <v>5868.5</v>
      </c>
      <c r="I92" s="40">
        <f t="shared" si="21"/>
        <v>880</v>
      </c>
      <c r="J92" s="40">
        <f>I92*4</f>
        <v>3520</v>
      </c>
      <c r="K92" s="1220"/>
    </row>
    <row r="93" spans="1:17" ht="17.25" customHeight="1">
      <c r="A93" s="1220"/>
      <c r="B93" s="1220"/>
      <c r="C93" s="1220"/>
      <c r="D93" s="1218"/>
      <c r="E93" s="1218"/>
      <c r="F93" s="43" t="s">
        <v>74</v>
      </c>
      <c r="G93" s="26" t="s">
        <v>25</v>
      </c>
      <c r="H93" s="44">
        <f>H88</f>
        <v>5868.5</v>
      </c>
      <c r="I93" s="45">
        <f t="shared" si="21"/>
        <v>880</v>
      </c>
      <c r="J93" s="47">
        <f>I93*6</f>
        <v>5280</v>
      </c>
      <c r="K93" s="1220"/>
    </row>
    <row r="94" spans="1:17" ht="17.25" customHeight="1">
      <c r="A94" s="1220"/>
      <c r="B94" s="1220"/>
      <c r="C94" s="1220"/>
      <c r="D94" s="1221"/>
      <c r="E94" s="1217" t="s">
        <v>27</v>
      </c>
      <c r="F94" s="17" t="s">
        <v>72</v>
      </c>
      <c r="G94" s="26" t="s">
        <v>25</v>
      </c>
      <c r="H94" s="27">
        <f t="shared" ref="H94:H95" si="22">H88+0.1*H88</f>
        <v>6455.35</v>
      </c>
      <c r="I94" s="40">
        <f t="shared" si="21"/>
        <v>968</v>
      </c>
      <c r="J94" s="40">
        <f>I94*4</f>
        <v>3872</v>
      </c>
      <c r="K94" s="1220"/>
    </row>
    <row r="95" spans="1:17" ht="17.25" customHeight="1">
      <c r="A95" s="1220"/>
      <c r="B95" s="1220"/>
      <c r="C95" s="1220"/>
      <c r="D95" s="1218"/>
      <c r="E95" s="1218"/>
      <c r="F95" s="43" t="s">
        <v>74</v>
      </c>
      <c r="G95" s="26" t="s">
        <v>25</v>
      </c>
      <c r="H95" s="44">
        <f t="shared" si="22"/>
        <v>6455.35</v>
      </c>
      <c r="I95" s="45">
        <f t="shared" si="21"/>
        <v>968</v>
      </c>
      <c r="J95" s="47">
        <f>I95*6</f>
        <v>5808</v>
      </c>
      <c r="K95" s="1220"/>
    </row>
    <row r="96" spans="1:17" ht="17.25" customHeight="1">
      <c r="A96" s="1220"/>
      <c r="B96" s="1220"/>
      <c r="C96" s="1220"/>
      <c r="D96" s="1221"/>
      <c r="E96" s="1217" t="s">
        <v>29</v>
      </c>
      <c r="F96" s="17" t="s">
        <v>72</v>
      </c>
      <c r="G96" s="26" t="s">
        <v>25</v>
      </c>
      <c r="H96" s="27">
        <f t="shared" ref="H96:H97" si="23">H88*0.1+H88</f>
        <v>6455.35</v>
      </c>
      <c r="I96" s="40">
        <f t="shared" si="21"/>
        <v>968</v>
      </c>
      <c r="J96" s="40">
        <f>I96*4</f>
        <v>3872</v>
      </c>
      <c r="K96" s="1220"/>
    </row>
    <row r="97" spans="1:17" ht="17.25" customHeight="1">
      <c r="A97" s="1220"/>
      <c r="B97" s="1220"/>
      <c r="C97" s="1220"/>
      <c r="D97" s="1218"/>
      <c r="E97" s="1218"/>
      <c r="F97" s="43" t="s">
        <v>74</v>
      </c>
      <c r="G97" s="26" t="s">
        <v>25</v>
      </c>
      <c r="H97" s="44">
        <f t="shared" si="23"/>
        <v>6455.35</v>
      </c>
      <c r="I97" s="45">
        <f t="shared" si="21"/>
        <v>968</v>
      </c>
      <c r="J97" s="47">
        <f>I97*6</f>
        <v>5808</v>
      </c>
      <c r="K97" s="1220"/>
    </row>
    <row r="98" spans="1:17" ht="17.25" customHeight="1">
      <c r="A98" s="1220"/>
      <c r="B98" s="1220"/>
      <c r="C98" s="1220"/>
      <c r="D98" s="1221"/>
      <c r="E98" s="1217" t="s">
        <v>28</v>
      </c>
      <c r="F98" s="17" t="s">
        <v>72</v>
      </c>
      <c r="G98" s="26" t="s">
        <v>25</v>
      </c>
      <c r="H98" s="27">
        <f>H89*0.1+H89</f>
        <v>6455.35</v>
      </c>
      <c r="I98" s="40">
        <f t="shared" si="21"/>
        <v>968</v>
      </c>
      <c r="J98" s="40">
        <f>I98*4</f>
        <v>3872</v>
      </c>
      <c r="K98" s="1220"/>
      <c r="L98" s="72"/>
      <c r="M98" s="72"/>
      <c r="N98" s="72"/>
      <c r="O98" s="73"/>
      <c r="P98" s="73"/>
      <c r="Q98" s="73"/>
    </row>
    <row r="99" spans="1:17" ht="17.25" customHeight="1">
      <c r="A99" s="1220"/>
      <c r="B99" s="1220"/>
      <c r="C99" s="1220"/>
      <c r="D99" s="1218"/>
      <c r="E99" s="1218"/>
      <c r="F99" s="43" t="s">
        <v>74</v>
      </c>
      <c r="G99" s="26" t="s">
        <v>25</v>
      </c>
      <c r="H99" s="44">
        <f>H89*0.1+H89</f>
        <v>6455.35</v>
      </c>
      <c r="I99" s="45">
        <f t="shared" si="21"/>
        <v>968</v>
      </c>
      <c r="J99" s="47">
        <f>I99*6</f>
        <v>5808</v>
      </c>
      <c r="K99" s="1220"/>
      <c r="L99" s="72"/>
      <c r="M99" s="72"/>
      <c r="N99" s="72"/>
      <c r="O99" s="73"/>
      <c r="P99" s="73"/>
      <c r="Q99" s="73"/>
    </row>
    <row r="100" spans="1:17" ht="17.25" customHeight="1">
      <c r="A100" s="1220"/>
      <c r="B100" s="1220"/>
      <c r="C100" s="1220"/>
      <c r="D100" s="1221"/>
      <c r="E100" s="1217" t="s">
        <v>30</v>
      </c>
      <c r="F100" s="17" t="s">
        <v>72</v>
      </c>
      <c r="G100" s="26" t="s">
        <v>25</v>
      </c>
      <c r="H100" s="27">
        <f>H88*0.1+H88</f>
        <v>6455.35</v>
      </c>
      <c r="I100" s="40">
        <f t="shared" si="21"/>
        <v>968</v>
      </c>
      <c r="J100" s="40">
        <f>I100*4</f>
        <v>3872</v>
      </c>
      <c r="K100" s="1220"/>
    </row>
    <row r="101" spans="1:17" ht="17.25" customHeight="1">
      <c r="A101" s="1218"/>
      <c r="B101" s="1218"/>
      <c r="C101" s="1218"/>
      <c r="D101" s="1218"/>
      <c r="E101" s="1218"/>
      <c r="F101" s="43" t="s">
        <v>74</v>
      </c>
      <c r="G101" s="26" t="s">
        <v>25</v>
      </c>
      <c r="H101" s="44">
        <f>H88*0.1+H88</f>
        <v>6455.35</v>
      </c>
      <c r="I101" s="45">
        <f t="shared" si="21"/>
        <v>968</v>
      </c>
      <c r="J101" s="47">
        <f>I101*6</f>
        <v>5808</v>
      </c>
      <c r="K101" s="1218"/>
    </row>
    <row r="102" spans="1:17" ht="6" customHeight="1">
      <c r="K102" s="33"/>
    </row>
    <row r="103" spans="1:17" ht="17.25" customHeight="1">
      <c r="A103" s="1221"/>
      <c r="B103" s="1222" t="s">
        <v>75</v>
      </c>
      <c r="C103" s="1219" t="s">
        <v>71</v>
      </c>
      <c r="D103" s="1221"/>
      <c r="E103" s="1217" t="s">
        <v>20</v>
      </c>
      <c r="F103" s="17" t="s">
        <v>56</v>
      </c>
      <c r="G103" s="26" t="s">
        <v>25</v>
      </c>
      <c r="H103" s="19">
        <v>5830</v>
      </c>
      <c r="I103" s="40">
        <f t="shared" ref="I103:I116" si="24">ROUND(H103*0.145,0)</f>
        <v>845</v>
      </c>
      <c r="J103" s="40">
        <f>I103*4</f>
        <v>3380</v>
      </c>
      <c r="K103" s="1219" t="s">
        <v>76</v>
      </c>
    </row>
    <row r="104" spans="1:17" ht="17.25" customHeight="1">
      <c r="A104" s="1220"/>
      <c r="B104" s="1220"/>
      <c r="C104" s="1220"/>
      <c r="D104" s="1218"/>
      <c r="E104" s="1218"/>
      <c r="F104" s="43" t="s">
        <v>58</v>
      </c>
      <c r="G104" s="26" t="s">
        <v>25</v>
      </c>
      <c r="H104" s="44">
        <f>H103</f>
        <v>5830</v>
      </c>
      <c r="I104" s="45">
        <f t="shared" si="24"/>
        <v>845</v>
      </c>
      <c r="J104" s="47">
        <f>I104*6</f>
        <v>5070</v>
      </c>
      <c r="K104" s="1220"/>
    </row>
    <row r="105" spans="1:17" ht="17.25" customHeight="1">
      <c r="A105" s="1220"/>
      <c r="B105" s="1220"/>
      <c r="C105" s="1220"/>
      <c r="D105" s="1221"/>
      <c r="E105" s="1217" t="s">
        <v>26</v>
      </c>
      <c r="F105" s="17" t="s">
        <v>56</v>
      </c>
      <c r="G105" s="26" t="s">
        <v>25</v>
      </c>
      <c r="H105" s="27">
        <f>H103</f>
        <v>5830</v>
      </c>
      <c r="I105" s="40">
        <f t="shared" si="24"/>
        <v>845</v>
      </c>
      <c r="J105" s="40">
        <f>I105*4</f>
        <v>3380</v>
      </c>
      <c r="K105" s="1220"/>
    </row>
    <row r="106" spans="1:17" ht="17.25" customHeight="1">
      <c r="A106" s="1220"/>
      <c r="B106" s="1220"/>
      <c r="C106" s="1220"/>
      <c r="D106" s="1218"/>
      <c r="E106" s="1218"/>
      <c r="F106" s="43" t="s">
        <v>58</v>
      </c>
      <c r="G106" s="26" t="s">
        <v>25</v>
      </c>
      <c r="H106" s="44">
        <f>H103</f>
        <v>5830</v>
      </c>
      <c r="I106" s="45">
        <f t="shared" si="24"/>
        <v>845</v>
      </c>
      <c r="J106" s="47">
        <f>I106*6</f>
        <v>5070</v>
      </c>
      <c r="K106" s="1220"/>
    </row>
    <row r="107" spans="1:17" ht="17.25" customHeight="1">
      <c r="A107" s="1220"/>
      <c r="B107" s="1220"/>
      <c r="C107" s="1220"/>
      <c r="D107" s="1221"/>
      <c r="E107" s="1217" t="s">
        <v>24</v>
      </c>
      <c r="F107" s="17" t="s">
        <v>56</v>
      </c>
      <c r="G107" s="26" t="s">
        <v>25</v>
      </c>
      <c r="H107" s="27">
        <f>H103</f>
        <v>5830</v>
      </c>
      <c r="I107" s="40">
        <f t="shared" si="24"/>
        <v>845</v>
      </c>
      <c r="J107" s="40">
        <f>I107*4</f>
        <v>3380</v>
      </c>
      <c r="K107" s="1220"/>
    </row>
    <row r="108" spans="1:17" ht="17.25" customHeight="1">
      <c r="A108" s="1220"/>
      <c r="B108" s="1220"/>
      <c r="C108" s="1220"/>
      <c r="D108" s="1218"/>
      <c r="E108" s="1218"/>
      <c r="F108" s="43" t="s">
        <v>58</v>
      </c>
      <c r="G108" s="26" t="s">
        <v>25</v>
      </c>
      <c r="H108" s="44">
        <f>H103</f>
        <v>5830</v>
      </c>
      <c r="I108" s="45">
        <f t="shared" si="24"/>
        <v>845</v>
      </c>
      <c r="J108" s="47">
        <f>I108*6</f>
        <v>5070</v>
      </c>
      <c r="K108" s="1220"/>
    </row>
    <row r="109" spans="1:17" ht="17.25" customHeight="1">
      <c r="A109" s="1220"/>
      <c r="B109" s="1220"/>
      <c r="C109" s="1220"/>
      <c r="D109" s="1221"/>
      <c r="E109" s="1217" t="s">
        <v>27</v>
      </c>
      <c r="F109" s="17" t="s">
        <v>56</v>
      </c>
      <c r="G109" s="26" t="s">
        <v>25</v>
      </c>
      <c r="H109" s="27">
        <f t="shared" ref="H109:H110" si="25">H103+0.1*H103</f>
        <v>6413</v>
      </c>
      <c r="I109" s="40">
        <f t="shared" si="24"/>
        <v>930</v>
      </c>
      <c r="J109" s="40">
        <f>I109*4</f>
        <v>3720</v>
      </c>
      <c r="K109" s="1220"/>
    </row>
    <row r="110" spans="1:17" ht="17.25" customHeight="1">
      <c r="A110" s="1220"/>
      <c r="B110" s="1220"/>
      <c r="C110" s="1220"/>
      <c r="D110" s="1218"/>
      <c r="E110" s="1218"/>
      <c r="F110" s="43" t="s">
        <v>58</v>
      </c>
      <c r="G110" s="26" t="s">
        <v>25</v>
      </c>
      <c r="H110" s="44">
        <f t="shared" si="25"/>
        <v>6413</v>
      </c>
      <c r="I110" s="45">
        <f t="shared" si="24"/>
        <v>930</v>
      </c>
      <c r="J110" s="47">
        <f>I110*6</f>
        <v>5580</v>
      </c>
      <c r="K110" s="1220"/>
    </row>
    <row r="111" spans="1:17" ht="17.25" customHeight="1">
      <c r="A111" s="1220"/>
      <c r="B111" s="1220"/>
      <c r="C111" s="1220"/>
      <c r="D111" s="1221"/>
      <c r="E111" s="1217" t="s">
        <v>29</v>
      </c>
      <c r="F111" s="17" t="s">
        <v>56</v>
      </c>
      <c r="G111" s="26" t="s">
        <v>25</v>
      </c>
      <c r="H111" s="27">
        <f t="shared" ref="H111:H112" si="26">H103*0.1+H103</f>
        <v>6413</v>
      </c>
      <c r="I111" s="40">
        <f t="shared" si="24"/>
        <v>930</v>
      </c>
      <c r="J111" s="40">
        <f>I111*4</f>
        <v>3720</v>
      </c>
      <c r="K111" s="1220"/>
    </row>
    <row r="112" spans="1:17" ht="17.25" customHeight="1">
      <c r="A112" s="1220"/>
      <c r="B112" s="1220"/>
      <c r="C112" s="1220"/>
      <c r="D112" s="1218"/>
      <c r="E112" s="1218"/>
      <c r="F112" s="43" t="s">
        <v>58</v>
      </c>
      <c r="G112" s="26" t="s">
        <v>25</v>
      </c>
      <c r="H112" s="44">
        <f t="shared" si="26"/>
        <v>6413</v>
      </c>
      <c r="I112" s="45">
        <f t="shared" si="24"/>
        <v>930</v>
      </c>
      <c r="J112" s="47">
        <f>I112*6</f>
        <v>5580</v>
      </c>
      <c r="K112" s="1220"/>
    </row>
    <row r="113" spans="1:13" ht="17.25" customHeight="1">
      <c r="A113" s="1220"/>
      <c r="B113" s="1220"/>
      <c r="C113" s="1220"/>
      <c r="D113" s="1221"/>
      <c r="E113" s="1217" t="s">
        <v>28</v>
      </c>
      <c r="F113" s="17" t="s">
        <v>56</v>
      </c>
      <c r="G113" s="26" t="s">
        <v>25</v>
      </c>
      <c r="H113" s="27">
        <f>H104*0.1+H104</f>
        <v>6413</v>
      </c>
      <c r="I113" s="40">
        <f t="shared" si="24"/>
        <v>930</v>
      </c>
      <c r="J113" s="40">
        <f>I113*4</f>
        <v>3720</v>
      </c>
      <c r="K113" s="1220"/>
    </row>
    <row r="114" spans="1:13" ht="17.25" customHeight="1">
      <c r="A114" s="1220"/>
      <c r="B114" s="1220"/>
      <c r="C114" s="1220"/>
      <c r="D114" s="1218"/>
      <c r="E114" s="1218"/>
      <c r="F114" s="43" t="s">
        <v>58</v>
      </c>
      <c r="G114" s="26" t="s">
        <v>25</v>
      </c>
      <c r="H114" s="44">
        <f>H104*0.1+H104</f>
        <v>6413</v>
      </c>
      <c r="I114" s="45">
        <f t="shared" si="24"/>
        <v>930</v>
      </c>
      <c r="J114" s="47">
        <f>I114*6</f>
        <v>5580</v>
      </c>
      <c r="K114" s="1220"/>
    </row>
    <row r="115" spans="1:13" ht="17.25" customHeight="1">
      <c r="A115" s="1220"/>
      <c r="B115" s="1220"/>
      <c r="C115" s="1220"/>
      <c r="D115" s="1221"/>
      <c r="E115" s="1217" t="s">
        <v>30</v>
      </c>
      <c r="F115" s="17" t="s">
        <v>56</v>
      </c>
      <c r="G115" s="26" t="s">
        <v>25</v>
      </c>
      <c r="H115" s="27">
        <f>H103*0.1+H103</f>
        <v>6413</v>
      </c>
      <c r="I115" s="40">
        <f t="shared" si="24"/>
        <v>930</v>
      </c>
      <c r="J115" s="40">
        <f>I115*4</f>
        <v>3720</v>
      </c>
      <c r="K115" s="1220"/>
    </row>
    <row r="116" spans="1:13" ht="17.25" customHeight="1">
      <c r="A116" s="1218"/>
      <c r="B116" s="1218"/>
      <c r="C116" s="1218"/>
      <c r="D116" s="1218"/>
      <c r="E116" s="1218"/>
      <c r="F116" s="43" t="s">
        <v>58</v>
      </c>
      <c r="G116" s="26" t="s">
        <v>25</v>
      </c>
      <c r="H116" s="44">
        <f>H103*0.1+H103</f>
        <v>6413</v>
      </c>
      <c r="I116" s="45">
        <f t="shared" si="24"/>
        <v>930</v>
      </c>
      <c r="J116" s="47">
        <f>I116*6</f>
        <v>5580</v>
      </c>
      <c r="K116" s="1218"/>
    </row>
    <row r="117" spans="1:13" ht="7.5" customHeight="1">
      <c r="A117" s="74"/>
      <c r="B117" s="75"/>
      <c r="C117" s="76"/>
      <c r="D117" s="74"/>
      <c r="E117" s="75"/>
      <c r="F117" s="32"/>
      <c r="G117" s="33"/>
      <c r="H117" s="66"/>
      <c r="I117" s="66"/>
      <c r="J117" s="77"/>
      <c r="K117" s="33"/>
      <c r="L117" s="78"/>
      <c r="M117" s="79"/>
    </row>
    <row r="118" spans="1:13" ht="17.25" customHeight="1">
      <c r="A118" s="1221"/>
      <c r="B118" s="1276" t="s">
        <v>77</v>
      </c>
      <c r="C118" s="1219" t="s">
        <v>78</v>
      </c>
      <c r="D118" s="1221"/>
      <c r="E118" s="1217" t="s">
        <v>20</v>
      </c>
      <c r="F118" s="17" t="s">
        <v>56</v>
      </c>
      <c r="G118" s="26" t="s">
        <v>25</v>
      </c>
      <c r="H118" s="80">
        <v>4620</v>
      </c>
      <c r="I118" s="40">
        <f t="shared" ref="I118:I131" si="27">ROUND(H118*0.145,0)</f>
        <v>670</v>
      </c>
      <c r="J118" s="40">
        <f>I118*4</f>
        <v>2680</v>
      </c>
      <c r="K118" s="1219" t="s">
        <v>79</v>
      </c>
    </row>
    <row r="119" spans="1:13" ht="17.25" customHeight="1">
      <c r="A119" s="1220"/>
      <c r="B119" s="1220"/>
      <c r="C119" s="1220"/>
      <c r="D119" s="1218"/>
      <c r="E119" s="1218"/>
      <c r="F119" s="43" t="s">
        <v>58</v>
      </c>
      <c r="G119" s="26" t="s">
        <v>25</v>
      </c>
      <c r="H119" s="81">
        <f>H118</f>
        <v>4620</v>
      </c>
      <c r="I119" s="45">
        <f t="shared" si="27"/>
        <v>670</v>
      </c>
      <c r="J119" s="47">
        <f>I119*6</f>
        <v>4020</v>
      </c>
      <c r="K119" s="1220"/>
    </row>
    <row r="120" spans="1:13" ht="17.25" customHeight="1">
      <c r="A120" s="1220"/>
      <c r="B120" s="1220"/>
      <c r="C120" s="1220"/>
      <c r="D120" s="1221"/>
      <c r="E120" s="1217" t="s">
        <v>26</v>
      </c>
      <c r="F120" s="17" t="s">
        <v>56</v>
      </c>
      <c r="G120" s="26" t="s">
        <v>25</v>
      </c>
      <c r="H120" s="82">
        <f>H118</f>
        <v>4620</v>
      </c>
      <c r="I120" s="40">
        <f t="shared" si="27"/>
        <v>670</v>
      </c>
      <c r="J120" s="40">
        <f>I120*4</f>
        <v>2680</v>
      </c>
      <c r="K120" s="1220"/>
    </row>
    <row r="121" spans="1:13" ht="17.25" customHeight="1">
      <c r="A121" s="1220"/>
      <c r="B121" s="1220"/>
      <c r="C121" s="1220"/>
      <c r="D121" s="1218"/>
      <c r="E121" s="1218"/>
      <c r="F121" s="43" t="s">
        <v>58</v>
      </c>
      <c r="G121" s="26" t="s">
        <v>25</v>
      </c>
      <c r="H121" s="81">
        <f>H118</f>
        <v>4620</v>
      </c>
      <c r="I121" s="45">
        <f t="shared" si="27"/>
        <v>670</v>
      </c>
      <c r="J121" s="47">
        <f>I121*6</f>
        <v>4020</v>
      </c>
      <c r="K121" s="1220"/>
    </row>
    <row r="122" spans="1:13" ht="17.25" customHeight="1">
      <c r="A122" s="1220"/>
      <c r="B122" s="1220"/>
      <c r="C122" s="1220"/>
      <c r="D122" s="1221"/>
      <c r="E122" s="1217" t="s">
        <v>24</v>
      </c>
      <c r="F122" s="17" t="s">
        <v>56</v>
      </c>
      <c r="G122" s="26" t="s">
        <v>25</v>
      </c>
      <c r="H122" s="82">
        <f>H118</f>
        <v>4620</v>
      </c>
      <c r="I122" s="40">
        <f t="shared" si="27"/>
        <v>670</v>
      </c>
      <c r="J122" s="40">
        <f>I122*4</f>
        <v>2680</v>
      </c>
      <c r="K122" s="1220"/>
    </row>
    <row r="123" spans="1:13" ht="17.25" customHeight="1">
      <c r="A123" s="1220"/>
      <c r="B123" s="1220"/>
      <c r="C123" s="1220"/>
      <c r="D123" s="1218"/>
      <c r="E123" s="1218"/>
      <c r="F123" s="43" t="s">
        <v>58</v>
      </c>
      <c r="G123" s="26" t="s">
        <v>25</v>
      </c>
      <c r="H123" s="81">
        <f>H118</f>
        <v>4620</v>
      </c>
      <c r="I123" s="45">
        <f t="shared" si="27"/>
        <v>670</v>
      </c>
      <c r="J123" s="47">
        <f>I123*6</f>
        <v>4020</v>
      </c>
      <c r="K123" s="1220"/>
    </row>
    <row r="124" spans="1:13" ht="17.25" customHeight="1">
      <c r="A124" s="1220"/>
      <c r="B124" s="1220"/>
      <c r="C124" s="1220"/>
      <c r="D124" s="1221"/>
      <c r="E124" s="1217" t="s">
        <v>27</v>
      </c>
      <c r="F124" s="17" t="s">
        <v>56</v>
      </c>
      <c r="G124" s="26" t="s">
        <v>25</v>
      </c>
      <c r="H124" s="82">
        <f>H118+0.1*H118</f>
        <v>5082</v>
      </c>
      <c r="I124" s="40">
        <f t="shared" si="27"/>
        <v>737</v>
      </c>
      <c r="J124" s="40">
        <f>I124*4</f>
        <v>2948</v>
      </c>
      <c r="K124" s="1220"/>
    </row>
    <row r="125" spans="1:13" ht="17.25" customHeight="1">
      <c r="A125" s="1220"/>
      <c r="B125" s="1220"/>
      <c r="C125" s="1220"/>
      <c r="D125" s="1218"/>
      <c r="E125" s="1218"/>
      <c r="F125" s="43" t="s">
        <v>58</v>
      </c>
      <c r="G125" s="26" t="s">
        <v>25</v>
      </c>
      <c r="H125" s="81">
        <f>H118+0.1*H118</f>
        <v>5082</v>
      </c>
      <c r="I125" s="45">
        <f t="shared" si="27"/>
        <v>737</v>
      </c>
      <c r="J125" s="47">
        <f>I125*6</f>
        <v>4422</v>
      </c>
      <c r="K125" s="1220"/>
    </row>
    <row r="126" spans="1:13" ht="17.25" customHeight="1">
      <c r="A126" s="1220"/>
      <c r="B126" s="1220"/>
      <c r="C126" s="1220"/>
      <c r="D126" s="1221"/>
      <c r="E126" s="1217" t="s">
        <v>29</v>
      </c>
      <c r="F126" s="17" t="s">
        <v>56</v>
      </c>
      <c r="G126" s="26" t="s">
        <v>25</v>
      </c>
      <c r="H126" s="82">
        <f t="shared" ref="H126:H129" si="28">H120+0.1*H120</f>
        <v>5082</v>
      </c>
      <c r="I126" s="40">
        <f t="shared" si="27"/>
        <v>737</v>
      </c>
      <c r="J126" s="40">
        <f>I126*4</f>
        <v>2948</v>
      </c>
      <c r="K126" s="1220"/>
    </row>
    <row r="127" spans="1:13" ht="17.25" customHeight="1">
      <c r="A127" s="1220"/>
      <c r="B127" s="1220"/>
      <c r="C127" s="1220"/>
      <c r="D127" s="1218"/>
      <c r="E127" s="1218"/>
      <c r="F127" s="43" t="s">
        <v>58</v>
      </c>
      <c r="G127" s="26" t="s">
        <v>25</v>
      </c>
      <c r="H127" s="81">
        <f t="shared" si="28"/>
        <v>5082</v>
      </c>
      <c r="I127" s="45">
        <f t="shared" si="27"/>
        <v>737</v>
      </c>
      <c r="J127" s="47">
        <f>I127*6</f>
        <v>4422</v>
      </c>
      <c r="K127" s="1220"/>
    </row>
    <row r="128" spans="1:13" ht="17.25" customHeight="1">
      <c r="A128" s="1220"/>
      <c r="B128" s="1220"/>
      <c r="C128" s="1220"/>
      <c r="D128" s="1221"/>
      <c r="E128" s="1217" t="s">
        <v>28</v>
      </c>
      <c r="F128" s="17" t="s">
        <v>56</v>
      </c>
      <c r="G128" s="26" t="s">
        <v>25</v>
      </c>
      <c r="H128" s="82">
        <f t="shared" si="28"/>
        <v>5082</v>
      </c>
      <c r="I128" s="40">
        <f t="shared" si="27"/>
        <v>737</v>
      </c>
      <c r="J128" s="40">
        <f>I128*4</f>
        <v>2948</v>
      </c>
      <c r="K128" s="1220"/>
    </row>
    <row r="129" spans="1:21" ht="17.25" customHeight="1">
      <c r="A129" s="1220"/>
      <c r="B129" s="1220"/>
      <c r="C129" s="1220"/>
      <c r="D129" s="1218"/>
      <c r="E129" s="1218"/>
      <c r="F129" s="43" t="s">
        <v>58</v>
      </c>
      <c r="G129" s="26" t="s">
        <v>25</v>
      </c>
      <c r="H129" s="81">
        <f t="shared" si="28"/>
        <v>5082</v>
      </c>
      <c r="I129" s="45">
        <f t="shared" si="27"/>
        <v>737</v>
      </c>
      <c r="J129" s="47">
        <f>I129*6</f>
        <v>4422</v>
      </c>
      <c r="K129" s="1220"/>
    </row>
    <row r="130" spans="1:21" ht="17.25" customHeight="1">
      <c r="A130" s="1220"/>
      <c r="B130" s="1220"/>
      <c r="C130" s="1220"/>
      <c r="D130" s="1221"/>
      <c r="E130" s="1217" t="s">
        <v>30</v>
      </c>
      <c r="F130" s="17" t="s">
        <v>56</v>
      </c>
      <c r="G130" s="26" t="s">
        <v>25</v>
      </c>
      <c r="H130" s="82">
        <f>H118+0.1*H118</f>
        <v>5082</v>
      </c>
      <c r="I130" s="40">
        <f t="shared" si="27"/>
        <v>737</v>
      </c>
      <c r="J130" s="40">
        <f>I130*4</f>
        <v>2948</v>
      </c>
      <c r="K130" s="1220"/>
    </row>
    <row r="131" spans="1:21" ht="17.25" customHeight="1">
      <c r="A131" s="1218"/>
      <c r="B131" s="1218"/>
      <c r="C131" s="1218"/>
      <c r="D131" s="1218"/>
      <c r="E131" s="1218"/>
      <c r="F131" s="43" t="s">
        <v>58</v>
      </c>
      <c r="G131" s="26" t="s">
        <v>25</v>
      </c>
      <c r="H131" s="81">
        <f>H118+0.1*H118</f>
        <v>5082</v>
      </c>
      <c r="I131" s="45">
        <f t="shared" si="27"/>
        <v>737</v>
      </c>
      <c r="J131" s="47">
        <f>I131*6</f>
        <v>4422</v>
      </c>
      <c r="K131" s="1218"/>
    </row>
    <row r="132" spans="1:21" ht="7.5" customHeight="1">
      <c r="A132" s="74"/>
      <c r="B132" s="75"/>
      <c r="C132" s="76"/>
      <c r="D132" s="74"/>
      <c r="E132" s="75"/>
      <c r="F132" s="32"/>
      <c r="G132" s="33"/>
      <c r="H132" s="66"/>
      <c r="I132" s="66"/>
      <c r="J132" s="77"/>
      <c r="K132" s="33"/>
      <c r="L132" s="78"/>
      <c r="M132" s="79"/>
    </row>
    <row r="133" spans="1:21" ht="21" hidden="1" customHeight="1">
      <c r="A133" s="1244"/>
      <c r="B133" s="1230" t="s">
        <v>80</v>
      </c>
      <c r="C133" s="1234" t="s">
        <v>81</v>
      </c>
      <c r="D133" s="83"/>
      <c r="E133" s="84" t="s">
        <v>26</v>
      </c>
      <c r="F133" s="85" t="s">
        <v>82</v>
      </c>
      <c r="G133" s="86" t="s">
        <v>25</v>
      </c>
      <c r="H133" s="87">
        <v>5500</v>
      </c>
      <c r="I133" s="88">
        <f t="shared" ref="I133:I141" si="29">ROUND(H133*0.148,0)</f>
        <v>814</v>
      </c>
      <c r="J133" s="88">
        <f t="shared" ref="J133:J141" si="30">I133*4</f>
        <v>3256</v>
      </c>
      <c r="K133" s="1234" t="s">
        <v>83</v>
      </c>
      <c r="L133" s="89"/>
      <c r="M133" s="89"/>
      <c r="N133" s="89"/>
      <c r="O133" s="89"/>
      <c r="P133" s="89"/>
      <c r="Q133" s="89"/>
      <c r="R133" s="89"/>
      <c r="S133" s="89"/>
      <c r="T133" s="89"/>
      <c r="U133" s="89"/>
    </row>
    <row r="134" spans="1:21" ht="21" hidden="1" customHeight="1">
      <c r="A134" s="1220"/>
      <c r="B134" s="1220"/>
      <c r="C134" s="1220"/>
      <c r="D134" s="83"/>
      <c r="E134" s="84" t="s">
        <v>24</v>
      </c>
      <c r="F134" s="85" t="s">
        <v>82</v>
      </c>
      <c r="G134" s="86" t="s">
        <v>25</v>
      </c>
      <c r="H134" s="87">
        <f>H133</f>
        <v>5500</v>
      </c>
      <c r="I134" s="88">
        <f t="shared" si="29"/>
        <v>814</v>
      </c>
      <c r="J134" s="88">
        <f t="shared" si="30"/>
        <v>3256</v>
      </c>
      <c r="K134" s="1220"/>
      <c r="L134" s="89"/>
      <c r="M134" s="89"/>
      <c r="N134" s="89"/>
      <c r="O134" s="89"/>
      <c r="P134" s="89"/>
      <c r="Q134" s="89"/>
      <c r="R134" s="89"/>
      <c r="S134" s="89"/>
      <c r="T134" s="89"/>
      <c r="U134" s="89"/>
    </row>
    <row r="135" spans="1:21" ht="21" hidden="1" customHeight="1">
      <c r="A135" s="1220"/>
      <c r="B135" s="1220"/>
      <c r="C135" s="1220"/>
      <c r="D135" s="83"/>
      <c r="E135" s="84" t="s">
        <v>29</v>
      </c>
      <c r="F135" s="85" t="s">
        <v>82</v>
      </c>
      <c r="G135" s="86" t="s">
        <v>25</v>
      </c>
      <c r="H135" s="87">
        <f>H133</f>
        <v>5500</v>
      </c>
      <c r="I135" s="88">
        <f t="shared" si="29"/>
        <v>814</v>
      </c>
      <c r="J135" s="88">
        <f t="shared" si="30"/>
        <v>3256</v>
      </c>
      <c r="K135" s="1220"/>
      <c r="L135" s="89"/>
      <c r="M135" s="89"/>
      <c r="N135" s="89"/>
      <c r="O135" s="89"/>
      <c r="P135" s="89"/>
      <c r="Q135" s="89"/>
      <c r="R135" s="89"/>
      <c r="S135" s="89"/>
      <c r="T135" s="89"/>
      <c r="U135" s="89"/>
    </row>
    <row r="136" spans="1:21" ht="21" hidden="1" customHeight="1">
      <c r="A136" s="1220"/>
      <c r="B136" s="1220"/>
      <c r="C136" s="1220"/>
      <c r="D136" s="83"/>
      <c r="E136" s="90" t="s">
        <v>84</v>
      </c>
      <c r="F136" s="85" t="s">
        <v>82</v>
      </c>
      <c r="G136" s="86" t="s">
        <v>25</v>
      </c>
      <c r="H136" s="87">
        <f>H133</f>
        <v>5500</v>
      </c>
      <c r="I136" s="88">
        <f t="shared" si="29"/>
        <v>814</v>
      </c>
      <c r="J136" s="88">
        <f t="shared" si="30"/>
        <v>3256</v>
      </c>
      <c r="K136" s="1220"/>
      <c r="L136" s="89"/>
      <c r="M136" s="89"/>
      <c r="N136" s="89"/>
      <c r="O136" s="89"/>
      <c r="P136" s="89"/>
      <c r="Q136" s="89"/>
      <c r="R136" s="89"/>
      <c r="S136" s="89"/>
      <c r="T136" s="89"/>
      <c r="U136" s="89"/>
    </row>
    <row r="137" spans="1:21" ht="21" hidden="1" customHeight="1">
      <c r="A137" s="1220"/>
      <c r="B137" s="1220"/>
      <c r="C137" s="1220"/>
      <c r="D137" s="83"/>
      <c r="E137" s="84" t="s">
        <v>85</v>
      </c>
      <c r="F137" s="85" t="s">
        <v>82</v>
      </c>
      <c r="G137" s="86" t="s">
        <v>25</v>
      </c>
      <c r="H137" s="87">
        <f>H133</f>
        <v>5500</v>
      </c>
      <c r="I137" s="88">
        <f t="shared" si="29"/>
        <v>814</v>
      </c>
      <c r="J137" s="88">
        <f t="shared" si="30"/>
        <v>3256</v>
      </c>
      <c r="K137" s="1220"/>
      <c r="L137" s="89"/>
      <c r="M137" s="89"/>
      <c r="N137" s="89"/>
      <c r="O137" s="89"/>
      <c r="P137" s="89"/>
      <c r="Q137" s="89"/>
      <c r="R137" s="89"/>
      <c r="S137" s="89"/>
      <c r="T137" s="89"/>
      <c r="U137" s="89"/>
    </row>
    <row r="138" spans="1:21" ht="21" hidden="1" customHeight="1">
      <c r="A138" s="1220"/>
      <c r="B138" s="1220"/>
      <c r="C138" s="1220"/>
      <c r="D138" s="83"/>
      <c r="E138" s="84" t="s">
        <v>86</v>
      </c>
      <c r="F138" s="85" t="s">
        <v>82</v>
      </c>
      <c r="G138" s="86" t="s">
        <v>25</v>
      </c>
      <c r="H138" s="87">
        <f>H133</f>
        <v>5500</v>
      </c>
      <c r="I138" s="88">
        <f t="shared" si="29"/>
        <v>814</v>
      </c>
      <c r="J138" s="88">
        <f t="shared" si="30"/>
        <v>3256</v>
      </c>
      <c r="K138" s="1220"/>
      <c r="L138" s="89"/>
      <c r="M138" s="89"/>
      <c r="N138" s="89"/>
      <c r="O138" s="89"/>
      <c r="P138" s="89"/>
      <c r="Q138" s="89"/>
      <c r="R138" s="89"/>
      <c r="S138" s="89"/>
      <c r="T138" s="89"/>
      <c r="U138" s="89"/>
    </row>
    <row r="139" spans="1:21" ht="21" hidden="1" customHeight="1">
      <c r="A139" s="1220"/>
      <c r="B139" s="1220"/>
      <c r="C139" s="1220"/>
      <c r="D139" s="83"/>
      <c r="E139" s="84" t="s">
        <v>87</v>
      </c>
      <c r="F139" s="85" t="s">
        <v>82</v>
      </c>
      <c r="G139" s="86" t="s">
        <v>25</v>
      </c>
      <c r="H139" s="87">
        <f>H133</f>
        <v>5500</v>
      </c>
      <c r="I139" s="88">
        <f t="shared" si="29"/>
        <v>814</v>
      </c>
      <c r="J139" s="88">
        <f t="shared" si="30"/>
        <v>3256</v>
      </c>
      <c r="K139" s="1220"/>
      <c r="L139" s="89"/>
      <c r="M139" s="89"/>
      <c r="N139" s="89"/>
      <c r="O139" s="89"/>
      <c r="P139" s="89"/>
      <c r="Q139" s="89"/>
      <c r="R139" s="89"/>
      <c r="S139" s="89"/>
      <c r="T139" s="89"/>
      <c r="U139" s="89"/>
    </row>
    <row r="140" spans="1:21" ht="21" hidden="1" customHeight="1">
      <c r="A140" s="1220"/>
      <c r="B140" s="1220"/>
      <c r="C140" s="1220"/>
      <c r="D140" s="91"/>
      <c r="E140" s="84" t="s">
        <v>27</v>
      </c>
      <c r="F140" s="85" t="s">
        <v>82</v>
      </c>
      <c r="G140" s="86" t="s">
        <v>25</v>
      </c>
      <c r="H140" s="87">
        <f t="shared" ref="H140:H141" si="31">H133</f>
        <v>5500</v>
      </c>
      <c r="I140" s="88">
        <f t="shared" si="29"/>
        <v>814</v>
      </c>
      <c r="J140" s="88">
        <f t="shared" si="30"/>
        <v>3256</v>
      </c>
      <c r="K140" s="1220"/>
      <c r="L140" s="92"/>
      <c r="M140" s="92"/>
      <c r="N140" s="92"/>
      <c r="O140" s="92"/>
      <c r="P140" s="92"/>
      <c r="Q140" s="92"/>
      <c r="R140" s="92"/>
      <c r="S140" s="92"/>
      <c r="T140" s="92"/>
      <c r="U140" s="92"/>
    </row>
    <row r="141" spans="1:21" ht="21" hidden="1" customHeight="1">
      <c r="A141" s="1218"/>
      <c r="B141" s="1218"/>
      <c r="C141" s="1218"/>
      <c r="D141" s="91"/>
      <c r="E141" s="84" t="s">
        <v>88</v>
      </c>
      <c r="F141" s="85" t="s">
        <v>82</v>
      </c>
      <c r="G141" s="86" t="s">
        <v>25</v>
      </c>
      <c r="H141" s="87">
        <f t="shared" si="31"/>
        <v>5500</v>
      </c>
      <c r="I141" s="88">
        <f t="shared" si="29"/>
        <v>814</v>
      </c>
      <c r="J141" s="88">
        <f t="shared" si="30"/>
        <v>3256</v>
      </c>
      <c r="K141" s="1218"/>
      <c r="L141" s="92"/>
      <c r="M141" s="92"/>
      <c r="N141" s="92"/>
      <c r="O141" s="92"/>
      <c r="P141" s="92"/>
      <c r="Q141" s="92"/>
      <c r="R141" s="92"/>
      <c r="S141" s="92"/>
      <c r="T141" s="92"/>
      <c r="U141" s="92"/>
    </row>
    <row r="142" spans="1:21" ht="6.75" hidden="1" customHeight="1">
      <c r="A142" s="93"/>
      <c r="B142" s="93"/>
      <c r="C142" s="94"/>
      <c r="D142" s="93"/>
      <c r="E142" s="93"/>
      <c r="F142" s="95"/>
      <c r="G142" s="96"/>
      <c r="H142" s="97"/>
      <c r="I142" s="97"/>
      <c r="J142" s="98"/>
      <c r="K142" s="99"/>
      <c r="L142" s="92"/>
      <c r="M142" s="92"/>
      <c r="N142" s="92"/>
      <c r="O142" s="92"/>
      <c r="P142" s="92"/>
      <c r="Q142" s="92"/>
      <c r="R142" s="92"/>
      <c r="S142" s="92"/>
      <c r="T142" s="92"/>
      <c r="U142" s="92"/>
    </row>
    <row r="143" spans="1:21" ht="22.5" hidden="1" customHeight="1">
      <c r="A143" s="1229"/>
      <c r="B143" s="1230" t="s">
        <v>89</v>
      </c>
      <c r="C143" s="1234" t="s">
        <v>60</v>
      </c>
      <c r="D143" s="100"/>
      <c r="E143" s="84" t="s">
        <v>26</v>
      </c>
      <c r="F143" s="85" t="s">
        <v>61</v>
      </c>
      <c r="G143" s="86" t="s">
        <v>25</v>
      </c>
      <c r="H143" s="101">
        <v>5500</v>
      </c>
      <c r="I143" s="102">
        <f t="shared" ref="I143:I145" si="32">ROUND(H143*0.148,0)</f>
        <v>814</v>
      </c>
      <c r="J143" s="102">
        <f t="shared" ref="J143:J145" si="33">I143*4</f>
        <v>3256</v>
      </c>
      <c r="K143" s="1235" t="s">
        <v>90</v>
      </c>
      <c r="L143" s="1236"/>
      <c r="M143" s="1237"/>
      <c r="N143" s="92"/>
      <c r="O143" s="92"/>
      <c r="P143" s="92"/>
      <c r="Q143" s="92"/>
      <c r="R143" s="92"/>
      <c r="S143" s="92"/>
      <c r="T143" s="92"/>
      <c r="U143" s="92"/>
    </row>
    <row r="144" spans="1:21" ht="22.5" hidden="1" customHeight="1">
      <c r="A144" s="1220"/>
      <c r="B144" s="1220"/>
      <c r="C144" s="1220"/>
      <c r="D144" s="100"/>
      <c r="E144" s="103" t="s">
        <v>91</v>
      </c>
      <c r="F144" s="85" t="s">
        <v>61</v>
      </c>
      <c r="G144" s="86" t="s">
        <v>25</v>
      </c>
      <c r="H144" s="101">
        <f t="shared" ref="H144:H145" si="34">H143</f>
        <v>5500</v>
      </c>
      <c r="I144" s="102">
        <f t="shared" si="32"/>
        <v>814</v>
      </c>
      <c r="J144" s="102">
        <f t="shared" si="33"/>
        <v>3256</v>
      </c>
      <c r="K144" s="1238"/>
      <c r="L144" s="1239"/>
      <c r="M144" s="1240"/>
      <c r="N144" s="92"/>
      <c r="O144" s="92"/>
      <c r="P144" s="92"/>
      <c r="Q144" s="92"/>
      <c r="R144" s="92"/>
      <c r="S144" s="92"/>
      <c r="T144" s="92"/>
      <c r="U144" s="92"/>
    </row>
    <row r="145" spans="1:21" ht="22.5" hidden="1" customHeight="1">
      <c r="A145" s="1218"/>
      <c r="B145" s="1218"/>
      <c r="C145" s="1218"/>
      <c r="D145" s="100"/>
      <c r="E145" s="84" t="s">
        <v>24</v>
      </c>
      <c r="F145" s="85" t="s">
        <v>61</v>
      </c>
      <c r="G145" s="86" t="s">
        <v>25</v>
      </c>
      <c r="H145" s="101">
        <f t="shared" si="34"/>
        <v>5500</v>
      </c>
      <c r="I145" s="102">
        <f t="shared" si="32"/>
        <v>814</v>
      </c>
      <c r="J145" s="102">
        <f t="shared" si="33"/>
        <v>3256</v>
      </c>
      <c r="K145" s="1241"/>
      <c r="L145" s="1242"/>
      <c r="M145" s="1243"/>
      <c r="N145" s="92"/>
      <c r="O145" s="92"/>
      <c r="P145" s="92"/>
      <c r="Q145" s="92"/>
      <c r="R145" s="92"/>
      <c r="S145" s="92"/>
      <c r="T145" s="92"/>
      <c r="U145" s="92"/>
    </row>
    <row r="146" spans="1:21" ht="52.5" customHeight="1">
      <c r="A146" s="1231" t="s">
        <v>92</v>
      </c>
      <c r="B146" s="1232"/>
      <c r="C146" s="1232"/>
      <c r="D146" s="1232"/>
      <c r="E146" s="1232"/>
      <c r="F146" s="1233"/>
      <c r="G146" s="53"/>
      <c r="H146" s="54"/>
      <c r="I146" s="54"/>
      <c r="J146" s="55"/>
      <c r="K146" s="33"/>
    </row>
    <row r="147" spans="1:21" ht="21.75" customHeight="1">
      <c r="A147" s="1245" t="s">
        <v>2</v>
      </c>
      <c r="B147" s="1247" t="s">
        <v>3</v>
      </c>
      <c r="C147" s="1247" t="s">
        <v>4</v>
      </c>
      <c r="D147" s="1247" t="s">
        <v>5</v>
      </c>
      <c r="E147" s="1247" t="s">
        <v>6</v>
      </c>
      <c r="F147" s="1247" t="s">
        <v>7</v>
      </c>
      <c r="G147" s="1245" t="s">
        <v>8</v>
      </c>
      <c r="H147" s="1248" t="s">
        <v>9</v>
      </c>
      <c r="I147" s="1249"/>
      <c r="J147" s="7" t="s">
        <v>10</v>
      </c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1" ht="15.75" customHeight="1">
      <c r="A148" s="1246"/>
      <c r="B148" s="1246"/>
      <c r="C148" s="1246"/>
      <c r="D148" s="1246"/>
      <c r="E148" s="1246"/>
      <c r="F148" s="1246"/>
      <c r="G148" s="1246"/>
      <c r="H148" s="9" t="s">
        <v>14</v>
      </c>
      <c r="I148" s="9" t="s">
        <v>16</v>
      </c>
      <c r="J148" s="9" t="s">
        <v>14</v>
      </c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1" ht="30" customHeight="1">
      <c r="A149" s="1226"/>
      <c r="B149" s="1227" t="s">
        <v>93</v>
      </c>
      <c r="C149" s="1228" t="s">
        <v>94</v>
      </c>
      <c r="D149" s="106"/>
      <c r="E149" s="107" t="s">
        <v>20</v>
      </c>
      <c r="F149" s="108" t="s">
        <v>95</v>
      </c>
      <c r="G149" s="26" t="s">
        <v>25</v>
      </c>
      <c r="H149" s="109">
        <v>3170</v>
      </c>
      <c r="I149" s="110">
        <f t="shared" ref="I149:I150" si="35">H149*4</f>
        <v>12680</v>
      </c>
      <c r="J149" s="109">
        <v>2620</v>
      </c>
    </row>
    <row r="150" spans="1:21" ht="30" customHeight="1">
      <c r="A150" s="1218"/>
      <c r="B150" s="1218"/>
      <c r="C150" s="1218"/>
      <c r="D150" s="37"/>
      <c r="E150" s="16" t="s">
        <v>26</v>
      </c>
      <c r="F150" s="17" t="s">
        <v>95</v>
      </c>
      <c r="G150" s="26" t="s">
        <v>25</v>
      </c>
      <c r="H150" s="27">
        <f>H149</f>
        <v>3170</v>
      </c>
      <c r="I150" s="41">
        <f t="shared" si="35"/>
        <v>12680</v>
      </c>
      <c r="J150" s="27">
        <f>J149</f>
        <v>2620</v>
      </c>
    </row>
    <row r="151" spans="1:21" ht="6.75" customHeight="1">
      <c r="A151" s="112"/>
      <c r="B151" s="112"/>
      <c r="C151" s="113"/>
      <c r="D151" s="112"/>
      <c r="E151" s="112"/>
      <c r="F151" s="53"/>
      <c r="G151" s="53"/>
      <c r="H151" s="54"/>
      <c r="I151" s="54"/>
      <c r="J151" s="56"/>
    </row>
    <row r="152" spans="1:21" ht="30" customHeight="1">
      <c r="A152" s="1221"/>
      <c r="B152" s="1222" t="s">
        <v>96</v>
      </c>
      <c r="C152" s="1219" t="s">
        <v>97</v>
      </c>
      <c r="D152" s="37"/>
      <c r="E152" s="16" t="s">
        <v>20</v>
      </c>
      <c r="F152" s="17" t="s">
        <v>98</v>
      </c>
      <c r="G152" s="18" t="s">
        <v>22</v>
      </c>
      <c r="H152" s="19">
        <v>2600</v>
      </c>
      <c r="I152" s="41">
        <f t="shared" ref="I152:I153" si="36">H152*4</f>
        <v>10400</v>
      </c>
      <c r="J152" s="19">
        <v>2067</v>
      </c>
    </row>
    <row r="153" spans="1:21" ht="30" customHeight="1">
      <c r="A153" s="1218"/>
      <c r="B153" s="1218"/>
      <c r="C153" s="1218"/>
      <c r="D153" s="37"/>
      <c r="E153" s="16" t="s">
        <v>26</v>
      </c>
      <c r="F153" s="17" t="s">
        <v>98</v>
      </c>
      <c r="G153" s="18" t="s">
        <v>22</v>
      </c>
      <c r="H153" s="27">
        <f>H152</f>
        <v>2600</v>
      </c>
      <c r="I153" s="41">
        <f t="shared" si="36"/>
        <v>10400</v>
      </c>
      <c r="J153" s="27">
        <f>J152</f>
        <v>2067</v>
      </c>
    </row>
    <row r="154" spans="1:21" ht="5.25" customHeight="1">
      <c r="A154" s="112"/>
      <c r="B154" s="112"/>
      <c r="C154" s="113"/>
      <c r="D154" s="112"/>
      <c r="E154" s="112"/>
      <c r="F154" s="53"/>
      <c r="G154" s="53"/>
      <c r="H154" s="54"/>
      <c r="I154" s="54"/>
      <c r="J154" s="114"/>
    </row>
    <row r="155" spans="1:21" ht="30.75" customHeight="1">
      <c r="A155" s="1221"/>
      <c r="B155" s="1222" t="s">
        <v>99</v>
      </c>
      <c r="C155" s="1225" t="s">
        <v>100</v>
      </c>
      <c r="D155" s="37"/>
      <c r="E155" s="16" t="s">
        <v>20</v>
      </c>
      <c r="F155" s="17" t="s">
        <v>101</v>
      </c>
      <c r="G155" s="18" t="s">
        <v>22</v>
      </c>
      <c r="H155" s="19">
        <v>2070</v>
      </c>
      <c r="I155" s="41">
        <f>H155*4</f>
        <v>8280</v>
      </c>
      <c r="J155" s="19">
        <v>1537</v>
      </c>
    </row>
    <row r="156" spans="1:21" ht="30.75" customHeight="1">
      <c r="A156" s="1220"/>
      <c r="B156" s="1220"/>
      <c r="C156" s="1220"/>
      <c r="D156" s="37"/>
      <c r="E156" s="16" t="s">
        <v>26</v>
      </c>
      <c r="F156" s="17" t="s">
        <v>101</v>
      </c>
      <c r="G156" s="18" t="s">
        <v>22</v>
      </c>
      <c r="H156" s="27">
        <f>H155</f>
        <v>2070</v>
      </c>
      <c r="I156" s="41">
        <f t="shared" ref="I156:I157" si="37">H156*4</f>
        <v>8280</v>
      </c>
      <c r="J156" s="27">
        <f>J155</f>
        <v>1537</v>
      </c>
    </row>
    <row r="157" spans="1:21" ht="30.75" customHeight="1">
      <c r="A157" s="1218"/>
      <c r="B157" s="1218"/>
      <c r="C157" s="1218"/>
      <c r="D157" s="37"/>
      <c r="E157" s="16" t="s">
        <v>27</v>
      </c>
      <c r="F157" s="17" t="s">
        <v>101</v>
      </c>
      <c r="G157" s="18" t="s">
        <v>22</v>
      </c>
      <c r="H157" s="27">
        <f>H155</f>
        <v>2070</v>
      </c>
      <c r="I157" s="41">
        <f t="shared" si="37"/>
        <v>8280</v>
      </c>
      <c r="J157" s="27">
        <f>J155</f>
        <v>1537</v>
      </c>
    </row>
    <row r="158" spans="1:21" ht="7.5" customHeight="1">
      <c r="A158" s="117"/>
      <c r="B158" s="118"/>
      <c r="C158" s="33"/>
      <c r="D158" s="117"/>
      <c r="E158" s="35"/>
      <c r="F158" s="33"/>
      <c r="G158" s="33"/>
      <c r="H158" s="119"/>
      <c r="I158" s="120"/>
      <c r="J158" s="119"/>
    </row>
    <row r="159" spans="1:21" ht="30.75" customHeight="1">
      <c r="A159" s="1221"/>
      <c r="B159" s="1222" t="s">
        <v>102</v>
      </c>
      <c r="C159" s="1219" t="s">
        <v>103</v>
      </c>
      <c r="D159" s="37"/>
      <c r="E159" s="16" t="s">
        <v>20</v>
      </c>
      <c r="F159" s="17" t="s">
        <v>104</v>
      </c>
      <c r="G159" s="26" t="s">
        <v>25</v>
      </c>
      <c r="H159" s="27">
        <v>2000</v>
      </c>
      <c r="I159" s="40">
        <f t="shared" ref="I159:I165" si="38">H159*4</f>
        <v>8000</v>
      </c>
      <c r="J159" s="27">
        <v>1450</v>
      </c>
    </row>
    <row r="160" spans="1:21" ht="30.75" customHeight="1">
      <c r="A160" s="1220"/>
      <c r="B160" s="1220"/>
      <c r="C160" s="1220"/>
      <c r="D160" s="37"/>
      <c r="E160" s="16" t="s">
        <v>26</v>
      </c>
      <c r="F160" s="17" t="s">
        <v>104</v>
      </c>
      <c r="G160" s="26" t="s">
        <v>25</v>
      </c>
      <c r="H160" s="27">
        <f t="shared" ref="H160:H161" si="39">H159</f>
        <v>2000</v>
      </c>
      <c r="I160" s="40">
        <f t="shared" si="38"/>
        <v>8000</v>
      </c>
      <c r="J160" s="27">
        <f t="shared" ref="J160:J161" si="40">J159</f>
        <v>1450</v>
      </c>
    </row>
    <row r="161" spans="1:13" ht="30" customHeight="1">
      <c r="A161" s="1220"/>
      <c r="B161" s="1220"/>
      <c r="C161" s="1220"/>
      <c r="D161" s="37"/>
      <c r="E161" s="16" t="s">
        <v>24</v>
      </c>
      <c r="F161" s="17" t="s">
        <v>104</v>
      </c>
      <c r="G161" s="26" t="s">
        <v>25</v>
      </c>
      <c r="H161" s="27">
        <f t="shared" si="39"/>
        <v>2000</v>
      </c>
      <c r="I161" s="40">
        <f t="shared" si="38"/>
        <v>8000</v>
      </c>
      <c r="J161" s="27">
        <f t="shared" si="40"/>
        <v>1450</v>
      </c>
    </row>
    <row r="162" spans="1:13" ht="30" customHeight="1">
      <c r="A162" s="1220"/>
      <c r="B162" s="1220"/>
      <c r="C162" s="1220"/>
      <c r="D162" s="37"/>
      <c r="E162" s="16" t="s">
        <v>27</v>
      </c>
      <c r="F162" s="17" t="s">
        <v>104</v>
      </c>
      <c r="G162" s="26" t="s">
        <v>25</v>
      </c>
      <c r="H162" s="27">
        <f>H159*0.1+H159</f>
        <v>2200</v>
      </c>
      <c r="I162" s="40">
        <f t="shared" si="38"/>
        <v>8800</v>
      </c>
      <c r="J162" s="27">
        <f>J159*0.1+J159</f>
        <v>1595</v>
      </c>
    </row>
    <row r="163" spans="1:13" ht="30" customHeight="1">
      <c r="A163" s="1220"/>
      <c r="B163" s="1220"/>
      <c r="C163" s="1220"/>
      <c r="D163" s="37"/>
      <c r="E163" s="16" t="s">
        <v>29</v>
      </c>
      <c r="F163" s="17" t="s">
        <v>104</v>
      </c>
      <c r="G163" s="26" t="s">
        <v>25</v>
      </c>
      <c r="H163" s="27">
        <f>H159*0.1+H159</f>
        <v>2200</v>
      </c>
      <c r="I163" s="40">
        <f t="shared" si="38"/>
        <v>8800</v>
      </c>
      <c r="J163" s="27">
        <f>J159*0.1+J159</f>
        <v>1595</v>
      </c>
    </row>
    <row r="164" spans="1:13" ht="30" customHeight="1">
      <c r="A164" s="1220"/>
      <c r="B164" s="1220"/>
      <c r="C164" s="1220"/>
      <c r="D164" s="37"/>
      <c r="E164" s="16" t="s">
        <v>28</v>
      </c>
      <c r="F164" s="17" t="s">
        <v>104</v>
      </c>
      <c r="G164" s="26" t="s">
        <v>25</v>
      </c>
      <c r="H164" s="27">
        <f>H159*0.1+H159</f>
        <v>2200</v>
      </c>
      <c r="I164" s="40">
        <f t="shared" si="38"/>
        <v>8800</v>
      </c>
      <c r="J164" s="27">
        <f>J159*0.1+J159</f>
        <v>1595</v>
      </c>
    </row>
    <row r="165" spans="1:13" ht="30" customHeight="1">
      <c r="A165" s="1218"/>
      <c r="B165" s="1218"/>
      <c r="C165" s="1218"/>
      <c r="D165" s="37"/>
      <c r="E165" s="16" t="s">
        <v>105</v>
      </c>
      <c r="F165" s="17" t="s">
        <v>104</v>
      </c>
      <c r="G165" s="26" t="s">
        <v>25</v>
      </c>
      <c r="H165" s="27">
        <f>H159*0.1+H159</f>
        <v>2200</v>
      </c>
      <c r="I165" s="40">
        <f t="shared" si="38"/>
        <v>8800</v>
      </c>
      <c r="J165" s="27">
        <f>J159*0.1+J159</f>
        <v>1595</v>
      </c>
    </row>
    <row r="166" spans="1:13" ht="6.75" customHeight="1">
      <c r="A166" s="117"/>
      <c r="B166" s="118"/>
      <c r="C166" s="33"/>
      <c r="D166" s="117"/>
      <c r="E166" s="35"/>
      <c r="F166" s="33"/>
      <c r="G166" s="33"/>
      <c r="H166" s="119"/>
      <c r="I166" s="120"/>
      <c r="J166" s="119"/>
    </row>
    <row r="167" spans="1:13" ht="30.75" customHeight="1">
      <c r="A167" s="1221"/>
      <c r="B167" s="1222" t="s">
        <v>106</v>
      </c>
      <c r="C167" s="1219" t="s">
        <v>107</v>
      </c>
      <c r="D167" s="37"/>
      <c r="E167" s="16" t="s">
        <v>20</v>
      </c>
      <c r="F167" s="17" t="s">
        <v>108</v>
      </c>
      <c r="G167" s="18" t="s">
        <v>22</v>
      </c>
      <c r="H167" s="27">
        <f>2200+0.1*2200</f>
        <v>2420</v>
      </c>
      <c r="I167" s="57">
        <f>H167*4</f>
        <v>9680</v>
      </c>
      <c r="J167" s="124">
        <f>1450+1450*0.1</f>
        <v>1595</v>
      </c>
      <c r="K167" s="33"/>
      <c r="L167" s="33"/>
      <c r="M167" s="33"/>
    </row>
    <row r="168" spans="1:13" ht="30.75" customHeight="1">
      <c r="A168" s="1220"/>
      <c r="B168" s="1220"/>
      <c r="C168" s="1220"/>
      <c r="D168" s="37"/>
      <c r="E168" s="16" t="s">
        <v>26</v>
      </c>
      <c r="F168" s="17" t="s">
        <v>108</v>
      </c>
      <c r="G168" s="26" t="s">
        <v>25</v>
      </c>
      <c r="H168" s="27">
        <f t="shared" ref="H168:H169" si="41">H167</f>
        <v>2420</v>
      </c>
      <c r="I168" s="57">
        <f t="shared" ref="I168:I169" si="42">H168*4</f>
        <v>9680</v>
      </c>
      <c r="J168" s="124">
        <f t="shared" ref="J168:J169" si="43">J167</f>
        <v>1595</v>
      </c>
    </row>
    <row r="169" spans="1:13" ht="30" customHeight="1">
      <c r="A169" s="1220"/>
      <c r="B169" s="1220"/>
      <c r="C169" s="1220"/>
      <c r="D169" s="37"/>
      <c r="E169" s="16" t="s">
        <v>24</v>
      </c>
      <c r="F169" s="17" t="s">
        <v>108</v>
      </c>
      <c r="G169" s="26" t="s">
        <v>25</v>
      </c>
      <c r="H169" s="27">
        <f t="shared" si="41"/>
        <v>2420</v>
      </c>
      <c r="I169" s="57">
        <f t="shared" si="42"/>
        <v>9680</v>
      </c>
      <c r="J169" s="27">
        <f t="shared" si="43"/>
        <v>1595</v>
      </c>
    </row>
    <row r="170" spans="1:13" ht="30" customHeight="1">
      <c r="A170" s="1220"/>
      <c r="B170" s="1220"/>
      <c r="C170" s="1220"/>
      <c r="D170" s="37"/>
      <c r="E170" s="16" t="s">
        <v>27</v>
      </c>
      <c r="F170" s="17" t="s">
        <v>108</v>
      </c>
      <c r="G170" s="26" t="s">
        <v>25</v>
      </c>
      <c r="H170" s="27">
        <f>H167*0.1+H167</f>
        <v>2662</v>
      </c>
      <c r="I170" s="57">
        <f>H170*4</f>
        <v>10648</v>
      </c>
      <c r="J170" s="27">
        <f>J168*0.1+J168</f>
        <v>1754.5</v>
      </c>
      <c r="K170" s="33"/>
      <c r="L170" s="33"/>
      <c r="M170" s="33"/>
    </row>
    <row r="171" spans="1:13" ht="30" customHeight="1">
      <c r="A171" s="1220"/>
      <c r="B171" s="1220"/>
      <c r="C171" s="1220"/>
      <c r="D171" s="37"/>
      <c r="E171" s="16" t="s">
        <v>29</v>
      </c>
      <c r="F171" s="17" t="s">
        <v>108</v>
      </c>
      <c r="G171" s="26" t="s">
        <v>25</v>
      </c>
      <c r="H171" s="27">
        <f>H167*0.1+H167</f>
        <v>2662</v>
      </c>
      <c r="I171" s="57">
        <f t="shared" ref="I171:I173" si="44">H171*4</f>
        <v>10648</v>
      </c>
      <c r="J171" s="27">
        <f>J167*0.1+J167</f>
        <v>1754.5</v>
      </c>
    </row>
    <row r="172" spans="1:13" ht="30" customHeight="1">
      <c r="A172" s="1220"/>
      <c r="B172" s="1220"/>
      <c r="C172" s="1220"/>
      <c r="D172" s="37"/>
      <c r="E172" s="16" t="s">
        <v>28</v>
      </c>
      <c r="F172" s="17" t="s">
        <v>108</v>
      </c>
      <c r="G172" s="26" t="s">
        <v>25</v>
      </c>
      <c r="H172" s="27">
        <f>H167*0.1+H167</f>
        <v>2662</v>
      </c>
      <c r="I172" s="57">
        <f t="shared" si="44"/>
        <v>10648</v>
      </c>
      <c r="J172" s="27">
        <f>J167*0.1+J167</f>
        <v>1754.5</v>
      </c>
    </row>
    <row r="173" spans="1:13" ht="30" customHeight="1">
      <c r="A173" s="1218"/>
      <c r="B173" s="1218"/>
      <c r="C173" s="1218"/>
      <c r="D173" s="37"/>
      <c r="E173" s="16" t="s">
        <v>105</v>
      </c>
      <c r="F173" s="17" t="s">
        <v>108</v>
      </c>
      <c r="G173" s="26" t="s">
        <v>25</v>
      </c>
      <c r="H173" s="27">
        <f>H167*0.1+H167</f>
        <v>2662</v>
      </c>
      <c r="I173" s="57">
        <f t="shared" si="44"/>
        <v>10648</v>
      </c>
      <c r="J173" s="27">
        <f>J167*0.1+J167</f>
        <v>1754.5</v>
      </c>
    </row>
    <row r="174" spans="1:13" ht="6.75" customHeight="1">
      <c r="A174" s="117"/>
      <c r="B174" s="118"/>
      <c r="C174" s="33"/>
      <c r="D174" s="117"/>
      <c r="E174" s="35"/>
      <c r="F174" s="33"/>
      <c r="G174" s="33"/>
      <c r="H174" s="119"/>
      <c r="I174" s="120"/>
      <c r="J174" s="119"/>
    </row>
    <row r="175" spans="1:13" ht="30.75" customHeight="1">
      <c r="A175" s="1221"/>
      <c r="B175" s="1222" t="s">
        <v>109</v>
      </c>
      <c r="C175" s="1219" t="s">
        <v>110</v>
      </c>
      <c r="D175" s="37"/>
      <c r="E175" s="16" t="s">
        <v>20</v>
      </c>
      <c r="F175" s="17" t="s">
        <v>111</v>
      </c>
      <c r="G175" s="18" t="s">
        <v>22</v>
      </c>
      <c r="H175" s="27">
        <f>1200</f>
        <v>1200</v>
      </c>
      <c r="I175" s="57">
        <f>H175*4</f>
        <v>4800</v>
      </c>
      <c r="J175" s="27">
        <f>825+825*0.1</f>
        <v>907.5</v>
      </c>
    </row>
    <row r="176" spans="1:13" ht="30.75" customHeight="1">
      <c r="A176" s="1220"/>
      <c r="B176" s="1220"/>
      <c r="C176" s="1220"/>
      <c r="D176" s="37"/>
      <c r="E176" s="16" t="s">
        <v>26</v>
      </c>
      <c r="F176" s="17" t="s">
        <v>111</v>
      </c>
      <c r="G176" s="18" t="s">
        <v>22</v>
      </c>
      <c r="H176" s="27">
        <f t="shared" ref="H176:H177" si="45">H175</f>
        <v>1200</v>
      </c>
      <c r="I176" s="57">
        <f t="shared" ref="I176:I181" si="46">H176*4</f>
        <v>4800</v>
      </c>
      <c r="J176" s="27">
        <f t="shared" ref="J176:J177" si="47">J175</f>
        <v>907.5</v>
      </c>
    </row>
    <row r="177" spans="1:13" ht="30" customHeight="1">
      <c r="A177" s="1220"/>
      <c r="B177" s="1220"/>
      <c r="C177" s="1220"/>
      <c r="D177" s="37"/>
      <c r="E177" s="16" t="s">
        <v>24</v>
      </c>
      <c r="F177" s="17" t="s">
        <v>111</v>
      </c>
      <c r="G177" s="26" t="s">
        <v>25</v>
      </c>
      <c r="H177" s="27">
        <f t="shared" si="45"/>
        <v>1200</v>
      </c>
      <c r="I177" s="57">
        <f t="shared" si="46"/>
        <v>4800</v>
      </c>
      <c r="J177" s="27">
        <f t="shared" si="47"/>
        <v>907.5</v>
      </c>
      <c r="K177" s="33"/>
      <c r="L177" s="33"/>
      <c r="M177" s="33"/>
    </row>
    <row r="178" spans="1:13" ht="30" customHeight="1">
      <c r="A178" s="1220"/>
      <c r="B178" s="1220"/>
      <c r="C178" s="1220"/>
      <c r="D178" s="37"/>
      <c r="E178" s="16" t="s">
        <v>27</v>
      </c>
      <c r="F178" s="17" t="s">
        <v>111</v>
      </c>
      <c r="G178" s="26" t="s">
        <v>25</v>
      </c>
      <c r="H178" s="27">
        <f>H175*0.1+H175</f>
        <v>1320</v>
      </c>
      <c r="I178" s="57">
        <f t="shared" si="46"/>
        <v>5280</v>
      </c>
      <c r="J178" s="27">
        <f>J175*0.1+J175</f>
        <v>998.25</v>
      </c>
    </row>
    <row r="179" spans="1:13" ht="30" customHeight="1">
      <c r="A179" s="1220"/>
      <c r="B179" s="1220"/>
      <c r="C179" s="1220"/>
      <c r="D179" s="37"/>
      <c r="E179" s="16" t="s">
        <v>29</v>
      </c>
      <c r="F179" s="17" t="s">
        <v>111</v>
      </c>
      <c r="G179" s="26" t="s">
        <v>25</v>
      </c>
      <c r="H179" s="27">
        <f>H175*0.1+H175</f>
        <v>1320</v>
      </c>
      <c r="I179" s="57">
        <f t="shared" si="46"/>
        <v>5280</v>
      </c>
      <c r="J179" s="27">
        <f>J175*0.1+J175</f>
        <v>998.25</v>
      </c>
    </row>
    <row r="180" spans="1:13" ht="30" customHeight="1">
      <c r="A180" s="1220"/>
      <c r="B180" s="1220"/>
      <c r="C180" s="1220"/>
      <c r="D180" s="37"/>
      <c r="E180" s="16" t="s">
        <v>28</v>
      </c>
      <c r="F180" s="17" t="s">
        <v>111</v>
      </c>
      <c r="G180" s="26" t="s">
        <v>25</v>
      </c>
      <c r="H180" s="27">
        <f>H175*0.1+H175</f>
        <v>1320</v>
      </c>
      <c r="I180" s="57">
        <f t="shared" si="46"/>
        <v>5280</v>
      </c>
      <c r="J180" s="27">
        <f>J175*0.1+J175</f>
        <v>998.25</v>
      </c>
      <c r="K180" s="33"/>
      <c r="L180" s="33"/>
      <c r="M180" s="33"/>
    </row>
    <row r="181" spans="1:13" ht="30" customHeight="1">
      <c r="A181" s="1218"/>
      <c r="B181" s="1218"/>
      <c r="C181" s="1218"/>
      <c r="D181" s="37"/>
      <c r="E181" s="16" t="s">
        <v>105</v>
      </c>
      <c r="F181" s="17" t="s">
        <v>111</v>
      </c>
      <c r="G181" s="26" t="s">
        <v>25</v>
      </c>
      <c r="H181" s="27">
        <f>H175*0.1+H175</f>
        <v>1320</v>
      </c>
      <c r="I181" s="57">
        <f t="shared" si="46"/>
        <v>5280</v>
      </c>
      <c r="J181" s="27">
        <f>J175*0.1+J175</f>
        <v>998.25</v>
      </c>
    </row>
    <row r="182" spans="1:13" ht="6.75" customHeight="1">
      <c r="A182" s="117"/>
      <c r="B182" s="118"/>
      <c r="C182" s="33"/>
      <c r="D182" s="117"/>
      <c r="E182" s="35"/>
      <c r="F182" s="33"/>
      <c r="G182" s="33"/>
      <c r="H182" s="119"/>
      <c r="I182" s="120"/>
      <c r="J182" s="119"/>
    </row>
    <row r="183" spans="1:13" ht="30.75" customHeight="1">
      <c r="A183" s="1221"/>
      <c r="B183" s="1222" t="s">
        <v>112</v>
      </c>
      <c r="C183" s="1225" t="s">
        <v>113</v>
      </c>
      <c r="D183" s="37"/>
      <c r="E183" s="16" t="s">
        <v>20</v>
      </c>
      <c r="F183" s="17" t="s">
        <v>114</v>
      </c>
      <c r="G183" s="18" t="s">
        <v>22</v>
      </c>
      <c r="H183" s="19">
        <v>583</v>
      </c>
      <c r="I183" s="41">
        <f t="shared" ref="I183:I185" si="48">H183*4</f>
        <v>2332</v>
      </c>
      <c r="J183" s="19">
        <v>424</v>
      </c>
    </row>
    <row r="184" spans="1:13" ht="30.75" customHeight="1">
      <c r="A184" s="1220"/>
      <c r="B184" s="1220"/>
      <c r="C184" s="1220"/>
      <c r="D184" s="37"/>
      <c r="E184" s="16" t="s">
        <v>26</v>
      </c>
      <c r="F184" s="17" t="s">
        <v>114</v>
      </c>
      <c r="G184" s="18" t="s">
        <v>22</v>
      </c>
      <c r="H184" s="27">
        <f>H183</f>
        <v>583</v>
      </c>
      <c r="I184" s="41">
        <f t="shared" si="48"/>
        <v>2332</v>
      </c>
      <c r="J184" s="27">
        <f>J183</f>
        <v>424</v>
      </c>
    </row>
    <row r="185" spans="1:13" ht="30.75" customHeight="1">
      <c r="A185" s="1218"/>
      <c r="B185" s="1218"/>
      <c r="C185" s="1218"/>
      <c r="D185" s="37"/>
      <c r="E185" s="126" t="s">
        <v>27</v>
      </c>
      <c r="F185" s="17" t="s">
        <v>114</v>
      </c>
      <c r="G185" s="18" t="s">
        <v>22</v>
      </c>
      <c r="H185" s="27">
        <f>H183</f>
        <v>583</v>
      </c>
      <c r="I185" s="41">
        <f t="shared" si="48"/>
        <v>2332</v>
      </c>
      <c r="J185" s="27">
        <f>J183</f>
        <v>424</v>
      </c>
    </row>
    <row r="186" spans="1:13" ht="6.75" customHeight="1">
      <c r="A186" s="117"/>
      <c r="B186" s="118"/>
      <c r="C186" s="33"/>
      <c r="D186" s="117"/>
      <c r="E186" s="35"/>
      <c r="F186" s="33"/>
      <c r="G186" s="33"/>
      <c r="H186" s="119"/>
      <c r="I186" s="120"/>
      <c r="J186" s="119"/>
    </row>
    <row r="187" spans="1:13" ht="30.75" customHeight="1">
      <c r="A187" s="1221"/>
      <c r="B187" s="1222" t="s">
        <v>115</v>
      </c>
      <c r="C187" s="1219" t="s">
        <v>110</v>
      </c>
      <c r="D187" s="37"/>
      <c r="E187" s="16" t="s">
        <v>20</v>
      </c>
      <c r="F187" s="17" t="s">
        <v>116</v>
      </c>
      <c r="G187" s="18" t="s">
        <v>22</v>
      </c>
      <c r="H187" s="27">
        <f>725</f>
        <v>725</v>
      </c>
      <c r="I187" s="57">
        <f>H187*4</f>
        <v>2900</v>
      </c>
      <c r="J187" s="27">
        <f>545</f>
        <v>545</v>
      </c>
    </row>
    <row r="188" spans="1:13" ht="30.75" customHeight="1">
      <c r="A188" s="1220"/>
      <c r="B188" s="1220"/>
      <c r="C188" s="1220"/>
      <c r="D188" s="37"/>
      <c r="E188" s="16" t="s">
        <v>26</v>
      </c>
      <c r="F188" s="17" t="s">
        <v>116</v>
      </c>
      <c r="G188" s="18" t="s">
        <v>22</v>
      </c>
      <c r="H188" s="27">
        <f t="shared" ref="H188:H189" si="49">H187</f>
        <v>725</v>
      </c>
      <c r="I188" s="57">
        <f t="shared" ref="I188:I193" si="50">H188*4</f>
        <v>2900</v>
      </c>
      <c r="J188" s="27">
        <f t="shared" ref="J188:J189" si="51">J187</f>
        <v>545</v>
      </c>
    </row>
    <row r="189" spans="1:13" ht="30" customHeight="1">
      <c r="A189" s="1220"/>
      <c r="B189" s="1220"/>
      <c r="C189" s="1220"/>
      <c r="D189" s="37"/>
      <c r="E189" s="16" t="s">
        <v>24</v>
      </c>
      <c r="F189" s="17" t="s">
        <v>116</v>
      </c>
      <c r="G189" s="26" t="s">
        <v>25</v>
      </c>
      <c r="H189" s="27">
        <f t="shared" si="49"/>
        <v>725</v>
      </c>
      <c r="I189" s="57">
        <f t="shared" si="50"/>
        <v>2900</v>
      </c>
      <c r="J189" s="27">
        <f t="shared" si="51"/>
        <v>545</v>
      </c>
      <c r="K189" s="33"/>
      <c r="L189" s="33"/>
      <c r="M189" s="33"/>
    </row>
    <row r="190" spans="1:13" ht="30" customHeight="1">
      <c r="A190" s="1220"/>
      <c r="B190" s="1220"/>
      <c r="C190" s="1220"/>
      <c r="D190" s="37"/>
      <c r="E190" s="16" t="s">
        <v>27</v>
      </c>
      <c r="F190" s="17" t="s">
        <v>116</v>
      </c>
      <c r="G190" s="26" t="s">
        <v>25</v>
      </c>
      <c r="H190" s="27">
        <f>H187*0.1+H187</f>
        <v>797.5</v>
      </c>
      <c r="I190" s="57">
        <f t="shared" si="50"/>
        <v>3190</v>
      </c>
      <c r="J190" s="27">
        <f>J187*0.1+J187</f>
        <v>599.5</v>
      </c>
      <c r="K190" s="33"/>
      <c r="L190" s="33"/>
      <c r="M190" s="33"/>
    </row>
    <row r="191" spans="1:13" ht="30" customHeight="1">
      <c r="A191" s="1220"/>
      <c r="B191" s="1220"/>
      <c r="C191" s="1220"/>
      <c r="D191" s="37"/>
      <c r="E191" s="16" t="s">
        <v>29</v>
      </c>
      <c r="F191" s="17" t="s">
        <v>116</v>
      </c>
      <c r="G191" s="26" t="s">
        <v>25</v>
      </c>
      <c r="H191" s="27">
        <f>H187*0.1+H187</f>
        <v>797.5</v>
      </c>
      <c r="I191" s="57">
        <f t="shared" si="50"/>
        <v>3190</v>
      </c>
      <c r="J191" s="27">
        <f>J187*0.1+J187</f>
        <v>599.5</v>
      </c>
      <c r="K191" s="33"/>
      <c r="L191" s="33"/>
      <c r="M191" s="33"/>
    </row>
    <row r="192" spans="1:13" ht="30" customHeight="1">
      <c r="A192" s="1220"/>
      <c r="B192" s="1220"/>
      <c r="C192" s="1220"/>
      <c r="D192" s="37"/>
      <c r="E192" s="16" t="s">
        <v>28</v>
      </c>
      <c r="F192" s="17" t="s">
        <v>116</v>
      </c>
      <c r="G192" s="26" t="s">
        <v>25</v>
      </c>
      <c r="H192" s="27">
        <f>H187*0.1+H187</f>
        <v>797.5</v>
      </c>
      <c r="I192" s="57">
        <f t="shared" si="50"/>
        <v>3190</v>
      </c>
      <c r="J192" s="27">
        <f>J187*0.1+J187</f>
        <v>599.5</v>
      </c>
      <c r="K192" s="33"/>
      <c r="L192" s="33"/>
      <c r="M192" s="33"/>
    </row>
    <row r="193" spans="1:21" ht="30" customHeight="1">
      <c r="A193" s="1218"/>
      <c r="B193" s="1218"/>
      <c r="C193" s="1218"/>
      <c r="D193" s="37"/>
      <c r="E193" s="16" t="s">
        <v>105</v>
      </c>
      <c r="F193" s="17" t="s">
        <v>116</v>
      </c>
      <c r="G193" s="26" t="s">
        <v>25</v>
      </c>
      <c r="H193" s="27">
        <f>H187*0.1+H187</f>
        <v>797.5</v>
      </c>
      <c r="I193" s="57">
        <f t="shared" si="50"/>
        <v>3190</v>
      </c>
      <c r="J193" s="27">
        <f>J187*0.1+J187</f>
        <v>599.5</v>
      </c>
      <c r="K193" s="33"/>
      <c r="L193" s="33"/>
      <c r="M193" s="33"/>
    </row>
    <row r="194" spans="1:21" ht="8.25" customHeight="1">
      <c r="A194" s="117"/>
      <c r="B194" s="118"/>
      <c r="C194" s="33"/>
      <c r="D194" s="117"/>
      <c r="E194" s="35"/>
      <c r="F194" s="33"/>
      <c r="G194" s="33"/>
      <c r="H194" s="119"/>
      <c r="I194" s="120"/>
      <c r="J194" s="119"/>
    </row>
    <row r="195" spans="1:21" ht="76.5" customHeight="1">
      <c r="A195" s="37"/>
      <c r="B195" s="128" t="s">
        <v>117</v>
      </c>
      <c r="C195" s="42" t="s">
        <v>118</v>
      </c>
      <c r="D195" s="37"/>
      <c r="E195" s="16" t="s">
        <v>119</v>
      </c>
      <c r="F195" s="17" t="s">
        <v>120</v>
      </c>
      <c r="G195" s="18" t="s">
        <v>22</v>
      </c>
      <c r="H195" s="27">
        <v>200</v>
      </c>
      <c r="I195" s="40">
        <f>H195*4</f>
        <v>800</v>
      </c>
      <c r="J195" s="27">
        <v>160</v>
      </c>
    </row>
    <row r="196" spans="1:21" ht="50.25" customHeight="1">
      <c r="A196" s="1231" t="s">
        <v>121</v>
      </c>
      <c r="B196" s="1232"/>
      <c r="C196" s="1232"/>
      <c r="D196" s="1232"/>
      <c r="E196" s="1232"/>
      <c r="F196" s="1232"/>
      <c r="G196" s="1232"/>
      <c r="H196" s="1232"/>
      <c r="I196" s="1232"/>
      <c r="J196" s="1232"/>
      <c r="K196" s="33"/>
    </row>
    <row r="197" spans="1:21" ht="22.5" customHeight="1">
      <c r="A197" s="1245" t="s">
        <v>2</v>
      </c>
      <c r="B197" s="1247" t="s">
        <v>3</v>
      </c>
      <c r="C197" s="1247" t="s">
        <v>4</v>
      </c>
      <c r="D197" s="1247" t="s">
        <v>5</v>
      </c>
      <c r="E197" s="1247" t="s">
        <v>6</v>
      </c>
      <c r="F197" s="1247" t="s">
        <v>7</v>
      </c>
      <c r="G197" s="1245" t="s">
        <v>8</v>
      </c>
      <c r="H197" s="1248" t="s">
        <v>9</v>
      </c>
      <c r="I197" s="1249"/>
      <c r="J197" s="7" t="s">
        <v>10</v>
      </c>
    </row>
    <row r="198" spans="1:21" ht="19.5" customHeight="1">
      <c r="A198" s="1246"/>
      <c r="B198" s="1246"/>
      <c r="C198" s="1246"/>
      <c r="D198" s="1246"/>
      <c r="E198" s="1246"/>
      <c r="F198" s="1246"/>
      <c r="G198" s="1246"/>
      <c r="H198" s="9" t="s">
        <v>14</v>
      </c>
      <c r="I198" s="9" t="s">
        <v>16</v>
      </c>
      <c r="J198" s="9" t="s">
        <v>14</v>
      </c>
    </row>
    <row r="199" spans="1:21" ht="20.25" customHeight="1">
      <c r="A199" s="1251"/>
      <c r="B199" s="1251"/>
      <c r="C199" s="1251"/>
      <c r="D199" s="1251"/>
      <c r="E199" s="1251"/>
      <c r="F199" s="1251"/>
      <c r="G199" s="1251"/>
      <c r="H199" s="1251"/>
      <c r="I199" s="1251"/>
      <c r="J199" s="1251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</row>
    <row r="200" spans="1:21" ht="80.25" customHeight="1">
      <c r="A200" s="37"/>
      <c r="B200" s="128" t="s">
        <v>122</v>
      </c>
      <c r="C200" s="42" t="s">
        <v>123</v>
      </c>
      <c r="D200" s="37"/>
      <c r="E200" s="16" t="s">
        <v>124</v>
      </c>
      <c r="F200" s="17" t="s">
        <v>125</v>
      </c>
      <c r="G200" s="18" t="s">
        <v>22</v>
      </c>
      <c r="H200" s="27">
        <v>210</v>
      </c>
      <c r="I200" s="40">
        <f>H200*4</f>
        <v>840</v>
      </c>
      <c r="J200" s="27">
        <f>ROUND(H200*0.75,0)</f>
        <v>158</v>
      </c>
    </row>
    <row r="201" spans="1:21" ht="6.75" customHeight="1">
      <c r="A201" s="117"/>
      <c r="B201" s="118"/>
      <c r="C201" s="33"/>
      <c r="D201" s="117"/>
      <c r="E201" s="35"/>
      <c r="F201" s="33"/>
      <c r="G201" s="33"/>
      <c r="H201" s="119"/>
      <c r="I201" s="120"/>
      <c r="J201" s="119"/>
    </row>
    <row r="202" spans="1:21" ht="80.25" customHeight="1">
      <c r="A202" s="37"/>
      <c r="B202" s="128" t="s">
        <v>127</v>
      </c>
      <c r="C202" s="42" t="s">
        <v>128</v>
      </c>
      <c r="D202" s="37"/>
      <c r="E202" s="16" t="s">
        <v>26</v>
      </c>
      <c r="F202" s="17" t="s">
        <v>129</v>
      </c>
      <c r="G202" s="18" t="s">
        <v>22</v>
      </c>
      <c r="H202" s="27">
        <v>280</v>
      </c>
      <c r="I202" s="40">
        <f>H202*4</f>
        <v>1120</v>
      </c>
      <c r="J202" s="27">
        <v>200</v>
      </c>
    </row>
    <row r="203" spans="1:21" ht="6" customHeight="1">
      <c r="A203" s="117"/>
      <c r="C203" s="33"/>
      <c r="D203" s="117"/>
      <c r="E203" s="35"/>
      <c r="F203" s="33"/>
      <c r="G203" s="33"/>
      <c r="H203" s="119"/>
      <c r="I203" s="120"/>
      <c r="J203" s="119"/>
    </row>
    <row r="204" spans="1:21" ht="80.25" customHeight="1">
      <c r="A204" s="133"/>
      <c r="B204" s="134" t="s">
        <v>130</v>
      </c>
      <c r="C204" s="67" t="s">
        <v>131</v>
      </c>
      <c r="D204" s="133"/>
      <c r="E204" s="135" t="s">
        <v>132</v>
      </c>
      <c r="F204" s="135" t="s">
        <v>133</v>
      </c>
      <c r="G204" s="18" t="s">
        <v>22</v>
      </c>
      <c r="H204" s="124">
        <v>705</v>
      </c>
      <c r="I204" s="136">
        <f>H204*4</f>
        <v>2820</v>
      </c>
      <c r="J204" s="124">
        <v>565</v>
      </c>
    </row>
    <row r="205" spans="1:21" ht="6" customHeight="1">
      <c r="A205" s="117"/>
      <c r="B205" s="118"/>
      <c r="C205" s="33"/>
      <c r="D205" s="117"/>
      <c r="E205" s="35"/>
      <c r="F205" s="33"/>
      <c r="G205" s="33"/>
      <c r="H205" s="119"/>
      <c r="I205" s="120"/>
      <c r="J205" s="119"/>
    </row>
    <row r="206" spans="1:21" ht="80.25" customHeight="1">
      <c r="A206" s="139"/>
      <c r="B206" s="128" t="s">
        <v>134</v>
      </c>
      <c r="C206" s="17" t="s">
        <v>135</v>
      </c>
      <c r="D206" s="37"/>
      <c r="E206" s="17" t="s">
        <v>132</v>
      </c>
      <c r="F206" s="17" t="s">
        <v>136</v>
      </c>
      <c r="G206" s="18" t="s">
        <v>22</v>
      </c>
      <c r="H206" s="140">
        <v>500</v>
      </c>
      <c r="I206" s="141">
        <f>H206*4</f>
        <v>2000</v>
      </c>
      <c r="J206" s="140">
        <v>400</v>
      </c>
    </row>
    <row r="207" spans="1:21" ht="6" customHeight="1">
      <c r="A207" s="117"/>
      <c r="B207" s="118"/>
      <c r="D207" s="117"/>
      <c r="E207" s="35"/>
      <c r="F207" s="33"/>
      <c r="G207" s="33"/>
      <c r="H207" s="119"/>
      <c r="I207" s="120"/>
      <c r="J207" s="119"/>
    </row>
    <row r="208" spans="1:21" ht="80.25" customHeight="1">
      <c r="A208" s="139"/>
      <c r="B208" s="142" t="s">
        <v>137</v>
      </c>
      <c r="C208" s="143" t="s">
        <v>138</v>
      </c>
      <c r="D208" s="144"/>
      <c r="E208" s="145" t="s">
        <v>132</v>
      </c>
      <c r="F208" s="145" t="s">
        <v>136</v>
      </c>
      <c r="G208" s="26" t="s">
        <v>25</v>
      </c>
      <c r="H208" s="146">
        <v>500</v>
      </c>
      <c r="I208" s="147">
        <f>H208*4</f>
        <v>2000</v>
      </c>
      <c r="J208" s="146">
        <v>400</v>
      </c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</row>
    <row r="209" spans="1:21" ht="5.25" customHeight="1">
      <c r="A209" s="149"/>
      <c r="B209" s="150"/>
      <c r="C209" s="151"/>
      <c r="D209" s="149"/>
      <c r="E209" s="151"/>
      <c r="F209" s="151"/>
      <c r="G209" s="33"/>
      <c r="H209" s="152"/>
      <c r="I209" s="120"/>
      <c r="J209" s="152"/>
    </row>
    <row r="210" spans="1:21" ht="80.25" customHeight="1">
      <c r="A210" s="133"/>
      <c r="B210" s="134" t="s">
        <v>139</v>
      </c>
      <c r="C210" s="135" t="s">
        <v>140</v>
      </c>
      <c r="D210" s="133"/>
      <c r="E210" s="135" t="s">
        <v>132</v>
      </c>
      <c r="F210" s="135" t="s">
        <v>141</v>
      </c>
      <c r="G210" s="18" t="s">
        <v>22</v>
      </c>
      <c r="H210" s="124">
        <v>870</v>
      </c>
      <c r="I210" s="57">
        <f>H210*4</f>
        <v>3480</v>
      </c>
      <c r="J210" s="124">
        <v>699</v>
      </c>
    </row>
    <row r="211" spans="1:21" ht="7.5" customHeight="1">
      <c r="A211" s="149"/>
      <c r="B211" s="150"/>
      <c r="C211" s="151"/>
      <c r="D211" s="153"/>
      <c r="E211" s="151"/>
      <c r="F211" s="151"/>
      <c r="G211" s="138"/>
      <c r="H211" s="154"/>
      <c r="I211" s="120"/>
      <c r="J211" s="154"/>
    </row>
    <row r="212" spans="1:21" ht="90.75" customHeight="1">
      <c r="A212" s="133"/>
      <c r="B212" s="155" t="s">
        <v>142</v>
      </c>
      <c r="C212" s="135" t="s">
        <v>140</v>
      </c>
      <c r="D212" s="133"/>
      <c r="E212" s="135" t="s">
        <v>132</v>
      </c>
      <c r="F212" s="135" t="s">
        <v>141</v>
      </c>
      <c r="G212" s="26" t="s">
        <v>25</v>
      </c>
      <c r="H212" s="124">
        <v>743</v>
      </c>
      <c r="I212" s="57">
        <f>H212*4</f>
        <v>2972</v>
      </c>
      <c r="J212" s="124">
        <v>595</v>
      </c>
    </row>
    <row r="213" spans="1:21" ht="9" customHeight="1">
      <c r="A213" s="149"/>
      <c r="B213" s="156"/>
      <c r="C213" s="151"/>
      <c r="D213" s="149"/>
      <c r="E213" s="151"/>
      <c r="F213" s="151"/>
      <c r="G213" s="33"/>
      <c r="H213" s="157"/>
      <c r="I213" s="158"/>
      <c r="J213" s="157"/>
    </row>
    <row r="214" spans="1:21" ht="90.75" customHeight="1">
      <c r="A214" s="133"/>
      <c r="B214" s="155" t="s">
        <v>143</v>
      </c>
      <c r="C214" s="135"/>
      <c r="D214" s="133"/>
      <c r="E214" s="135" t="s">
        <v>132</v>
      </c>
      <c r="F214" s="159" t="s">
        <v>144</v>
      </c>
      <c r="G214" s="18" t="s">
        <v>22</v>
      </c>
      <c r="H214" s="124">
        <v>350</v>
      </c>
      <c r="I214" s="57">
        <f>H214*4</f>
        <v>1400</v>
      </c>
      <c r="J214" s="124">
        <v>250</v>
      </c>
    </row>
    <row r="215" spans="1:21" ht="7.5" customHeight="1">
      <c r="A215" s="117"/>
      <c r="B215" s="118"/>
      <c r="C215" s="33"/>
      <c r="D215" s="117"/>
      <c r="E215" s="35"/>
      <c r="F215" s="33"/>
      <c r="G215" s="33"/>
      <c r="H215" s="119"/>
      <c r="I215" s="120"/>
      <c r="J215" s="119"/>
      <c r="K215" s="33"/>
    </row>
    <row r="216" spans="1:21" ht="20.25" customHeight="1">
      <c r="A216" s="1232"/>
      <c r="B216" s="1232"/>
      <c r="C216" s="1232"/>
      <c r="D216" s="1232"/>
      <c r="E216" s="1232"/>
      <c r="F216" s="1232"/>
      <c r="G216" s="1232"/>
      <c r="H216" s="1232"/>
      <c r="I216" s="1232"/>
      <c r="J216" s="1232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</row>
    <row r="217" spans="1:21" ht="26.25" customHeight="1">
      <c r="A217" s="1245" t="s">
        <v>2</v>
      </c>
      <c r="B217" s="1247" t="s">
        <v>3</v>
      </c>
      <c r="C217" s="1247" t="s">
        <v>4</v>
      </c>
      <c r="D217" s="1247" t="s">
        <v>5</v>
      </c>
      <c r="E217" s="1247" t="s">
        <v>6</v>
      </c>
      <c r="F217" s="1247" t="s">
        <v>7</v>
      </c>
      <c r="G217" s="1245" t="s">
        <v>8</v>
      </c>
      <c r="H217" s="1248" t="s">
        <v>9</v>
      </c>
      <c r="I217" s="1249"/>
      <c r="J217" s="7" t="s">
        <v>10</v>
      </c>
      <c r="K217" s="33"/>
    </row>
    <row r="218" spans="1:21" ht="20.25" customHeight="1">
      <c r="A218" s="1246"/>
      <c r="B218" s="1246"/>
      <c r="C218" s="1246"/>
      <c r="D218" s="1246"/>
      <c r="E218" s="1246"/>
      <c r="F218" s="1246"/>
      <c r="G218" s="1246"/>
      <c r="H218" s="9" t="s">
        <v>145</v>
      </c>
      <c r="I218" s="9" t="s">
        <v>146</v>
      </c>
      <c r="J218" s="9" t="s">
        <v>145</v>
      </c>
      <c r="K218" s="33"/>
    </row>
    <row r="219" spans="1:21" ht="80.25" customHeight="1">
      <c r="A219" s="161"/>
      <c r="B219" s="162" t="s">
        <v>147</v>
      </c>
      <c r="C219" s="163" t="s">
        <v>148</v>
      </c>
      <c r="D219" s="161"/>
      <c r="E219" s="164" t="s">
        <v>149</v>
      </c>
      <c r="F219" s="108" t="s">
        <v>150</v>
      </c>
      <c r="G219" s="165" t="s">
        <v>22</v>
      </c>
      <c r="H219" s="166">
        <v>1000</v>
      </c>
      <c r="I219" s="167">
        <f t="shared" ref="I219:I222" si="52">H219/10</f>
        <v>100</v>
      </c>
      <c r="J219" s="168">
        <v>700</v>
      </c>
      <c r="K219" s="33"/>
    </row>
    <row r="220" spans="1:21" ht="80.25" customHeight="1">
      <c r="A220" s="133"/>
      <c r="B220" s="134" t="s">
        <v>151</v>
      </c>
      <c r="C220" s="67" t="s">
        <v>152</v>
      </c>
      <c r="D220" s="133"/>
      <c r="E220" s="170" t="s">
        <v>149</v>
      </c>
      <c r="F220" s="135" t="s">
        <v>153</v>
      </c>
      <c r="G220" s="18" t="s">
        <v>22</v>
      </c>
      <c r="H220" s="171">
        <v>950</v>
      </c>
      <c r="I220" s="131">
        <f t="shared" si="52"/>
        <v>95</v>
      </c>
      <c r="J220" s="172">
        <v>650</v>
      </c>
      <c r="K220" s="173"/>
      <c r="L220" s="174"/>
      <c r="M220" s="174"/>
      <c r="N220" s="174"/>
      <c r="O220" s="174"/>
      <c r="P220" s="174"/>
      <c r="Q220" s="174"/>
      <c r="R220" s="174"/>
      <c r="S220" s="174"/>
      <c r="T220" s="174"/>
      <c r="U220" s="174"/>
    </row>
    <row r="221" spans="1:21" ht="80.25" customHeight="1">
      <c r="A221" s="139"/>
      <c r="B221" s="176" t="s">
        <v>154</v>
      </c>
      <c r="C221" s="42" t="s">
        <v>155</v>
      </c>
      <c r="D221" s="139"/>
      <c r="E221" s="28" t="s">
        <v>149</v>
      </c>
      <c r="F221" s="17"/>
      <c r="G221" s="18" t="s">
        <v>22</v>
      </c>
      <c r="H221" s="177">
        <v>750</v>
      </c>
      <c r="I221" s="123">
        <f t="shared" si="52"/>
        <v>75</v>
      </c>
      <c r="J221" s="178">
        <v>500</v>
      </c>
      <c r="K221" s="33"/>
    </row>
    <row r="222" spans="1:21" ht="80.25" customHeight="1">
      <c r="A222" s="139"/>
      <c r="B222" s="128" t="s">
        <v>156</v>
      </c>
      <c r="C222" s="42" t="s">
        <v>155</v>
      </c>
      <c r="D222" s="139"/>
      <c r="E222" s="28" t="s">
        <v>149</v>
      </c>
      <c r="F222" s="17"/>
      <c r="G222" s="18" t="s">
        <v>22</v>
      </c>
      <c r="H222" s="179">
        <v>800</v>
      </c>
      <c r="I222" s="123">
        <f t="shared" si="52"/>
        <v>80</v>
      </c>
      <c r="J222" s="172">
        <v>560</v>
      </c>
      <c r="K222" s="33"/>
    </row>
    <row r="223" spans="1:21" ht="7.5" customHeight="1">
      <c r="A223" s="117"/>
      <c r="B223" s="118"/>
      <c r="C223" s="33"/>
      <c r="D223" s="117"/>
      <c r="E223" s="35"/>
      <c r="F223" s="33"/>
      <c r="G223" s="33"/>
      <c r="H223" s="122"/>
      <c r="I223" s="127"/>
      <c r="J223" s="119"/>
      <c r="K223" s="33"/>
    </row>
    <row r="224" spans="1:21" ht="80.25" customHeight="1">
      <c r="A224" s="139"/>
      <c r="B224" s="128" t="s">
        <v>157</v>
      </c>
      <c r="C224" s="42" t="s">
        <v>158</v>
      </c>
      <c r="D224" s="37"/>
      <c r="E224" s="28" t="s">
        <v>159</v>
      </c>
      <c r="F224" s="17" t="s">
        <v>160</v>
      </c>
      <c r="G224" s="18" t="s">
        <v>22</v>
      </c>
      <c r="H224" s="179">
        <v>450</v>
      </c>
      <c r="I224" s="123">
        <f>H224/20</f>
        <v>22.5</v>
      </c>
      <c r="J224" s="172">
        <v>300</v>
      </c>
      <c r="K224" s="33"/>
    </row>
    <row r="225" spans="1:21" ht="20.25" customHeight="1">
      <c r="A225" s="1253"/>
      <c r="B225" s="1253"/>
      <c r="C225" s="1253"/>
      <c r="D225" s="1253"/>
      <c r="E225" s="1253"/>
      <c r="F225" s="1253"/>
      <c r="G225" s="1253"/>
      <c r="H225" s="1253"/>
      <c r="I225" s="1253"/>
      <c r="J225" s="1253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</row>
    <row r="226" spans="1:21" ht="75" customHeight="1">
      <c r="A226" s="1254"/>
      <c r="B226" s="134" t="s">
        <v>161</v>
      </c>
      <c r="C226" s="1255" t="s">
        <v>162</v>
      </c>
      <c r="D226" s="181"/>
      <c r="E226" s="170" t="s">
        <v>163</v>
      </c>
      <c r="F226" s="137" t="s">
        <v>164</v>
      </c>
      <c r="G226" s="18" t="s">
        <v>22</v>
      </c>
      <c r="H226" s="171"/>
      <c r="I226" s="182">
        <v>18</v>
      </c>
      <c r="J226" s="171"/>
    </row>
    <row r="227" spans="1:21" ht="69.75" customHeight="1">
      <c r="A227" s="1218"/>
      <c r="B227" s="134" t="s">
        <v>165</v>
      </c>
      <c r="C227" s="1218"/>
      <c r="D227" s="181"/>
      <c r="E227" s="170" t="s">
        <v>163</v>
      </c>
      <c r="F227" s="137" t="s">
        <v>166</v>
      </c>
      <c r="G227" s="18" t="s">
        <v>22</v>
      </c>
      <c r="H227" s="171"/>
      <c r="I227" s="182">
        <f>I226</f>
        <v>18</v>
      </c>
      <c r="J227" s="171"/>
    </row>
    <row r="228" spans="1:21" ht="7.5" customHeight="1">
      <c r="A228" s="174"/>
      <c r="B228" s="174"/>
      <c r="C228" s="174"/>
      <c r="D228" s="174"/>
      <c r="E228" s="174"/>
      <c r="F228" s="174"/>
      <c r="G228" s="174"/>
      <c r="H228" s="174"/>
      <c r="I228" s="174"/>
      <c r="J228" s="174"/>
      <c r="K228" s="173"/>
      <c r="L228" s="174"/>
      <c r="M228" s="174"/>
      <c r="N228" s="174"/>
      <c r="O228" s="174"/>
      <c r="P228" s="174"/>
      <c r="Q228" s="174"/>
      <c r="R228" s="174"/>
      <c r="S228" s="174"/>
      <c r="T228" s="174"/>
      <c r="U228" s="174"/>
    </row>
    <row r="229" spans="1:21" ht="69.75" customHeight="1">
      <c r="A229" s="1257"/>
      <c r="B229" s="134" t="s">
        <v>167</v>
      </c>
      <c r="C229" s="1255" t="s">
        <v>168</v>
      </c>
      <c r="D229" s="181"/>
      <c r="E229" s="170" t="s">
        <v>169</v>
      </c>
      <c r="F229" s="137" t="s">
        <v>170</v>
      </c>
      <c r="G229" s="18" t="s">
        <v>22</v>
      </c>
      <c r="H229" s="171">
        <f t="shared" ref="H229:H233" si="53">I229*100</f>
        <v>2500</v>
      </c>
      <c r="I229" s="131">
        <v>25</v>
      </c>
      <c r="J229" s="171" t="e">
        <f>#REF!*100</f>
        <v>#REF!</v>
      </c>
      <c r="K229" s="33"/>
    </row>
    <row r="230" spans="1:21" ht="69.75" customHeight="1">
      <c r="A230" s="1220"/>
      <c r="B230" s="134" t="s">
        <v>171</v>
      </c>
      <c r="C230" s="1220"/>
      <c r="D230" s="181"/>
      <c r="E230" s="170" t="s">
        <v>169</v>
      </c>
      <c r="F230" s="137" t="s">
        <v>172</v>
      </c>
      <c r="G230" s="18" t="s">
        <v>22</v>
      </c>
      <c r="H230" s="171">
        <f t="shared" si="53"/>
        <v>2500</v>
      </c>
      <c r="I230" s="131">
        <f t="shared" ref="I230:J230" si="54">I229</f>
        <v>25</v>
      </c>
      <c r="J230" s="171" t="e">
        <f t="shared" si="54"/>
        <v>#REF!</v>
      </c>
      <c r="K230" s="33"/>
    </row>
    <row r="231" spans="1:21" ht="69.75" customHeight="1">
      <c r="A231" s="1220"/>
      <c r="B231" s="134" t="s">
        <v>173</v>
      </c>
      <c r="C231" s="1220"/>
      <c r="D231" s="181"/>
      <c r="E231" s="170" t="s">
        <v>169</v>
      </c>
      <c r="F231" s="137" t="s">
        <v>174</v>
      </c>
      <c r="G231" s="18" t="s">
        <v>22</v>
      </c>
      <c r="H231" s="171">
        <f t="shared" si="53"/>
        <v>2500</v>
      </c>
      <c r="I231" s="131">
        <f t="shared" ref="I231:J231" si="55">I229</f>
        <v>25</v>
      </c>
      <c r="J231" s="171" t="e">
        <f t="shared" si="55"/>
        <v>#REF!</v>
      </c>
      <c r="K231" s="33"/>
    </row>
    <row r="232" spans="1:21" ht="69.75" customHeight="1">
      <c r="A232" s="1220"/>
      <c r="B232" s="134" t="s">
        <v>175</v>
      </c>
      <c r="C232" s="1220"/>
      <c r="D232" s="181"/>
      <c r="E232" s="170" t="s">
        <v>169</v>
      </c>
      <c r="F232" s="137" t="s">
        <v>176</v>
      </c>
      <c r="G232" s="18" t="s">
        <v>22</v>
      </c>
      <c r="H232" s="171">
        <f t="shared" si="53"/>
        <v>2500</v>
      </c>
      <c r="I232" s="131">
        <f t="shared" ref="I232:J232" si="56">I229</f>
        <v>25</v>
      </c>
      <c r="J232" s="171" t="e">
        <f t="shared" si="56"/>
        <v>#REF!</v>
      </c>
      <c r="K232" s="33"/>
    </row>
    <row r="233" spans="1:21" ht="69.75" customHeight="1">
      <c r="A233" s="1218"/>
      <c r="B233" s="134" t="s">
        <v>177</v>
      </c>
      <c r="C233" s="1218"/>
      <c r="D233" s="181"/>
      <c r="E233" s="170" t="s">
        <v>169</v>
      </c>
      <c r="F233" s="137" t="s">
        <v>178</v>
      </c>
      <c r="G233" s="18" t="s">
        <v>22</v>
      </c>
      <c r="H233" s="171">
        <f t="shared" si="53"/>
        <v>2500</v>
      </c>
      <c r="I233" s="131">
        <f>I230</f>
        <v>25</v>
      </c>
      <c r="J233" s="171" t="e">
        <f>J229</f>
        <v>#REF!</v>
      </c>
      <c r="K233" s="33"/>
    </row>
    <row r="234" spans="1:21" ht="7.5" customHeight="1">
      <c r="K234" s="33"/>
    </row>
    <row r="235" spans="1:21" ht="55.5" customHeight="1">
      <c r="A235" s="183"/>
      <c r="B235" s="128" t="s">
        <v>179</v>
      </c>
      <c r="C235" s="115"/>
      <c r="D235" s="184"/>
      <c r="E235" s="28" t="s">
        <v>180</v>
      </c>
      <c r="F235" s="17" t="s">
        <v>181</v>
      </c>
      <c r="G235" s="18" t="s">
        <v>22</v>
      </c>
      <c r="H235" s="179">
        <f>I235*100</f>
        <v>500</v>
      </c>
      <c r="I235" s="123">
        <v>5</v>
      </c>
      <c r="J235" s="179" t="e">
        <f>#REF!*100</f>
        <v>#REF!</v>
      </c>
      <c r="K235" s="33"/>
    </row>
    <row r="236" spans="1:21" ht="6.75" customHeight="1">
      <c r="A236" s="5"/>
      <c r="B236" s="5"/>
      <c r="C236" s="32"/>
      <c r="D236" s="5"/>
      <c r="E236" s="5"/>
      <c r="F236" s="5"/>
      <c r="G236" s="5"/>
      <c r="H236" s="5"/>
      <c r="I236" s="5"/>
      <c r="J236" s="5"/>
      <c r="K236" s="33"/>
    </row>
    <row r="237" spans="1:21" ht="68.25" customHeight="1">
      <c r="A237" s="183"/>
      <c r="B237" s="128" t="s">
        <v>182</v>
      </c>
      <c r="C237" s="185" t="s">
        <v>183</v>
      </c>
      <c r="D237" s="184"/>
      <c r="E237" s="28" t="s">
        <v>180</v>
      </c>
      <c r="F237" s="17" t="s">
        <v>184</v>
      </c>
      <c r="G237" s="18" t="s">
        <v>22</v>
      </c>
      <c r="H237" s="179">
        <f>I237*100</f>
        <v>500</v>
      </c>
      <c r="I237" s="123">
        <v>5</v>
      </c>
      <c r="J237" s="179" t="e">
        <f>#REF!*100</f>
        <v>#REF!</v>
      </c>
      <c r="K237" s="33"/>
    </row>
    <row r="238" spans="1:21" ht="10.5" customHeight="1">
      <c r="A238" s="5"/>
      <c r="B238" s="118"/>
      <c r="C238" s="32"/>
      <c r="D238" s="186"/>
      <c r="E238" s="66"/>
      <c r="F238" s="33"/>
      <c r="G238" s="33"/>
      <c r="H238" s="187"/>
      <c r="I238" s="121"/>
      <c r="J238" s="187"/>
      <c r="K238" s="33"/>
    </row>
    <row r="239" spans="1:21" ht="68.25" customHeight="1">
      <c r="A239" s="188"/>
      <c r="B239" s="134" t="s">
        <v>185</v>
      </c>
      <c r="C239" s="189" t="s">
        <v>186</v>
      </c>
      <c r="D239" s="181"/>
      <c r="E239" s="170" t="s">
        <v>119</v>
      </c>
      <c r="F239" s="135" t="s">
        <v>187</v>
      </c>
      <c r="G239" s="18" t="s">
        <v>22</v>
      </c>
      <c r="H239" s="171">
        <v>700</v>
      </c>
      <c r="I239" s="131"/>
      <c r="J239" s="171">
        <v>460</v>
      </c>
      <c r="K239" s="173"/>
      <c r="L239" s="174"/>
      <c r="M239" s="174"/>
      <c r="N239" s="174"/>
      <c r="O239" s="174"/>
      <c r="P239" s="174"/>
      <c r="Q239" s="174"/>
      <c r="R239" s="174"/>
      <c r="S239" s="174"/>
      <c r="T239" s="174"/>
      <c r="U239" s="174"/>
    </row>
    <row r="240" spans="1:21" ht="12.75" customHeight="1">
      <c r="A240" s="174"/>
      <c r="B240" s="190"/>
      <c r="C240" s="191"/>
      <c r="D240" s="192"/>
      <c r="E240" s="193"/>
      <c r="F240" s="173"/>
      <c r="G240" s="33"/>
      <c r="H240" s="194"/>
      <c r="I240" s="195"/>
      <c r="J240" s="194"/>
      <c r="K240" s="173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</row>
    <row r="241" spans="1:20" ht="21.75" customHeight="1">
      <c r="A241" s="1245" t="s">
        <v>2</v>
      </c>
      <c r="B241" s="1247" t="s">
        <v>3</v>
      </c>
      <c r="C241" s="1247" t="s">
        <v>4</v>
      </c>
      <c r="D241" s="1247" t="s">
        <v>5</v>
      </c>
      <c r="E241" s="1247" t="s">
        <v>6</v>
      </c>
      <c r="F241" s="1247" t="s">
        <v>7</v>
      </c>
      <c r="G241" s="1245" t="s">
        <v>8</v>
      </c>
      <c r="H241" s="1248" t="s">
        <v>9</v>
      </c>
      <c r="I241" s="1249"/>
      <c r="J241" s="7" t="s">
        <v>10</v>
      </c>
      <c r="K241" s="174"/>
      <c r="L241" s="174"/>
      <c r="M241" s="174"/>
      <c r="N241" s="174"/>
      <c r="O241" s="174"/>
      <c r="P241" s="174"/>
      <c r="Q241" s="174"/>
      <c r="R241" s="174"/>
      <c r="S241" s="174"/>
      <c r="T241" s="174"/>
    </row>
    <row r="242" spans="1:20" ht="19.5" customHeight="1">
      <c r="A242" s="1246"/>
      <c r="B242" s="1246"/>
      <c r="C242" s="1246"/>
      <c r="D242" s="1246"/>
      <c r="E242" s="1246"/>
      <c r="F242" s="1246"/>
      <c r="G242" s="1246"/>
      <c r="H242" s="9" t="s">
        <v>14</v>
      </c>
      <c r="I242" s="9" t="s">
        <v>16</v>
      </c>
      <c r="J242" s="9" t="s">
        <v>14</v>
      </c>
      <c r="K242" s="174"/>
      <c r="L242" s="174"/>
      <c r="M242" s="174"/>
      <c r="N242" s="174"/>
      <c r="O242" s="174"/>
      <c r="P242" s="174"/>
      <c r="Q242" s="174"/>
      <c r="R242" s="174"/>
      <c r="S242" s="174"/>
      <c r="T242" s="174"/>
    </row>
    <row r="243" spans="1:20" ht="20.25" customHeight="1">
      <c r="A243" s="1251"/>
      <c r="B243" s="1251"/>
      <c r="C243" s="1251"/>
      <c r="D243" s="1251"/>
      <c r="E243" s="1251"/>
      <c r="F243" s="1251"/>
      <c r="G243" s="1251"/>
      <c r="H243" s="1251"/>
      <c r="I243" s="1251"/>
      <c r="J243" s="1251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</row>
    <row r="244" spans="1:20" ht="30" customHeight="1">
      <c r="A244" s="1221"/>
      <c r="B244" s="1224" t="s">
        <v>189</v>
      </c>
      <c r="C244" s="1219" t="s">
        <v>190</v>
      </c>
      <c r="D244" s="37"/>
      <c r="E244" s="16" t="s">
        <v>20</v>
      </c>
      <c r="F244" s="1225" t="s">
        <v>191</v>
      </c>
      <c r="G244" s="18" t="s">
        <v>22</v>
      </c>
      <c r="H244" s="19">
        <v>276</v>
      </c>
      <c r="I244" s="41">
        <f t="shared" ref="I244:I245" si="57">H244*4</f>
        <v>1104</v>
      </c>
      <c r="J244" s="19">
        <v>207</v>
      </c>
      <c r="K244" s="33"/>
    </row>
    <row r="245" spans="1:20" ht="30" customHeight="1">
      <c r="A245" s="1220"/>
      <c r="B245" s="1220"/>
      <c r="C245" s="1220"/>
      <c r="D245" s="36"/>
      <c r="E245" s="39" t="s">
        <v>26</v>
      </c>
      <c r="F245" s="1220"/>
      <c r="G245" s="196" t="s">
        <v>22</v>
      </c>
      <c r="H245" s="197">
        <f>H244</f>
        <v>276</v>
      </c>
      <c r="I245" s="198">
        <f t="shared" si="57"/>
        <v>1104</v>
      </c>
      <c r="J245" s="197">
        <f>J244</f>
        <v>207</v>
      </c>
      <c r="K245" s="33"/>
    </row>
    <row r="246" spans="1:20" ht="30" customHeight="1">
      <c r="A246" s="1218"/>
      <c r="B246" s="1218"/>
      <c r="C246" s="1218"/>
      <c r="D246" s="37"/>
      <c r="E246" s="199" t="s">
        <v>27</v>
      </c>
      <c r="F246" s="1218"/>
      <c r="G246" s="200"/>
      <c r="H246" s="27">
        <f>H244</f>
        <v>276</v>
      </c>
      <c r="I246" s="198">
        <f>H246*4</f>
        <v>1104</v>
      </c>
      <c r="J246" s="197">
        <f>J244</f>
        <v>207</v>
      </c>
      <c r="K246" s="33"/>
    </row>
    <row r="247" spans="1:20" ht="12.75" customHeight="1">
      <c r="A247" s="201"/>
      <c r="B247" s="202"/>
      <c r="C247" s="203"/>
      <c r="D247" s="201"/>
      <c r="E247" s="204"/>
      <c r="F247" s="205"/>
      <c r="G247" s="203"/>
      <c r="H247" s="206"/>
      <c r="I247" s="207"/>
      <c r="J247" s="206"/>
      <c r="K247" s="33"/>
    </row>
    <row r="248" spans="1:20" ht="30" customHeight="1">
      <c r="A248" s="1261"/>
      <c r="B248" s="1258" t="s">
        <v>192</v>
      </c>
      <c r="C248" s="1259" t="s">
        <v>193</v>
      </c>
      <c r="D248" s="210"/>
      <c r="E248" s="211" t="s">
        <v>20</v>
      </c>
      <c r="F248" s="1260" t="s">
        <v>194</v>
      </c>
      <c r="G248" s="212" t="s">
        <v>22</v>
      </c>
      <c r="H248" s="168"/>
      <c r="I248" s="213">
        <v>2080</v>
      </c>
      <c r="J248" s="168"/>
      <c r="K248" s="33"/>
    </row>
    <row r="249" spans="1:20" ht="30" customHeight="1">
      <c r="A249" s="1218"/>
      <c r="B249" s="1218"/>
      <c r="C249" s="1218"/>
      <c r="D249" s="214"/>
      <c r="E249" s="215" t="s">
        <v>26</v>
      </c>
      <c r="F249" s="1218"/>
      <c r="G249" s="26" t="s">
        <v>195</v>
      </c>
      <c r="H249" s="172"/>
      <c r="I249" s="216">
        <f>I248</f>
        <v>2080</v>
      </c>
      <c r="J249" s="172"/>
      <c r="K249" s="33"/>
    </row>
    <row r="250" spans="1:20" ht="6.75" customHeight="1">
      <c r="A250" s="117"/>
      <c r="B250" s="118"/>
      <c r="C250" s="33"/>
      <c r="D250" s="117"/>
      <c r="E250" s="35"/>
      <c r="F250" s="33"/>
      <c r="G250" s="33"/>
      <c r="H250" s="119"/>
      <c r="I250" s="120"/>
      <c r="J250" s="119"/>
      <c r="K250" s="33"/>
    </row>
    <row r="251" spans="1:20" ht="30" customHeight="1">
      <c r="A251" s="1262"/>
      <c r="B251" s="1263" t="s">
        <v>196</v>
      </c>
      <c r="C251" s="1255" t="s">
        <v>197</v>
      </c>
      <c r="D251" s="214"/>
      <c r="E251" s="215" t="s">
        <v>198</v>
      </c>
      <c r="F251" s="1256" t="s">
        <v>199</v>
      </c>
      <c r="G251" s="217" t="s">
        <v>200</v>
      </c>
      <c r="H251" s="172">
        <v>260</v>
      </c>
      <c r="I251" s="216">
        <f t="shared" ref="I251:I252" si="58">H251*3</f>
        <v>780</v>
      </c>
      <c r="J251" s="172">
        <v>195</v>
      </c>
      <c r="K251" s="33"/>
    </row>
    <row r="252" spans="1:20" ht="30" customHeight="1">
      <c r="A252" s="1218"/>
      <c r="B252" s="1218"/>
      <c r="C252" s="1218"/>
      <c r="D252" s="214"/>
      <c r="E252" s="215" t="s">
        <v>201</v>
      </c>
      <c r="F252" s="1218"/>
      <c r="G252" s="217" t="s">
        <v>200</v>
      </c>
      <c r="H252" s="172">
        <f>H251</f>
        <v>260</v>
      </c>
      <c r="I252" s="216">
        <f t="shared" si="58"/>
        <v>780</v>
      </c>
      <c r="J252" s="172">
        <f>J251</f>
        <v>195</v>
      </c>
      <c r="K252" s="33"/>
    </row>
    <row r="253" spans="1:20" ht="9" customHeight="1">
      <c r="A253" s="117"/>
      <c r="B253" s="118"/>
      <c r="C253" s="33"/>
      <c r="D253" s="117"/>
      <c r="E253" s="35"/>
      <c r="F253" s="33"/>
      <c r="G253" s="33"/>
      <c r="H253" s="119"/>
      <c r="I253" s="120"/>
      <c r="J253" s="119"/>
      <c r="K253" s="33"/>
    </row>
    <row r="254" spans="1:20" ht="30" customHeight="1">
      <c r="A254" s="1221"/>
      <c r="B254" s="1222" t="s">
        <v>202</v>
      </c>
      <c r="C254" s="1219" t="s">
        <v>203</v>
      </c>
      <c r="D254" s="37"/>
      <c r="E254" s="16" t="s">
        <v>20</v>
      </c>
      <c r="F254" s="1225" t="s">
        <v>204</v>
      </c>
      <c r="G254" s="18" t="s">
        <v>22</v>
      </c>
      <c r="H254" s="218">
        <f>275</f>
        <v>275</v>
      </c>
      <c r="I254" s="40">
        <f t="shared" ref="I254:I260" si="59">H254*3</f>
        <v>825</v>
      </c>
      <c r="J254" s="124">
        <v>220</v>
      </c>
      <c r="K254" s="33"/>
    </row>
    <row r="255" spans="1:20" ht="30" customHeight="1">
      <c r="A255" s="1220"/>
      <c r="B255" s="1220"/>
      <c r="C255" s="1220"/>
      <c r="D255" s="37"/>
      <c r="E255" s="16" t="s">
        <v>26</v>
      </c>
      <c r="F255" s="1220"/>
      <c r="G255" s="18" t="s">
        <v>22</v>
      </c>
      <c r="H255" s="218">
        <f t="shared" ref="H255:H256" si="60">H254</f>
        <v>275</v>
      </c>
      <c r="I255" s="40">
        <f t="shared" si="59"/>
        <v>825</v>
      </c>
      <c r="J255" s="218">
        <f t="shared" ref="J255:J256" si="61">J254</f>
        <v>220</v>
      </c>
      <c r="K255" s="33"/>
    </row>
    <row r="256" spans="1:20" ht="30" customHeight="1">
      <c r="A256" s="1220"/>
      <c r="B256" s="1220"/>
      <c r="C256" s="1220"/>
      <c r="D256" s="37"/>
      <c r="E256" s="16" t="s">
        <v>24</v>
      </c>
      <c r="F256" s="1220"/>
      <c r="G256" s="26" t="s">
        <v>25</v>
      </c>
      <c r="H256" s="218">
        <f t="shared" si="60"/>
        <v>275</v>
      </c>
      <c r="I256" s="40">
        <f t="shared" si="59"/>
        <v>825</v>
      </c>
      <c r="J256" s="218">
        <f t="shared" si="61"/>
        <v>220</v>
      </c>
      <c r="K256" s="33"/>
    </row>
    <row r="257" spans="1:21" ht="30" customHeight="1">
      <c r="A257" s="1220"/>
      <c r="B257" s="1220"/>
      <c r="C257" s="1220"/>
      <c r="D257" s="37"/>
      <c r="E257" s="16" t="s">
        <v>27</v>
      </c>
      <c r="F257" s="1220"/>
      <c r="G257" s="26" t="s">
        <v>25</v>
      </c>
      <c r="H257" s="219">
        <f>H254+0.1*H254</f>
        <v>302.5</v>
      </c>
      <c r="I257" s="40">
        <f t="shared" si="59"/>
        <v>907.5</v>
      </c>
      <c r="J257" s="218">
        <f>J254+0.1*J254</f>
        <v>242</v>
      </c>
      <c r="K257" s="33"/>
    </row>
    <row r="258" spans="1:21" ht="30" customHeight="1">
      <c r="A258" s="1220"/>
      <c r="B258" s="1220"/>
      <c r="C258" s="1220"/>
      <c r="D258" s="37"/>
      <c r="E258" s="16" t="s">
        <v>29</v>
      </c>
      <c r="F258" s="1220"/>
      <c r="G258" s="26" t="s">
        <v>25</v>
      </c>
      <c r="H258" s="219">
        <f t="shared" ref="H258:H260" si="62">H257</f>
        <v>302.5</v>
      </c>
      <c r="I258" s="40">
        <f t="shared" si="59"/>
        <v>907.5</v>
      </c>
      <c r="J258" s="218">
        <f t="shared" ref="J258:J260" si="63">J257</f>
        <v>242</v>
      </c>
      <c r="K258" s="33"/>
    </row>
    <row r="259" spans="1:21" ht="30" customHeight="1">
      <c r="A259" s="1220"/>
      <c r="B259" s="1220"/>
      <c r="C259" s="1220"/>
      <c r="D259" s="37"/>
      <c r="E259" s="16" t="s">
        <v>28</v>
      </c>
      <c r="F259" s="1220"/>
      <c r="G259" s="26" t="s">
        <v>25</v>
      </c>
      <c r="H259" s="219">
        <f t="shared" si="62"/>
        <v>302.5</v>
      </c>
      <c r="I259" s="40">
        <f t="shared" si="59"/>
        <v>907.5</v>
      </c>
      <c r="J259" s="218">
        <f t="shared" si="63"/>
        <v>242</v>
      </c>
      <c r="K259" s="33"/>
    </row>
    <row r="260" spans="1:21" ht="30" customHeight="1">
      <c r="A260" s="1218"/>
      <c r="B260" s="1218"/>
      <c r="C260" s="1218"/>
      <c r="D260" s="37"/>
      <c r="E260" s="16" t="s">
        <v>201</v>
      </c>
      <c r="F260" s="1218"/>
      <c r="G260" s="26" t="s">
        <v>25</v>
      </c>
      <c r="H260" s="219">
        <f t="shared" si="62"/>
        <v>302.5</v>
      </c>
      <c r="I260" s="40">
        <f t="shared" si="59"/>
        <v>907.5</v>
      </c>
      <c r="J260" s="218">
        <f t="shared" si="63"/>
        <v>242</v>
      </c>
      <c r="K260" s="33"/>
    </row>
    <row r="261" spans="1:21" ht="9" customHeight="1">
      <c r="A261" s="117"/>
      <c r="B261" s="118"/>
      <c r="C261" s="33"/>
      <c r="D261" s="117"/>
      <c r="E261" s="35"/>
      <c r="F261" s="33"/>
      <c r="G261" s="33"/>
      <c r="H261" s="119"/>
      <c r="I261" s="120"/>
      <c r="J261" s="119"/>
      <c r="K261" s="33"/>
    </row>
    <row r="262" spans="1:21" ht="30" customHeight="1">
      <c r="A262" s="1221"/>
      <c r="B262" s="1222" t="s">
        <v>205</v>
      </c>
      <c r="C262" s="1219" t="s">
        <v>206</v>
      </c>
      <c r="D262" s="37"/>
      <c r="E262" s="16" t="s">
        <v>20</v>
      </c>
      <c r="F262" s="1225" t="s">
        <v>204</v>
      </c>
      <c r="G262" s="18" t="s">
        <v>22</v>
      </c>
      <c r="H262" s="124">
        <v>275</v>
      </c>
      <c r="I262" s="40">
        <f t="shared" ref="I262:I268" si="64">H262*3</f>
        <v>825</v>
      </c>
      <c r="J262" s="218">
        <f>H262*0.8</f>
        <v>220</v>
      </c>
      <c r="K262" s="33"/>
    </row>
    <row r="263" spans="1:21" ht="30" customHeight="1">
      <c r="A263" s="1220"/>
      <c r="B263" s="1220"/>
      <c r="C263" s="1220"/>
      <c r="D263" s="37"/>
      <c r="E263" s="16" t="s">
        <v>26</v>
      </c>
      <c r="F263" s="1220"/>
      <c r="G263" s="18" t="s">
        <v>22</v>
      </c>
      <c r="H263" s="218">
        <f t="shared" ref="H263:H264" si="65">H262</f>
        <v>275</v>
      </c>
      <c r="I263" s="40">
        <f t="shared" si="64"/>
        <v>825</v>
      </c>
      <c r="J263" s="218">
        <f t="shared" ref="J263:J264" si="66">J262</f>
        <v>220</v>
      </c>
      <c r="K263" s="33"/>
    </row>
    <row r="264" spans="1:21" ht="30" customHeight="1">
      <c r="A264" s="1220"/>
      <c r="B264" s="1220"/>
      <c r="C264" s="1220"/>
      <c r="D264" s="37"/>
      <c r="E264" s="16" t="s">
        <v>24</v>
      </c>
      <c r="F264" s="1220"/>
      <c r="G264" s="26" t="s">
        <v>25</v>
      </c>
      <c r="H264" s="218">
        <f t="shared" si="65"/>
        <v>275</v>
      </c>
      <c r="I264" s="40">
        <f t="shared" si="64"/>
        <v>825</v>
      </c>
      <c r="J264" s="218">
        <f t="shared" si="66"/>
        <v>220</v>
      </c>
      <c r="K264" s="33"/>
    </row>
    <row r="265" spans="1:21" ht="30" customHeight="1">
      <c r="A265" s="1220"/>
      <c r="B265" s="1220"/>
      <c r="C265" s="1220"/>
      <c r="D265" s="37"/>
      <c r="E265" s="16" t="s">
        <v>27</v>
      </c>
      <c r="F265" s="1220"/>
      <c r="G265" s="26" t="s">
        <v>25</v>
      </c>
      <c r="H265" s="219">
        <f>H262+0.1*H262</f>
        <v>302.5</v>
      </c>
      <c r="I265" s="40">
        <f t="shared" si="64"/>
        <v>907.5</v>
      </c>
      <c r="J265" s="218">
        <f>J262+0.1*J262</f>
        <v>242</v>
      </c>
      <c r="K265" s="33"/>
    </row>
    <row r="266" spans="1:21" ht="30" customHeight="1">
      <c r="A266" s="1220"/>
      <c r="B266" s="1220"/>
      <c r="C266" s="1220"/>
      <c r="D266" s="37"/>
      <c r="E266" s="16" t="s">
        <v>29</v>
      </c>
      <c r="F266" s="1220"/>
      <c r="G266" s="26" t="s">
        <v>25</v>
      </c>
      <c r="H266" s="219">
        <f t="shared" ref="H266:H268" si="67">H265</f>
        <v>302.5</v>
      </c>
      <c r="I266" s="40">
        <f t="shared" si="64"/>
        <v>907.5</v>
      </c>
      <c r="J266" s="218">
        <f t="shared" ref="J266:J268" si="68">J265</f>
        <v>242</v>
      </c>
      <c r="K266" s="33"/>
    </row>
    <row r="267" spans="1:21" ht="30" customHeight="1">
      <c r="A267" s="1220"/>
      <c r="B267" s="1220"/>
      <c r="C267" s="1220"/>
      <c r="D267" s="37"/>
      <c r="E267" s="16" t="s">
        <v>28</v>
      </c>
      <c r="F267" s="1220"/>
      <c r="G267" s="26" t="s">
        <v>25</v>
      </c>
      <c r="H267" s="219">
        <f t="shared" si="67"/>
        <v>302.5</v>
      </c>
      <c r="I267" s="40">
        <f t="shared" si="64"/>
        <v>907.5</v>
      </c>
      <c r="J267" s="218">
        <f t="shared" si="68"/>
        <v>242</v>
      </c>
      <c r="K267" s="33"/>
    </row>
    <row r="268" spans="1:21" ht="30" customHeight="1">
      <c r="A268" s="1218"/>
      <c r="B268" s="1218"/>
      <c r="C268" s="1218"/>
      <c r="D268" s="37"/>
      <c r="E268" s="16" t="s">
        <v>201</v>
      </c>
      <c r="F268" s="1218"/>
      <c r="G268" s="26" t="s">
        <v>25</v>
      </c>
      <c r="H268" s="219">
        <f t="shared" si="67"/>
        <v>302.5</v>
      </c>
      <c r="I268" s="40">
        <f t="shared" si="64"/>
        <v>907.5</v>
      </c>
      <c r="J268" s="218">
        <f t="shared" si="68"/>
        <v>242</v>
      </c>
      <c r="K268" s="33"/>
    </row>
    <row r="269" spans="1:21" ht="9.75" customHeight="1">
      <c r="A269" s="117"/>
      <c r="B269" s="118"/>
      <c r="C269" s="33"/>
      <c r="D269" s="117"/>
      <c r="E269" s="35"/>
      <c r="F269" s="33"/>
      <c r="G269" s="33"/>
      <c r="H269" s="119"/>
      <c r="I269" s="120"/>
      <c r="J269" s="119"/>
      <c r="K269" s="33"/>
    </row>
    <row r="270" spans="1:21" ht="30" customHeight="1">
      <c r="A270" s="1221"/>
      <c r="B270" s="1222" t="s">
        <v>207</v>
      </c>
      <c r="C270" s="1219" t="s">
        <v>208</v>
      </c>
      <c r="D270" s="37"/>
      <c r="E270" s="16" t="s">
        <v>20</v>
      </c>
      <c r="F270" s="1225" t="s">
        <v>209</v>
      </c>
      <c r="G270" s="18" t="s">
        <v>22</v>
      </c>
      <c r="H270" s="140">
        <v>265</v>
      </c>
      <c r="I270" s="40">
        <f t="shared" ref="I270:I271" si="69">H270*4</f>
        <v>1060</v>
      </c>
      <c r="J270" s="140">
        <v>201.5</v>
      </c>
      <c r="K270" s="33"/>
    </row>
    <row r="271" spans="1:21" ht="36" customHeight="1">
      <c r="A271" s="1218"/>
      <c r="B271" s="1218"/>
      <c r="C271" s="1218"/>
      <c r="D271" s="37"/>
      <c r="E271" s="16" t="s">
        <v>26</v>
      </c>
      <c r="F271" s="1218"/>
      <c r="G271" s="18" t="s">
        <v>22</v>
      </c>
      <c r="H271" s="220">
        <f>H270</f>
        <v>265</v>
      </c>
      <c r="I271" s="40">
        <f t="shared" si="69"/>
        <v>1060</v>
      </c>
      <c r="J271" s="220">
        <f>J270</f>
        <v>201.5</v>
      </c>
      <c r="K271" s="33"/>
    </row>
    <row r="272" spans="1:21" ht="20.25" customHeight="1">
      <c r="A272" s="1267"/>
      <c r="B272" s="1267"/>
      <c r="C272" s="1267"/>
      <c r="D272" s="1267"/>
      <c r="E272" s="1267"/>
      <c r="F272" s="1267"/>
      <c r="G272" s="1267"/>
      <c r="H272" s="1267"/>
      <c r="I272" s="1267"/>
      <c r="J272" s="1267"/>
      <c r="K272" s="129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</row>
    <row r="273" spans="1:21" ht="30" customHeight="1">
      <c r="A273" s="1265"/>
      <c r="B273" s="1264" t="s">
        <v>210</v>
      </c>
      <c r="C273" s="1228"/>
      <c r="D273" s="106"/>
      <c r="E273" s="107" t="s">
        <v>20</v>
      </c>
      <c r="F273" s="1228" t="s">
        <v>211</v>
      </c>
      <c r="G273" s="165" t="s">
        <v>22</v>
      </c>
      <c r="H273" s="109">
        <v>38</v>
      </c>
      <c r="I273" s="221"/>
      <c r="J273" s="109">
        <v>29</v>
      </c>
      <c r="K273" s="33"/>
    </row>
    <row r="274" spans="1:21" ht="30.75" customHeight="1">
      <c r="A274" s="1218"/>
      <c r="B274" s="1218"/>
      <c r="C274" s="1218"/>
      <c r="D274" s="36"/>
      <c r="E274" s="39" t="s">
        <v>26</v>
      </c>
      <c r="F274" s="1218"/>
      <c r="G274" s="196" t="s">
        <v>22</v>
      </c>
      <c r="H274" s="197">
        <f>H273</f>
        <v>38</v>
      </c>
      <c r="I274" s="222"/>
      <c r="J274" s="197">
        <f>J273</f>
        <v>29</v>
      </c>
      <c r="K274" s="1250"/>
    </row>
    <row r="275" spans="1:21" ht="9.75" customHeight="1">
      <c r="A275" s="223"/>
      <c r="B275" s="202"/>
      <c r="C275" s="203"/>
      <c r="D275" s="201"/>
      <c r="E275" s="204"/>
      <c r="F275" s="203"/>
      <c r="G275" s="203"/>
      <c r="H275" s="206"/>
      <c r="I275" s="224"/>
      <c r="J275" s="225"/>
      <c r="K275" s="1239"/>
    </row>
    <row r="276" spans="1:21" ht="30.75" customHeight="1">
      <c r="A276" s="1269"/>
      <c r="B276" s="1264" t="s">
        <v>212</v>
      </c>
      <c r="C276" s="1228"/>
      <c r="D276" s="106"/>
      <c r="E276" s="107" t="s">
        <v>20</v>
      </c>
      <c r="F276" s="1228" t="s">
        <v>213</v>
      </c>
      <c r="G276" s="165" t="s">
        <v>22</v>
      </c>
      <c r="H276" s="109">
        <v>150</v>
      </c>
      <c r="I276" s="226"/>
      <c r="J276" s="109">
        <v>119</v>
      </c>
      <c r="K276" s="1239"/>
    </row>
    <row r="277" spans="1:21" ht="30" customHeight="1">
      <c r="A277" s="1218"/>
      <c r="B277" s="1218"/>
      <c r="C277" s="1218"/>
      <c r="D277" s="37"/>
      <c r="E277" s="16" t="s">
        <v>26</v>
      </c>
      <c r="F277" s="1218"/>
      <c r="G277" s="18" t="s">
        <v>22</v>
      </c>
      <c r="H277" s="27">
        <f>H276</f>
        <v>150</v>
      </c>
      <c r="I277" s="45"/>
      <c r="J277" s="27">
        <f>J276</f>
        <v>119</v>
      </c>
      <c r="K277" s="33"/>
    </row>
    <row r="278" spans="1:21" ht="20.25" customHeight="1">
      <c r="A278" s="1267"/>
      <c r="B278" s="1267"/>
      <c r="C278" s="1267"/>
      <c r="D278" s="1267"/>
      <c r="E278" s="1267"/>
      <c r="F278" s="1267"/>
      <c r="G278" s="1267"/>
      <c r="H278" s="1267"/>
      <c r="I278" s="1267"/>
      <c r="J278" s="1267"/>
      <c r="K278" s="129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</row>
    <row r="279" spans="1:21" ht="30" customHeight="1">
      <c r="A279" s="1226"/>
      <c r="B279" s="1264" t="s">
        <v>214</v>
      </c>
      <c r="C279" s="1228" t="s">
        <v>215</v>
      </c>
      <c r="D279" s="106"/>
      <c r="E279" s="107" t="s">
        <v>26</v>
      </c>
      <c r="F279" s="1228" t="s">
        <v>216</v>
      </c>
      <c r="G279" s="165" t="s">
        <v>22</v>
      </c>
      <c r="H279" s="227">
        <v>3000</v>
      </c>
      <c r="I279" s="221"/>
      <c r="J279" s="227">
        <f t="shared" ref="J279:J280" si="70">H279*0.75</f>
        <v>2250</v>
      </c>
      <c r="K279" s="33"/>
    </row>
    <row r="280" spans="1:21" ht="30" customHeight="1">
      <c r="A280" s="1218"/>
      <c r="B280" s="1218"/>
      <c r="C280" s="1218"/>
      <c r="D280" s="37"/>
      <c r="E280" s="16" t="s">
        <v>217</v>
      </c>
      <c r="F280" s="1218"/>
      <c r="G280" s="18" t="s">
        <v>22</v>
      </c>
      <c r="H280" s="27">
        <f>H279</f>
        <v>3000</v>
      </c>
      <c r="I280" s="45"/>
      <c r="J280" s="27">
        <f t="shared" si="70"/>
        <v>2250</v>
      </c>
      <c r="K280" s="33"/>
    </row>
    <row r="281" spans="1:21" ht="9.75" customHeight="1">
      <c r="A281" s="117"/>
      <c r="B281" s="118"/>
      <c r="C281" s="33"/>
      <c r="D281" s="117"/>
      <c r="E281" s="35"/>
      <c r="F281" s="33"/>
      <c r="G281" s="33"/>
      <c r="H281" s="119"/>
      <c r="I281" s="120"/>
      <c r="J281" s="119"/>
      <c r="K281" s="33"/>
    </row>
    <row r="282" spans="1:21" ht="48.75" customHeight="1">
      <c r="A282" s="228"/>
      <c r="B282" s="128" t="s">
        <v>218</v>
      </c>
      <c r="C282" s="17" t="s">
        <v>219</v>
      </c>
      <c r="D282" s="37"/>
      <c r="E282" s="16" t="s">
        <v>220</v>
      </c>
      <c r="F282" s="17" t="s">
        <v>221</v>
      </c>
      <c r="G282" s="18" t="s">
        <v>22</v>
      </c>
      <c r="H282" s="27">
        <v>1750</v>
      </c>
      <c r="I282" s="45"/>
      <c r="J282" s="27">
        <v>1000</v>
      </c>
      <c r="K282" s="33"/>
    </row>
    <row r="283" spans="1:21" ht="30" customHeight="1">
      <c r="A283" s="48"/>
      <c r="B283" s="230"/>
      <c r="C283" s="32"/>
      <c r="D283" s="117"/>
      <c r="E283" s="35"/>
      <c r="F283" s="33"/>
      <c r="G283" s="33"/>
      <c r="H283" s="119"/>
      <c r="I283" s="120"/>
      <c r="J283" s="119"/>
      <c r="K283" s="33"/>
    </row>
    <row r="284" spans="1:21" ht="30" customHeight="1">
      <c r="A284" s="48"/>
      <c r="B284" s="230"/>
      <c r="C284" s="32"/>
      <c r="D284" s="117"/>
      <c r="E284" s="35"/>
      <c r="F284" s="33"/>
      <c r="G284" s="33"/>
      <c r="H284" s="119"/>
      <c r="I284" s="120"/>
      <c r="J284" s="119"/>
      <c r="K284" s="33"/>
    </row>
    <row r="285" spans="1:21" ht="42" customHeight="1">
      <c r="A285" s="117"/>
      <c r="B285" s="118"/>
      <c r="C285" s="33"/>
      <c r="D285" s="117"/>
      <c r="E285" s="35"/>
      <c r="F285" s="33"/>
      <c r="G285" s="33"/>
      <c r="H285" s="119"/>
      <c r="I285" s="120"/>
      <c r="J285" s="119"/>
      <c r="K285" s="33"/>
    </row>
    <row r="286" spans="1:21" ht="21" customHeight="1">
      <c r="A286" s="117"/>
      <c r="B286" s="118"/>
      <c r="C286" s="33"/>
      <c r="D286" s="117"/>
      <c r="E286" s="35"/>
      <c r="F286" s="33"/>
      <c r="G286" s="33"/>
      <c r="H286" s="119"/>
      <c r="I286" s="120"/>
      <c r="J286" s="119"/>
      <c r="K286" s="33"/>
    </row>
    <row r="287" spans="1:21" ht="21" customHeight="1">
      <c r="K287" s="33"/>
    </row>
    <row r="288" spans="1:21" ht="21" customHeight="1">
      <c r="K288" s="33"/>
    </row>
    <row r="289" spans="11:11" ht="21" customHeight="1">
      <c r="K289" s="33"/>
    </row>
    <row r="290" spans="11:11" ht="39.75" customHeight="1">
      <c r="K290" s="33"/>
    </row>
    <row r="291" spans="11:11" ht="40.5" customHeight="1">
      <c r="K291" s="33"/>
    </row>
    <row r="292" spans="11:11" ht="28.5" customHeight="1">
      <c r="K292" s="33"/>
    </row>
    <row r="293" spans="11:11" ht="27" customHeight="1">
      <c r="K293" s="33"/>
    </row>
    <row r="294" spans="11:11" ht="30.75" customHeight="1">
      <c r="K294" s="33"/>
    </row>
    <row r="295" spans="11:11" ht="26.25" customHeight="1">
      <c r="K295" s="33"/>
    </row>
    <row r="296" spans="11:11" ht="21" customHeight="1">
      <c r="K296" s="33"/>
    </row>
    <row r="297" spans="11:11" ht="22.5" customHeight="1">
      <c r="K297" s="33"/>
    </row>
    <row r="298" spans="11:11" ht="48" customHeight="1">
      <c r="K298" s="33"/>
    </row>
    <row r="299" spans="11:11" ht="41.25" customHeight="1">
      <c r="K299" s="33"/>
    </row>
    <row r="300" spans="11:11" ht="41.25" customHeight="1">
      <c r="K300" s="33"/>
    </row>
    <row r="301" spans="11:11" ht="33" customHeight="1">
      <c r="K301" s="33"/>
    </row>
    <row r="302" spans="11:11" ht="21" customHeight="1">
      <c r="K302" s="33"/>
    </row>
    <row r="303" spans="11:11" ht="33.75" customHeight="1">
      <c r="K303" s="33"/>
    </row>
    <row r="304" spans="11:11" ht="21" customHeight="1">
      <c r="K304" s="33"/>
    </row>
    <row r="305" spans="11:11" ht="18" customHeight="1">
      <c r="K305" s="33"/>
    </row>
    <row r="306" spans="11:11" ht="21" customHeight="1">
      <c r="K306" s="33"/>
    </row>
    <row r="307" spans="11:11" ht="31.5" customHeight="1">
      <c r="K307" s="33"/>
    </row>
    <row r="308" spans="11:11" ht="21" customHeight="1">
      <c r="K308" s="33"/>
    </row>
    <row r="309" spans="11:11" ht="30.75" customHeight="1">
      <c r="K309" s="33"/>
    </row>
    <row r="310" spans="11:11" ht="21" customHeight="1">
      <c r="K310" s="33"/>
    </row>
    <row r="311" spans="11:11" ht="21.75" customHeight="1">
      <c r="K311" s="33"/>
    </row>
    <row r="312" spans="11:11" ht="39" customHeight="1">
      <c r="K312" s="33"/>
    </row>
    <row r="313" spans="11:11" ht="44.25" customHeight="1">
      <c r="K313" s="33"/>
    </row>
    <row r="314" spans="11:11" ht="55.5" customHeight="1">
      <c r="K314" s="33"/>
    </row>
    <row r="315" spans="11:11" ht="33" customHeight="1">
      <c r="K315" s="33"/>
    </row>
    <row r="316" spans="11:11" ht="39.75" customHeight="1">
      <c r="K316" s="33"/>
    </row>
    <row r="317" spans="11:11" ht="47.25" customHeight="1">
      <c r="K317" s="33"/>
    </row>
    <row r="318" spans="11:11" ht="12.75" customHeight="1">
      <c r="K318" s="33"/>
    </row>
    <row r="319" spans="11:11" ht="51" customHeight="1">
      <c r="K319" s="33"/>
    </row>
    <row r="320" spans="11:11" ht="51.75" customHeight="1">
      <c r="K320" s="33"/>
    </row>
    <row r="321" spans="8:11" ht="12.75" customHeight="1">
      <c r="K321" s="33"/>
    </row>
    <row r="322" spans="8:11" ht="12.75" customHeight="1">
      <c r="K322" s="33"/>
    </row>
    <row r="323" spans="8:11" ht="12.75" customHeight="1">
      <c r="K323" s="33"/>
    </row>
    <row r="324" spans="8:11" ht="12.75" customHeight="1">
      <c r="K324" s="33"/>
    </row>
    <row r="325" spans="8:11" ht="12.75" customHeight="1">
      <c r="K325" s="33"/>
    </row>
    <row r="326" spans="8:11" ht="12.75" customHeight="1">
      <c r="K326" s="33"/>
    </row>
    <row r="327" spans="8:11" ht="12.75" customHeight="1">
      <c r="H327" s="5"/>
      <c r="I327" s="5"/>
      <c r="J327" s="5"/>
      <c r="K327" s="33"/>
    </row>
    <row r="328" spans="8:11" ht="12.75" customHeight="1">
      <c r="H328" s="5"/>
      <c r="I328" s="5"/>
      <c r="J328" s="5"/>
      <c r="K328" s="33"/>
    </row>
    <row r="329" spans="8:11" ht="12.75" customHeight="1">
      <c r="H329" s="5"/>
      <c r="I329" s="5"/>
      <c r="J329" s="5"/>
      <c r="K329" s="33"/>
    </row>
    <row r="330" spans="8:11" ht="12.75" customHeight="1">
      <c r="H330" s="5"/>
      <c r="I330" s="5"/>
      <c r="J330" s="5"/>
      <c r="K330" s="33"/>
    </row>
    <row r="331" spans="8:11" ht="12.75" customHeight="1">
      <c r="H331" s="5"/>
      <c r="I331" s="5"/>
      <c r="J331" s="5"/>
      <c r="K331" s="33"/>
    </row>
    <row r="332" spans="8:11" ht="12.75" customHeight="1">
      <c r="H332" s="5"/>
      <c r="I332" s="5"/>
      <c r="J332" s="5"/>
      <c r="K332" s="33"/>
    </row>
    <row r="333" spans="8:11" ht="12.75" customHeight="1">
      <c r="H333" s="5"/>
      <c r="I333" s="5"/>
      <c r="J333" s="5"/>
      <c r="K333" s="33"/>
    </row>
    <row r="334" spans="8:11" ht="12.75" customHeight="1">
      <c r="H334" s="5"/>
      <c r="I334" s="5"/>
      <c r="J334" s="5"/>
      <c r="K334" s="33"/>
    </row>
    <row r="335" spans="8:11" ht="12.75" customHeight="1">
      <c r="H335" s="5"/>
      <c r="I335" s="5"/>
      <c r="J335" s="5"/>
      <c r="K335" s="33"/>
    </row>
    <row r="336" spans="8:11" ht="12.75" customHeight="1">
      <c r="H336" s="5"/>
      <c r="I336" s="5"/>
      <c r="J336" s="5"/>
      <c r="K336" s="33"/>
    </row>
    <row r="337" spans="10:11" ht="12.75" customHeight="1">
      <c r="J337" s="5"/>
      <c r="K337" s="33"/>
    </row>
    <row r="338" spans="10:11" ht="12.75" customHeight="1">
      <c r="K338" s="33"/>
    </row>
    <row r="339" spans="10:11" ht="12.75" customHeight="1">
      <c r="K339" s="33"/>
    </row>
    <row r="340" spans="10:11" ht="12.75" customHeight="1">
      <c r="K340" s="33"/>
    </row>
    <row r="341" spans="10:11" ht="12.75" customHeight="1">
      <c r="K341" s="33"/>
    </row>
    <row r="342" spans="10:11" ht="12.75" customHeight="1">
      <c r="K342" s="33"/>
    </row>
    <row r="343" spans="10:11" ht="12.75" customHeight="1">
      <c r="K343" s="33"/>
    </row>
    <row r="344" spans="10:11" ht="12.75" customHeight="1">
      <c r="K344" s="33"/>
    </row>
    <row r="345" spans="10:11" ht="12.75" customHeight="1">
      <c r="K345" s="33"/>
    </row>
    <row r="346" spans="10:11" ht="12.75" customHeight="1">
      <c r="K346" s="33"/>
    </row>
    <row r="347" spans="10:11" ht="12.75" customHeight="1">
      <c r="K347" s="33"/>
    </row>
    <row r="348" spans="10:11" ht="12.75" customHeight="1">
      <c r="K348" s="33"/>
    </row>
    <row r="349" spans="10:11" ht="12.75" customHeight="1">
      <c r="K349" s="33"/>
    </row>
    <row r="350" spans="10:11" ht="12.75" customHeight="1">
      <c r="K350" s="33"/>
    </row>
    <row r="351" spans="10:11" ht="12.75" customHeight="1">
      <c r="K351" s="33"/>
    </row>
    <row r="352" spans="10:11" ht="12.75" customHeight="1">
      <c r="K352" s="33"/>
    </row>
    <row r="353" spans="11:11" ht="12.75" customHeight="1">
      <c r="K353" s="33"/>
    </row>
    <row r="354" spans="11:11" ht="12.75" customHeight="1">
      <c r="K354" s="33"/>
    </row>
    <row r="355" spans="11:11" ht="12.75" customHeight="1">
      <c r="K355" s="33"/>
    </row>
    <row r="356" spans="11:11" ht="12.75" customHeight="1">
      <c r="K356" s="33"/>
    </row>
    <row r="357" spans="11:11" ht="12.75" customHeight="1">
      <c r="K357" s="33"/>
    </row>
    <row r="358" spans="11:11" ht="12.75" customHeight="1">
      <c r="K358" s="33"/>
    </row>
    <row r="359" spans="11:11" ht="12.75" customHeight="1">
      <c r="K359" s="33"/>
    </row>
    <row r="360" spans="11:11" ht="12.75" customHeight="1">
      <c r="K360" s="33"/>
    </row>
    <row r="361" spans="11:11" ht="12.75" customHeight="1">
      <c r="K361" s="33"/>
    </row>
    <row r="362" spans="11:11" ht="12.75" customHeight="1">
      <c r="K362" s="33"/>
    </row>
    <row r="363" spans="11:11" ht="12.75" customHeight="1">
      <c r="K363" s="33"/>
    </row>
    <row r="364" spans="11:11" ht="12.75" customHeight="1">
      <c r="K364" s="33"/>
    </row>
    <row r="365" spans="11:11" ht="12.75" customHeight="1">
      <c r="K365" s="33"/>
    </row>
    <row r="366" spans="11:11" ht="12.75" customHeight="1">
      <c r="K366" s="33"/>
    </row>
    <row r="367" spans="11:11" ht="12.75" customHeight="1">
      <c r="K367" s="33"/>
    </row>
    <row r="368" spans="11:11" ht="12.75" customHeight="1">
      <c r="K368" s="33"/>
    </row>
    <row r="369" spans="11:11" ht="12.75" customHeight="1">
      <c r="K369" s="33"/>
    </row>
    <row r="370" spans="11:11" ht="12.75" customHeight="1">
      <c r="K370" s="33"/>
    </row>
    <row r="371" spans="11:11" ht="12.75" customHeight="1">
      <c r="K371" s="33"/>
    </row>
    <row r="372" spans="11:11" ht="12.75" customHeight="1">
      <c r="K372" s="33"/>
    </row>
    <row r="373" spans="11:11" ht="12.75" customHeight="1">
      <c r="K373" s="33"/>
    </row>
    <row r="374" spans="11:11" ht="12.75" customHeight="1">
      <c r="K374" s="33"/>
    </row>
    <row r="375" spans="11:11" ht="12.75" customHeight="1">
      <c r="K375" s="33"/>
    </row>
    <row r="376" spans="11:11" ht="12.75" customHeight="1">
      <c r="K376" s="33"/>
    </row>
    <row r="377" spans="11:11" ht="12.75" customHeight="1">
      <c r="K377" s="33"/>
    </row>
    <row r="378" spans="11:11" ht="12.75" customHeight="1">
      <c r="K378" s="33"/>
    </row>
    <row r="379" spans="11:11" ht="12.75" customHeight="1">
      <c r="K379" s="33"/>
    </row>
    <row r="380" spans="11:11" ht="12.75" customHeight="1">
      <c r="K380" s="33"/>
    </row>
    <row r="381" spans="11:11" ht="12.75" customHeight="1">
      <c r="K381" s="33"/>
    </row>
    <row r="382" spans="11:11" ht="12.75" customHeight="1">
      <c r="K382" s="33"/>
    </row>
    <row r="383" spans="11:11" ht="12.75" customHeight="1">
      <c r="K383" s="33"/>
    </row>
    <row r="384" spans="11:11" ht="12.75" customHeight="1">
      <c r="K384" s="33"/>
    </row>
    <row r="385" spans="11:11" ht="12.75" customHeight="1">
      <c r="K385" s="33"/>
    </row>
    <row r="386" spans="11:11" ht="12.75" customHeight="1">
      <c r="K386" s="33"/>
    </row>
    <row r="387" spans="11:11" ht="12.75" customHeight="1">
      <c r="K387" s="33"/>
    </row>
    <row r="388" spans="11:11" ht="12.75" customHeight="1">
      <c r="K388" s="33"/>
    </row>
    <row r="389" spans="11:11" ht="12.75" customHeight="1">
      <c r="K389" s="33"/>
    </row>
    <row r="390" spans="11:11" ht="12.75" customHeight="1">
      <c r="K390" s="33"/>
    </row>
    <row r="391" spans="11:11" ht="12.75" customHeight="1">
      <c r="K391" s="33"/>
    </row>
    <row r="392" spans="11:11" ht="12.75" customHeight="1">
      <c r="K392" s="33"/>
    </row>
    <row r="393" spans="11:11" ht="12.75" customHeight="1">
      <c r="K393" s="33"/>
    </row>
    <row r="394" spans="11:11" ht="12.75" customHeight="1">
      <c r="K394" s="33"/>
    </row>
    <row r="395" spans="11:11" ht="12.75" customHeight="1">
      <c r="K395" s="33"/>
    </row>
    <row r="396" spans="11:11" ht="12.75" customHeight="1">
      <c r="K396" s="33"/>
    </row>
    <row r="397" spans="11:11" ht="12.75" customHeight="1">
      <c r="K397" s="33"/>
    </row>
    <row r="398" spans="11:11" ht="12.75" customHeight="1">
      <c r="K398" s="33"/>
    </row>
    <row r="399" spans="11:11" ht="12.75" customHeight="1">
      <c r="K399" s="33"/>
    </row>
    <row r="400" spans="11:11" ht="12.75" customHeight="1">
      <c r="K400" s="33"/>
    </row>
    <row r="401" spans="11:11" ht="12.75" customHeight="1">
      <c r="K401" s="33"/>
    </row>
    <row r="402" spans="11:11" ht="12.75" customHeight="1">
      <c r="K402" s="33"/>
    </row>
    <row r="403" spans="11:11" ht="12.75" customHeight="1">
      <c r="K403" s="33"/>
    </row>
    <row r="404" spans="11:11" ht="12.75" customHeight="1">
      <c r="K404" s="33"/>
    </row>
    <row r="405" spans="11:11" ht="12.75" customHeight="1">
      <c r="K405" s="33"/>
    </row>
    <row r="406" spans="11:11" ht="12.75" customHeight="1">
      <c r="K406" s="33"/>
    </row>
    <row r="407" spans="11:11" ht="12.75" customHeight="1">
      <c r="K407" s="33"/>
    </row>
    <row r="408" spans="11:11" ht="12.75" customHeight="1">
      <c r="K408" s="33"/>
    </row>
    <row r="409" spans="11:11" ht="12.75" customHeight="1">
      <c r="K409" s="33"/>
    </row>
    <row r="410" spans="11:11" ht="12.75" customHeight="1">
      <c r="K410" s="33"/>
    </row>
    <row r="411" spans="11:11" ht="12.75" customHeight="1">
      <c r="K411" s="33"/>
    </row>
    <row r="412" spans="11:11" ht="12.75" customHeight="1">
      <c r="K412" s="33"/>
    </row>
    <row r="413" spans="11:11" ht="12.75" customHeight="1">
      <c r="K413" s="33"/>
    </row>
    <row r="414" spans="11:11" ht="12.75" customHeight="1">
      <c r="K414" s="33"/>
    </row>
    <row r="415" spans="11:11" ht="12.75" customHeight="1">
      <c r="K415" s="33"/>
    </row>
    <row r="416" spans="11:11" ht="12.75" customHeight="1">
      <c r="K416" s="33"/>
    </row>
    <row r="417" spans="11:11" ht="12.75" customHeight="1">
      <c r="K417" s="33"/>
    </row>
    <row r="418" spans="11:11" ht="12.75" customHeight="1">
      <c r="K418" s="33"/>
    </row>
    <row r="419" spans="11:11" ht="12.75" customHeight="1">
      <c r="K419" s="33"/>
    </row>
    <row r="420" spans="11:11" ht="12.75" customHeight="1">
      <c r="K420" s="33"/>
    </row>
    <row r="421" spans="11:11" ht="12.75" customHeight="1">
      <c r="K421" s="33"/>
    </row>
    <row r="422" spans="11:11" ht="12.75" customHeight="1">
      <c r="K422" s="33"/>
    </row>
    <row r="423" spans="11:11" ht="12.75" customHeight="1">
      <c r="K423" s="33"/>
    </row>
    <row r="424" spans="11:11" ht="12.75" customHeight="1">
      <c r="K424" s="33"/>
    </row>
    <row r="425" spans="11:11" ht="12.75" customHeight="1">
      <c r="K425" s="33"/>
    </row>
    <row r="426" spans="11:11" ht="12.75" customHeight="1">
      <c r="K426" s="33"/>
    </row>
    <row r="427" spans="11:11" ht="12.75" customHeight="1">
      <c r="K427" s="33"/>
    </row>
    <row r="428" spans="11:11" ht="12.75" customHeight="1">
      <c r="K428" s="33"/>
    </row>
    <row r="429" spans="11:11" ht="12.75" customHeight="1">
      <c r="K429" s="33"/>
    </row>
    <row r="430" spans="11:11" ht="12.75" customHeight="1">
      <c r="K430" s="33"/>
    </row>
    <row r="431" spans="11:11" ht="12.75" customHeight="1">
      <c r="K431" s="33"/>
    </row>
    <row r="432" spans="11:11" ht="12.75" customHeight="1">
      <c r="K432" s="33"/>
    </row>
    <row r="433" spans="11:11" ht="12.75" customHeight="1">
      <c r="K433" s="33"/>
    </row>
    <row r="434" spans="11:11" ht="12.75" customHeight="1">
      <c r="K434" s="33"/>
    </row>
    <row r="435" spans="11:11" ht="12.75" customHeight="1">
      <c r="K435" s="33"/>
    </row>
    <row r="436" spans="11:11" ht="12.75" customHeight="1">
      <c r="K436" s="33"/>
    </row>
    <row r="437" spans="11:11" ht="12.75" customHeight="1">
      <c r="K437" s="33"/>
    </row>
    <row r="438" spans="11:11" ht="12.75" customHeight="1">
      <c r="K438" s="33"/>
    </row>
    <row r="439" spans="11:11" ht="12.75" customHeight="1">
      <c r="K439" s="33"/>
    </row>
    <row r="440" spans="11:11" ht="12.75" customHeight="1">
      <c r="K440" s="33"/>
    </row>
    <row r="441" spans="11:11" ht="12.75" customHeight="1">
      <c r="K441" s="33"/>
    </row>
    <row r="442" spans="11:11" ht="12.75" customHeight="1">
      <c r="K442" s="33"/>
    </row>
    <row r="443" spans="11:11" ht="12.75" customHeight="1">
      <c r="K443" s="33"/>
    </row>
    <row r="444" spans="11:11" ht="12.75" customHeight="1">
      <c r="K444" s="33"/>
    </row>
    <row r="445" spans="11:11" ht="12.75" customHeight="1">
      <c r="K445" s="33"/>
    </row>
    <row r="446" spans="11:11" ht="12.75" customHeight="1">
      <c r="K446" s="33"/>
    </row>
    <row r="447" spans="11:11" ht="12.75" customHeight="1">
      <c r="K447" s="33"/>
    </row>
    <row r="448" spans="11:11" ht="12.75" customHeight="1">
      <c r="K448" s="33"/>
    </row>
    <row r="449" spans="11:11" ht="12.75" customHeight="1">
      <c r="K449" s="33"/>
    </row>
    <row r="450" spans="11:11" ht="12.75" customHeight="1">
      <c r="K450" s="33"/>
    </row>
    <row r="451" spans="11:11" ht="12.75" customHeight="1">
      <c r="K451" s="33"/>
    </row>
    <row r="452" spans="11:11" ht="12.75" customHeight="1">
      <c r="K452" s="33"/>
    </row>
    <row r="453" spans="11:11" ht="12.75" customHeight="1">
      <c r="K453" s="33"/>
    </row>
    <row r="454" spans="11:11" ht="12.75" customHeight="1">
      <c r="K454" s="33"/>
    </row>
    <row r="455" spans="11:11" ht="12.75" customHeight="1">
      <c r="K455" s="33"/>
    </row>
    <row r="456" spans="11:11" ht="12.75" customHeight="1">
      <c r="K456" s="33"/>
    </row>
    <row r="457" spans="11:11" ht="12.75" customHeight="1">
      <c r="K457" s="33"/>
    </row>
    <row r="458" spans="11:11" ht="12.75" customHeight="1">
      <c r="K458" s="33"/>
    </row>
    <row r="459" spans="11:11" ht="12.75" customHeight="1">
      <c r="K459" s="33"/>
    </row>
    <row r="460" spans="11:11" ht="12.75" customHeight="1">
      <c r="K460" s="33"/>
    </row>
    <row r="461" spans="11:11" ht="12.75" customHeight="1">
      <c r="K461" s="33"/>
    </row>
    <row r="462" spans="11:11" ht="12.75" customHeight="1">
      <c r="K462" s="33"/>
    </row>
    <row r="463" spans="11:11" ht="12.75" customHeight="1">
      <c r="K463" s="33"/>
    </row>
    <row r="464" spans="11:11" ht="12.75" customHeight="1">
      <c r="K464" s="33"/>
    </row>
    <row r="465" spans="11:11" ht="12.75" customHeight="1">
      <c r="K465" s="33"/>
    </row>
    <row r="466" spans="11:11" ht="12.75" customHeight="1">
      <c r="K466" s="33"/>
    </row>
    <row r="467" spans="11:11" ht="12.75" customHeight="1">
      <c r="K467" s="33"/>
    </row>
    <row r="468" spans="11:11" ht="12.75" customHeight="1">
      <c r="K468" s="33"/>
    </row>
    <row r="469" spans="11:11" ht="12.75" customHeight="1">
      <c r="K469" s="33"/>
    </row>
    <row r="470" spans="11:11" ht="12.75" customHeight="1">
      <c r="K470" s="33"/>
    </row>
    <row r="471" spans="11:11" ht="12.75" customHeight="1">
      <c r="K471" s="33"/>
    </row>
    <row r="472" spans="11:11" ht="12.75" customHeight="1">
      <c r="K472" s="33"/>
    </row>
    <row r="473" spans="11:11" ht="12.75" customHeight="1">
      <c r="K473" s="33"/>
    </row>
    <row r="474" spans="11:11" ht="12.75" customHeight="1">
      <c r="K474" s="33"/>
    </row>
    <row r="475" spans="11:11" ht="12.75" customHeight="1">
      <c r="K475" s="33"/>
    </row>
    <row r="476" spans="11:11" ht="12.75" customHeight="1">
      <c r="K476" s="33"/>
    </row>
    <row r="477" spans="11:11" ht="12.75" customHeight="1">
      <c r="K477" s="33"/>
    </row>
    <row r="478" spans="11:11" ht="12.75" customHeight="1">
      <c r="K478" s="33"/>
    </row>
    <row r="479" spans="11:11" ht="12.75" customHeight="1">
      <c r="K479" s="33"/>
    </row>
    <row r="480" spans="11:11" ht="12.75" customHeight="1">
      <c r="K480" s="33"/>
    </row>
    <row r="481" spans="11:11" ht="12.75" customHeight="1">
      <c r="K481" s="33"/>
    </row>
    <row r="482" spans="11:11" ht="12.75" customHeight="1">
      <c r="K482" s="33"/>
    </row>
    <row r="483" spans="11:11" ht="12.75" customHeight="1">
      <c r="K483" s="33"/>
    </row>
    <row r="484" spans="11:11" ht="12.75" customHeight="1">
      <c r="K484" s="33"/>
    </row>
    <row r="485" spans="11:11" ht="12.75" customHeight="1">
      <c r="K485" s="33"/>
    </row>
    <row r="486" spans="11:11" ht="12.75" customHeight="1">
      <c r="K486" s="33"/>
    </row>
    <row r="487" spans="11:11" ht="12.75" customHeight="1">
      <c r="K487" s="33"/>
    </row>
    <row r="488" spans="11:11" ht="12.75" customHeight="1">
      <c r="K488" s="33"/>
    </row>
    <row r="489" spans="11:11" ht="12.75" customHeight="1">
      <c r="K489" s="33"/>
    </row>
    <row r="490" spans="11:11" ht="12.75" customHeight="1">
      <c r="K490" s="33"/>
    </row>
    <row r="491" spans="11:11" ht="12.75" customHeight="1">
      <c r="K491" s="33"/>
    </row>
    <row r="492" spans="11:11" ht="12.75" customHeight="1">
      <c r="K492" s="33"/>
    </row>
    <row r="493" spans="11:11" ht="12.75" customHeight="1">
      <c r="K493" s="33"/>
    </row>
    <row r="494" spans="11:11" ht="12.75" customHeight="1">
      <c r="K494" s="33"/>
    </row>
    <row r="495" spans="11:11" ht="12.75" customHeight="1">
      <c r="K495" s="33"/>
    </row>
    <row r="496" spans="11:11" ht="12.75" customHeight="1">
      <c r="K496" s="33"/>
    </row>
    <row r="497" spans="11:11" ht="12.75" customHeight="1">
      <c r="K497" s="33"/>
    </row>
    <row r="498" spans="11:11" ht="12.75" customHeight="1">
      <c r="K498" s="33"/>
    </row>
    <row r="499" spans="11:11" ht="12.75" customHeight="1">
      <c r="K499" s="33"/>
    </row>
    <row r="500" spans="11:11" ht="12.75" customHeight="1">
      <c r="K500" s="33"/>
    </row>
    <row r="501" spans="11:11" ht="12.75" customHeight="1">
      <c r="K501" s="33"/>
    </row>
    <row r="502" spans="11:11" ht="12.75" customHeight="1">
      <c r="K502" s="33"/>
    </row>
    <row r="503" spans="11:11" ht="12.75" customHeight="1">
      <c r="K503" s="33"/>
    </row>
    <row r="504" spans="11:11" ht="12.75" customHeight="1">
      <c r="K504" s="33"/>
    </row>
    <row r="505" spans="11:11" ht="12.75" customHeight="1">
      <c r="K505" s="33"/>
    </row>
    <row r="506" spans="11:11" ht="12.75" customHeight="1">
      <c r="K506" s="33"/>
    </row>
    <row r="507" spans="11:11" ht="12.75" customHeight="1">
      <c r="K507" s="33"/>
    </row>
    <row r="508" spans="11:11" ht="12.75" customHeight="1">
      <c r="K508" s="33"/>
    </row>
    <row r="509" spans="11:11" ht="12.75" customHeight="1">
      <c r="K509" s="33"/>
    </row>
    <row r="510" spans="11:11" ht="12.75" customHeight="1">
      <c r="K510" s="33"/>
    </row>
    <row r="511" spans="11:11" ht="12.75" customHeight="1">
      <c r="K511" s="33"/>
    </row>
    <row r="512" spans="11:11" ht="12.75" customHeight="1">
      <c r="K512" s="33"/>
    </row>
    <row r="513" spans="11:11" ht="12.75" customHeight="1">
      <c r="K513" s="33"/>
    </row>
    <row r="514" spans="11:11" ht="12.75" customHeight="1">
      <c r="K514" s="33"/>
    </row>
    <row r="515" spans="11:11" ht="12.75" customHeight="1">
      <c r="K515" s="33"/>
    </row>
    <row r="516" spans="11:11" ht="12.75" customHeight="1">
      <c r="K516" s="33"/>
    </row>
    <row r="517" spans="11:11" ht="12.75" customHeight="1">
      <c r="K517" s="33"/>
    </row>
    <row r="518" spans="11:11" ht="12.75" customHeight="1">
      <c r="K518" s="33"/>
    </row>
    <row r="519" spans="11:11" ht="12.75" customHeight="1">
      <c r="K519" s="33"/>
    </row>
    <row r="520" spans="11:11" ht="12.75" customHeight="1">
      <c r="K520" s="33"/>
    </row>
    <row r="521" spans="11:11" ht="12.75" customHeight="1">
      <c r="K521" s="33"/>
    </row>
    <row r="522" spans="11:11" ht="12.75" customHeight="1">
      <c r="K522" s="33"/>
    </row>
    <row r="523" spans="11:11" ht="12.75" customHeight="1">
      <c r="K523" s="33"/>
    </row>
    <row r="524" spans="11:11" ht="12.75" customHeight="1">
      <c r="K524" s="33"/>
    </row>
    <row r="525" spans="11:11" ht="12.75" customHeight="1">
      <c r="K525" s="33"/>
    </row>
    <row r="526" spans="11:11" ht="12.75" customHeight="1">
      <c r="K526" s="33"/>
    </row>
    <row r="527" spans="11:11" ht="12.75" customHeight="1">
      <c r="K527" s="33"/>
    </row>
    <row r="528" spans="11:11" ht="12.75" customHeight="1">
      <c r="K528" s="33"/>
    </row>
    <row r="529" spans="11:11" ht="12.75" customHeight="1">
      <c r="K529" s="33"/>
    </row>
    <row r="530" spans="11:11" ht="12.75" customHeight="1">
      <c r="K530" s="33"/>
    </row>
    <row r="531" spans="11:11" ht="12.75" customHeight="1">
      <c r="K531" s="33"/>
    </row>
    <row r="532" spans="11:11" ht="12.75" customHeight="1">
      <c r="K532" s="33"/>
    </row>
    <row r="533" spans="11:11" ht="12.75" customHeight="1">
      <c r="K533" s="33"/>
    </row>
    <row r="534" spans="11:11" ht="12.75" customHeight="1">
      <c r="K534" s="33"/>
    </row>
    <row r="535" spans="11:11" ht="12.75" customHeight="1">
      <c r="K535" s="33"/>
    </row>
    <row r="536" spans="11:11" ht="12.75" customHeight="1">
      <c r="K536" s="33"/>
    </row>
    <row r="537" spans="11:11" ht="12.75" customHeight="1">
      <c r="K537" s="33"/>
    </row>
    <row r="538" spans="11:11" ht="12.75" customHeight="1">
      <c r="K538" s="33"/>
    </row>
    <row r="539" spans="11:11" ht="12.75" customHeight="1">
      <c r="K539" s="33"/>
    </row>
    <row r="540" spans="11:11" ht="12.75" customHeight="1">
      <c r="K540" s="33"/>
    </row>
    <row r="541" spans="11:11" ht="12.75" customHeight="1">
      <c r="K541" s="33"/>
    </row>
    <row r="542" spans="11:11" ht="12.75" customHeight="1">
      <c r="K542" s="33"/>
    </row>
    <row r="543" spans="11:11" ht="12.75" customHeight="1">
      <c r="K543" s="33"/>
    </row>
    <row r="544" spans="11:11" ht="12.75" customHeight="1">
      <c r="K544" s="33"/>
    </row>
    <row r="545" spans="11:11" ht="12.75" customHeight="1">
      <c r="K545" s="33"/>
    </row>
    <row r="546" spans="11:11" ht="12.75" customHeight="1">
      <c r="K546" s="33"/>
    </row>
    <row r="547" spans="11:11" ht="12.75" customHeight="1">
      <c r="K547" s="33"/>
    </row>
    <row r="548" spans="11:11" ht="12.75" customHeight="1">
      <c r="K548" s="33"/>
    </row>
    <row r="549" spans="11:11" ht="12.75" customHeight="1">
      <c r="K549" s="33"/>
    </row>
    <row r="550" spans="11:11" ht="12.75" customHeight="1">
      <c r="K550" s="33"/>
    </row>
    <row r="551" spans="11:11" ht="12.75" customHeight="1">
      <c r="K551" s="33"/>
    </row>
    <row r="552" spans="11:11" ht="12.75" customHeight="1">
      <c r="K552" s="33"/>
    </row>
    <row r="553" spans="11:11" ht="12.75" customHeight="1">
      <c r="K553" s="33"/>
    </row>
    <row r="554" spans="11:11" ht="12.75" customHeight="1">
      <c r="K554" s="33"/>
    </row>
    <row r="555" spans="11:11" ht="12.75" customHeight="1">
      <c r="K555" s="33"/>
    </row>
    <row r="556" spans="11:11" ht="12.75" customHeight="1">
      <c r="K556" s="33"/>
    </row>
    <row r="557" spans="11:11" ht="12.75" customHeight="1">
      <c r="K557" s="33"/>
    </row>
    <row r="558" spans="11:11" ht="12.75" customHeight="1">
      <c r="K558" s="33"/>
    </row>
    <row r="559" spans="11:11" ht="12.75" customHeight="1">
      <c r="K559" s="33"/>
    </row>
    <row r="560" spans="11:11" ht="12.75" customHeight="1">
      <c r="K560" s="33"/>
    </row>
    <row r="561" spans="11:11" ht="12.75" customHeight="1">
      <c r="K561" s="33"/>
    </row>
    <row r="562" spans="11:11" ht="12.75" customHeight="1">
      <c r="K562" s="33"/>
    </row>
    <row r="563" spans="11:11" ht="12.75" customHeight="1">
      <c r="K563" s="33"/>
    </row>
    <row r="564" spans="11:11" ht="12.75" customHeight="1">
      <c r="K564" s="33"/>
    </row>
    <row r="565" spans="11:11" ht="12.75" customHeight="1">
      <c r="K565" s="33"/>
    </row>
    <row r="566" spans="11:11" ht="12.75" customHeight="1">
      <c r="K566" s="33"/>
    </row>
    <row r="567" spans="11:11" ht="12.75" customHeight="1">
      <c r="K567" s="33"/>
    </row>
    <row r="568" spans="11:11" ht="12.75" customHeight="1">
      <c r="K568" s="33"/>
    </row>
    <row r="569" spans="11:11" ht="12.75" customHeight="1">
      <c r="K569" s="33"/>
    </row>
    <row r="570" spans="11:11" ht="12.75" customHeight="1">
      <c r="K570" s="33"/>
    </row>
    <row r="571" spans="11:11" ht="12.75" customHeight="1">
      <c r="K571" s="33"/>
    </row>
    <row r="572" spans="11:11" ht="12.75" customHeight="1">
      <c r="K572" s="33"/>
    </row>
    <row r="573" spans="11:11" ht="12.75" customHeight="1">
      <c r="K573" s="33"/>
    </row>
    <row r="574" spans="11:11" ht="12.75" customHeight="1">
      <c r="K574" s="33"/>
    </row>
    <row r="575" spans="11:11" ht="12.75" customHeight="1">
      <c r="K575" s="33"/>
    </row>
    <row r="576" spans="11:11" ht="12.75" customHeight="1">
      <c r="K576" s="33"/>
    </row>
    <row r="577" spans="11:11" ht="12.75" customHeight="1">
      <c r="K577" s="33"/>
    </row>
    <row r="578" spans="11:11" ht="12.75" customHeight="1">
      <c r="K578" s="33"/>
    </row>
    <row r="579" spans="11:11" ht="12.75" customHeight="1">
      <c r="K579" s="33"/>
    </row>
    <row r="580" spans="11:11" ht="12.75" customHeight="1">
      <c r="K580" s="33"/>
    </row>
    <row r="581" spans="11:11" ht="12.75" customHeight="1">
      <c r="K581" s="33"/>
    </row>
    <row r="582" spans="11:11" ht="12.75" customHeight="1">
      <c r="K582" s="33"/>
    </row>
    <row r="583" spans="11:11" ht="12.75" customHeight="1">
      <c r="K583" s="33"/>
    </row>
    <row r="584" spans="11:11" ht="12.75" customHeight="1">
      <c r="K584" s="33"/>
    </row>
    <row r="585" spans="11:11" ht="12.75" customHeight="1">
      <c r="K585" s="33"/>
    </row>
    <row r="586" spans="11:11" ht="12.75" customHeight="1">
      <c r="K586" s="33"/>
    </row>
    <row r="587" spans="11:11" ht="12.75" customHeight="1">
      <c r="K587" s="33"/>
    </row>
    <row r="588" spans="11:11" ht="12.75" customHeight="1">
      <c r="K588" s="33"/>
    </row>
    <row r="589" spans="11:11" ht="12.75" customHeight="1">
      <c r="K589" s="33"/>
    </row>
    <row r="590" spans="11:11" ht="12.75" customHeight="1">
      <c r="K590" s="33"/>
    </row>
    <row r="591" spans="11:11" ht="12.75" customHeight="1">
      <c r="K591" s="33"/>
    </row>
    <row r="592" spans="11:11" ht="12.75" customHeight="1">
      <c r="K592" s="33"/>
    </row>
    <row r="593" spans="11:11" ht="12.75" customHeight="1">
      <c r="K593" s="33"/>
    </row>
    <row r="594" spans="11:11" ht="12.75" customHeight="1">
      <c r="K594" s="33"/>
    </row>
    <row r="595" spans="11:11" ht="12.75" customHeight="1">
      <c r="K595" s="33"/>
    </row>
    <row r="596" spans="11:11" ht="12.75" customHeight="1">
      <c r="K596" s="33"/>
    </row>
    <row r="597" spans="11:11" ht="12.75" customHeight="1">
      <c r="K597" s="33"/>
    </row>
    <row r="598" spans="11:11" ht="12.75" customHeight="1">
      <c r="K598" s="33"/>
    </row>
    <row r="599" spans="11:11" ht="12.75" customHeight="1">
      <c r="K599" s="33"/>
    </row>
    <row r="600" spans="11:11" ht="12.75" customHeight="1">
      <c r="K600" s="33"/>
    </row>
    <row r="601" spans="11:11" ht="12.75" customHeight="1">
      <c r="K601" s="33"/>
    </row>
    <row r="602" spans="11:11" ht="12.75" customHeight="1">
      <c r="K602" s="33"/>
    </row>
    <row r="603" spans="11:11" ht="12.75" customHeight="1">
      <c r="K603" s="33"/>
    </row>
    <row r="604" spans="11:11" ht="12.75" customHeight="1">
      <c r="K604" s="33"/>
    </row>
    <row r="605" spans="11:11" ht="12.75" customHeight="1">
      <c r="K605" s="33"/>
    </row>
    <row r="606" spans="11:11" ht="12.75" customHeight="1">
      <c r="K606" s="33"/>
    </row>
    <row r="607" spans="11:11" ht="12.75" customHeight="1">
      <c r="K607" s="33"/>
    </row>
    <row r="608" spans="11:11" ht="12.75" customHeight="1">
      <c r="K608" s="33"/>
    </row>
    <row r="609" spans="11:11" ht="12.75" customHeight="1">
      <c r="K609" s="33"/>
    </row>
    <row r="610" spans="11:11" ht="12.75" customHeight="1">
      <c r="K610" s="33"/>
    </row>
    <row r="611" spans="11:11" ht="12.75" customHeight="1">
      <c r="K611" s="33"/>
    </row>
    <row r="612" spans="11:11" ht="12.75" customHeight="1">
      <c r="K612" s="33"/>
    </row>
    <row r="613" spans="11:11" ht="12.75" customHeight="1">
      <c r="K613" s="33"/>
    </row>
    <row r="614" spans="11:11" ht="12.75" customHeight="1">
      <c r="K614" s="33"/>
    </row>
    <row r="615" spans="11:11" ht="12.75" customHeight="1">
      <c r="K615" s="33"/>
    </row>
    <row r="616" spans="11:11" ht="12.75" customHeight="1">
      <c r="K616" s="33"/>
    </row>
    <row r="617" spans="11:11" ht="12.75" customHeight="1">
      <c r="K617" s="33"/>
    </row>
    <row r="618" spans="11:11" ht="12.75" customHeight="1">
      <c r="K618" s="33"/>
    </row>
    <row r="619" spans="11:11" ht="12.75" customHeight="1">
      <c r="K619" s="33"/>
    </row>
    <row r="620" spans="11:11" ht="12.75" customHeight="1">
      <c r="K620" s="33"/>
    </row>
    <row r="621" spans="11:11" ht="12.75" customHeight="1">
      <c r="K621" s="33"/>
    </row>
    <row r="622" spans="11:11" ht="12.75" customHeight="1">
      <c r="K622" s="33"/>
    </row>
    <row r="623" spans="11:11" ht="12.75" customHeight="1">
      <c r="K623" s="33"/>
    </row>
    <row r="624" spans="11:11" ht="12.75" customHeight="1">
      <c r="K624" s="33"/>
    </row>
    <row r="625" spans="11:11" ht="12.75" customHeight="1">
      <c r="K625" s="33"/>
    </row>
    <row r="626" spans="11:11" ht="12.75" customHeight="1">
      <c r="K626" s="33"/>
    </row>
    <row r="627" spans="11:11" ht="12.75" customHeight="1">
      <c r="K627" s="33"/>
    </row>
    <row r="628" spans="11:11" ht="12.75" customHeight="1">
      <c r="K628" s="33"/>
    </row>
    <row r="629" spans="11:11" ht="12.75" customHeight="1">
      <c r="K629" s="33"/>
    </row>
    <row r="630" spans="11:11" ht="12.75" customHeight="1">
      <c r="K630" s="33"/>
    </row>
    <row r="631" spans="11:11" ht="12.75" customHeight="1">
      <c r="K631" s="33"/>
    </row>
    <row r="632" spans="11:11" ht="12.75" customHeight="1">
      <c r="K632" s="33"/>
    </row>
    <row r="633" spans="11:11" ht="12.75" customHeight="1">
      <c r="K633" s="33"/>
    </row>
    <row r="634" spans="11:11" ht="12.75" customHeight="1">
      <c r="K634" s="33"/>
    </row>
    <row r="635" spans="11:11" ht="12.75" customHeight="1">
      <c r="K635" s="33"/>
    </row>
    <row r="636" spans="11:11" ht="12.75" customHeight="1">
      <c r="K636" s="33"/>
    </row>
    <row r="637" spans="11:11" ht="12.75" customHeight="1">
      <c r="K637" s="33"/>
    </row>
    <row r="638" spans="11:11" ht="12.75" customHeight="1">
      <c r="K638" s="33"/>
    </row>
    <row r="639" spans="11:11" ht="12.75" customHeight="1">
      <c r="K639" s="33"/>
    </row>
    <row r="640" spans="11:11" ht="12.75" customHeight="1">
      <c r="K640" s="33"/>
    </row>
    <row r="641" spans="11:11" ht="12.75" customHeight="1">
      <c r="K641" s="33"/>
    </row>
    <row r="642" spans="11:11" ht="12.75" customHeight="1">
      <c r="K642" s="33"/>
    </row>
    <row r="643" spans="11:11" ht="12.75" customHeight="1">
      <c r="K643" s="33"/>
    </row>
    <row r="644" spans="11:11" ht="12.75" customHeight="1">
      <c r="K644" s="33"/>
    </row>
    <row r="645" spans="11:11" ht="12.75" customHeight="1">
      <c r="K645" s="33"/>
    </row>
    <row r="646" spans="11:11" ht="12.75" customHeight="1">
      <c r="K646" s="33"/>
    </row>
    <row r="647" spans="11:11" ht="12.75" customHeight="1">
      <c r="K647" s="33"/>
    </row>
    <row r="648" spans="11:11" ht="12.75" customHeight="1">
      <c r="K648" s="33"/>
    </row>
    <row r="649" spans="11:11" ht="12.75" customHeight="1">
      <c r="K649" s="33"/>
    </row>
    <row r="650" spans="11:11" ht="12.75" customHeight="1">
      <c r="K650" s="33"/>
    </row>
    <row r="651" spans="11:11" ht="12.75" customHeight="1">
      <c r="K651" s="33"/>
    </row>
    <row r="652" spans="11:11" ht="12.75" customHeight="1">
      <c r="K652" s="33"/>
    </row>
    <row r="653" spans="11:11" ht="12.75" customHeight="1">
      <c r="K653" s="33"/>
    </row>
    <row r="654" spans="11:11" ht="12.75" customHeight="1">
      <c r="K654" s="33"/>
    </row>
    <row r="655" spans="11:11" ht="12.75" customHeight="1">
      <c r="K655" s="33"/>
    </row>
    <row r="656" spans="11:11" ht="12.75" customHeight="1">
      <c r="K656" s="33"/>
    </row>
    <row r="657" spans="11:11" ht="12.75" customHeight="1">
      <c r="K657" s="33"/>
    </row>
    <row r="658" spans="11:11" ht="12.75" customHeight="1">
      <c r="K658" s="33"/>
    </row>
    <row r="659" spans="11:11" ht="12.75" customHeight="1">
      <c r="K659" s="33"/>
    </row>
    <row r="660" spans="11:11" ht="12.75" customHeight="1">
      <c r="K660" s="33"/>
    </row>
    <row r="661" spans="11:11" ht="12.75" customHeight="1">
      <c r="K661" s="33"/>
    </row>
    <row r="662" spans="11:11" ht="12.75" customHeight="1">
      <c r="K662" s="33"/>
    </row>
    <row r="663" spans="11:11" ht="12.75" customHeight="1">
      <c r="K663" s="33"/>
    </row>
    <row r="664" spans="11:11" ht="12.75" customHeight="1">
      <c r="K664" s="33"/>
    </row>
    <row r="665" spans="11:11" ht="12.75" customHeight="1">
      <c r="K665" s="33"/>
    </row>
    <row r="666" spans="11:11" ht="12.75" customHeight="1">
      <c r="K666" s="33"/>
    </row>
    <row r="667" spans="11:11" ht="12.75" customHeight="1">
      <c r="K667" s="33"/>
    </row>
    <row r="668" spans="11:11" ht="12.75" customHeight="1">
      <c r="K668" s="33"/>
    </row>
    <row r="669" spans="11:11" ht="12.75" customHeight="1">
      <c r="K669" s="33"/>
    </row>
    <row r="670" spans="11:11" ht="12.75" customHeight="1">
      <c r="K670" s="33"/>
    </row>
    <row r="671" spans="11:11" ht="12.75" customHeight="1">
      <c r="K671" s="33"/>
    </row>
    <row r="672" spans="11:11" ht="12.75" customHeight="1">
      <c r="K672" s="33"/>
    </row>
    <row r="673" spans="11:11" ht="12.75" customHeight="1">
      <c r="K673" s="33"/>
    </row>
    <row r="674" spans="11:11" ht="12.75" customHeight="1">
      <c r="K674" s="33"/>
    </row>
    <row r="675" spans="11:11" ht="12.75" customHeight="1">
      <c r="K675" s="33"/>
    </row>
    <row r="676" spans="11:11" ht="12.75" customHeight="1">
      <c r="K676" s="33"/>
    </row>
    <row r="677" spans="11:11" ht="12.75" customHeight="1">
      <c r="K677" s="33"/>
    </row>
    <row r="678" spans="11:11" ht="12.75" customHeight="1">
      <c r="K678" s="33"/>
    </row>
    <row r="679" spans="11:11" ht="12.75" customHeight="1">
      <c r="K679" s="33"/>
    </row>
    <row r="680" spans="11:11" ht="12.75" customHeight="1">
      <c r="K680" s="33"/>
    </row>
    <row r="681" spans="11:11" ht="12.75" customHeight="1">
      <c r="K681" s="33"/>
    </row>
    <row r="682" spans="11:11" ht="12.75" customHeight="1">
      <c r="K682" s="33"/>
    </row>
    <row r="683" spans="11:11" ht="12.75" customHeight="1">
      <c r="K683" s="33"/>
    </row>
    <row r="684" spans="11:11" ht="12.75" customHeight="1">
      <c r="K684" s="33"/>
    </row>
    <row r="685" spans="11:11" ht="12.75" customHeight="1">
      <c r="K685" s="33"/>
    </row>
    <row r="686" spans="11:11" ht="12.75" customHeight="1">
      <c r="K686" s="33"/>
    </row>
    <row r="687" spans="11:11" ht="12.75" customHeight="1">
      <c r="K687" s="33"/>
    </row>
    <row r="688" spans="11:11" ht="12.75" customHeight="1">
      <c r="K688" s="33"/>
    </row>
    <row r="689" spans="11:11" ht="12.75" customHeight="1">
      <c r="K689" s="33"/>
    </row>
    <row r="690" spans="11:11" ht="12.75" customHeight="1">
      <c r="K690" s="33"/>
    </row>
    <row r="691" spans="11:11" ht="12.75" customHeight="1">
      <c r="K691" s="33"/>
    </row>
    <row r="692" spans="11:11" ht="12.75" customHeight="1">
      <c r="K692" s="33"/>
    </row>
    <row r="693" spans="11:11" ht="12.75" customHeight="1">
      <c r="K693" s="33"/>
    </row>
    <row r="694" spans="11:11" ht="12.75" customHeight="1">
      <c r="K694" s="33"/>
    </row>
    <row r="695" spans="11:11" ht="12.75" customHeight="1">
      <c r="K695" s="33"/>
    </row>
    <row r="696" spans="11:11" ht="12.75" customHeight="1">
      <c r="K696" s="33"/>
    </row>
    <row r="697" spans="11:11" ht="12.75" customHeight="1">
      <c r="K697" s="33"/>
    </row>
    <row r="698" spans="11:11" ht="12.75" customHeight="1">
      <c r="K698" s="33"/>
    </row>
    <row r="699" spans="11:11" ht="12.75" customHeight="1">
      <c r="K699" s="33"/>
    </row>
    <row r="700" spans="11:11" ht="12.75" customHeight="1">
      <c r="K700" s="33"/>
    </row>
    <row r="701" spans="11:11" ht="12.75" customHeight="1">
      <c r="K701" s="33"/>
    </row>
    <row r="702" spans="11:11" ht="12.75" customHeight="1">
      <c r="K702" s="33"/>
    </row>
    <row r="703" spans="11:11" ht="12.75" customHeight="1">
      <c r="K703" s="33"/>
    </row>
    <row r="704" spans="11:11" ht="12.75" customHeight="1">
      <c r="K704" s="33"/>
    </row>
    <row r="705" spans="11:11" ht="12.75" customHeight="1">
      <c r="K705" s="33"/>
    </row>
    <row r="706" spans="11:11" ht="12.75" customHeight="1">
      <c r="K706" s="33"/>
    </row>
    <row r="707" spans="11:11" ht="12.75" customHeight="1">
      <c r="K707" s="33"/>
    </row>
    <row r="708" spans="11:11" ht="12.75" customHeight="1">
      <c r="K708" s="33"/>
    </row>
    <row r="709" spans="11:11" ht="12.75" customHeight="1">
      <c r="K709" s="33"/>
    </row>
    <row r="710" spans="11:11" ht="12.75" customHeight="1">
      <c r="K710" s="33"/>
    </row>
    <row r="711" spans="11:11" ht="12.75" customHeight="1">
      <c r="K711" s="33"/>
    </row>
    <row r="712" spans="11:11" ht="12.75" customHeight="1">
      <c r="K712" s="33"/>
    </row>
    <row r="713" spans="11:11" ht="12.75" customHeight="1">
      <c r="K713" s="33"/>
    </row>
    <row r="714" spans="11:11" ht="12.75" customHeight="1">
      <c r="K714" s="33"/>
    </row>
    <row r="715" spans="11:11" ht="12.75" customHeight="1">
      <c r="K715" s="33"/>
    </row>
    <row r="716" spans="11:11" ht="12.75" customHeight="1">
      <c r="K716" s="33"/>
    </row>
    <row r="717" spans="11:11" ht="12.75" customHeight="1">
      <c r="K717" s="33"/>
    </row>
    <row r="718" spans="11:11" ht="12.75" customHeight="1">
      <c r="K718" s="33"/>
    </row>
    <row r="719" spans="11:11" ht="12.75" customHeight="1">
      <c r="K719" s="33"/>
    </row>
    <row r="720" spans="11:11" ht="12.75" customHeight="1">
      <c r="K720" s="33"/>
    </row>
    <row r="721" spans="11:11" ht="12.75" customHeight="1">
      <c r="K721" s="33"/>
    </row>
    <row r="722" spans="11:11" ht="12.75" customHeight="1">
      <c r="K722" s="33"/>
    </row>
    <row r="723" spans="11:11" ht="12.75" customHeight="1">
      <c r="K723" s="33"/>
    </row>
    <row r="724" spans="11:11" ht="12.75" customHeight="1">
      <c r="K724" s="33"/>
    </row>
    <row r="725" spans="11:11" ht="12.75" customHeight="1">
      <c r="K725" s="33"/>
    </row>
    <row r="726" spans="11:11" ht="12.75" customHeight="1">
      <c r="K726" s="33"/>
    </row>
    <row r="727" spans="11:11" ht="12.75" customHeight="1">
      <c r="K727" s="33"/>
    </row>
    <row r="728" spans="11:11" ht="12.75" customHeight="1">
      <c r="K728" s="33"/>
    </row>
    <row r="729" spans="11:11" ht="12.75" customHeight="1">
      <c r="K729" s="33"/>
    </row>
    <row r="730" spans="11:11" ht="12.75" customHeight="1">
      <c r="K730" s="33"/>
    </row>
    <row r="731" spans="11:11" ht="12.75" customHeight="1">
      <c r="K731" s="33"/>
    </row>
    <row r="732" spans="11:11" ht="12.75" customHeight="1">
      <c r="K732" s="33"/>
    </row>
    <row r="733" spans="11:11" ht="12.75" customHeight="1">
      <c r="K733" s="33"/>
    </row>
    <row r="734" spans="11:11" ht="12.75" customHeight="1">
      <c r="K734" s="33"/>
    </row>
    <row r="735" spans="11:11" ht="12.75" customHeight="1">
      <c r="K735" s="33"/>
    </row>
    <row r="736" spans="11:11" ht="12.75" customHeight="1">
      <c r="K736" s="33"/>
    </row>
    <row r="737" spans="11:11" ht="12.75" customHeight="1">
      <c r="K737" s="33"/>
    </row>
    <row r="738" spans="11:11" ht="12.75" customHeight="1">
      <c r="K738" s="33"/>
    </row>
    <row r="739" spans="11:11" ht="12.75" customHeight="1">
      <c r="K739" s="33"/>
    </row>
    <row r="740" spans="11:11" ht="12.75" customHeight="1">
      <c r="K740" s="33"/>
    </row>
    <row r="741" spans="11:11" ht="12.75" customHeight="1">
      <c r="K741" s="33"/>
    </row>
    <row r="742" spans="11:11" ht="12.75" customHeight="1">
      <c r="K742" s="33"/>
    </row>
    <row r="743" spans="11:11" ht="12.75" customHeight="1">
      <c r="K743" s="33"/>
    </row>
    <row r="744" spans="11:11" ht="12.75" customHeight="1">
      <c r="K744" s="33"/>
    </row>
    <row r="745" spans="11:11" ht="12.75" customHeight="1">
      <c r="K745" s="33"/>
    </row>
    <row r="746" spans="11:11" ht="12.75" customHeight="1">
      <c r="K746" s="33"/>
    </row>
    <row r="747" spans="11:11" ht="12.75" customHeight="1">
      <c r="K747" s="33"/>
    </row>
    <row r="748" spans="11:11" ht="12.75" customHeight="1">
      <c r="K748" s="33"/>
    </row>
    <row r="749" spans="11:11" ht="12.75" customHeight="1">
      <c r="K749" s="33"/>
    </row>
    <row r="750" spans="11:11" ht="12.75" customHeight="1">
      <c r="K750" s="33"/>
    </row>
    <row r="751" spans="11:11" ht="12.75" customHeight="1">
      <c r="K751" s="33"/>
    </row>
    <row r="752" spans="11:11" ht="12.75" customHeight="1">
      <c r="K752" s="33"/>
    </row>
    <row r="753" spans="11:11" ht="12.75" customHeight="1">
      <c r="K753" s="33"/>
    </row>
    <row r="754" spans="11:11" ht="12.75" customHeight="1">
      <c r="K754" s="33"/>
    </row>
    <row r="755" spans="11:11" ht="12.75" customHeight="1">
      <c r="K755" s="33"/>
    </row>
    <row r="756" spans="11:11" ht="12.75" customHeight="1">
      <c r="K756" s="33"/>
    </row>
    <row r="757" spans="11:11" ht="12.75" customHeight="1">
      <c r="K757" s="33"/>
    </row>
    <row r="758" spans="11:11" ht="12.75" customHeight="1">
      <c r="K758" s="33"/>
    </row>
    <row r="759" spans="11:11" ht="12.75" customHeight="1">
      <c r="K759" s="33"/>
    </row>
    <row r="760" spans="11:11" ht="12.75" customHeight="1">
      <c r="K760" s="33"/>
    </row>
    <row r="761" spans="11:11" ht="12.75" customHeight="1">
      <c r="K761" s="33"/>
    </row>
    <row r="762" spans="11:11" ht="12.75" customHeight="1">
      <c r="K762" s="33"/>
    </row>
    <row r="763" spans="11:11" ht="12.75" customHeight="1">
      <c r="K763" s="33"/>
    </row>
    <row r="764" spans="11:11" ht="12.75" customHeight="1">
      <c r="K764" s="33"/>
    </row>
    <row r="765" spans="11:11" ht="12.75" customHeight="1">
      <c r="K765" s="33"/>
    </row>
    <row r="766" spans="11:11" ht="12.75" customHeight="1">
      <c r="K766" s="33"/>
    </row>
    <row r="767" spans="11:11" ht="12.75" customHeight="1">
      <c r="K767" s="33"/>
    </row>
    <row r="768" spans="11:11" ht="12.75" customHeight="1">
      <c r="K768" s="33"/>
    </row>
    <row r="769" spans="11:11" ht="12.75" customHeight="1">
      <c r="K769" s="33"/>
    </row>
    <row r="770" spans="11:11" ht="12.75" customHeight="1">
      <c r="K770" s="33"/>
    </row>
    <row r="771" spans="11:11" ht="12.75" customHeight="1">
      <c r="K771" s="33"/>
    </row>
    <row r="772" spans="11:11" ht="12.75" customHeight="1">
      <c r="K772" s="33"/>
    </row>
    <row r="773" spans="11:11" ht="12.75" customHeight="1">
      <c r="K773" s="33"/>
    </row>
    <row r="774" spans="11:11" ht="12.75" customHeight="1">
      <c r="K774" s="33"/>
    </row>
    <row r="775" spans="11:11" ht="12.75" customHeight="1">
      <c r="K775" s="33"/>
    </row>
    <row r="776" spans="11:11" ht="12.75" customHeight="1">
      <c r="K776" s="33"/>
    </row>
    <row r="777" spans="11:11" ht="12.75" customHeight="1">
      <c r="K777" s="33"/>
    </row>
    <row r="778" spans="11:11" ht="12.75" customHeight="1">
      <c r="K778" s="33"/>
    </row>
    <row r="779" spans="11:11" ht="12.75" customHeight="1">
      <c r="K779" s="33"/>
    </row>
    <row r="780" spans="11:11" ht="12.75" customHeight="1">
      <c r="K780" s="33"/>
    </row>
    <row r="781" spans="11:11" ht="12.75" customHeight="1">
      <c r="K781" s="33"/>
    </row>
    <row r="782" spans="11:11" ht="12.75" customHeight="1">
      <c r="K782" s="33"/>
    </row>
    <row r="783" spans="11:11" ht="12.75" customHeight="1">
      <c r="K783" s="33"/>
    </row>
    <row r="784" spans="11:11" ht="12.75" customHeight="1">
      <c r="K784" s="33"/>
    </row>
    <row r="785" spans="11:11" ht="12.75" customHeight="1">
      <c r="K785" s="33"/>
    </row>
    <row r="786" spans="11:11" ht="12.75" customHeight="1">
      <c r="K786" s="33"/>
    </row>
    <row r="787" spans="11:11" ht="12.75" customHeight="1">
      <c r="K787" s="33"/>
    </row>
    <row r="788" spans="11:11" ht="12.75" customHeight="1">
      <c r="K788" s="33"/>
    </row>
    <row r="789" spans="11:11" ht="12.75" customHeight="1">
      <c r="K789" s="33"/>
    </row>
    <row r="790" spans="11:11" ht="12.75" customHeight="1">
      <c r="K790" s="33"/>
    </row>
    <row r="791" spans="11:11" ht="12.75" customHeight="1">
      <c r="K791" s="33"/>
    </row>
    <row r="792" spans="11:11" ht="12.75" customHeight="1">
      <c r="K792" s="33"/>
    </row>
    <row r="793" spans="11:11" ht="12.75" customHeight="1">
      <c r="K793" s="33"/>
    </row>
    <row r="794" spans="11:11" ht="12.75" customHeight="1">
      <c r="K794" s="33"/>
    </row>
    <row r="795" spans="11:11" ht="12.75" customHeight="1">
      <c r="K795" s="33"/>
    </row>
    <row r="796" spans="11:11" ht="12.75" customHeight="1">
      <c r="K796" s="33"/>
    </row>
    <row r="797" spans="11:11" ht="12.75" customHeight="1">
      <c r="K797" s="33"/>
    </row>
    <row r="798" spans="11:11" ht="12.75" customHeight="1">
      <c r="K798" s="33"/>
    </row>
    <row r="799" spans="11:11" ht="12.75" customHeight="1">
      <c r="K799" s="33"/>
    </row>
    <row r="800" spans="11:11" ht="12.75" customHeight="1">
      <c r="K800" s="33"/>
    </row>
    <row r="801" spans="11:11" ht="12.75" customHeight="1">
      <c r="K801" s="33"/>
    </row>
    <row r="802" spans="11:11" ht="12.75" customHeight="1">
      <c r="K802" s="33"/>
    </row>
    <row r="803" spans="11:11" ht="12.75" customHeight="1">
      <c r="K803" s="33"/>
    </row>
    <row r="804" spans="11:11" ht="12.75" customHeight="1">
      <c r="K804" s="33"/>
    </row>
    <row r="805" spans="11:11" ht="12.75" customHeight="1">
      <c r="K805" s="33"/>
    </row>
    <row r="806" spans="11:11" ht="12.75" customHeight="1">
      <c r="K806" s="33"/>
    </row>
    <row r="807" spans="11:11" ht="12.75" customHeight="1">
      <c r="K807" s="33"/>
    </row>
    <row r="808" spans="11:11" ht="12.75" customHeight="1">
      <c r="K808" s="33"/>
    </row>
    <row r="809" spans="11:11" ht="12.75" customHeight="1">
      <c r="K809" s="33"/>
    </row>
    <row r="810" spans="11:11" ht="12.75" customHeight="1">
      <c r="K810" s="33"/>
    </row>
    <row r="811" spans="11:11" ht="12.75" customHeight="1">
      <c r="K811" s="33"/>
    </row>
    <row r="812" spans="11:11" ht="12.75" customHeight="1">
      <c r="K812" s="33"/>
    </row>
    <row r="813" spans="11:11" ht="12.75" customHeight="1">
      <c r="K813" s="33"/>
    </row>
    <row r="814" spans="11:11" ht="12.75" customHeight="1">
      <c r="K814" s="33"/>
    </row>
    <row r="815" spans="11:11" ht="12.75" customHeight="1">
      <c r="K815" s="33"/>
    </row>
    <row r="816" spans="11:11" ht="12.75" customHeight="1">
      <c r="K816" s="33"/>
    </row>
    <row r="817" spans="11:11" ht="12.75" customHeight="1">
      <c r="K817" s="33"/>
    </row>
    <row r="818" spans="11:11" ht="12.75" customHeight="1">
      <c r="K818" s="33"/>
    </row>
    <row r="819" spans="11:11" ht="12.75" customHeight="1">
      <c r="K819" s="33"/>
    </row>
    <row r="820" spans="11:11" ht="12.75" customHeight="1">
      <c r="K820" s="33"/>
    </row>
    <row r="821" spans="11:11" ht="12.75" customHeight="1">
      <c r="K821" s="33"/>
    </row>
    <row r="822" spans="11:11" ht="12.75" customHeight="1">
      <c r="K822" s="33"/>
    </row>
    <row r="823" spans="11:11" ht="12.75" customHeight="1">
      <c r="K823" s="33"/>
    </row>
    <row r="824" spans="11:11" ht="12.75" customHeight="1">
      <c r="K824" s="33"/>
    </row>
    <row r="825" spans="11:11" ht="12.75" customHeight="1">
      <c r="K825" s="33"/>
    </row>
    <row r="826" spans="11:11" ht="12.75" customHeight="1">
      <c r="K826" s="33"/>
    </row>
    <row r="827" spans="11:11" ht="12.75" customHeight="1">
      <c r="K827" s="33"/>
    </row>
    <row r="828" spans="11:11" ht="12.75" customHeight="1">
      <c r="K828" s="33"/>
    </row>
    <row r="829" spans="11:11" ht="12.75" customHeight="1">
      <c r="K829" s="33"/>
    </row>
    <row r="830" spans="11:11" ht="12.75" customHeight="1">
      <c r="K830" s="33"/>
    </row>
    <row r="831" spans="11:11" ht="12.75" customHeight="1">
      <c r="K831" s="33"/>
    </row>
    <row r="832" spans="11:11" ht="12.75" customHeight="1">
      <c r="K832" s="33"/>
    </row>
    <row r="833" spans="11:11" ht="12.75" customHeight="1">
      <c r="K833" s="33"/>
    </row>
    <row r="834" spans="11:11" ht="12.75" customHeight="1">
      <c r="K834" s="33"/>
    </row>
    <row r="835" spans="11:11" ht="12.75" customHeight="1">
      <c r="K835" s="33"/>
    </row>
    <row r="836" spans="11:11" ht="12.75" customHeight="1">
      <c r="K836" s="33"/>
    </row>
    <row r="837" spans="11:11" ht="12.75" customHeight="1">
      <c r="K837" s="33"/>
    </row>
    <row r="838" spans="11:11" ht="12.75" customHeight="1">
      <c r="K838" s="33"/>
    </row>
    <row r="839" spans="11:11" ht="12.75" customHeight="1">
      <c r="K839" s="33"/>
    </row>
    <row r="840" spans="11:11" ht="12.75" customHeight="1">
      <c r="K840" s="33"/>
    </row>
    <row r="841" spans="11:11" ht="12.75" customHeight="1">
      <c r="K841" s="33"/>
    </row>
    <row r="842" spans="11:11" ht="12.75" customHeight="1">
      <c r="K842" s="33"/>
    </row>
    <row r="843" spans="11:11" ht="12.75" customHeight="1">
      <c r="K843" s="33"/>
    </row>
    <row r="844" spans="11:11" ht="12.75" customHeight="1">
      <c r="K844" s="33"/>
    </row>
    <row r="845" spans="11:11" ht="12.75" customHeight="1">
      <c r="K845" s="33"/>
    </row>
    <row r="846" spans="11:11" ht="12.75" customHeight="1">
      <c r="K846" s="33"/>
    </row>
    <row r="847" spans="11:11" ht="12.75" customHeight="1">
      <c r="K847" s="33"/>
    </row>
    <row r="848" spans="11:11" ht="12.75" customHeight="1">
      <c r="K848" s="33"/>
    </row>
    <row r="849" spans="11:11" ht="12.75" customHeight="1">
      <c r="K849" s="33"/>
    </row>
    <row r="850" spans="11:11" ht="12.75" customHeight="1">
      <c r="K850" s="33"/>
    </row>
    <row r="851" spans="11:11" ht="12.75" customHeight="1">
      <c r="K851" s="33"/>
    </row>
    <row r="852" spans="11:11" ht="12.75" customHeight="1">
      <c r="K852" s="33"/>
    </row>
    <row r="853" spans="11:11" ht="12.75" customHeight="1">
      <c r="K853" s="33"/>
    </row>
    <row r="854" spans="11:11" ht="12.75" customHeight="1">
      <c r="K854" s="33"/>
    </row>
    <row r="855" spans="11:11" ht="12.75" customHeight="1">
      <c r="K855" s="33"/>
    </row>
    <row r="856" spans="11:11" ht="12.75" customHeight="1">
      <c r="K856" s="33"/>
    </row>
    <row r="857" spans="11:11" ht="12.75" customHeight="1">
      <c r="K857" s="33"/>
    </row>
    <row r="858" spans="11:11" ht="12.75" customHeight="1">
      <c r="K858" s="33"/>
    </row>
    <row r="859" spans="11:11" ht="12.75" customHeight="1">
      <c r="K859" s="33"/>
    </row>
    <row r="860" spans="11:11" ht="12.75" customHeight="1">
      <c r="K860" s="33"/>
    </row>
    <row r="861" spans="11:11" ht="12.75" customHeight="1">
      <c r="K861" s="33"/>
    </row>
    <row r="862" spans="11:11" ht="12.75" customHeight="1">
      <c r="K862" s="33"/>
    </row>
    <row r="863" spans="11:11" ht="12.75" customHeight="1">
      <c r="K863" s="33"/>
    </row>
    <row r="864" spans="11:11" ht="12.75" customHeight="1">
      <c r="K864" s="33"/>
    </row>
    <row r="865" spans="11:11" ht="12.75" customHeight="1">
      <c r="K865" s="33"/>
    </row>
    <row r="866" spans="11:11" ht="12.75" customHeight="1">
      <c r="K866" s="33"/>
    </row>
    <row r="867" spans="11:11" ht="12.75" customHeight="1">
      <c r="K867" s="33"/>
    </row>
    <row r="868" spans="11:11" ht="12.75" customHeight="1">
      <c r="K868" s="33"/>
    </row>
    <row r="869" spans="11:11" ht="12.75" customHeight="1">
      <c r="K869" s="33"/>
    </row>
    <row r="870" spans="11:11" ht="12.75" customHeight="1">
      <c r="K870" s="33"/>
    </row>
    <row r="871" spans="11:11" ht="12.75" customHeight="1">
      <c r="K871" s="33"/>
    </row>
    <row r="872" spans="11:11" ht="12.75" customHeight="1">
      <c r="K872" s="33"/>
    </row>
    <row r="873" spans="11:11" ht="12.75" customHeight="1">
      <c r="K873" s="33"/>
    </row>
    <row r="874" spans="11:11" ht="12.75" customHeight="1">
      <c r="K874" s="33"/>
    </row>
    <row r="875" spans="11:11" ht="12.75" customHeight="1">
      <c r="K875" s="33"/>
    </row>
    <row r="876" spans="11:11" ht="12.75" customHeight="1">
      <c r="K876" s="33"/>
    </row>
    <row r="877" spans="11:11" ht="12.75" customHeight="1">
      <c r="K877" s="33"/>
    </row>
    <row r="878" spans="11:11" ht="12.75" customHeight="1">
      <c r="K878" s="33"/>
    </row>
    <row r="879" spans="11:11" ht="12.75" customHeight="1">
      <c r="K879" s="33"/>
    </row>
    <row r="880" spans="11:11" ht="12.75" customHeight="1">
      <c r="K880" s="33"/>
    </row>
    <row r="881" spans="11:11" ht="12.75" customHeight="1">
      <c r="K881" s="33"/>
    </row>
    <row r="882" spans="11:11" ht="12.75" customHeight="1">
      <c r="K882" s="33"/>
    </row>
    <row r="883" spans="11:11" ht="12.75" customHeight="1">
      <c r="K883" s="33"/>
    </row>
    <row r="884" spans="11:11" ht="12.75" customHeight="1">
      <c r="K884" s="33"/>
    </row>
    <row r="885" spans="11:11" ht="12.75" customHeight="1">
      <c r="K885" s="33"/>
    </row>
    <row r="886" spans="11:11" ht="12.75" customHeight="1">
      <c r="K886" s="33"/>
    </row>
    <row r="887" spans="11:11" ht="12.75" customHeight="1">
      <c r="K887" s="33"/>
    </row>
    <row r="888" spans="11:11" ht="12.75" customHeight="1">
      <c r="K888" s="33"/>
    </row>
    <row r="889" spans="11:11" ht="12.75" customHeight="1">
      <c r="K889" s="33"/>
    </row>
    <row r="890" spans="11:11" ht="12.75" customHeight="1">
      <c r="K890" s="33"/>
    </row>
    <row r="891" spans="11:11" ht="12.75" customHeight="1">
      <c r="K891" s="33"/>
    </row>
    <row r="892" spans="11:11" ht="12.75" customHeight="1">
      <c r="K892" s="33"/>
    </row>
    <row r="893" spans="11:11" ht="12.75" customHeight="1">
      <c r="K893" s="33"/>
    </row>
    <row r="894" spans="11:11" ht="12.75" customHeight="1">
      <c r="K894" s="33"/>
    </row>
    <row r="895" spans="11:11" ht="12.75" customHeight="1">
      <c r="K895" s="33"/>
    </row>
    <row r="896" spans="11:11" ht="12.75" customHeight="1">
      <c r="K896" s="33"/>
    </row>
    <row r="897" spans="11:11" ht="12.75" customHeight="1">
      <c r="K897" s="33"/>
    </row>
    <row r="898" spans="11:11" ht="12.75" customHeight="1">
      <c r="K898" s="33"/>
    </row>
    <row r="899" spans="11:11" ht="12.75" customHeight="1">
      <c r="K899" s="33"/>
    </row>
    <row r="900" spans="11:11" ht="12.75" customHeight="1">
      <c r="K900" s="33"/>
    </row>
    <row r="901" spans="11:11" ht="12.75" customHeight="1">
      <c r="K901" s="33"/>
    </row>
    <row r="902" spans="11:11" ht="12.75" customHeight="1">
      <c r="K902" s="33"/>
    </row>
    <row r="903" spans="11:11" ht="12.75" customHeight="1">
      <c r="K903" s="33"/>
    </row>
    <row r="904" spans="11:11" ht="12.75" customHeight="1">
      <c r="K904" s="33"/>
    </row>
    <row r="905" spans="11:11" ht="12.75" customHeight="1">
      <c r="K905" s="33"/>
    </row>
    <row r="906" spans="11:11" ht="12.75" customHeight="1">
      <c r="K906" s="33"/>
    </row>
    <row r="907" spans="11:11" ht="12.75" customHeight="1">
      <c r="K907" s="33"/>
    </row>
    <row r="908" spans="11:11" ht="12.75" customHeight="1">
      <c r="K908" s="33"/>
    </row>
    <row r="909" spans="11:11" ht="12.75" customHeight="1">
      <c r="K909" s="33"/>
    </row>
    <row r="910" spans="11:11" ht="12.75" customHeight="1">
      <c r="K910" s="33"/>
    </row>
    <row r="911" spans="11:11" ht="12.75" customHeight="1">
      <c r="K911" s="33"/>
    </row>
    <row r="912" spans="11:11" ht="12.75" customHeight="1">
      <c r="K912" s="33"/>
    </row>
    <row r="913" spans="11:11" ht="12.75" customHeight="1">
      <c r="K913" s="33"/>
    </row>
    <row r="914" spans="11:11" ht="12.75" customHeight="1">
      <c r="K914" s="33"/>
    </row>
    <row r="915" spans="11:11" ht="12.75" customHeight="1">
      <c r="K915" s="33"/>
    </row>
    <row r="916" spans="11:11" ht="12.75" customHeight="1">
      <c r="K916" s="33"/>
    </row>
    <row r="917" spans="11:11" ht="12.75" customHeight="1">
      <c r="K917" s="33"/>
    </row>
    <row r="918" spans="11:11" ht="12.75" customHeight="1">
      <c r="K918" s="33"/>
    </row>
    <row r="919" spans="11:11" ht="12.75" customHeight="1">
      <c r="K919" s="33"/>
    </row>
    <row r="920" spans="11:11" ht="12.75" customHeight="1">
      <c r="K920" s="33"/>
    </row>
    <row r="921" spans="11:11" ht="12.75" customHeight="1">
      <c r="K921" s="33"/>
    </row>
    <row r="922" spans="11:11" ht="12.75" customHeight="1">
      <c r="K922" s="33"/>
    </row>
    <row r="923" spans="11:11" ht="12.75" customHeight="1">
      <c r="K923" s="33"/>
    </row>
    <row r="924" spans="11:11" ht="12.75" customHeight="1">
      <c r="K924" s="33"/>
    </row>
    <row r="925" spans="11:11" ht="12.75" customHeight="1">
      <c r="K925" s="33"/>
    </row>
    <row r="926" spans="11:11" ht="12.75" customHeight="1">
      <c r="K926" s="33"/>
    </row>
    <row r="927" spans="11:11" ht="12.75" customHeight="1">
      <c r="K927" s="33"/>
    </row>
    <row r="928" spans="11:11" ht="12.75" customHeight="1">
      <c r="K928" s="33"/>
    </row>
    <row r="929" spans="11:11" ht="12.75" customHeight="1">
      <c r="K929" s="33"/>
    </row>
    <row r="930" spans="11:11" ht="12.75" customHeight="1">
      <c r="K930" s="33"/>
    </row>
    <row r="931" spans="11:11" ht="12.75" customHeight="1">
      <c r="K931" s="33"/>
    </row>
    <row r="932" spans="11:11" ht="12.75" customHeight="1">
      <c r="K932" s="33"/>
    </row>
    <row r="933" spans="11:11" ht="12.75" customHeight="1">
      <c r="K933" s="33"/>
    </row>
    <row r="934" spans="11:11" ht="12.75" customHeight="1">
      <c r="K934" s="33"/>
    </row>
    <row r="935" spans="11:11" ht="12.75" customHeight="1">
      <c r="K935" s="33"/>
    </row>
    <row r="936" spans="11:11" ht="12.75" customHeight="1">
      <c r="K936" s="33"/>
    </row>
    <row r="937" spans="11:11" ht="12.75" customHeight="1">
      <c r="K937" s="33"/>
    </row>
    <row r="938" spans="11:11" ht="12.75" customHeight="1">
      <c r="K938" s="33"/>
    </row>
    <row r="939" spans="11:11" ht="12.75" customHeight="1">
      <c r="K939" s="33"/>
    </row>
    <row r="940" spans="11:11" ht="12.75" customHeight="1">
      <c r="K940" s="33"/>
    </row>
    <row r="941" spans="11:11" ht="12.75" customHeight="1">
      <c r="K941" s="33"/>
    </row>
    <row r="942" spans="11:11" ht="12.75" customHeight="1">
      <c r="K942" s="33"/>
    </row>
    <row r="943" spans="11:11" ht="12.75" customHeight="1">
      <c r="K943" s="33"/>
    </row>
    <row r="944" spans="11:11" ht="12.75" customHeight="1">
      <c r="K944" s="33"/>
    </row>
    <row r="945" spans="11:11" ht="12.75" customHeight="1">
      <c r="K945" s="33"/>
    </row>
    <row r="946" spans="11:11" ht="12.75" customHeight="1">
      <c r="K946" s="33"/>
    </row>
    <row r="947" spans="11:11" ht="12.75" customHeight="1">
      <c r="K947" s="33"/>
    </row>
    <row r="948" spans="11:11" ht="12.75" customHeight="1">
      <c r="K948" s="33"/>
    </row>
    <row r="949" spans="11:11" ht="12.75" customHeight="1">
      <c r="K949" s="33"/>
    </row>
    <row r="950" spans="11:11" ht="12.75" customHeight="1">
      <c r="K950" s="33"/>
    </row>
    <row r="951" spans="11:11" ht="12.75" customHeight="1">
      <c r="K951" s="33"/>
    </row>
    <row r="952" spans="11:11" ht="12.75" customHeight="1">
      <c r="K952" s="33"/>
    </row>
    <row r="953" spans="11:11" ht="12.75" customHeight="1">
      <c r="K953" s="33"/>
    </row>
    <row r="954" spans="11:11" ht="12.75" customHeight="1">
      <c r="K954" s="33"/>
    </row>
    <row r="955" spans="11:11" ht="12.75" customHeight="1">
      <c r="K955" s="33"/>
    </row>
    <row r="956" spans="11:11" ht="12.75" customHeight="1">
      <c r="K956" s="33"/>
    </row>
    <row r="957" spans="11:11" ht="12.75" customHeight="1">
      <c r="K957" s="33"/>
    </row>
    <row r="958" spans="11:11" ht="12.75" customHeight="1">
      <c r="K958" s="33"/>
    </row>
    <row r="959" spans="11:11" ht="12.75" customHeight="1">
      <c r="K959" s="33"/>
    </row>
    <row r="960" spans="11:11" ht="12.75" customHeight="1">
      <c r="K960" s="33"/>
    </row>
    <row r="961" spans="11:11" ht="12.75" customHeight="1">
      <c r="K961" s="33"/>
    </row>
    <row r="962" spans="11:11" ht="12.75" customHeight="1">
      <c r="K962" s="33"/>
    </row>
    <row r="963" spans="11:11" ht="12.75" customHeight="1">
      <c r="K963" s="33"/>
    </row>
    <row r="964" spans="11:11" ht="12.75" customHeight="1">
      <c r="K964" s="33"/>
    </row>
    <row r="965" spans="11:11" ht="12.75" customHeight="1">
      <c r="K965" s="33"/>
    </row>
    <row r="966" spans="11:11" ht="12.75" customHeight="1">
      <c r="K966" s="33"/>
    </row>
    <row r="967" spans="11:11" ht="12.75" customHeight="1">
      <c r="K967" s="33"/>
    </row>
    <row r="968" spans="11:11" ht="12.75" customHeight="1">
      <c r="K968" s="33"/>
    </row>
    <row r="969" spans="11:11" ht="12.75" customHeight="1">
      <c r="K969" s="33"/>
    </row>
    <row r="970" spans="11:11" ht="12.75" customHeight="1">
      <c r="K970" s="33"/>
    </row>
    <row r="971" spans="11:11" ht="12.75" customHeight="1">
      <c r="K971" s="33"/>
    </row>
    <row r="972" spans="11:11" ht="12.75" customHeight="1">
      <c r="K972" s="33"/>
    </row>
    <row r="973" spans="11:11" ht="12.75" customHeight="1">
      <c r="K973" s="33"/>
    </row>
    <row r="974" spans="11:11" ht="12.75" customHeight="1">
      <c r="K974" s="33"/>
    </row>
    <row r="975" spans="11:11" ht="12.75" customHeight="1">
      <c r="K975" s="33"/>
    </row>
    <row r="976" spans="11:11" ht="12.75" customHeight="1">
      <c r="K976" s="33"/>
    </row>
    <row r="977" spans="11:11" ht="12.75" customHeight="1">
      <c r="K977" s="33"/>
    </row>
    <row r="978" spans="11:11" ht="12.75" customHeight="1">
      <c r="K978" s="33"/>
    </row>
    <row r="979" spans="11:11" ht="12.75" customHeight="1">
      <c r="K979" s="33"/>
    </row>
    <row r="980" spans="11:11" ht="12.75" customHeight="1">
      <c r="K980" s="33"/>
    </row>
    <row r="981" spans="11:11" ht="12.75" customHeight="1">
      <c r="K981" s="33"/>
    </row>
    <row r="982" spans="11:11" ht="12.75" customHeight="1">
      <c r="K982" s="33"/>
    </row>
    <row r="983" spans="11:11" ht="12.75" customHeight="1">
      <c r="K983" s="33"/>
    </row>
    <row r="984" spans="11:11" ht="12.75" customHeight="1">
      <c r="K984" s="33"/>
    </row>
    <row r="985" spans="11:11" ht="12.75" customHeight="1">
      <c r="K985" s="33"/>
    </row>
    <row r="986" spans="11:11" ht="12.75" customHeight="1">
      <c r="K986" s="33"/>
    </row>
    <row r="987" spans="11:11" ht="12.75" customHeight="1">
      <c r="K987" s="33"/>
    </row>
    <row r="988" spans="11:11" ht="12.75" customHeight="1">
      <c r="K988" s="33"/>
    </row>
    <row r="989" spans="11:11" ht="12.75" customHeight="1">
      <c r="K989" s="33"/>
    </row>
    <row r="990" spans="11:11" ht="12.75" customHeight="1">
      <c r="K990" s="33"/>
    </row>
    <row r="991" spans="11:11" ht="12.75" customHeight="1">
      <c r="K991" s="33"/>
    </row>
    <row r="992" spans="11:11" ht="12.75" customHeight="1">
      <c r="K992" s="33"/>
    </row>
    <row r="993" spans="11:11" ht="12.75" customHeight="1">
      <c r="K993" s="33"/>
    </row>
    <row r="994" spans="11:11" ht="12.75" customHeight="1">
      <c r="K994" s="33"/>
    </row>
    <row r="995" spans="11:11" ht="12.75" customHeight="1">
      <c r="K995" s="33"/>
    </row>
    <row r="996" spans="11:11" ht="12.75" customHeight="1">
      <c r="K996" s="33"/>
    </row>
    <row r="997" spans="11:11" ht="12.75" customHeight="1">
      <c r="K997" s="33"/>
    </row>
    <row r="998" spans="11:11" ht="12.75" customHeight="1">
      <c r="K998" s="33"/>
    </row>
    <row r="999" spans="11:11" ht="12.75" customHeight="1">
      <c r="K999" s="33"/>
    </row>
    <row r="1000" spans="11:11" ht="12.75" customHeight="1">
      <c r="K1000" s="33"/>
    </row>
    <row r="1001" spans="11:11" ht="12.75" customHeight="1">
      <c r="K1001" s="33"/>
    </row>
    <row r="1002" spans="11:11" ht="12.75" customHeight="1">
      <c r="K1002" s="33"/>
    </row>
    <row r="1003" spans="11:11" ht="12.75" customHeight="1">
      <c r="K1003" s="33"/>
    </row>
    <row r="1004" spans="11:11" ht="12.75" customHeight="1">
      <c r="K1004" s="33"/>
    </row>
    <row r="1005" spans="11:11" ht="12.75" customHeight="1">
      <c r="K1005" s="33"/>
    </row>
    <row r="1006" spans="11:11" ht="12.75" customHeight="1">
      <c r="K1006" s="33"/>
    </row>
    <row r="1007" spans="11:11" ht="12.75" customHeight="1">
      <c r="K1007" s="33"/>
    </row>
    <row r="1008" spans="11:11" ht="12.75" customHeight="1">
      <c r="K1008" s="33"/>
    </row>
    <row r="1009" spans="11:11" ht="12.75" customHeight="1">
      <c r="K1009" s="33"/>
    </row>
    <row r="1010" spans="11:11" ht="12.75" customHeight="1">
      <c r="K1010" s="33"/>
    </row>
    <row r="1011" spans="11:11" ht="12.75" customHeight="1">
      <c r="K1011" s="33"/>
    </row>
  </sheetData>
  <mergeCells count="278">
    <mergeCell ref="D64:D65"/>
    <mergeCell ref="D66:D67"/>
    <mergeCell ref="D70:D71"/>
    <mergeCell ref="E70:E71"/>
    <mergeCell ref="D72:D73"/>
    <mergeCell ref="E72:E73"/>
    <mergeCell ref="D74:D75"/>
    <mergeCell ref="E74:E75"/>
    <mergeCell ref="D118:D119"/>
    <mergeCell ref="E118:E119"/>
    <mergeCell ref="A118:A131"/>
    <mergeCell ref="B118:B131"/>
    <mergeCell ref="C118:C131"/>
    <mergeCell ref="C85:C86"/>
    <mergeCell ref="D88:D89"/>
    <mergeCell ref="A103:A116"/>
    <mergeCell ref="B103:B116"/>
    <mergeCell ref="C103:C116"/>
    <mergeCell ref="D103:D104"/>
    <mergeCell ref="K80:M83"/>
    <mergeCell ref="D82:D83"/>
    <mergeCell ref="E82:E83"/>
    <mergeCell ref="A84:K84"/>
    <mergeCell ref="K85:M86"/>
    <mergeCell ref="A77:A78"/>
    <mergeCell ref="B77:B78"/>
    <mergeCell ref="C77:C78"/>
    <mergeCell ref="A79:D79"/>
    <mergeCell ref="A80:A83"/>
    <mergeCell ref="E37:E38"/>
    <mergeCell ref="K37:K40"/>
    <mergeCell ref="E39:E40"/>
    <mergeCell ref="K42:K45"/>
    <mergeCell ref="E44:E45"/>
    <mergeCell ref="A47:A60"/>
    <mergeCell ref="B47:B60"/>
    <mergeCell ref="C47:C60"/>
    <mergeCell ref="D53:D54"/>
    <mergeCell ref="E53:E54"/>
    <mergeCell ref="A37:A40"/>
    <mergeCell ref="B37:B40"/>
    <mergeCell ref="C37:C40"/>
    <mergeCell ref="D37:D38"/>
    <mergeCell ref="D39:D40"/>
    <mergeCell ref="A42:A45"/>
    <mergeCell ref="B42:B45"/>
    <mergeCell ref="C42:C45"/>
    <mergeCell ref="D42:D43"/>
    <mergeCell ref="E42:E43"/>
    <mergeCell ref="D44:D45"/>
    <mergeCell ref="A19:K19"/>
    <mergeCell ref="D30:D31"/>
    <mergeCell ref="E30:E31"/>
    <mergeCell ref="D32:D33"/>
    <mergeCell ref="E32:E33"/>
    <mergeCell ref="A20:A35"/>
    <mergeCell ref="B20:B25"/>
    <mergeCell ref="C20:C35"/>
    <mergeCell ref="K20:K35"/>
    <mergeCell ref="B26:B35"/>
    <mergeCell ref="D34:D35"/>
    <mergeCell ref="E34:E35"/>
    <mergeCell ref="D57:D58"/>
    <mergeCell ref="E57:E58"/>
    <mergeCell ref="D59:D60"/>
    <mergeCell ref="E59:E60"/>
    <mergeCell ref="K62:K75"/>
    <mergeCell ref="K77:K78"/>
    <mergeCell ref="D47:D48"/>
    <mergeCell ref="E47:E48"/>
    <mergeCell ref="K47:K60"/>
    <mergeCell ref="D49:D50"/>
    <mergeCell ref="E49:E50"/>
    <mergeCell ref="D51:D52"/>
    <mergeCell ref="E51:E52"/>
    <mergeCell ref="A61:K61"/>
    <mergeCell ref="E66:E67"/>
    <mergeCell ref="D68:D69"/>
    <mergeCell ref="E68:E69"/>
    <mergeCell ref="A62:A75"/>
    <mergeCell ref="B62:B75"/>
    <mergeCell ref="C62:C75"/>
    <mergeCell ref="D62:D63"/>
    <mergeCell ref="E62:E63"/>
    <mergeCell ref="E64:E65"/>
    <mergeCell ref="K4:K5"/>
    <mergeCell ref="K7:K13"/>
    <mergeCell ref="A7:A13"/>
    <mergeCell ref="B7:B13"/>
    <mergeCell ref="C7:C13"/>
    <mergeCell ref="A15:A18"/>
    <mergeCell ref="B15:B18"/>
    <mergeCell ref="C15:C18"/>
    <mergeCell ref="K15:K18"/>
    <mergeCell ref="A243:J243"/>
    <mergeCell ref="A2:F2"/>
    <mergeCell ref="A4:A5"/>
    <mergeCell ref="B4:B5"/>
    <mergeCell ref="C4:C5"/>
    <mergeCell ref="D4:D5"/>
    <mergeCell ref="E4:E5"/>
    <mergeCell ref="F4:F5"/>
    <mergeCell ref="G4:G5"/>
    <mergeCell ref="H4:J4"/>
    <mergeCell ref="D20:D21"/>
    <mergeCell ref="D22:D23"/>
    <mergeCell ref="E22:E23"/>
    <mergeCell ref="D24:D25"/>
    <mergeCell ref="E24:E25"/>
    <mergeCell ref="E20:E21"/>
    <mergeCell ref="D26:D27"/>
    <mergeCell ref="E26:E27"/>
    <mergeCell ref="D28:D29"/>
    <mergeCell ref="E28:E29"/>
    <mergeCell ref="D55:D56"/>
    <mergeCell ref="E55:E56"/>
    <mergeCell ref="K274:K276"/>
    <mergeCell ref="A276:A277"/>
    <mergeCell ref="B276:B277"/>
    <mergeCell ref="C276:C277"/>
    <mergeCell ref="F276:F277"/>
    <mergeCell ref="A278:J278"/>
    <mergeCell ref="A196:J196"/>
    <mergeCell ref="G197:G198"/>
    <mergeCell ref="H197:I197"/>
    <mergeCell ref="A197:A198"/>
    <mergeCell ref="B197:B198"/>
    <mergeCell ref="C197:C198"/>
    <mergeCell ref="D197:D198"/>
    <mergeCell ref="A272:J272"/>
    <mergeCell ref="A279:A280"/>
    <mergeCell ref="B279:B280"/>
    <mergeCell ref="C279:C280"/>
    <mergeCell ref="F279:F280"/>
    <mergeCell ref="F262:F268"/>
    <mergeCell ref="F270:F271"/>
    <mergeCell ref="F273:F274"/>
    <mergeCell ref="A248:A249"/>
    <mergeCell ref="A251:A252"/>
    <mergeCell ref="B251:B252"/>
    <mergeCell ref="C251:C252"/>
    <mergeCell ref="A254:A260"/>
    <mergeCell ref="B254:B260"/>
    <mergeCell ref="C254:C260"/>
    <mergeCell ref="B273:B274"/>
    <mergeCell ref="C273:C274"/>
    <mergeCell ref="A262:A268"/>
    <mergeCell ref="B262:B268"/>
    <mergeCell ref="C262:C268"/>
    <mergeCell ref="A270:A271"/>
    <mergeCell ref="B270:B271"/>
    <mergeCell ref="C270:C271"/>
    <mergeCell ref="A273:A274"/>
    <mergeCell ref="A244:A246"/>
    <mergeCell ref="B244:B246"/>
    <mergeCell ref="C244:C246"/>
    <mergeCell ref="F244:F246"/>
    <mergeCell ref="B248:B249"/>
    <mergeCell ref="C248:C249"/>
    <mergeCell ref="F248:F249"/>
    <mergeCell ref="F251:F252"/>
    <mergeCell ref="F254:F260"/>
    <mergeCell ref="A225:J225"/>
    <mergeCell ref="A226:A227"/>
    <mergeCell ref="C226:C227"/>
    <mergeCell ref="C229:C233"/>
    <mergeCell ref="A229:A233"/>
    <mergeCell ref="A241:A242"/>
    <mergeCell ref="B241:B242"/>
    <mergeCell ref="C241:C242"/>
    <mergeCell ref="D241:D242"/>
    <mergeCell ref="E241:E242"/>
    <mergeCell ref="F241:F242"/>
    <mergeCell ref="G241:G242"/>
    <mergeCell ref="H241:I241"/>
    <mergeCell ref="A199:J199"/>
    <mergeCell ref="A216:J216"/>
    <mergeCell ref="A217:A218"/>
    <mergeCell ref="B217:B218"/>
    <mergeCell ref="C217:C218"/>
    <mergeCell ref="D217:D218"/>
    <mergeCell ref="E197:E198"/>
    <mergeCell ref="F197:F198"/>
    <mergeCell ref="E217:E218"/>
    <mergeCell ref="F217:F218"/>
    <mergeCell ref="G217:G218"/>
    <mergeCell ref="H217:I217"/>
    <mergeCell ref="A159:A165"/>
    <mergeCell ref="B159:B165"/>
    <mergeCell ref="C159:C165"/>
    <mergeCell ref="A147:A148"/>
    <mergeCell ref="B147:B148"/>
    <mergeCell ref="C147:C148"/>
    <mergeCell ref="D147:D148"/>
    <mergeCell ref="E147:E148"/>
    <mergeCell ref="F147:F148"/>
    <mergeCell ref="G147:G148"/>
    <mergeCell ref="H147:I147"/>
    <mergeCell ref="K133:K141"/>
    <mergeCell ref="K143:M145"/>
    <mergeCell ref="D130:D131"/>
    <mergeCell ref="A133:A141"/>
    <mergeCell ref="B133:B141"/>
    <mergeCell ref="C133:C141"/>
    <mergeCell ref="C143:C145"/>
    <mergeCell ref="B183:B185"/>
    <mergeCell ref="C183:C185"/>
    <mergeCell ref="A187:A193"/>
    <mergeCell ref="B187:B193"/>
    <mergeCell ref="C187:C193"/>
    <mergeCell ref="A167:A173"/>
    <mergeCell ref="B167:B173"/>
    <mergeCell ref="C167:C173"/>
    <mergeCell ref="A175:A181"/>
    <mergeCell ref="B175:B181"/>
    <mergeCell ref="C175:C181"/>
    <mergeCell ref="A183:A185"/>
    <mergeCell ref="D122:D123"/>
    <mergeCell ref="D124:D125"/>
    <mergeCell ref="D126:D127"/>
    <mergeCell ref="D128:D129"/>
    <mergeCell ref="B155:B157"/>
    <mergeCell ref="C155:C157"/>
    <mergeCell ref="A149:A150"/>
    <mergeCell ref="B149:B150"/>
    <mergeCell ref="C149:C150"/>
    <mergeCell ref="A152:A153"/>
    <mergeCell ref="B152:B153"/>
    <mergeCell ref="C152:C153"/>
    <mergeCell ref="A155:A157"/>
    <mergeCell ref="A143:A145"/>
    <mergeCell ref="B143:B145"/>
    <mergeCell ref="A146:F146"/>
    <mergeCell ref="D105:D106"/>
    <mergeCell ref="D107:D108"/>
    <mergeCell ref="D109:D110"/>
    <mergeCell ref="D111:D112"/>
    <mergeCell ref="E113:E114"/>
    <mergeCell ref="E115:E116"/>
    <mergeCell ref="D113:D114"/>
    <mergeCell ref="D115:D116"/>
    <mergeCell ref="D120:D121"/>
    <mergeCell ref="D80:D81"/>
    <mergeCell ref="E80:E81"/>
    <mergeCell ref="A85:A86"/>
    <mergeCell ref="B85:B86"/>
    <mergeCell ref="E88:E89"/>
    <mergeCell ref="C88:C101"/>
    <mergeCell ref="D96:D97"/>
    <mergeCell ref="D100:D101"/>
    <mergeCell ref="B80:B83"/>
    <mergeCell ref="C80:C83"/>
    <mergeCell ref="D94:D95"/>
    <mergeCell ref="E94:E95"/>
    <mergeCell ref="E96:E97"/>
    <mergeCell ref="D98:D99"/>
    <mergeCell ref="A88:A101"/>
    <mergeCell ref="B88:B101"/>
    <mergeCell ref="K88:K101"/>
    <mergeCell ref="D90:D91"/>
    <mergeCell ref="E90:E91"/>
    <mergeCell ref="D92:D93"/>
    <mergeCell ref="E92:E93"/>
    <mergeCell ref="E111:E112"/>
    <mergeCell ref="E120:E121"/>
    <mergeCell ref="E122:E123"/>
    <mergeCell ref="E124:E125"/>
    <mergeCell ref="E126:E127"/>
    <mergeCell ref="E128:E129"/>
    <mergeCell ref="E98:E99"/>
    <mergeCell ref="E100:E101"/>
    <mergeCell ref="K103:K116"/>
    <mergeCell ref="E105:E106"/>
    <mergeCell ref="E107:E108"/>
    <mergeCell ref="E109:E110"/>
    <mergeCell ref="K118:K131"/>
    <mergeCell ref="E130:E131"/>
    <mergeCell ref="E103:E104"/>
  </mergeCells>
  <pageMargins left="0.19664666754948001" right="0.19664666754948001" top="0.19664666754948001" bottom="0.19664666754948001" header="0" footer="0"/>
  <pageSetup paperSize="9" fitToHeight="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1"/>
  <sheetViews>
    <sheetView workbookViewId="0">
      <selection activeCell="K1" sqref="K1:K1048576"/>
    </sheetView>
  </sheetViews>
  <sheetFormatPr defaultColWidth="14.42578125" defaultRowHeight="15.75" customHeight="1"/>
  <cols>
    <col min="1" max="1" width="11" customWidth="1"/>
    <col min="2" max="2" width="18" customWidth="1"/>
    <col min="3" max="3" width="19.28515625" customWidth="1"/>
    <col min="4" max="4" width="18" customWidth="1"/>
    <col min="5" max="5" width="16.7109375" customWidth="1"/>
    <col min="6" max="6" width="7.42578125" customWidth="1"/>
    <col min="7" max="7" width="11.140625" customWidth="1"/>
    <col min="8" max="8" width="44.28515625" customWidth="1"/>
    <col min="9" max="9" width="101.28515625" customWidth="1"/>
    <col min="10" max="10" width="27.140625" customWidth="1"/>
    <col min="11" max="26" width="8.7109375" customWidth="1"/>
  </cols>
  <sheetData>
    <row r="1" spans="1:26" ht="51" customHeight="1">
      <c r="A1" s="727"/>
      <c r="B1" s="728" t="s">
        <v>1059</v>
      </c>
      <c r="C1" s="729"/>
      <c r="D1" s="729"/>
      <c r="E1" s="729"/>
      <c r="F1" s="729"/>
      <c r="G1" s="729"/>
      <c r="H1" s="729"/>
      <c r="I1" s="730"/>
      <c r="J1" s="731"/>
    </row>
    <row r="2" spans="1:26" ht="33.75" customHeight="1">
      <c r="A2" s="732"/>
      <c r="B2" s="1392" t="s">
        <v>11</v>
      </c>
      <c r="C2" s="1392" t="s">
        <v>1060</v>
      </c>
      <c r="D2" s="1392" t="s">
        <v>1061</v>
      </c>
      <c r="E2" s="1392" t="s">
        <v>1062</v>
      </c>
      <c r="F2" s="1392" t="s">
        <v>1063</v>
      </c>
      <c r="G2" s="1392" t="s">
        <v>1064</v>
      </c>
      <c r="H2" s="1392" t="s">
        <v>3</v>
      </c>
      <c r="I2" s="1391" t="s">
        <v>4</v>
      </c>
      <c r="J2" s="1392" t="s">
        <v>1065</v>
      </c>
      <c r="K2" s="733"/>
      <c r="L2" s="733"/>
      <c r="M2" s="733"/>
      <c r="N2" s="733"/>
      <c r="O2" s="733"/>
      <c r="P2" s="733"/>
      <c r="Q2" s="733"/>
      <c r="R2" s="733"/>
      <c r="S2" s="733"/>
      <c r="T2" s="733"/>
      <c r="U2" s="733"/>
      <c r="V2" s="733"/>
      <c r="W2" s="733"/>
      <c r="X2" s="733"/>
      <c r="Y2" s="733"/>
      <c r="Z2" s="733"/>
    </row>
    <row r="3" spans="1:26" ht="28.5" customHeight="1">
      <c r="A3" s="732"/>
      <c r="B3" s="1218"/>
      <c r="C3" s="1218"/>
      <c r="D3" s="1218"/>
      <c r="E3" s="1218"/>
      <c r="F3" s="1218"/>
      <c r="G3" s="1218"/>
      <c r="H3" s="1218"/>
      <c r="I3" s="1218"/>
      <c r="J3" s="1218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</row>
    <row r="4" spans="1:26" ht="34.5" customHeight="1">
      <c r="A4" s="734"/>
      <c r="B4" s="1393" t="s">
        <v>1066</v>
      </c>
      <c r="C4" s="1253"/>
      <c r="D4" s="1253"/>
      <c r="E4" s="1253"/>
      <c r="F4" s="1253"/>
      <c r="G4" s="1253"/>
      <c r="H4" s="1253"/>
      <c r="I4" s="1253"/>
      <c r="J4" s="1253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</row>
    <row r="5" spans="1:26" ht="28.5" customHeight="1">
      <c r="A5" s="732"/>
      <c r="B5" s="736"/>
      <c r="C5" s="736"/>
      <c r="D5" s="736"/>
      <c r="E5" s="736"/>
      <c r="F5" s="736"/>
      <c r="G5" s="736"/>
      <c r="H5" s="736"/>
      <c r="I5" s="737"/>
      <c r="J5" s="736"/>
      <c r="K5" s="733"/>
      <c r="L5" s="733"/>
      <c r="M5" s="733"/>
      <c r="N5" s="733"/>
      <c r="O5" s="733"/>
      <c r="P5" s="733"/>
      <c r="Q5" s="733"/>
      <c r="R5" s="733"/>
      <c r="S5" s="733"/>
      <c r="T5" s="733"/>
      <c r="U5" s="733"/>
      <c r="V5" s="733"/>
      <c r="W5" s="733"/>
      <c r="X5" s="733"/>
      <c r="Y5" s="733"/>
      <c r="Z5" s="733"/>
    </row>
    <row r="6" spans="1:26" ht="60.75" customHeight="1">
      <c r="A6" s="739" t="s">
        <v>17</v>
      </c>
      <c r="B6" s="740" t="s">
        <v>1067</v>
      </c>
      <c r="C6" s="736"/>
      <c r="D6" s="740" t="s">
        <v>1068</v>
      </c>
      <c r="E6" s="740" t="s">
        <v>1069</v>
      </c>
      <c r="F6" s="736">
        <v>53</v>
      </c>
      <c r="G6" s="736">
        <v>14</v>
      </c>
      <c r="H6" s="741" t="s">
        <v>1070</v>
      </c>
      <c r="I6" s="742" t="s">
        <v>1071</v>
      </c>
      <c r="J6" s="743">
        <v>21500</v>
      </c>
      <c r="K6" s="733"/>
      <c r="L6" s="733"/>
      <c r="M6" s="733"/>
      <c r="N6" s="733"/>
      <c r="O6" s="733"/>
      <c r="P6" s="733"/>
      <c r="Q6" s="733"/>
      <c r="R6" s="733"/>
      <c r="S6" s="733"/>
      <c r="T6" s="733"/>
      <c r="U6" s="733"/>
      <c r="V6" s="733"/>
      <c r="W6" s="733"/>
      <c r="X6" s="733"/>
      <c r="Y6" s="733"/>
      <c r="Z6" s="733"/>
    </row>
    <row r="7" spans="1:26" ht="60.75" customHeight="1">
      <c r="A7" s="739" t="s">
        <v>17</v>
      </c>
      <c r="B7" s="740"/>
      <c r="C7" s="736"/>
      <c r="D7" s="740"/>
      <c r="E7" s="740"/>
      <c r="F7" s="736"/>
      <c r="G7" s="736"/>
      <c r="H7" s="741" t="s">
        <v>1072</v>
      </c>
      <c r="I7" s="742" t="s">
        <v>1073</v>
      </c>
      <c r="J7" s="743">
        <v>6800</v>
      </c>
      <c r="K7" s="733"/>
      <c r="L7" s="733"/>
      <c r="M7" s="733"/>
      <c r="N7" s="733"/>
      <c r="O7" s="733"/>
      <c r="P7" s="733"/>
      <c r="Q7" s="733"/>
      <c r="R7" s="733"/>
      <c r="S7" s="733"/>
      <c r="T7" s="733"/>
      <c r="U7" s="733"/>
      <c r="V7" s="733"/>
      <c r="W7" s="733"/>
      <c r="X7" s="733"/>
      <c r="Y7" s="733"/>
      <c r="Z7" s="733"/>
    </row>
    <row r="8" spans="1:26" ht="67.5" customHeight="1">
      <c r="A8" s="739" t="s">
        <v>17</v>
      </c>
      <c r="B8" s="740" t="s">
        <v>1074</v>
      </c>
      <c r="C8" s="736"/>
      <c r="D8" s="740" t="s">
        <v>1075</v>
      </c>
      <c r="E8" s="740" t="s">
        <v>1076</v>
      </c>
      <c r="F8" s="736">
        <v>68</v>
      </c>
      <c r="G8" s="736">
        <v>12</v>
      </c>
      <c r="H8" s="741" t="s">
        <v>1077</v>
      </c>
      <c r="I8" s="742" t="s">
        <v>1078</v>
      </c>
      <c r="J8" s="743">
        <v>27000</v>
      </c>
      <c r="K8" s="733"/>
      <c r="L8" s="733"/>
      <c r="M8" s="733"/>
      <c r="N8" s="733"/>
      <c r="O8" s="733"/>
      <c r="P8" s="733"/>
      <c r="Q8" s="733"/>
      <c r="R8" s="733"/>
      <c r="S8" s="733"/>
      <c r="T8" s="733"/>
      <c r="U8" s="733"/>
      <c r="V8" s="733"/>
      <c r="W8" s="733"/>
      <c r="X8" s="733"/>
      <c r="Y8" s="733"/>
      <c r="Z8" s="733"/>
    </row>
    <row r="9" spans="1:26" ht="39.75" hidden="1" customHeight="1">
      <c r="A9" s="744"/>
      <c r="B9" s="1394" t="s">
        <v>1079</v>
      </c>
      <c r="C9" s="1253"/>
      <c r="D9" s="1253"/>
      <c r="E9" s="1253"/>
      <c r="F9" s="1253"/>
      <c r="G9" s="1253"/>
      <c r="H9" s="1253"/>
      <c r="I9" s="1253"/>
      <c r="J9" s="1344"/>
    </row>
    <row r="10" spans="1:26" ht="52.5" hidden="1" customHeight="1">
      <c r="A10" s="745"/>
      <c r="B10" s="746"/>
      <c r="C10" s="115"/>
      <c r="D10" s="740" t="s">
        <v>1080</v>
      </c>
      <c r="E10" s="741" t="s">
        <v>1081</v>
      </c>
      <c r="F10" s="747">
        <v>40</v>
      </c>
      <c r="G10" s="747">
        <v>16</v>
      </c>
      <c r="H10" s="748" t="s">
        <v>1082</v>
      </c>
      <c r="I10" s="749" t="s">
        <v>1083</v>
      </c>
      <c r="J10" s="750">
        <v>10700</v>
      </c>
    </row>
    <row r="11" spans="1:26" ht="54.75" hidden="1" customHeight="1">
      <c r="A11" s="745"/>
      <c r="B11" s="746"/>
      <c r="C11" s="115"/>
      <c r="D11" s="740" t="s">
        <v>1084</v>
      </c>
      <c r="E11" s="741" t="s">
        <v>1085</v>
      </c>
      <c r="F11" s="747">
        <v>15</v>
      </c>
      <c r="G11" s="747">
        <v>16</v>
      </c>
      <c r="H11" s="748" t="s">
        <v>1086</v>
      </c>
      <c r="I11" s="749" t="s">
        <v>1087</v>
      </c>
      <c r="J11" s="750">
        <v>2650</v>
      </c>
    </row>
    <row r="12" spans="1:26" ht="54.75" customHeight="1">
      <c r="A12" s="751" t="s">
        <v>17</v>
      </c>
      <c r="B12" s="746"/>
      <c r="C12" s="115"/>
      <c r="D12" s="740"/>
      <c r="E12" s="741"/>
      <c r="F12" s="747"/>
      <c r="G12" s="747"/>
      <c r="H12" s="741" t="s">
        <v>1088</v>
      </c>
      <c r="I12" s="742" t="s">
        <v>1089</v>
      </c>
      <c r="J12" s="752">
        <v>8000</v>
      </c>
    </row>
    <row r="13" spans="1:26" ht="56.25" customHeight="1">
      <c r="A13" s="751" t="s">
        <v>17</v>
      </c>
      <c r="B13" s="747">
        <v>10075</v>
      </c>
      <c r="C13" s="753"/>
      <c r="D13" s="740" t="s">
        <v>1090</v>
      </c>
      <c r="E13" s="741" t="s">
        <v>1091</v>
      </c>
      <c r="F13" s="747">
        <v>4.0999999999999996</v>
      </c>
      <c r="G13" s="747"/>
      <c r="H13" s="748" t="s">
        <v>1092</v>
      </c>
      <c r="I13" s="749" t="s">
        <v>1093</v>
      </c>
      <c r="J13" s="750">
        <v>2900</v>
      </c>
    </row>
    <row r="14" spans="1:26" ht="34.5" customHeight="1">
      <c r="A14" s="734"/>
      <c r="B14" s="1393" t="s">
        <v>1094</v>
      </c>
      <c r="C14" s="1253"/>
      <c r="D14" s="1253"/>
      <c r="E14" s="1253"/>
      <c r="F14" s="1253"/>
      <c r="G14" s="1253"/>
      <c r="H14" s="1253"/>
      <c r="I14" s="1253"/>
      <c r="J14" s="1253"/>
    </row>
    <row r="15" spans="1:26" ht="84" customHeight="1">
      <c r="A15" s="745"/>
      <c r="B15" s="746"/>
      <c r="C15" s="115"/>
      <c r="D15" s="740" t="s">
        <v>1095</v>
      </c>
      <c r="E15" s="741" t="s">
        <v>1096</v>
      </c>
      <c r="F15" s="740" t="s">
        <v>1097</v>
      </c>
      <c r="G15" s="747"/>
      <c r="H15" s="748" t="s">
        <v>1098</v>
      </c>
      <c r="I15" s="754" t="s">
        <v>1099</v>
      </c>
      <c r="J15" s="750">
        <v>32500</v>
      </c>
    </row>
    <row r="16" spans="1:26" ht="84" customHeight="1">
      <c r="A16" s="745"/>
      <c r="B16" s="746"/>
      <c r="C16" s="115"/>
      <c r="D16" s="740" t="s">
        <v>1100</v>
      </c>
      <c r="E16" s="741" t="s">
        <v>1101</v>
      </c>
      <c r="F16" s="740" t="s">
        <v>1102</v>
      </c>
      <c r="G16" s="747"/>
      <c r="H16" s="748" t="s">
        <v>1103</v>
      </c>
      <c r="I16" s="754" t="s">
        <v>1104</v>
      </c>
      <c r="J16" s="750">
        <v>37000</v>
      </c>
    </row>
    <row r="17" spans="1:10" ht="18.75" customHeight="1">
      <c r="A17" s="734"/>
      <c r="B17" s="1393" t="s">
        <v>1105</v>
      </c>
      <c r="C17" s="1253"/>
      <c r="D17" s="1253"/>
      <c r="E17" s="1253"/>
      <c r="F17" s="1253"/>
      <c r="G17" s="1253"/>
      <c r="H17" s="1253"/>
      <c r="I17" s="1253"/>
      <c r="J17" s="1253"/>
    </row>
    <row r="18" spans="1:10" ht="71.25" customHeight="1">
      <c r="A18" s="755"/>
      <c r="B18" s="747"/>
      <c r="C18" s="115"/>
      <c r="D18" s="740" t="s">
        <v>1095</v>
      </c>
      <c r="E18" s="741" t="s">
        <v>1106</v>
      </c>
      <c r="F18" s="740" t="s">
        <v>1097</v>
      </c>
      <c r="G18" s="747"/>
      <c r="H18" s="748" t="s">
        <v>1107</v>
      </c>
      <c r="I18" s="749" t="s">
        <v>1108</v>
      </c>
      <c r="J18" s="750">
        <v>32500</v>
      </c>
    </row>
    <row r="19" spans="1:10" ht="69" customHeight="1">
      <c r="A19" s="755"/>
      <c r="B19" s="747"/>
      <c r="C19" s="115"/>
      <c r="D19" s="740" t="s">
        <v>1109</v>
      </c>
      <c r="E19" s="741" t="s">
        <v>1106</v>
      </c>
      <c r="F19" s="740" t="s">
        <v>1097</v>
      </c>
      <c r="G19" s="747"/>
      <c r="H19" s="748" t="s">
        <v>1110</v>
      </c>
      <c r="I19" s="749" t="s">
        <v>1111</v>
      </c>
      <c r="J19" s="750">
        <v>32500</v>
      </c>
    </row>
    <row r="20" spans="1:10" ht="72" customHeight="1">
      <c r="A20" s="755"/>
      <c r="B20" s="747"/>
      <c r="C20" s="115"/>
      <c r="D20" s="740" t="s">
        <v>1112</v>
      </c>
      <c r="E20" s="741" t="s">
        <v>1101</v>
      </c>
      <c r="F20" s="740" t="s">
        <v>1102</v>
      </c>
      <c r="G20" s="747"/>
      <c r="H20" s="748" t="s">
        <v>1113</v>
      </c>
      <c r="I20" s="749" t="s">
        <v>1114</v>
      </c>
      <c r="J20" s="750">
        <v>37000</v>
      </c>
    </row>
    <row r="21" spans="1:10" ht="72" customHeight="1">
      <c r="A21" s="755"/>
      <c r="B21" s="756"/>
      <c r="C21" s="757"/>
      <c r="D21" s="758" t="s">
        <v>1112</v>
      </c>
      <c r="E21" s="759" t="s">
        <v>1101</v>
      </c>
      <c r="F21" s="758" t="s">
        <v>1102</v>
      </c>
      <c r="G21" s="756"/>
      <c r="H21" s="760" t="s">
        <v>1115</v>
      </c>
      <c r="I21" s="485" t="s">
        <v>1116</v>
      </c>
      <c r="J21" s="761">
        <v>37000</v>
      </c>
    </row>
    <row r="22" spans="1:10" ht="72" customHeight="1">
      <c r="A22" s="751" t="s">
        <v>17</v>
      </c>
      <c r="B22" s="747"/>
      <c r="C22" s="115"/>
      <c r="D22" s="265" t="s">
        <v>1117</v>
      </c>
      <c r="E22" s="741" t="s">
        <v>1118</v>
      </c>
      <c r="F22" s="740" t="s">
        <v>1119</v>
      </c>
      <c r="G22" s="747"/>
      <c r="H22" s="762" t="s">
        <v>1120</v>
      </c>
      <c r="I22" s="763" t="s">
        <v>1121</v>
      </c>
      <c r="J22" s="764">
        <v>35000</v>
      </c>
    </row>
    <row r="23" spans="1:10" ht="90" customHeight="1">
      <c r="A23" s="751" t="s">
        <v>17</v>
      </c>
      <c r="B23" s="747"/>
      <c r="C23" s="115"/>
      <c r="D23" s="765" t="s">
        <v>1122</v>
      </c>
      <c r="E23" s="766" t="s">
        <v>1123</v>
      </c>
      <c r="F23" s="767" t="s">
        <v>1124</v>
      </c>
      <c r="G23" s="747"/>
      <c r="H23" s="768" t="s">
        <v>1125</v>
      </c>
      <c r="I23" s="769" t="s">
        <v>1126</v>
      </c>
      <c r="J23" s="770">
        <v>19900</v>
      </c>
    </row>
    <row r="24" spans="1:10" ht="72" customHeight="1">
      <c r="A24" s="755"/>
      <c r="B24" s="747"/>
      <c r="C24" s="115"/>
      <c r="D24" s="265" t="s">
        <v>1127</v>
      </c>
      <c r="E24" s="741" t="s">
        <v>1128</v>
      </c>
      <c r="F24" s="740">
        <v>61.1</v>
      </c>
      <c r="G24" s="747"/>
      <c r="H24" s="762" t="s">
        <v>1129</v>
      </c>
      <c r="I24" s="763" t="s">
        <v>1121</v>
      </c>
      <c r="J24" s="764">
        <v>43900</v>
      </c>
    </row>
    <row r="25" spans="1:10" ht="72" customHeight="1">
      <c r="A25" s="755"/>
      <c r="B25" s="747"/>
      <c r="C25" s="115"/>
      <c r="D25" s="265" t="s">
        <v>1130</v>
      </c>
      <c r="E25" s="741" t="s">
        <v>1131</v>
      </c>
      <c r="F25" s="740">
        <v>87.7</v>
      </c>
      <c r="G25" s="747"/>
      <c r="H25" s="762" t="s">
        <v>1132</v>
      </c>
      <c r="I25" s="763" t="s">
        <v>1133</v>
      </c>
      <c r="J25" s="764">
        <v>54900</v>
      </c>
    </row>
    <row r="26" spans="1:10" ht="33" hidden="1" customHeight="1">
      <c r="A26" s="771"/>
      <c r="B26" s="1395" t="s">
        <v>1134</v>
      </c>
      <c r="C26" s="1253"/>
      <c r="D26" s="1253"/>
      <c r="E26" s="1253"/>
      <c r="F26" s="1253"/>
      <c r="G26" s="1253"/>
      <c r="H26" s="1253"/>
      <c r="I26" s="1253"/>
      <c r="J26" s="1344"/>
    </row>
    <row r="27" spans="1:10" ht="42.75" hidden="1" customHeight="1">
      <c r="A27" s="745"/>
      <c r="B27" s="746">
        <v>10077</v>
      </c>
      <c r="C27" s="753"/>
      <c r="D27" s="740" t="s">
        <v>1135</v>
      </c>
      <c r="E27" s="741" t="s">
        <v>1136</v>
      </c>
      <c r="F27" s="747"/>
      <c r="G27" s="747"/>
      <c r="H27" s="748" t="s">
        <v>1137</v>
      </c>
      <c r="I27" s="749" t="s">
        <v>1138</v>
      </c>
      <c r="J27" s="750"/>
    </row>
    <row r="28" spans="1:10" ht="47.25" hidden="1" customHeight="1">
      <c r="A28" s="745"/>
      <c r="B28" s="746"/>
      <c r="C28" s="753"/>
      <c r="D28" s="740" t="s">
        <v>1112</v>
      </c>
      <c r="E28" s="741" t="s">
        <v>1136</v>
      </c>
      <c r="F28" s="747"/>
      <c r="G28" s="747"/>
      <c r="H28" s="748" t="s">
        <v>1139</v>
      </c>
      <c r="I28" s="749" t="s">
        <v>1140</v>
      </c>
      <c r="J28" s="750"/>
    </row>
    <row r="29" spans="1:10" ht="18.75" hidden="1" customHeight="1">
      <c r="A29" s="745"/>
      <c r="B29" s="746"/>
      <c r="C29" s="753"/>
      <c r="D29" s="740" t="s">
        <v>1135</v>
      </c>
      <c r="E29" s="741" t="s">
        <v>1136</v>
      </c>
      <c r="F29" s="747"/>
      <c r="G29" s="747"/>
      <c r="H29" s="748" t="s">
        <v>1137</v>
      </c>
      <c r="I29" s="749" t="s">
        <v>1141</v>
      </c>
      <c r="J29" s="750"/>
    </row>
    <row r="30" spans="1:10" ht="40.5" hidden="1" customHeight="1">
      <c r="A30" s="745"/>
      <c r="B30" s="746"/>
      <c r="C30" s="753"/>
      <c r="D30" s="740" t="s">
        <v>1112</v>
      </c>
      <c r="E30" s="741" t="s">
        <v>1136</v>
      </c>
      <c r="F30" s="747"/>
      <c r="G30" s="747"/>
      <c r="H30" s="748" t="s">
        <v>1142</v>
      </c>
      <c r="I30" s="749" t="s">
        <v>1143</v>
      </c>
      <c r="J30" s="750"/>
    </row>
    <row r="31" spans="1:10" ht="32.25" customHeight="1">
      <c r="A31" s="734"/>
      <c r="B31" s="1393" t="s">
        <v>1144</v>
      </c>
      <c r="C31" s="1253"/>
      <c r="D31" s="1253"/>
      <c r="E31" s="1253"/>
      <c r="F31" s="1253"/>
      <c r="G31" s="1253"/>
      <c r="H31" s="1253"/>
      <c r="I31" s="1253"/>
      <c r="J31" s="1253"/>
    </row>
    <row r="32" spans="1:10" ht="76.5" customHeight="1">
      <c r="A32" s="751" t="s">
        <v>17</v>
      </c>
      <c r="B32" s="747">
        <v>90485</v>
      </c>
      <c r="C32" s="16"/>
      <c r="D32" s="740" t="s">
        <v>1145</v>
      </c>
      <c r="E32" s="741" t="s">
        <v>1146</v>
      </c>
      <c r="F32" s="747">
        <v>12.3</v>
      </c>
      <c r="G32" s="747">
        <v>20</v>
      </c>
      <c r="H32" s="748" t="s">
        <v>1147</v>
      </c>
      <c r="I32" s="749" t="s">
        <v>1148</v>
      </c>
      <c r="J32" s="772">
        <v>6100</v>
      </c>
    </row>
    <row r="33" spans="1:10" ht="66" customHeight="1">
      <c r="A33" s="751" t="s">
        <v>17</v>
      </c>
      <c r="B33" s="747">
        <v>90486</v>
      </c>
      <c r="C33" s="773"/>
      <c r="D33" s="740" t="s">
        <v>1149</v>
      </c>
      <c r="E33" s="741" t="s">
        <v>1150</v>
      </c>
      <c r="F33" s="747">
        <v>16.600000000000001</v>
      </c>
      <c r="G33" s="747">
        <v>20</v>
      </c>
      <c r="H33" s="748" t="s">
        <v>1151</v>
      </c>
      <c r="I33" s="749" t="s">
        <v>1152</v>
      </c>
      <c r="J33" s="772">
        <v>8300</v>
      </c>
    </row>
    <row r="34" spans="1:10" ht="72.75" customHeight="1">
      <c r="A34" s="751" t="s">
        <v>17</v>
      </c>
      <c r="B34" s="747">
        <v>90487</v>
      </c>
      <c r="C34" s="16"/>
      <c r="D34" s="740" t="s">
        <v>1153</v>
      </c>
      <c r="E34" s="741" t="s">
        <v>1154</v>
      </c>
      <c r="F34" s="747">
        <v>18</v>
      </c>
      <c r="G34" s="747">
        <v>20</v>
      </c>
      <c r="H34" s="748" t="s">
        <v>1155</v>
      </c>
      <c r="I34" s="749" t="s">
        <v>1156</v>
      </c>
      <c r="J34" s="772">
        <v>10800</v>
      </c>
    </row>
    <row r="35" spans="1:10" ht="18.75" customHeight="1">
      <c r="A35" s="234"/>
      <c r="B35" s="234"/>
      <c r="E35" s="774"/>
      <c r="F35" s="775"/>
      <c r="G35" s="774"/>
      <c r="H35" s="776"/>
      <c r="I35" s="5"/>
    </row>
    <row r="36" spans="1:10" ht="18.75" customHeight="1">
      <c r="A36" s="234"/>
      <c r="B36" s="234"/>
      <c r="E36" s="774"/>
      <c r="F36" s="775"/>
      <c r="G36" s="774"/>
      <c r="H36" s="776"/>
      <c r="I36" s="5"/>
    </row>
    <row r="37" spans="1:10" ht="18.75" customHeight="1">
      <c r="A37" s="234"/>
      <c r="B37" s="234"/>
      <c r="E37" s="774"/>
      <c r="F37" s="775"/>
      <c r="G37" s="774"/>
      <c r="H37" s="776"/>
      <c r="I37" s="5"/>
    </row>
    <row r="38" spans="1:10" ht="18.75" customHeight="1">
      <c r="A38" s="234"/>
      <c r="B38" s="234"/>
      <c r="E38" s="774"/>
      <c r="F38" s="775"/>
      <c r="G38" s="774"/>
      <c r="H38" s="776"/>
      <c r="I38" s="5"/>
    </row>
    <row r="39" spans="1:10" ht="18.75" customHeight="1">
      <c r="A39" s="234"/>
      <c r="B39" s="234"/>
      <c r="E39" s="774"/>
      <c r="F39" s="775"/>
      <c r="G39" s="774"/>
      <c r="H39" s="776"/>
      <c r="I39" s="5"/>
    </row>
    <row r="40" spans="1:10" ht="18.75" customHeight="1">
      <c r="A40" s="234"/>
      <c r="B40" s="234"/>
      <c r="E40" s="774"/>
      <c r="F40" s="775"/>
      <c r="G40" s="774"/>
      <c r="H40" s="776"/>
      <c r="I40" s="5"/>
    </row>
    <row r="41" spans="1:10" ht="18.75" customHeight="1">
      <c r="A41" s="234"/>
      <c r="B41" s="234"/>
      <c r="E41" s="774"/>
      <c r="F41" s="775"/>
      <c r="G41" s="774"/>
      <c r="H41" s="776"/>
      <c r="I41" s="5"/>
    </row>
    <row r="42" spans="1:10" ht="18.75" customHeight="1">
      <c r="A42" s="234"/>
      <c r="B42" s="234"/>
      <c r="E42" s="774"/>
      <c r="F42" s="775"/>
      <c r="G42" s="774"/>
      <c r="H42" s="776"/>
      <c r="I42" s="5"/>
    </row>
    <row r="43" spans="1:10" ht="18.75" customHeight="1">
      <c r="A43" s="234"/>
      <c r="B43" s="234"/>
      <c r="E43" s="774"/>
      <c r="F43" s="775"/>
      <c r="G43" s="774"/>
      <c r="H43" s="776"/>
      <c r="I43" s="5"/>
    </row>
    <row r="44" spans="1:10" ht="18.75" customHeight="1">
      <c r="A44" s="234"/>
      <c r="B44" s="234"/>
      <c r="E44" s="774"/>
      <c r="F44" s="775"/>
      <c r="G44" s="774"/>
      <c r="H44" s="776"/>
      <c r="I44" s="5"/>
    </row>
    <row r="45" spans="1:10" ht="18.75" customHeight="1">
      <c r="A45" s="234"/>
      <c r="B45" s="234"/>
      <c r="E45" s="774"/>
      <c r="F45" s="775"/>
      <c r="G45" s="774"/>
      <c r="H45" s="776"/>
      <c r="I45" s="5"/>
    </row>
    <row r="46" spans="1:10" ht="18.75" customHeight="1">
      <c r="A46" s="234"/>
      <c r="B46" s="234"/>
      <c r="E46" s="774"/>
      <c r="F46" s="775"/>
      <c r="G46" s="774"/>
      <c r="H46" s="776"/>
      <c r="I46" s="5"/>
    </row>
    <row r="47" spans="1:10" ht="18.75" customHeight="1">
      <c r="A47" s="234"/>
      <c r="B47" s="234"/>
      <c r="E47" s="774"/>
      <c r="F47" s="775"/>
      <c r="G47" s="774"/>
      <c r="H47" s="776"/>
      <c r="I47" s="5"/>
    </row>
    <row r="48" spans="1:10" ht="18.75" customHeight="1">
      <c r="A48" s="234"/>
      <c r="B48" s="234"/>
      <c r="E48" s="774"/>
      <c r="F48" s="775"/>
      <c r="G48" s="774"/>
      <c r="H48" s="776"/>
      <c r="I48" s="5"/>
    </row>
    <row r="49" spans="1:9" ht="18.75" customHeight="1">
      <c r="A49" s="234"/>
      <c r="B49" s="234"/>
      <c r="E49" s="774"/>
      <c r="F49" s="775"/>
      <c r="G49" s="774"/>
      <c r="H49" s="776"/>
      <c r="I49" s="5"/>
    </row>
    <row r="50" spans="1:9" ht="18.75" customHeight="1">
      <c r="A50" s="234"/>
      <c r="B50" s="234"/>
      <c r="E50" s="774"/>
      <c r="F50" s="775"/>
      <c r="G50" s="774"/>
      <c r="H50" s="776"/>
      <c r="I50" s="5"/>
    </row>
    <row r="51" spans="1:9" ht="18.75" customHeight="1">
      <c r="A51" s="234"/>
      <c r="B51" s="234"/>
      <c r="E51" s="774"/>
      <c r="F51" s="775"/>
      <c r="G51" s="774"/>
      <c r="H51" s="776"/>
      <c r="I51" s="5"/>
    </row>
    <row r="52" spans="1:9" ht="18.75" customHeight="1">
      <c r="A52" s="234"/>
      <c r="B52" s="234"/>
      <c r="E52" s="774"/>
      <c r="F52" s="775"/>
      <c r="G52" s="774"/>
      <c r="H52" s="776"/>
      <c r="I52" s="5"/>
    </row>
    <row r="53" spans="1:9" ht="18.75" customHeight="1">
      <c r="A53" s="234"/>
      <c r="B53" s="234"/>
      <c r="E53" s="774"/>
      <c r="F53" s="775"/>
      <c r="G53" s="774"/>
      <c r="H53" s="776"/>
      <c r="I53" s="5"/>
    </row>
    <row r="54" spans="1:9" ht="18.75" customHeight="1">
      <c r="A54" s="234"/>
      <c r="B54" s="234"/>
      <c r="E54" s="774"/>
      <c r="F54" s="775"/>
      <c r="G54" s="774"/>
      <c r="H54" s="776"/>
      <c r="I54" s="5"/>
    </row>
    <row r="55" spans="1:9" ht="18.75" customHeight="1">
      <c r="A55" s="234"/>
      <c r="B55" s="234"/>
      <c r="E55" s="774"/>
      <c r="F55" s="775"/>
      <c r="G55" s="774"/>
      <c r="H55" s="776"/>
      <c r="I55" s="5"/>
    </row>
    <row r="56" spans="1:9" ht="18.75" customHeight="1">
      <c r="A56" s="234"/>
      <c r="B56" s="234"/>
      <c r="E56" s="774"/>
      <c r="F56" s="775"/>
      <c r="G56" s="774"/>
      <c r="H56" s="776"/>
      <c r="I56" s="5"/>
    </row>
    <row r="57" spans="1:9" ht="18.75" customHeight="1">
      <c r="A57" s="234"/>
      <c r="B57" s="234"/>
      <c r="E57" s="774"/>
      <c r="F57" s="775"/>
      <c r="G57" s="774"/>
      <c r="H57" s="776"/>
      <c r="I57" s="5"/>
    </row>
    <row r="58" spans="1:9" ht="18.75" customHeight="1">
      <c r="A58" s="234"/>
      <c r="B58" s="234"/>
      <c r="E58" s="774"/>
      <c r="F58" s="775"/>
      <c r="G58" s="774"/>
      <c r="H58" s="776"/>
      <c r="I58" s="5"/>
    </row>
    <row r="59" spans="1:9" ht="18.75" customHeight="1">
      <c r="A59" s="234"/>
      <c r="B59" s="234"/>
      <c r="E59" s="774"/>
      <c r="F59" s="775"/>
      <c r="G59" s="774"/>
      <c r="H59" s="776"/>
      <c r="I59" s="5"/>
    </row>
    <row r="60" spans="1:9" ht="18.75" customHeight="1">
      <c r="A60" s="234"/>
      <c r="B60" s="234"/>
      <c r="E60" s="774"/>
      <c r="F60" s="775"/>
      <c r="G60" s="774"/>
      <c r="H60" s="776"/>
      <c r="I60" s="5"/>
    </row>
    <row r="61" spans="1:9" ht="18.75" customHeight="1">
      <c r="A61" s="234"/>
      <c r="B61" s="234"/>
      <c r="E61" s="774"/>
      <c r="F61" s="775"/>
      <c r="G61" s="774"/>
      <c r="H61" s="776"/>
      <c r="I61" s="5"/>
    </row>
    <row r="62" spans="1:9" ht="18.75" customHeight="1">
      <c r="A62" s="234"/>
      <c r="B62" s="234"/>
      <c r="E62" s="774"/>
      <c r="F62" s="775"/>
      <c r="G62" s="774"/>
      <c r="H62" s="776"/>
      <c r="I62" s="5"/>
    </row>
    <row r="63" spans="1:9" ht="18.75" customHeight="1">
      <c r="A63" s="234"/>
      <c r="B63" s="234"/>
      <c r="E63" s="774"/>
      <c r="F63" s="775"/>
      <c r="G63" s="774"/>
      <c r="H63" s="776"/>
      <c r="I63" s="5"/>
    </row>
    <row r="64" spans="1:9" ht="18.75" customHeight="1">
      <c r="A64" s="234"/>
      <c r="B64" s="234"/>
      <c r="E64" s="774"/>
      <c r="F64" s="775"/>
      <c r="G64" s="774"/>
      <c r="H64" s="776"/>
      <c r="I64" s="5"/>
    </row>
    <row r="65" spans="1:9" ht="18.75" customHeight="1">
      <c r="A65" s="234"/>
      <c r="B65" s="234"/>
      <c r="E65" s="774"/>
      <c r="F65" s="775"/>
      <c r="G65" s="774"/>
      <c r="H65" s="776"/>
      <c r="I65" s="5"/>
    </row>
    <row r="66" spans="1:9" ht="18.75" customHeight="1">
      <c r="A66" s="234"/>
      <c r="B66" s="234"/>
      <c r="E66" s="774"/>
      <c r="F66" s="775"/>
      <c r="G66" s="774"/>
      <c r="H66" s="776"/>
      <c r="I66" s="5"/>
    </row>
    <row r="67" spans="1:9" ht="18.75" customHeight="1">
      <c r="A67" s="234"/>
      <c r="B67" s="234"/>
      <c r="E67" s="774"/>
      <c r="F67" s="775"/>
      <c r="G67" s="774"/>
      <c r="H67" s="776"/>
      <c r="I67" s="5"/>
    </row>
    <row r="68" spans="1:9" ht="18.75" customHeight="1">
      <c r="A68" s="234"/>
      <c r="B68" s="234"/>
      <c r="E68" s="774"/>
      <c r="F68" s="775"/>
      <c r="G68" s="774"/>
      <c r="H68" s="776"/>
      <c r="I68" s="5"/>
    </row>
    <row r="69" spans="1:9" ht="18.75" customHeight="1">
      <c r="A69" s="234"/>
      <c r="B69" s="234"/>
      <c r="E69" s="774"/>
      <c r="F69" s="775"/>
      <c r="G69" s="774"/>
      <c r="H69" s="776"/>
      <c r="I69" s="5"/>
    </row>
    <row r="70" spans="1:9" ht="18.75" customHeight="1">
      <c r="A70" s="234"/>
      <c r="B70" s="234"/>
      <c r="E70" s="774"/>
      <c r="F70" s="775"/>
      <c r="G70" s="774"/>
      <c r="H70" s="776"/>
      <c r="I70" s="5"/>
    </row>
    <row r="71" spans="1:9" ht="18.75" customHeight="1">
      <c r="A71" s="234"/>
      <c r="B71" s="234"/>
      <c r="E71" s="774"/>
      <c r="F71" s="775"/>
      <c r="G71" s="774"/>
      <c r="H71" s="776"/>
      <c r="I71" s="5"/>
    </row>
    <row r="72" spans="1:9" ht="18.75" customHeight="1">
      <c r="A72" s="234"/>
      <c r="B72" s="234"/>
      <c r="E72" s="774"/>
      <c r="F72" s="775"/>
      <c r="G72" s="774"/>
      <c r="H72" s="776"/>
      <c r="I72" s="5"/>
    </row>
    <row r="73" spans="1:9" ht="18.75" customHeight="1">
      <c r="A73" s="234"/>
      <c r="B73" s="234"/>
      <c r="E73" s="774"/>
      <c r="F73" s="775"/>
      <c r="G73" s="774"/>
      <c r="H73" s="776"/>
      <c r="I73" s="5"/>
    </row>
    <row r="74" spans="1:9" ht="18.75" customHeight="1">
      <c r="A74" s="234"/>
      <c r="B74" s="234"/>
      <c r="E74" s="774"/>
      <c r="F74" s="775"/>
      <c r="G74" s="774"/>
      <c r="H74" s="776"/>
      <c r="I74" s="5"/>
    </row>
    <row r="75" spans="1:9" ht="18.75" customHeight="1">
      <c r="A75" s="234"/>
      <c r="B75" s="234"/>
      <c r="E75" s="774"/>
      <c r="F75" s="775"/>
      <c r="G75" s="774"/>
      <c r="H75" s="776"/>
      <c r="I75" s="5"/>
    </row>
    <row r="76" spans="1:9" ht="18.75" customHeight="1">
      <c r="A76" s="234"/>
      <c r="B76" s="234"/>
      <c r="E76" s="774"/>
      <c r="F76" s="775"/>
      <c r="G76" s="774"/>
      <c r="H76" s="776"/>
      <c r="I76" s="5"/>
    </row>
    <row r="77" spans="1:9" ht="18.75" customHeight="1">
      <c r="A77" s="234"/>
      <c r="B77" s="234"/>
      <c r="E77" s="774"/>
      <c r="F77" s="775"/>
      <c r="G77" s="774"/>
      <c r="H77" s="776"/>
      <c r="I77" s="5"/>
    </row>
    <row r="78" spans="1:9" ht="18.75" customHeight="1">
      <c r="A78" s="234"/>
      <c r="B78" s="234"/>
      <c r="E78" s="774"/>
      <c r="F78" s="775"/>
      <c r="G78" s="774"/>
      <c r="H78" s="776"/>
      <c r="I78" s="5"/>
    </row>
    <row r="79" spans="1:9" ht="18.75" customHeight="1">
      <c r="A79" s="234"/>
      <c r="B79" s="234"/>
      <c r="E79" s="774"/>
      <c r="F79" s="775"/>
      <c r="G79" s="774"/>
      <c r="H79" s="776"/>
      <c r="I79" s="5"/>
    </row>
    <row r="80" spans="1:9" ht="18.75" customHeight="1">
      <c r="A80" s="234"/>
      <c r="B80" s="234"/>
      <c r="E80" s="774"/>
      <c r="F80" s="775"/>
      <c r="G80" s="774"/>
      <c r="H80" s="776"/>
      <c r="I80" s="5"/>
    </row>
    <row r="81" spans="1:9" ht="18.75" customHeight="1">
      <c r="A81" s="234"/>
      <c r="B81" s="234"/>
      <c r="E81" s="774"/>
      <c r="F81" s="775"/>
      <c r="G81" s="774"/>
      <c r="H81" s="776"/>
      <c r="I81" s="5"/>
    </row>
    <row r="82" spans="1:9" ht="18.75" customHeight="1">
      <c r="A82" s="234"/>
      <c r="B82" s="234"/>
      <c r="E82" s="774"/>
      <c r="F82" s="775"/>
      <c r="G82" s="774"/>
      <c r="H82" s="776"/>
      <c r="I82" s="5"/>
    </row>
    <row r="83" spans="1:9" ht="18.75" customHeight="1">
      <c r="A83" s="234"/>
      <c r="B83" s="234"/>
      <c r="E83" s="774"/>
      <c r="F83" s="775"/>
      <c r="G83" s="774"/>
      <c r="H83" s="776"/>
      <c r="I83" s="5"/>
    </row>
    <row r="84" spans="1:9" ht="18.75" customHeight="1">
      <c r="A84" s="234"/>
      <c r="B84" s="234"/>
      <c r="E84" s="774"/>
      <c r="F84" s="775"/>
      <c r="G84" s="774"/>
      <c r="H84" s="776"/>
      <c r="I84" s="5"/>
    </row>
    <row r="85" spans="1:9" ht="18.75" customHeight="1">
      <c r="A85" s="234"/>
      <c r="B85" s="234"/>
      <c r="E85" s="774"/>
      <c r="F85" s="775"/>
      <c r="G85" s="774"/>
      <c r="H85" s="776"/>
      <c r="I85" s="5"/>
    </row>
    <row r="86" spans="1:9" ht="18.75" customHeight="1">
      <c r="A86" s="234"/>
      <c r="B86" s="234"/>
      <c r="E86" s="774"/>
      <c r="F86" s="775"/>
      <c r="G86" s="774"/>
      <c r="H86" s="776"/>
      <c r="I86" s="5"/>
    </row>
    <row r="87" spans="1:9" ht="18.75" customHeight="1">
      <c r="A87" s="234"/>
      <c r="B87" s="234"/>
      <c r="E87" s="774"/>
      <c r="F87" s="775"/>
      <c r="G87" s="774"/>
      <c r="H87" s="776"/>
      <c r="I87" s="5"/>
    </row>
    <row r="88" spans="1:9" ht="18.75" customHeight="1">
      <c r="A88" s="234"/>
      <c r="B88" s="234"/>
      <c r="E88" s="774"/>
      <c r="F88" s="775"/>
      <c r="G88" s="774"/>
      <c r="H88" s="776"/>
      <c r="I88" s="5"/>
    </row>
    <row r="89" spans="1:9" ht="18.75" customHeight="1">
      <c r="A89" s="234"/>
      <c r="B89" s="234"/>
      <c r="E89" s="774"/>
      <c r="F89" s="775"/>
      <c r="G89" s="774"/>
      <c r="H89" s="776"/>
      <c r="I89" s="5"/>
    </row>
    <row r="90" spans="1:9" ht="18.75" customHeight="1">
      <c r="A90" s="234"/>
      <c r="B90" s="234"/>
      <c r="E90" s="774"/>
      <c r="F90" s="775"/>
      <c r="G90" s="774"/>
      <c r="H90" s="776"/>
      <c r="I90" s="5"/>
    </row>
    <row r="91" spans="1:9" ht="18.75" customHeight="1">
      <c r="A91" s="234"/>
      <c r="B91" s="234"/>
      <c r="E91" s="774"/>
      <c r="F91" s="775"/>
      <c r="G91" s="774"/>
      <c r="H91" s="776"/>
      <c r="I91" s="5"/>
    </row>
    <row r="92" spans="1:9" ht="18.75" customHeight="1">
      <c r="A92" s="234"/>
      <c r="B92" s="234"/>
      <c r="E92" s="774"/>
      <c r="F92" s="775"/>
      <c r="G92" s="774"/>
      <c r="H92" s="776"/>
      <c r="I92" s="5"/>
    </row>
    <row r="93" spans="1:9" ht="18.75" customHeight="1">
      <c r="A93" s="234"/>
      <c r="B93" s="234"/>
      <c r="E93" s="774"/>
      <c r="F93" s="775"/>
      <c r="G93" s="774"/>
      <c r="H93" s="776"/>
      <c r="I93" s="5"/>
    </row>
    <row r="94" spans="1:9" ht="18.75" customHeight="1">
      <c r="A94" s="234"/>
      <c r="B94" s="234"/>
      <c r="E94" s="774"/>
      <c r="F94" s="775"/>
      <c r="G94" s="774"/>
      <c r="H94" s="776"/>
      <c r="I94" s="5"/>
    </row>
    <row r="95" spans="1:9" ht="18.75" customHeight="1">
      <c r="A95" s="234"/>
      <c r="B95" s="234"/>
      <c r="E95" s="774"/>
      <c r="F95" s="775"/>
      <c r="G95" s="774"/>
      <c r="H95" s="776"/>
      <c r="I95" s="5"/>
    </row>
    <row r="96" spans="1:9" ht="18.75" customHeight="1">
      <c r="A96" s="234"/>
      <c r="B96" s="234"/>
      <c r="E96" s="774"/>
      <c r="F96" s="775"/>
      <c r="G96" s="774"/>
      <c r="H96" s="776"/>
      <c r="I96" s="5"/>
    </row>
    <row r="97" spans="1:9" ht="18.75" customHeight="1">
      <c r="A97" s="234"/>
      <c r="B97" s="234"/>
      <c r="E97" s="774"/>
      <c r="F97" s="775"/>
      <c r="G97" s="774"/>
      <c r="H97" s="776"/>
      <c r="I97" s="5"/>
    </row>
    <row r="98" spans="1:9" ht="18.75" customHeight="1">
      <c r="A98" s="234"/>
      <c r="B98" s="234"/>
      <c r="E98" s="774"/>
      <c r="F98" s="775"/>
      <c r="G98" s="774"/>
      <c r="H98" s="776"/>
      <c r="I98" s="5"/>
    </row>
    <row r="99" spans="1:9" ht="18.75" customHeight="1">
      <c r="A99" s="234"/>
      <c r="B99" s="234"/>
      <c r="E99" s="774"/>
      <c r="F99" s="775"/>
      <c r="G99" s="774"/>
      <c r="H99" s="776"/>
      <c r="I99" s="5"/>
    </row>
    <row r="100" spans="1:9" ht="18.75" customHeight="1">
      <c r="A100" s="234"/>
      <c r="B100" s="234"/>
      <c r="E100" s="774"/>
      <c r="F100" s="775"/>
      <c r="G100" s="774"/>
      <c r="H100" s="776"/>
      <c r="I100" s="5"/>
    </row>
    <row r="101" spans="1:9" ht="18.75" customHeight="1">
      <c r="A101" s="234"/>
      <c r="B101" s="234"/>
      <c r="E101" s="774"/>
      <c r="F101" s="775"/>
      <c r="G101" s="774"/>
      <c r="H101" s="776"/>
      <c r="I101" s="5"/>
    </row>
    <row r="102" spans="1:9" ht="18.75" customHeight="1">
      <c r="A102" s="234"/>
      <c r="B102" s="234"/>
      <c r="E102" s="774"/>
      <c r="F102" s="775"/>
      <c r="G102" s="774"/>
      <c r="H102" s="776"/>
      <c r="I102" s="5"/>
    </row>
    <row r="103" spans="1:9" ht="18.75" customHeight="1">
      <c r="A103" s="234"/>
      <c r="B103" s="234"/>
      <c r="E103" s="774"/>
      <c r="F103" s="775"/>
      <c r="G103" s="774"/>
      <c r="H103" s="776"/>
      <c r="I103" s="5"/>
    </row>
    <row r="104" spans="1:9" ht="18.75" customHeight="1">
      <c r="A104" s="234"/>
      <c r="B104" s="234"/>
      <c r="E104" s="774"/>
      <c r="F104" s="775"/>
      <c r="G104" s="774"/>
      <c r="H104" s="776"/>
      <c r="I104" s="5"/>
    </row>
    <row r="105" spans="1:9" ht="18.75" customHeight="1">
      <c r="A105" s="234"/>
      <c r="B105" s="234"/>
      <c r="E105" s="774"/>
      <c r="F105" s="775"/>
      <c r="G105" s="774"/>
      <c r="H105" s="776"/>
      <c r="I105" s="5"/>
    </row>
    <row r="106" spans="1:9" ht="18.75" customHeight="1">
      <c r="A106" s="234"/>
      <c r="B106" s="234"/>
      <c r="E106" s="774"/>
      <c r="F106" s="775"/>
      <c r="G106" s="774"/>
      <c r="H106" s="776"/>
      <c r="I106" s="5"/>
    </row>
    <row r="107" spans="1:9" ht="18.75" customHeight="1">
      <c r="A107" s="234"/>
      <c r="B107" s="234"/>
      <c r="E107" s="774"/>
      <c r="F107" s="775"/>
      <c r="G107" s="774"/>
      <c r="H107" s="776"/>
      <c r="I107" s="5"/>
    </row>
    <row r="108" spans="1:9" ht="18.75" customHeight="1">
      <c r="A108" s="234"/>
      <c r="B108" s="234"/>
      <c r="E108" s="774"/>
      <c r="F108" s="775"/>
      <c r="G108" s="774"/>
      <c r="H108" s="776"/>
      <c r="I108" s="5"/>
    </row>
    <row r="109" spans="1:9" ht="18.75" customHeight="1">
      <c r="A109" s="234"/>
      <c r="B109" s="234"/>
      <c r="E109" s="774"/>
      <c r="F109" s="775"/>
      <c r="G109" s="774"/>
      <c r="H109" s="776"/>
      <c r="I109" s="5"/>
    </row>
    <row r="110" spans="1:9" ht="18.75" customHeight="1">
      <c r="A110" s="234"/>
      <c r="B110" s="234"/>
      <c r="E110" s="774"/>
      <c r="F110" s="775"/>
      <c r="G110" s="774"/>
      <c r="H110" s="776"/>
      <c r="I110" s="5"/>
    </row>
    <row r="111" spans="1:9" ht="18.75" customHeight="1">
      <c r="A111" s="234"/>
      <c r="B111" s="234"/>
      <c r="E111" s="774"/>
      <c r="F111" s="775"/>
      <c r="G111" s="774"/>
      <c r="H111" s="776"/>
      <c r="I111" s="5"/>
    </row>
    <row r="112" spans="1:9" ht="18.75" customHeight="1">
      <c r="A112" s="234"/>
      <c r="B112" s="234"/>
      <c r="E112" s="774"/>
      <c r="F112" s="775"/>
      <c r="G112" s="774"/>
      <c r="H112" s="776"/>
      <c r="I112" s="5"/>
    </row>
    <row r="113" spans="1:9" ht="18.75" customHeight="1">
      <c r="A113" s="234"/>
      <c r="B113" s="234"/>
      <c r="E113" s="774"/>
      <c r="F113" s="775"/>
      <c r="G113" s="774"/>
      <c r="H113" s="776"/>
      <c r="I113" s="5"/>
    </row>
    <row r="114" spans="1:9" ht="18.75" customHeight="1">
      <c r="A114" s="234"/>
      <c r="B114" s="234"/>
      <c r="E114" s="774"/>
      <c r="F114" s="775"/>
      <c r="G114" s="774"/>
      <c r="H114" s="776"/>
      <c r="I114" s="5"/>
    </row>
    <row r="115" spans="1:9" ht="18.75" customHeight="1">
      <c r="A115" s="234"/>
      <c r="B115" s="234"/>
      <c r="E115" s="774"/>
      <c r="F115" s="775"/>
      <c r="G115" s="774"/>
      <c r="H115" s="776"/>
      <c r="I115" s="5"/>
    </row>
    <row r="116" spans="1:9" ht="18.75" customHeight="1">
      <c r="A116" s="234"/>
      <c r="B116" s="234"/>
      <c r="E116" s="774"/>
      <c r="F116" s="775"/>
      <c r="G116" s="774"/>
      <c r="H116" s="776"/>
      <c r="I116" s="5"/>
    </row>
    <row r="117" spans="1:9" ht="18.75" customHeight="1">
      <c r="A117" s="234"/>
      <c r="B117" s="234"/>
      <c r="E117" s="774"/>
      <c r="F117" s="775"/>
      <c r="G117" s="774"/>
      <c r="H117" s="776"/>
      <c r="I117" s="5"/>
    </row>
    <row r="118" spans="1:9" ht="18.75" customHeight="1">
      <c r="A118" s="234"/>
      <c r="B118" s="234"/>
      <c r="E118" s="774"/>
      <c r="F118" s="775"/>
      <c r="G118" s="774"/>
      <c r="H118" s="776"/>
      <c r="I118" s="5"/>
    </row>
    <row r="119" spans="1:9" ht="18.75" customHeight="1">
      <c r="A119" s="234"/>
      <c r="B119" s="234"/>
      <c r="E119" s="774"/>
      <c r="F119" s="775"/>
      <c r="G119" s="774"/>
      <c r="H119" s="776"/>
      <c r="I119" s="5"/>
    </row>
    <row r="120" spans="1:9" ht="18.75" customHeight="1">
      <c r="A120" s="234"/>
      <c r="B120" s="234"/>
      <c r="E120" s="774"/>
      <c r="F120" s="775"/>
      <c r="G120" s="774"/>
      <c r="H120" s="776"/>
      <c r="I120" s="5"/>
    </row>
    <row r="121" spans="1:9" ht="18.75" customHeight="1">
      <c r="A121" s="234"/>
      <c r="B121" s="234"/>
      <c r="E121" s="774"/>
      <c r="F121" s="775"/>
      <c r="G121" s="774"/>
      <c r="H121" s="776"/>
      <c r="I121" s="5"/>
    </row>
    <row r="122" spans="1:9" ht="18.75" customHeight="1">
      <c r="A122" s="234"/>
      <c r="B122" s="234"/>
      <c r="E122" s="774"/>
      <c r="F122" s="775"/>
      <c r="G122" s="774"/>
      <c r="H122" s="776"/>
      <c r="I122" s="5"/>
    </row>
    <row r="123" spans="1:9" ht="18.75" customHeight="1">
      <c r="A123" s="234"/>
      <c r="B123" s="234"/>
      <c r="E123" s="774"/>
      <c r="F123" s="775"/>
      <c r="G123" s="774"/>
      <c r="H123" s="776"/>
      <c r="I123" s="5"/>
    </row>
    <row r="124" spans="1:9" ht="18.75" customHeight="1">
      <c r="A124" s="234"/>
      <c r="B124" s="234"/>
      <c r="E124" s="774"/>
      <c r="F124" s="775"/>
      <c r="G124" s="774"/>
      <c r="H124" s="776"/>
      <c r="I124" s="5"/>
    </row>
    <row r="125" spans="1:9" ht="18.75" customHeight="1">
      <c r="A125" s="234"/>
      <c r="B125" s="234"/>
      <c r="E125" s="774"/>
      <c r="F125" s="775"/>
      <c r="G125" s="774"/>
      <c r="H125" s="776"/>
      <c r="I125" s="5"/>
    </row>
    <row r="126" spans="1:9" ht="18.75" customHeight="1">
      <c r="A126" s="234"/>
      <c r="B126" s="234"/>
      <c r="E126" s="774"/>
      <c r="F126" s="775"/>
      <c r="G126" s="774"/>
      <c r="H126" s="776"/>
      <c r="I126" s="5"/>
    </row>
    <row r="127" spans="1:9" ht="18.75" customHeight="1">
      <c r="A127" s="234"/>
      <c r="B127" s="234"/>
      <c r="E127" s="774"/>
      <c r="F127" s="775"/>
      <c r="G127" s="774"/>
      <c r="H127" s="776"/>
      <c r="I127" s="5"/>
    </row>
    <row r="128" spans="1:9" ht="18.75" customHeight="1">
      <c r="A128" s="234"/>
      <c r="B128" s="234"/>
      <c r="E128" s="774"/>
      <c r="F128" s="775"/>
      <c r="G128" s="774"/>
      <c r="H128" s="776"/>
      <c r="I128" s="5"/>
    </row>
    <row r="129" spans="1:9" ht="18.75" customHeight="1">
      <c r="A129" s="234"/>
      <c r="B129" s="234"/>
      <c r="E129" s="774"/>
      <c r="F129" s="775"/>
      <c r="G129" s="774"/>
      <c r="H129" s="776"/>
      <c r="I129" s="5"/>
    </row>
    <row r="130" spans="1:9" ht="18.75" customHeight="1">
      <c r="A130" s="234"/>
      <c r="B130" s="234"/>
      <c r="E130" s="774"/>
      <c r="F130" s="775"/>
      <c r="G130" s="774"/>
      <c r="H130" s="776"/>
      <c r="I130" s="5"/>
    </row>
    <row r="131" spans="1:9" ht="18.75" customHeight="1">
      <c r="A131" s="234"/>
      <c r="B131" s="234"/>
      <c r="E131" s="774"/>
      <c r="F131" s="775"/>
      <c r="G131" s="774"/>
      <c r="H131" s="776"/>
      <c r="I131" s="5"/>
    </row>
    <row r="132" spans="1:9" ht="18.75" customHeight="1">
      <c r="A132" s="234"/>
      <c r="B132" s="234"/>
      <c r="E132" s="774"/>
      <c r="F132" s="775"/>
      <c r="G132" s="774"/>
      <c r="H132" s="776"/>
      <c r="I132" s="5"/>
    </row>
    <row r="133" spans="1:9" ht="18.75" customHeight="1">
      <c r="A133" s="234"/>
      <c r="B133" s="234"/>
      <c r="E133" s="774"/>
      <c r="F133" s="775"/>
      <c r="G133" s="774"/>
      <c r="H133" s="776"/>
      <c r="I133" s="5"/>
    </row>
    <row r="134" spans="1:9" ht="18.75" customHeight="1">
      <c r="A134" s="234"/>
      <c r="B134" s="234"/>
      <c r="E134" s="774"/>
      <c r="F134" s="775"/>
      <c r="G134" s="774"/>
      <c r="H134" s="776"/>
      <c r="I134" s="5"/>
    </row>
    <row r="135" spans="1:9" ht="18.75" customHeight="1">
      <c r="A135" s="234"/>
      <c r="B135" s="234"/>
      <c r="E135" s="774"/>
      <c r="F135" s="775"/>
      <c r="G135" s="774"/>
      <c r="H135" s="776"/>
      <c r="I135" s="5"/>
    </row>
    <row r="136" spans="1:9" ht="18.75" customHeight="1">
      <c r="A136" s="234"/>
      <c r="B136" s="234"/>
      <c r="E136" s="774"/>
      <c r="F136" s="775"/>
      <c r="G136" s="774"/>
      <c r="H136" s="776"/>
      <c r="I136" s="5"/>
    </row>
    <row r="137" spans="1:9" ht="18.75" customHeight="1">
      <c r="A137" s="234"/>
      <c r="B137" s="234"/>
      <c r="E137" s="774"/>
      <c r="F137" s="775"/>
      <c r="G137" s="774"/>
      <c r="H137" s="776"/>
      <c r="I137" s="5"/>
    </row>
    <row r="138" spans="1:9" ht="18.75" customHeight="1">
      <c r="A138" s="234"/>
      <c r="B138" s="234"/>
      <c r="E138" s="774"/>
      <c r="F138" s="775"/>
      <c r="G138" s="774"/>
      <c r="H138" s="776"/>
      <c r="I138" s="5"/>
    </row>
    <row r="139" spans="1:9" ht="18.75" customHeight="1">
      <c r="A139" s="234"/>
      <c r="B139" s="234"/>
      <c r="E139" s="774"/>
      <c r="F139" s="775"/>
      <c r="G139" s="774"/>
      <c r="H139" s="776"/>
      <c r="I139" s="5"/>
    </row>
    <row r="140" spans="1:9" ht="18.75" customHeight="1">
      <c r="A140" s="234"/>
      <c r="B140" s="234"/>
      <c r="E140" s="774"/>
      <c r="F140" s="775"/>
      <c r="G140" s="774"/>
      <c r="H140" s="776"/>
      <c r="I140" s="5"/>
    </row>
    <row r="141" spans="1:9" ht="18.75" customHeight="1">
      <c r="A141" s="234"/>
      <c r="B141" s="234"/>
      <c r="E141" s="774"/>
      <c r="F141" s="775"/>
      <c r="G141" s="774"/>
      <c r="H141" s="776"/>
      <c r="I141" s="5"/>
    </row>
    <row r="142" spans="1:9" ht="18.75" customHeight="1">
      <c r="A142" s="234"/>
      <c r="B142" s="234"/>
      <c r="E142" s="774"/>
      <c r="F142" s="775"/>
      <c r="G142" s="774"/>
      <c r="H142" s="776"/>
      <c r="I142" s="5"/>
    </row>
    <row r="143" spans="1:9" ht="18.75" customHeight="1">
      <c r="A143" s="234"/>
      <c r="B143" s="234"/>
      <c r="E143" s="774"/>
      <c r="F143" s="775"/>
      <c r="G143" s="774"/>
      <c r="H143" s="776"/>
      <c r="I143" s="5"/>
    </row>
    <row r="144" spans="1:9" ht="18.75" customHeight="1">
      <c r="A144" s="234"/>
      <c r="B144" s="234"/>
      <c r="E144" s="774"/>
      <c r="F144" s="775"/>
      <c r="G144" s="774"/>
      <c r="H144" s="776"/>
      <c r="I144" s="5"/>
    </row>
    <row r="145" spans="1:9" ht="18.75" customHeight="1">
      <c r="A145" s="234"/>
      <c r="B145" s="234"/>
      <c r="E145" s="774"/>
      <c r="F145" s="775"/>
      <c r="G145" s="774"/>
      <c r="H145" s="776"/>
      <c r="I145" s="5"/>
    </row>
    <row r="146" spans="1:9" ht="18.75" customHeight="1">
      <c r="A146" s="234"/>
      <c r="B146" s="234"/>
      <c r="E146" s="774"/>
      <c r="F146" s="775"/>
      <c r="G146" s="774"/>
      <c r="H146" s="776"/>
      <c r="I146" s="5"/>
    </row>
    <row r="147" spans="1:9" ht="18.75" customHeight="1">
      <c r="A147" s="234"/>
      <c r="B147" s="234"/>
      <c r="E147" s="774"/>
      <c r="F147" s="775"/>
      <c r="G147" s="774"/>
      <c r="H147" s="776"/>
      <c r="I147" s="5"/>
    </row>
    <row r="148" spans="1:9" ht="18.75" customHeight="1">
      <c r="A148" s="234"/>
      <c r="B148" s="234"/>
      <c r="E148" s="774"/>
      <c r="F148" s="775"/>
      <c r="G148" s="774"/>
      <c r="H148" s="776"/>
      <c r="I148" s="5"/>
    </row>
    <row r="149" spans="1:9" ht="18.75" customHeight="1">
      <c r="A149" s="234"/>
      <c r="B149" s="234"/>
      <c r="E149" s="774"/>
      <c r="F149" s="775"/>
      <c r="G149" s="774"/>
      <c r="H149" s="776"/>
      <c r="I149" s="5"/>
    </row>
    <row r="150" spans="1:9" ht="18.75" customHeight="1">
      <c r="A150" s="234"/>
      <c r="B150" s="234"/>
      <c r="E150" s="774"/>
      <c r="F150" s="775"/>
      <c r="G150" s="774"/>
      <c r="H150" s="776"/>
      <c r="I150" s="5"/>
    </row>
    <row r="151" spans="1:9" ht="18.75" customHeight="1">
      <c r="A151" s="234"/>
      <c r="B151" s="234"/>
      <c r="E151" s="774"/>
      <c r="F151" s="775"/>
      <c r="G151" s="774"/>
      <c r="H151" s="776"/>
      <c r="I151" s="5"/>
    </row>
    <row r="152" spans="1:9" ht="18.75" customHeight="1">
      <c r="A152" s="234"/>
      <c r="B152" s="234"/>
      <c r="E152" s="774"/>
      <c r="F152" s="775"/>
      <c r="G152" s="774"/>
      <c r="H152" s="776"/>
      <c r="I152" s="5"/>
    </row>
    <row r="153" spans="1:9" ht="18.75" customHeight="1">
      <c r="A153" s="234"/>
      <c r="B153" s="234"/>
      <c r="E153" s="774"/>
      <c r="F153" s="775"/>
      <c r="G153" s="774"/>
      <c r="H153" s="776"/>
      <c r="I153" s="5"/>
    </row>
    <row r="154" spans="1:9" ht="18.75" customHeight="1">
      <c r="A154" s="234"/>
      <c r="B154" s="234"/>
      <c r="E154" s="774"/>
      <c r="F154" s="775"/>
      <c r="G154" s="774"/>
      <c r="H154" s="776"/>
      <c r="I154" s="5"/>
    </row>
    <row r="155" spans="1:9" ht="18.75" customHeight="1">
      <c r="A155" s="234"/>
      <c r="B155" s="234"/>
      <c r="E155" s="774"/>
      <c r="F155" s="775"/>
      <c r="G155" s="774"/>
      <c r="H155" s="776"/>
      <c r="I155" s="5"/>
    </row>
    <row r="156" spans="1:9" ht="18.75" customHeight="1">
      <c r="A156" s="234"/>
      <c r="B156" s="234"/>
      <c r="E156" s="774"/>
      <c r="F156" s="775"/>
      <c r="G156" s="774"/>
      <c r="H156" s="776"/>
      <c r="I156" s="5"/>
    </row>
    <row r="157" spans="1:9" ht="18.75" customHeight="1">
      <c r="A157" s="234"/>
      <c r="B157" s="234"/>
      <c r="E157" s="774"/>
      <c r="F157" s="775"/>
      <c r="G157" s="774"/>
      <c r="H157" s="776"/>
      <c r="I157" s="5"/>
    </row>
    <row r="158" spans="1:9" ht="18.75" customHeight="1">
      <c r="A158" s="234"/>
      <c r="B158" s="234"/>
      <c r="E158" s="774"/>
      <c r="F158" s="775"/>
      <c r="G158" s="774"/>
      <c r="H158" s="776"/>
      <c r="I158" s="5"/>
    </row>
    <row r="159" spans="1:9" ht="18.75" customHeight="1">
      <c r="A159" s="234"/>
      <c r="B159" s="234"/>
      <c r="E159" s="774"/>
      <c r="F159" s="775"/>
      <c r="G159" s="774"/>
      <c r="H159" s="776"/>
      <c r="I159" s="5"/>
    </row>
    <row r="160" spans="1:9" ht="18.75" customHeight="1">
      <c r="A160" s="234"/>
      <c r="B160" s="234"/>
      <c r="E160" s="774"/>
      <c r="F160" s="775"/>
      <c r="G160" s="774"/>
      <c r="H160" s="776"/>
      <c r="I160" s="5"/>
    </row>
    <row r="161" spans="1:9" ht="18.75" customHeight="1">
      <c r="A161" s="234"/>
      <c r="B161" s="234"/>
      <c r="E161" s="774"/>
      <c r="F161" s="775"/>
      <c r="G161" s="774"/>
      <c r="H161" s="776"/>
      <c r="I161" s="5"/>
    </row>
    <row r="162" spans="1:9" ht="18.75" customHeight="1">
      <c r="A162" s="234"/>
      <c r="B162" s="234"/>
      <c r="E162" s="774"/>
      <c r="F162" s="775"/>
      <c r="G162" s="774"/>
      <c r="H162" s="776"/>
      <c r="I162" s="5"/>
    </row>
    <row r="163" spans="1:9" ht="18.75" customHeight="1">
      <c r="A163" s="234"/>
      <c r="B163" s="234"/>
      <c r="E163" s="774"/>
      <c r="F163" s="775"/>
      <c r="G163" s="774"/>
      <c r="H163" s="776"/>
      <c r="I163" s="5"/>
    </row>
    <row r="164" spans="1:9" ht="18.75" customHeight="1">
      <c r="A164" s="234"/>
      <c r="B164" s="234"/>
      <c r="E164" s="774"/>
      <c r="F164" s="775"/>
      <c r="G164" s="774"/>
      <c r="H164" s="776"/>
      <c r="I164" s="5"/>
    </row>
    <row r="165" spans="1:9" ht="18.75" customHeight="1">
      <c r="A165" s="234"/>
      <c r="B165" s="234"/>
      <c r="E165" s="774"/>
      <c r="F165" s="775"/>
      <c r="G165" s="774"/>
      <c r="H165" s="776"/>
      <c r="I165" s="5"/>
    </row>
    <row r="166" spans="1:9" ht="18.75" customHeight="1">
      <c r="A166" s="234"/>
      <c r="B166" s="234"/>
      <c r="E166" s="774"/>
      <c r="F166" s="775"/>
      <c r="G166" s="774"/>
      <c r="H166" s="776"/>
      <c r="I166" s="5"/>
    </row>
    <row r="167" spans="1:9" ht="18.75" customHeight="1">
      <c r="A167" s="234"/>
      <c r="B167" s="234"/>
      <c r="E167" s="774"/>
      <c r="F167" s="775"/>
      <c r="G167" s="774"/>
      <c r="H167" s="776"/>
      <c r="I167" s="5"/>
    </row>
    <row r="168" spans="1:9" ht="18.75" customHeight="1">
      <c r="A168" s="234"/>
      <c r="B168" s="234"/>
      <c r="E168" s="774"/>
      <c r="F168" s="775"/>
      <c r="G168" s="774"/>
      <c r="H168" s="776"/>
      <c r="I168" s="5"/>
    </row>
    <row r="169" spans="1:9" ht="18.75" customHeight="1">
      <c r="A169" s="234"/>
      <c r="B169" s="234"/>
      <c r="E169" s="774"/>
      <c r="F169" s="775"/>
      <c r="G169" s="774"/>
      <c r="H169" s="776"/>
      <c r="I169" s="5"/>
    </row>
    <row r="170" spans="1:9" ht="18.75" customHeight="1">
      <c r="A170" s="234"/>
      <c r="B170" s="234"/>
      <c r="E170" s="774"/>
      <c r="F170" s="775"/>
      <c r="G170" s="774"/>
      <c r="H170" s="776"/>
      <c r="I170" s="5"/>
    </row>
    <row r="171" spans="1:9" ht="18.75" customHeight="1">
      <c r="A171" s="234"/>
      <c r="B171" s="234"/>
      <c r="E171" s="774"/>
      <c r="F171" s="775"/>
      <c r="G171" s="774"/>
      <c r="H171" s="776"/>
      <c r="I171" s="5"/>
    </row>
    <row r="172" spans="1:9" ht="18.75" customHeight="1">
      <c r="A172" s="234"/>
      <c r="B172" s="234"/>
      <c r="E172" s="774"/>
      <c r="F172" s="775"/>
      <c r="G172" s="774"/>
      <c r="H172" s="776"/>
      <c r="I172" s="5"/>
    </row>
    <row r="173" spans="1:9" ht="18.75" customHeight="1">
      <c r="A173" s="234"/>
      <c r="B173" s="234"/>
      <c r="E173" s="774"/>
      <c r="F173" s="775"/>
      <c r="G173" s="774"/>
      <c r="H173" s="776"/>
      <c r="I173" s="5"/>
    </row>
    <row r="174" spans="1:9" ht="18.75" customHeight="1">
      <c r="A174" s="234"/>
      <c r="B174" s="234"/>
      <c r="E174" s="774"/>
      <c r="F174" s="775"/>
      <c r="G174" s="774"/>
      <c r="H174" s="776"/>
      <c r="I174" s="5"/>
    </row>
    <row r="175" spans="1:9" ht="18.75" customHeight="1">
      <c r="A175" s="234"/>
      <c r="B175" s="234"/>
      <c r="E175" s="774"/>
      <c r="F175" s="775"/>
      <c r="G175" s="774"/>
      <c r="H175" s="776"/>
      <c r="I175" s="5"/>
    </row>
    <row r="176" spans="1:9" ht="18.75" customHeight="1">
      <c r="A176" s="234"/>
      <c r="B176" s="234"/>
      <c r="E176" s="774"/>
      <c r="F176" s="775"/>
      <c r="G176" s="774"/>
      <c r="H176" s="776"/>
      <c r="I176" s="5"/>
    </row>
    <row r="177" spans="1:9" ht="18.75" customHeight="1">
      <c r="A177" s="234"/>
      <c r="B177" s="234"/>
      <c r="E177" s="774"/>
      <c r="F177" s="775"/>
      <c r="G177" s="774"/>
      <c r="H177" s="776"/>
      <c r="I177" s="5"/>
    </row>
    <row r="178" spans="1:9" ht="18.75" customHeight="1">
      <c r="A178" s="234"/>
      <c r="B178" s="234"/>
      <c r="E178" s="774"/>
      <c r="F178" s="775"/>
      <c r="G178" s="774"/>
      <c r="H178" s="776"/>
      <c r="I178" s="5"/>
    </row>
    <row r="179" spans="1:9" ht="18.75" customHeight="1">
      <c r="A179" s="234"/>
      <c r="B179" s="234"/>
      <c r="E179" s="774"/>
      <c r="F179" s="775"/>
      <c r="G179" s="774"/>
      <c r="H179" s="776"/>
      <c r="I179" s="5"/>
    </row>
    <row r="180" spans="1:9" ht="18.75" customHeight="1">
      <c r="A180" s="234"/>
      <c r="B180" s="234"/>
      <c r="E180" s="774"/>
      <c r="F180" s="775"/>
      <c r="G180" s="774"/>
      <c r="H180" s="776"/>
      <c r="I180" s="5"/>
    </row>
    <row r="181" spans="1:9" ht="18.75" customHeight="1">
      <c r="A181" s="234"/>
      <c r="B181" s="234"/>
      <c r="E181" s="774"/>
      <c r="F181" s="775"/>
      <c r="G181" s="774"/>
      <c r="H181" s="776"/>
      <c r="I181" s="5"/>
    </row>
    <row r="182" spans="1:9" ht="18.75" customHeight="1">
      <c r="A182" s="234"/>
      <c r="B182" s="234"/>
      <c r="E182" s="774"/>
      <c r="F182" s="775"/>
      <c r="G182" s="774"/>
      <c r="H182" s="776"/>
      <c r="I182" s="5"/>
    </row>
    <row r="183" spans="1:9" ht="18.75" customHeight="1">
      <c r="A183" s="234"/>
      <c r="B183" s="234"/>
      <c r="E183" s="774"/>
      <c r="F183" s="775"/>
      <c r="G183" s="774"/>
      <c r="H183" s="776"/>
      <c r="I183" s="5"/>
    </row>
    <row r="184" spans="1:9" ht="18.75" customHeight="1">
      <c r="A184" s="234"/>
      <c r="B184" s="234"/>
      <c r="E184" s="774"/>
      <c r="F184" s="775"/>
      <c r="G184" s="774"/>
      <c r="H184" s="776"/>
      <c r="I184" s="5"/>
    </row>
    <row r="185" spans="1:9" ht="18.75" customHeight="1">
      <c r="A185" s="234"/>
      <c r="B185" s="234"/>
      <c r="E185" s="774"/>
      <c r="F185" s="775"/>
      <c r="G185" s="774"/>
      <c r="H185" s="776"/>
      <c r="I185" s="5"/>
    </row>
    <row r="186" spans="1:9" ht="18.75" customHeight="1">
      <c r="A186" s="234"/>
      <c r="B186" s="234"/>
      <c r="E186" s="774"/>
      <c r="F186" s="775"/>
      <c r="G186" s="774"/>
      <c r="H186" s="776"/>
      <c r="I186" s="5"/>
    </row>
    <row r="187" spans="1:9" ht="18.75" customHeight="1">
      <c r="A187" s="234"/>
      <c r="B187" s="234"/>
      <c r="E187" s="774"/>
      <c r="F187" s="775"/>
      <c r="G187" s="774"/>
      <c r="H187" s="776"/>
      <c r="I187" s="5"/>
    </row>
    <row r="188" spans="1:9" ht="18.75" customHeight="1">
      <c r="A188" s="234"/>
      <c r="B188" s="234"/>
      <c r="E188" s="774"/>
      <c r="F188" s="775"/>
      <c r="G188" s="774"/>
      <c r="H188" s="776"/>
      <c r="I188" s="5"/>
    </row>
    <row r="189" spans="1:9" ht="18.75" customHeight="1">
      <c r="A189" s="234"/>
      <c r="B189" s="234"/>
      <c r="E189" s="774"/>
      <c r="F189" s="775"/>
      <c r="G189" s="774"/>
      <c r="H189" s="776"/>
      <c r="I189" s="5"/>
    </row>
    <row r="190" spans="1:9" ht="18.75" customHeight="1">
      <c r="A190" s="234"/>
      <c r="B190" s="234"/>
      <c r="E190" s="774"/>
      <c r="F190" s="775"/>
      <c r="G190" s="774"/>
      <c r="H190" s="776"/>
      <c r="I190" s="5"/>
    </row>
    <row r="191" spans="1:9" ht="18.75" customHeight="1">
      <c r="A191" s="234"/>
      <c r="B191" s="234"/>
      <c r="E191" s="774"/>
      <c r="F191" s="775"/>
      <c r="G191" s="774"/>
      <c r="H191" s="776"/>
      <c r="I191" s="5"/>
    </row>
    <row r="192" spans="1:9" ht="18.75" customHeight="1">
      <c r="A192" s="234"/>
      <c r="B192" s="234"/>
      <c r="E192" s="774"/>
      <c r="F192" s="775"/>
      <c r="G192" s="774"/>
      <c r="H192" s="776"/>
      <c r="I192" s="5"/>
    </row>
    <row r="193" spans="1:9" ht="18.75" customHeight="1">
      <c r="A193" s="234"/>
      <c r="B193" s="234"/>
      <c r="E193" s="774"/>
      <c r="F193" s="775"/>
      <c r="G193" s="774"/>
      <c r="H193" s="776"/>
      <c r="I193" s="5"/>
    </row>
    <row r="194" spans="1:9" ht="18.75" customHeight="1">
      <c r="A194" s="234"/>
      <c r="B194" s="234"/>
      <c r="E194" s="774"/>
      <c r="F194" s="775"/>
      <c r="G194" s="774"/>
      <c r="H194" s="776"/>
      <c r="I194" s="5"/>
    </row>
    <row r="195" spans="1:9" ht="18.75" customHeight="1">
      <c r="A195" s="234"/>
      <c r="B195" s="234"/>
      <c r="E195" s="774"/>
      <c r="F195" s="775"/>
      <c r="G195" s="774"/>
      <c r="H195" s="776"/>
      <c r="I195" s="5"/>
    </row>
    <row r="196" spans="1:9" ht="18.75" customHeight="1">
      <c r="A196" s="234"/>
      <c r="B196" s="234"/>
      <c r="E196" s="774"/>
      <c r="F196" s="775"/>
      <c r="G196" s="774"/>
      <c r="H196" s="776"/>
      <c r="I196" s="5"/>
    </row>
    <row r="197" spans="1:9" ht="18.75" customHeight="1">
      <c r="A197" s="234"/>
      <c r="B197" s="234"/>
      <c r="E197" s="774"/>
      <c r="F197" s="775"/>
      <c r="G197" s="774"/>
      <c r="H197" s="776"/>
      <c r="I197" s="5"/>
    </row>
    <row r="198" spans="1:9" ht="18.75" customHeight="1">
      <c r="A198" s="234"/>
      <c r="B198" s="234"/>
      <c r="E198" s="774"/>
      <c r="F198" s="775"/>
      <c r="G198" s="774"/>
      <c r="H198" s="776"/>
      <c r="I198" s="5"/>
    </row>
    <row r="199" spans="1:9" ht="18.75" customHeight="1">
      <c r="A199" s="234"/>
      <c r="B199" s="234"/>
      <c r="E199" s="774"/>
      <c r="F199" s="775"/>
      <c r="G199" s="774"/>
      <c r="H199" s="776"/>
      <c r="I199" s="5"/>
    </row>
    <row r="200" spans="1:9" ht="18.75" customHeight="1">
      <c r="A200" s="234"/>
      <c r="B200" s="234"/>
      <c r="E200" s="774"/>
      <c r="F200" s="775"/>
      <c r="G200" s="774"/>
      <c r="H200" s="776"/>
      <c r="I200" s="5"/>
    </row>
    <row r="201" spans="1:9" ht="18.75" customHeight="1">
      <c r="A201" s="234"/>
      <c r="B201" s="234"/>
      <c r="E201" s="774"/>
      <c r="F201" s="775"/>
      <c r="G201" s="774"/>
      <c r="H201" s="776"/>
      <c r="I201" s="5"/>
    </row>
    <row r="202" spans="1:9" ht="18.75" customHeight="1">
      <c r="A202" s="234"/>
      <c r="B202" s="234"/>
      <c r="E202" s="774"/>
      <c r="F202" s="775"/>
      <c r="G202" s="774"/>
      <c r="H202" s="776"/>
      <c r="I202" s="5"/>
    </row>
    <row r="203" spans="1:9" ht="18.75" customHeight="1">
      <c r="A203" s="234"/>
      <c r="B203" s="234"/>
      <c r="E203" s="774"/>
      <c r="F203" s="775"/>
      <c r="G203" s="774"/>
      <c r="H203" s="776"/>
      <c r="I203" s="5"/>
    </row>
    <row r="204" spans="1:9" ht="18.75" customHeight="1">
      <c r="A204" s="234"/>
      <c r="B204" s="234"/>
      <c r="E204" s="774"/>
      <c r="F204" s="775"/>
      <c r="G204" s="774"/>
      <c r="H204" s="776"/>
      <c r="I204" s="5"/>
    </row>
    <row r="205" spans="1:9" ht="18.75" customHeight="1">
      <c r="A205" s="234"/>
      <c r="B205" s="234"/>
      <c r="E205" s="774"/>
      <c r="F205" s="775"/>
      <c r="G205" s="774"/>
      <c r="H205" s="776"/>
      <c r="I205" s="5"/>
    </row>
    <row r="206" spans="1:9" ht="18.75" customHeight="1">
      <c r="A206" s="234"/>
      <c r="B206" s="234"/>
      <c r="E206" s="774"/>
      <c r="F206" s="775"/>
      <c r="G206" s="774"/>
      <c r="H206" s="776"/>
      <c r="I206" s="5"/>
    </row>
    <row r="207" spans="1:9" ht="18.75" customHeight="1">
      <c r="A207" s="234"/>
      <c r="B207" s="234"/>
      <c r="E207" s="774"/>
      <c r="F207" s="775"/>
      <c r="G207" s="774"/>
      <c r="H207" s="776"/>
      <c r="I207" s="5"/>
    </row>
    <row r="208" spans="1:9" ht="18.75" customHeight="1">
      <c r="A208" s="234"/>
      <c r="B208" s="234"/>
      <c r="E208" s="774"/>
      <c r="F208" s="775"/>
      <c r="G208" s="774"/>
      <c r="H208" s="776"/>
      <c r="I208" s="5"/>
    </row>
    <row r="209" spans="1:9" ht="18.75" customHeight="1">
      <c r="A209" s="234"/>
      <c r="B209" s="234"/>
      <c r="E209" s="774"/>
      <c r="F209" s="775"/>
      <c r="G209" s="774"/>
      <c r="H209" s="776"/>
      <c r="I209" s="5"/>
    </row>
    <row r="210" spans="1:9" ht="18.75" customHeight="1">
      <c r="A210" s="234"/>
      <c r="B210" s="234"/>
      <c r="E210" s="774"/>
      <c r="F210" s="775"/>
      <c r="G210" s="774"/>
      <c r="H210" s="776"/>
      <c r="I210" s="5"/>
    </row>
    <row r="211" spans="1:9" ht="18.75" customHeight="1">
      <c r="A211" s="234"/>
      <c r="B211" s="234"/>
      <c r="E211" s="774"/>
      <c r="F211" s="775"/>
      <c r="G211" s="774"/>
      <c r="H211" s="776"/>
      <c r="I211" s="5"/>
    </row>
    <row r="212" spans="1:9" ht="18.75" customHeight="1">
      <c r="A212" s="234"/>
      <c r="B212" s="234"/>
      <c r="E212" s="774"/>
      <c r="F212" s="775"/>
      <c r="G212" s="774"/>
      <c r="H212" s="776"/>
      <c r="I212" s="5"/>
    </row>
    <row r="213" spans="1:9" ht="18.75" customHeight="1">
      <c r="A213" s="234"/>
      <c r="B213" s="234"/>
      <c r="E213" s="774"/>
      <c r="F213" s="775"/>
      <c r="G213" s="774"/>
      <c r="H213" s="776"/>
      <c r="I213" s="5"/>
    </row>
    <row r="214" spans="1:9" ht="18.75" customHeight="1">
      <c r="A214" s="234"/>
      <c r="B214" s="234"/>
      <c r="E214" s="774"/>
      <c r="F214" s="775"/>
      <c r="G214" s="774"/>
      <c r="H214" s="776"/>
      <c r="I214" s="5"/>
    </row>
    <row r="215" spans="1:9" ht="18.75" customHeight="1">
      <c r="A215" s="234"/>
      <c r="B215" s="234"/>
      <c r="E215" s="774"/>
      <c r="F215" s="775"/>
      <c r="G215" s="774"/>
      <c r="H215" s="776"/>
      <c r="I215" s="5"/>
    </row>
    <row r="216" spans="1:9" ht="18.75" customHeight="1">
      <c r="A216" s="234"/>
      <c r="B216" s="234"/>
      <c r="E216" s="774"/>
      <c r="F216" s="775"/>
      <c r="G216" s="774"/>
      <c r="H216" s="776"/>
      <c r="I216" s="5"/>
    </row>
    <row r="217" spans="1:9" ht="18.75" customHeight="1">
      <c r="A217" s="234"/>
      <c r="B217" s="234"/>
      <c r="E217" s="774"/>
      <c r="F217" s="775"/>
      <c r="G217" s="774"/>
      <c r="H217" s="776"/>
      <c r="I217" s="5"/>
    </row>
    <row r="218" spans="1:9" ht="18.75" customHeight="1">
      <c r="A218" s="234"/>
      <c r="B218" s="234"/>
      <c r="E218" s="774"/>
      <c r="F218" s="775"/>
      <c r="G218" s="774"/>
      <c r="H218" s="776"/>
      <c r="I218" s="5"/>
    </row>
    <row r="219" spans="1:9" ht="18.75" customHeight="1">
      <c r="A219" s="234"/>
      <c r="B219" s="234"/>
      <c r="E219" s="774"/>
      <c r="F219" s="775"/>
      <c r="G219" s="774"/>
      <c r="H219" s="776"/>
      <c r="I219" s="5"/>
    </row>
    <row r="220" spans="1:9" ht="18.75" customHeight="1">
      <c r="A220" s="234"/>
      <c r="B220" s="234"/>
      <c r="E220" s="774"/>
      <c r="F220" s="775"/>
      <c r="G220" s="774"/>
      <c r="H220" s="776"/>
      <c r="I220" s="5"/>
    </row>
    <row r="221" spans="1:9" ht="18.75" customHeight="1">
      <c r="A221" s="234"/>
      <c r="B221" s="234"/>
      <c r="E221" s="774"/>
      <c r="F221" s="775"/>
      <c r="G221" s="774"/>
      <c r="H221" s="776"/>
      <c r="I221" s="5"/>
    </row>
    <row r="222" spans="1:9" ht="18.75" customHeight="1">
      <c r="A222" s="234"/>
      <c r="B222" s="234"/>
      <c r="E222" s="774"/>
      <c r="F222" s="775"/>
      <c r="G222" s="774"/>
      <c r="H222" s="776"/>
      <c r="I222" s="5"/>
    </row>
    <row r="223" spans="1:9" ht="18.75" customHeight="1">
      <c r="A223" s="234"/>
      <c r="B223" s="234"/>
      <c r="E223" s="774"/>
      <c r="F223" s="775"/>
      <c r="G223" s="774"/>
      <c r="H223" s="776"/>
      <c r="I223" s="5"/>
    </row>
    <row r="224" spans="1:9" ht="18.75" customHeight="1">
      <c r="A224" s="234"/>
      <c r="B224" s="234"/>
      <c r="E224" s="774"/>
      <c r="F224" s="775"/>
      <c r="G224" s="774"/>
      <c r="H224" s="776"/>
      <c r="I224" s="5"/>
    </row>
    <row r="225" spans="1:9" ht="18.75" customHeight="1">
      <c r="A225" s="234"/>
      <c r="B225" s="234"/>
      <c r="E225" s="774"/>
      <c r="F225" s="775"/>
      <c r="G225" s="774"/>
      <c r="H225" s="776"/>
      <c r="I225" s="5"/>
    </row>
    <row r="226" spans="1:9" ht="18.75" customHeight="1">
      <c r="A226" s="234"/>
      <c r="B226" s="234"/>
      <c r="E226" s="774"/>
      <c r="F226" s="775"/>
      <c r="G226" s="774"/>
      <c r="H226" s="776"/>
      <c r="I226" s="5"/>
    </row>
    <row r="227" spans="1:9" ht="18.75" customHeight="1">
      <c r="A227" s="234"/>
      <c r="B227" s="234"/>
      <c r="E227" s="774"/>
      <c r="F227" s="775"/>
      <c r="G227" s="774"/>
      <c r="H227" s="776"/>
      <c r="I227" s="5"/>
    </row>
    <row r="228" spans="1:9" ht="18.75" customHeight="1">
      <c r="A228" s="234"/>
      <c r="B228" s="234"/>
      <c r="E228" s="774"/>
      <c r="F228" s="775"/>
      <c r="G228" s="774"/>
      <c r="H228" s="776"/>
      <c r="I228" s="5"/>
    </row>
    <row r="229" spans="1:9" ht="18.75" customHeight="1">
      <c r="A229" s="234"/>
      <c r="B229" s="234"/>
      <c r="E229" s="774"/>
      <c r="F229" s="775"/>
      <c r="G229" s="774"/>
      <c r="H229" s="776"/>
      <c r="I229" s="5"/>
    </row>
    <row r="230" spans="1:9" ht="18.75" customHeight="1">
      <c r="A230" s="234"/>
      <c r="B230" s="234"/>
      <c r="E230" s="774"/>
      <c r="F230" s="775"/>
      <c r="G230" s="774"/>
      <c r="H230" s="776"/>
      <c r="I230" s="5"/>
    </row>
    <row r="231" spans="1:9" ht="18.75" customHeight="1">
      <c r="A231" s="234"/>
      <c r="B231" s="234"/>
      <c r="E231" s="774"/>
      <c r="F231" s="775"/>
      <c r="G231" s="774"/>
      <c r="H231" s="776"/>
      <c r="I231" s="5"/>
    </row>
    <row r="232" spans="1:9" ht="18.75" customHeight="1">
      <c r="A232" s="234"/>
      <c r="B232" s="234"/>
      <c r="E232" s="774"/>
      <c r="F232" s="775"/>
      <c r="G232" s="774"/>
      <c r="H232" s="776"/>
      <c r="I232" s="5"/>
    </row>
    <row r="233" spans="1:9" ht="18.75" customHeight="1">
      <c r="A233" s="234"/>
      <c r="B233" s="234"/>
      <c r="E233" s="774"/>
      <c r="F233" s="775"/>
      <c r="G233" s="774"/>
      <c r="H233" s="776"/>
      <c r="I233" s="5"/>
    </row>
    <row r="234" spans="1:9" ht="18.75" customHeight="1">
      <c r="A234" s="234"/>
      <c r="B234" s="234"/>
      <c r="E234" s="774"/>
      <c r="F234" s="775"/>
      <c r="G234" s="774"/>
      <c r="H234" s="776"/>
      <c r="I234" s="5"/>
    </row>
    <row r="235" spans="1:9" ht="18.75" customHeight="1">
      <c r="A235" s="234"/>
      <c r="B235" s="234"/>
      <c r="E235" s="774"/>
      <c r="F235" s="775"/>
      <c r="G235" s="774"/>
      <c r="H235" s="776"/>
      <c r="I235" s="5"/>
    </row>
    <row r="236" spans="1:9" ht="18.75" customHeight="1">
      <c r="A236" s="234"/>
      <c r="B236" s="234"/>
      <c r="E236" s="774"/>
      <c r="F236" s="775"/>
      <c r="G236" s="774"/>
      <c r="H236" s="776"/>
      <c r="I236" s="5"/>
    </row>
    <row r="237" spans="1:9" ht="18.75" customHeight="1">
      <c r="A237" s="234"/>
      <c r="B237" s="234"/>
      <c r="E237" s="774"/>
      <c r="F237" s="775"/>
      <c r="G237" s="774"/>
      <c r="H237" s="776"/>
      <c r="I237" s="5"/>
    </row>
    <row r="238" spans="1:9" ht="18.75" customHeight="1">
      <c r="A238" s="234"/>
      <c r="B238" s="234"/>
      <c r="E238" s="774"/>
      <c r="F238" s="775"/>
      <c r="G238" s="774"/>
      <c r="H238" s="776"/>
      <c r="I238" s="5"/>
    </row>
    <row r="239" spans="1:9" ht="18.75" customHeight="1">
      <c r="A239" s="234"/>
      <c r="B239" s="234"/>
      <c r="E239" s="774"/>
      <c r="F239" s="775"/>
      <c r="G239" s="774"/>
      <c r="H239" s="776"/>
      <c r="I239" s="5"/>
    </row>
    <row r="240" spans="1:9" ht="18.75" customHeight="1">
      <c r="A240" s="234"/>
      <c r="B240" s="234"/>
      <c r="E240" s="774"/>
      <c r="F240" s="775"/>
      <c r="G240" s="774"/>
      <c r="H240" s="776"/>
      <c r="I240" s="5"/>
    </row>
    <row r="241" spans="1:9" ht="18.75" customHeight="1">
      <c r="A241" s="234"/>
      <c r="B241" s="234"/>
      <c r="E241" s="774"/>
      <c r="F241" s="775"/>
      <c r="G241" s="774"/>
      <c r="H241" s="776"/>
      <c r="I241" s="5"/>
    </row>
    <row r="242" spans="1:9" ht="18.75" customHeight="1">
      <c r="A242" s="234"/>
      <c r="B242" s="234"/>
      <c r="E242" s="774"/>
      <c r="F242" s="775"/>
      <c r="G242" s="774"/>
      <c r="H242" s="776"/>
      <c r="I242" s="5"/>
    </row>
    <row r="243" spans="1:9" ht="18.75" customHeight="1">
      <c r="A243" s="234"/>
      <c r="B243" s="234"/>
      <c r="E243" s="774"/>
      <c r="F243" s="775"/>
      <c r="G243" s="774"/>
      <c r="H243" s="776"/>
      <c r="I243" s="5"/>
    </row>
    <row r="244" spans="1:9" ht="18.75" customHeight="1">
      <c r="A244" s="234"/>
      <c r="B244" s="234"/>
      <c r="E244" s="774"/>
      <c r="F244" s="775"/>
      <c r="G244" s="774"/>
      <c r="H244" s="776"/>
      <c r="I244" s="5"/>
    </row>
    <row r="245" spans="1:9" ht="18.75" customHeight="1">
      <c r="A245" s="234"/>
      <c r="B245" s="234"/>
      <c r="E245" s="774"/>
      <c r="F245" s="775"/>
      <c r="G245" s="774"/>
      <c r="H245" s="776"/>
      <c r="I245" s="5"/>
    </row>
    <row r="246" spans="1:9" ht="18.75" customHeight="1">
      <c r="A246" s="234"/>
      <c r="B246" s="234"/>
      <c r="E246" s="774"/>
      <c r="F246" s="775"/>
      <c r="G246" s="774"/>
      <c r="H246" s="776"/>
      <c r="I246" s="5"/>
    </row>
    <row r="247" spans="1:9" ht="18.75" customHeight="1">
      <c r="A247" s="234"/>
      <c r="B247" s="234"/>
      <c r="E247" s="774"/>
      <c r="F247" s="775"/>
      <c r="G247" s="774"/>
      <c r="H247" s="776"/>
      <c r="I247" s="5"/>
    </row>
    <row r="248" spans="1:9" ht="18.75" customHeight="1">
      <c r="A248" s="234"/>
      <c r="B248" s="234"/>
      <c r="E248" s="774"/>
      <c r="F248" s="775"/>
      <c r="G248" s="774"/>
      <c r="H248" s="776"/>
      <c r="I248" s="5"/>
    </row>
    <row r="249" spans="1:9" ht="18.75" customHeight="1">
      <c r="A249" s="234"/>
      <c r="B249" s="234"/>
      <c r="E249" s="774"/>
      <c r="F249" s="775"/>
      <c r="G249" s="774"/>
      <c r="H249" s="776"/>
      <c r="I249" s="5"/>
    </row>
    <row r="250" spans="1:9" ht="18.75" customHeight="1">
      <c r="A250" s="234"/>
      <c r="B250" s="234"/>
      <c r="E250" s="774"/>
      <c r="F250" s="775"/>
      <c r="G250" s="774"/>
      <c r="H250" s="776"/>
      <c r="I250" s="5"/>
    </row>
    <row r="251" spans="1:9" ht="18.75" customHeight="1">
      <c r="A251" s="234"/>
      <c r="B251" s="234"/>
      <c r="E251" s="774"/>
      <c r="F251" s="775"/>
      <c r="G251" s="774"/>
      <c r="H251" s="776"/>
      <c r="I251" s="5"/>
    </row>
    <row r="252" spans="1:9" ht="18.75" customHeight="1">
      <c r="A252" s="234"/>
      <c r="B252" s="234"/>
      <c r="E252" s="774"/>
      <c r="F252" s="775"/>
      <c r="G252" s="774"/>
      <c r="H252" s="776"/>
      <c r="I252" s="5"/>
    </row>
    <row r="253" spans="1:9" ht="18.75" customHeight="1">
      <c r="A253" s="234"/>
      <c r="B253" s="234"/>
      <c r="E253" s="774"/>
      <c r="F253" s="775"/>
      <c r="G253" s="774"/>
      <c r="H253" s="776"/>
      <c r="I253" s="5"/>
    </row>
    <row r="254" spans="1:9" ht="18.75" customHeight="1">
      <c r="A254" s="234"/>
      <c r="B254" s="234"/>
      <c r="E254" s="774"/>
      <c r="F254" s="775"/>
      <c r="G254" s="774"/>
      <c r="H254" s="776"/>
      <c r="I254" s="5"/>
    </row>
    <row r="255" spans="1:9" ht="18.75" customHeight="1">
      <c r="A255" s="234"/>
      <c r="B255" s="234"/>
      <c r="E255" s="774"/>
      <c r="F255" s="775"/>
      <c r="G255" s="774"/>
      <c r="H255" s="776"/>
      <c r="I255" s="5"/>
    </row>
    <row r="256" spans="1:9" ht="18.75" customHeight="1">
      <c r="A256" s="234"/>
      <c r="B256" s="234"/>
      <c r="E256" s="774"/>
      <c r="F256" s="775"/>
      <c r="G256" s="774"/>
      <c r="H256" s="776"/>
      <c r="I256" s="5"/>
    </row>
    <row r="257" spans="1:9" ht="18.75" customHeight="1">
      <c r="A257" s="234"/>
      <c r="B257" s="234"/>
      <c r="E257" s="774"/>
      <c r="F257" s="775"/>
      <c r="G257" s="774"/>
      <c r="H257" s="776"/>
      <c r="I257" s="5"/>
    </row>
    <row r="258" spans="1:9" ht="18.75" customHeight="1">
      <c r="A258" s="234"/>
      <c r="B258" s="234"/>
      <c r="E258" s="774"/>
      <c r="F258" s="775"/>
      <c r="G258" s="774"/>
      <c r="H258" s="776"/>
      <c r="I258" s="5"/>
    </row>
    <row r="259" spans="1:9" ht="18.75" customHeight="1">
      <c r="A259" s="234"/>
      <c r="B259" s="234"/>
      <c r="E259" s="774"/>
      <c r="F259" s="775"/>
      <c r="G259" s="774"/>
      <c r="H259" s="776"/>
      <c r="I259" s="5"/>
    </row>
    <row r="260" spans="1:9" ht="18.75" customHeight="1">
      <c r="A260" s="234"/>
      <c r="B260" s="234"/>
      <c r="E260" s="774"/>
      <c r="F260" s="775"/>
      <c r="G260" s="774"/>
      <c r="H260" s="776"/>
      <c r="I260" s="5"/>
    </row>
    <row r="261" spans="1:9" ht="18.75" customHeight="1">
      <c r="A261" s="234"/>
      <c r="B261" s="234"/>
      <c r="E261" s="774"/>
      <c r="F261" s="775"/>
      <c r="G261" s="774"/>
      <c r="H261" s="776"/>
      <c r="I261" s="5"/>
    </row>
    <row r="262" spans="1:9" ht="18.75" customHeight="1">
      <c r="A262" s="234"/>
      <c r="B262" s="234"/>
      <c r="E262" s="774"/>
      <c r="F262" s="775"/>
      <c r="G262" s="774"/>
      <c r="H262" s="776"/>
      <c r="I262" s="5"/>
    </row>
    <row r="263" spans="1:9" ht="18.75" customHeight="1">
      <c r="A263" s="234"/>
      <c r="B263" s="234"/>
      <c r="E263" s="774"/>
      <c r="F263" s="775"/>
      <c r="G263" s="774"/>
      <c r="H263" s="776"/>
      <c r="I263" s="5"/>
    </row>
    <row r="264" spans="1:9" ht="18.75" customHeight="1">
      <c r="A264" s="234"/>
      <c r="B264" s="234"/>
      <c r="E264" s="774"/>
      <c r="F264" s="775"/>
      <c r="G264" s="774"/>
      <c r="H264" s="776"/>
      <c r="I264" s="5"/>
    </row>
    <row r="265" spans="1:9" ht="18.75" customHeight="1">
      <c r="A265" s="234"/>
      <c r="B265" s="234"/>
      <c r="E265" s="774"/>
      <c r="F265" s="775"/>
      <c r="G265" s="774"/>
      <c r="H265" s="776"/>
      <c r="I265" s="5"/>
    </row>
    <row r="266" spans="1:9" ht="18.75" customHeight="1">
      <c r="A266" s="234"/>
      <c r="B266" s="234"/>
      <c r="E266" s="774"/>
      <c r="F266" s="775"/>
      <c r="G266" s="774"/>
      <c r="H266" s="776"/>
      <c r="I266" s="5"/>
    </row>
    <row r="267" spans="1:9" ht="18.75" customHeight="1">
      <c r="A267" s="234"/>
      <c r="B267" s="234"/>
      <c r="E267" s="774"/>
      <c r="F267" s="775"/>
      <c r="G267" s="774"/>
      <c r="H267" s="776"/>
      <c r="I267" s="5"/>
    </row>
    <row r="268" spans="1:9" ht="18.75" customHeight="1">
      <c r="A268" s="234"/>
      <c r="B268" s="234"/>
      <c r="E268" s="774"/>
      <c r="F268" s="775"/>
      <c r="G268" s="774"/>
      <c r="H268" s="776"/>
      <c r="I268" s="5"/>
    </row>
    <row r="269" spans="1:9" ht="18.75" customHeight="1">
      <c r="A269" s="234"/>
      <c r="B269" s="234"/>
      <c r="E269" s="774"/>
      <c r="F269" s="775"/>
      <c r="G269" s="774"/>
      <c r="H269" s="776"/>
      <c r="I269" s="5"/>
    </row>
    <row r="270" spans="1:9" ht="18.75" customHeight="1">
      <c r="A270" s="234"/>
      <c r="B270" s="234"/>
      <c r="E270" s="774"/>
      <c r="F270" s="775"/>
      <c r="G270" s="774"/>
      <c r="H270" s="776"/>
      <c r="I270" s="5"/>
    </row>
    <row r="271" spans="1:9" ht="18.75" customHeight="1">
      <c r="A271" s="234"/>
      <c r="B271" s="234"/>
      <c r="E271" s="774"/>
      <c r="F271" s="775"/>
      <c r="G271" s="774"/>
      <c r="H271" s="776"/>
      <c r="I271" s="5"/>
    </row>
    <row r="272" spans="1:9" ht="18.75" customHeight="1">
      <c r="A272" s="234"/>
      <c r="B272" s="234"/>
      <c r="E272" s="774"/>
      <c r="F272" s="775"/>
      <c r="G272" s="774"/>
      <c r="H272" s="776"/>
      <c r="I272" s="5"/>
    </row>
    <row r="273" spans="1:9" ht="18.75" customHeight="1">
      <c r="A273" s="234"/>
      <c r="B273" s="234"/>
      <c r="E273" s="774"/>
      <c r="F273" s="775"/>
      <c r="G273" s="774"/>
      <c r="H273" s="776"/>
      <c r="I273" s="5"/>
    </row>
    <row r="274" spans="1:9" ht="18.75" customHeight="1">
      <c r="A274" s="234"/>
      <c r="B274" s="234"/>
      <c r="E274" s="774"/>
      <c r="F274" s="775"/>
      <c r="G274" s="774"/>
      <c r="H274" s="776"/>
      <c r="I274" s="5"/>
    </row>
    <row r="275" spans="1:9" ht="18.75" customHeight="1">
      <c r="A275" s="234"/>
      <c r="B275" s="234"/>
      <c r="E275" s="774"/>
      <c r="F275" s="775"/>
      <c r="G275" s="774"/>
      <c r="H275" s="776"/>
      <c r="I275" s="5"/>
    </row>
    <row r="276" spans="1:9" ht="18.75" customHeight="1">
      <c r="A276" s="234"/>
      <c r="B276" s="234"/>
      <c r="E276" s="774"/>
      <c r="F276" s="775"/>
      <c r="G276" s="774"/>
      <c r="H276" s="776"/>
      <c r="I276" s="5"/>
    </row>
    <row r="277" spans="1:9" ht="18.75" customHeight="1">
      <c r="A277" s="234"/>
      <c r="B277" s="234"/>
      <c r="E277" s="774"/>
      <c r="F277" s="775"/>
      <c r="G277" s="774"/>
      <c r="H277" s="776"/>
      <c r="I277" s="5"/>
    </row>
    <row r="278" spans="1:9" ht="18.75" customHeight="1">
      <c r="A278" s="234"/>
      <c r="B278" s="234"/>
      <c r="E278" s="774"/>
      <c r="F278" s="775"/>
      <c r="G278" s="774"/>
      <c r="H278" s="776"/>
      <c r="I278" s="5"/>
    </row>
    <row r="279" spans="1:9" ht="18.75" customHeight="1">
      <c r="A279" s="234"/>
      <c r="B279" s="234"/>
      <c r="E279" s="774"/>
      <c r="F279" s="775"/>
      <c r="G279" s="774"/>
      <c r="H279" s="776"/>
      <c r="I279" s="5"/>
    </row>
    <row r="280" spans="1:9" ht="18.75" customHeight="1">
      <c r="A280" s="234"/>
      <c r="B280" s="234"/>
      <c r="E280" s="774"/>
      <c r="F280" s="775"/>
      <c r="G280" s="774"/>
      <c r="H280" s="776"/>
      <c r="I280" s="5"/>
    </row>
    <row r="281" spans="1:9" ht="18.75" customHeight="1">
      <c r="A281" s="234"/>
      <c r="B281" s="234"/>
      <c r="E281" s="774"/>
      <c r="F281" s="775"/>
      <c r="G281" s="774"/>
      <c r="H281" s="776"/>
      <c r="I281" s="5"/>
    </row>
    <row r="282" spans="1:9" ht="18.75" customHeight="1">
      <c r="A282" s="234"/>
      <c r="B282" s="234"/>
      <c r="E282" s="774"/>
      <c r="F282" s="775"/>
      <c r="G282" s="774"/>
      <c r="H282" s="776"/>
      <c r="I282" s="5"/>
    </row>
    <row r="283" spans="1:9" ht="18.75" customHeight="1">
      <c r="A283" s="234"/>
      <c r="B283" s="234"/>
      <c r="E283" s="774"/>
      <c r="F283" s="775"/>
      <c r="G283" s="774"/>
      <c r="H283" s="776"/>
      <c r="I283" s="5"/>
    </row>
    <row r="284" spans="1:9" ht="18.75" customHeight="1">
      <c r="A284" s="234"/>
      <c r="B284" s="234"/>
      <c r="E284" s="774"/>
      <c r="F284" s="775"/>
      <c r="G284" s="774"/>
      <c r="H284" s="776"/>
      <c r="I284" s="5"/>
    </row>
    <row r="285" spans="1:9" ht="18.75" customHeight="1">
      <c r="A285" s="234"/>
      <c r="B285" s="234"/>
      <c r="E285" s="774"/>
      <c r="F285" s="775"/>
      <c r="G285" s="774"/>
      <c r="H285" s="776"/>
      <c r="I285" s="5"/>
    </row>
    <row r="286" spans="1:9" ht="18.75" customHeight="1">
      <c r="A286" s="234"/>
      <c r="B286" s="234"/>
      <c r="E286" s="774"/>
      <c r="F286" s="775"/>
      <c r="G286" s="774"/>
      <c r="H286" s="776"/>
      <c r="I286" s="5"/>
    </row>
    <row r="287" spans="1:9" ht="18.75" customHeight="1">
      <c r="A287" s="234"/>
      <c r="B287" s="234"/>
      <c r="E287" s="774"/>
      <c r="F287" s="775"/>
      <c r="G287" s="774"/>
      <c r="H287" s="776"/>
      <c r="I287" s="5"/>
    </row>
    <row r="288" spans="1:9" ht="18.75" customHeight="1">
      <c r="A288" s="234"/>
      <c r="B288" s="234"/>
      <c r="E288" s="774"/>
      <c r="F288" s="775"/>
      <c r="G288" s="774"/>
      <c r="H288" s="776"/>
      <c r="I288" s="5"/>
    </row>
    <row r="289" spans="1:9" ht="18.75" customHeight="1">
      <c r="A289" s="234"/>
      <c r="B289" s="234"/>
      <c r="E289" s="774"/>
      <c r="F289" s="775"/>
      <c r="G289" s="774"/>
      <c r="H289" s="776"/>
      <c r="I289" s="5"/>
    </row>
    <row r="290" spans="1:9" ht="18.75" customHeight="1">
      <c r="A290" s="234"/>
      <c r="B290" s="234"/>
      <c r="E290" s="774"/>
      <c r="F290" s="775"/>
      <c r="G290" s="774"/>
      <c r="H290" s="776"/>
      <c r="I290" s="5"/>
    </row>
    <row r="291" spans="1:9" ht="18.75" customHeight="1">
      <c r="A291" s="234"/>
      <c r="B291" s="234"/>
      <c r="E291" s="774"/>
      <c r="F291" s="775"/>
      <c r="G291" s="774"/>
      <c r="H291" s="776"/>
      <c r="I291" s="5"/>
    </row>
    <row r="292" spans="1:9" ht="18.75" customHeight="1">
      <c r="A292" s="234"/>
      <c r="B292" s="234"/>
      <c r="E292" s="774"/>
      <c r="F292" s="775"/>
      <c r="G292" s="774"/>
      <c r="H292" s="776"/>
      <c r="I292" s="5"/>
    </row>
    <row r="293" spans="1:9" ht="18.75" customHeight="1">
      <c r="A293" s="234"/>
      <c r="B293" s="234"/>
      <c r="E293" s="774"/>
      <c r="F293" s="775"/>
      <c r="G293" s="774"/>
      <c r="H293" s="776"/>
      <c r="I293" s="5"/>
    </row>
    <row r="294" spans="1:9" ht="18.75" customHeight="1">
      <c r="A294" s="234"/>
      <c r="B294" s="234"/>
      <c r="E294" s="774"/>
      <c r="F294" s="775"/>
      <c r="G294" s="774"/>
      <c r="H294" s="776"/>
      <c r="I294" s="5"/>
    </row>
    <row r="295" spans="1:9" ht="18.75" customHeight="1">
      <c r="A295" s="234"/>
      <c r="B295" s="234"/>
      <c r="E295" s="774"/>
      <c r="F295" s="775"/>
      <c r="G295" s="774"/>
      <c r="H295" s="776"/>
      <c r="I295" s="5"/>
    </row>
    <row r="296" spans="1:9" ht="18.75" customHeight="1">
      <c r="A296" s="234"/>
      <c r="B296" s="234"/>
      <c r="E296" s="774"/>
      <c r="F296" s="775"/>
      <c r="G296" s="774"/>
      <c r="H296" s="776"/>
      <c r="I296" s="5"/>
    </row>
    <row r="297" spans="1:9" ht="18.75" customHeight="1">
      <c r="A297" s="234"/>
      <c r="B297" s="234"/>
      <c r="E297" s="774"/>
      <c r="F297" s="775"/>
      <c r="G297" s="774"/>
      <c r="H297" s="776"/>
      <c r="I297" s="5"/>
    </row>
    <row r="298" spans="1:9" ht="18.75" customHeight="1">
      <c r="A298" s="234"/>
      <c r="B298" s="234"/>
      <c r="E298" s="774"/>
      <c r="F298" s="775"/>
      <c r="G298" s="774"/>
      <c r="H298" s="776"/>
      <c r="I298" s="5"/>
    </row>
    <row r="299" spans="1:9" ht="18.75" customHeight="1">
      <c r="A299" s="234"/>
      <c r="B299" s="234"/>
      <c r="E299" s="774"/>
      <c r="F299" s="775"/>
      <c r="G299" s="774"/>
      <c r="H299" s="776"/>
      <c r="I299" s="5"/>
    </row>
    <row r="300" spans="1:9" ht="18.75" customHeight="1">
      <c r="A300" s="234"/>
      <c r="B300" s="234"/>
      <c r="E300" s="774"/>
      <c r="F300" s="775"/>
      <c r="G300" s="774"/>
      <c r="H300" s="776"/>
      <c r="I300" s="5"/>
    </row>
    <row r="301" spans="1:9" ht="18.75" customHeight="1">
      <c r="A301" s="234"/>
      <c r="B301" s="234"/>
      <c r="E301" s="774"/>
      <c r="F301" s="775"/>
      <c r="G301" s="774"/>
      <c r="H301" s="776"/>
      <c r="I301" s="5"/>
    </row>
    <row r="302" spans="1:9" ht="18.75" customHeight="1">
      <c r="A302" s="234"/>
      <c r="B302" s="234"/>
      <c r="E302" s="774"/>
      <c r="F302" s="775"/>
      <c r="G302" s="774"/>
      <c r="H302" s="776"/>
      <c r="I302" s="5"/>
    </row>
    <row r="303" spans="1:9" ht="18.75" customHeight="1">
      <c r="A303" s="234"/>
      <c r="B303" s="234"/>
      <c r="E303" s="774"/>
      <c r="F303" s="775"/>
      <c r="G303" s="774"/>
      <c r="H303" s="776"/>
      <c r="I303" s="5"/>
    </row>
    <row r="304" spans="1:9" ht="18.75" customHeight="1">
      <c r="A304" s="234"/>
      <c r="B304" s="234"/>
      <c r="E304" s="774"/>
      <c r="F304" s="775"/>
      <c r="G304" s="774"/>
      <c r="H304" s="776"/>
      <c r="I304" s="5"/>
    </row>
    <row r="305" spans="1:9" ht="18.75" customHeight="1">
      <c r="A305" s="234"/>
      <c r="B305" s="234"/>
      <c r="E305" s="774"/>
      <c r="F305" s="775"/>
      <c r="G305" s="774"/>
      <c r="H305" s="776"/>
      <c r="I305" s="5"/>
    </row>
    <row r="306" spans="1:9" ht="18.75" customHeight="1">
      <c r="A306" s="234"/>
      <c r="B306" s="234"/>
      <c r="E306" s="774"/>
      <c r="F306" s="775"/>
      <c r="G306" s="774"/>
      <c r="H306" s="776"/>
      <c r="I306" s="5"/>
    </row>
    <row r="307" spans="1:9" ht="18.75" customHeight="1">
      <c r="A307" s="234"/>
      <c r="B307" s="234"/>
      <c r="E307" s="774"/>
      <c r="F307" s="775"/>
      <c r="G307" s="774"/>
      <c r="H307" s="776"/>
      <c r="I307" s="5"/>
    </row>
    <row r="308" spans="1:9" ht="18.75" customHeight="1">
      <c r="A308" s="234"/>
      <c r="B308" s="234"/>
      <c r="E308" s="774"/>
      <c r="F308" s="775"/>
      <c r="G308" s="774"/>
      <c r="H308" s="776"/>
      <c r="I308" s="5"/>
    </row>
    <row r="309" spans="1:9" ht="18.75" customHeight="1">
      <c r="A309" s="234"/>
      <c r="B309" s="234"/>
      <c r="E309" s="774"/>
      <c r="F309" s="775"/>
      <c r="G309" s="774"/>
      <c r="H309" s="776"/>
      <c r="I309" s="5"/>
    </row>
    <row r="310" spans="1:9" ht="18.75" customHeight="1">
      <c r="A310" s="234"/>
      <c r="B310" s="234"/>
      <c r="E310" s="774"/>
      <c r="F310" s="775"/>
      <c r="G310" s="774"/>
      <c r="H310" s="776"/>
      <c r="I310" s="5"/>
    </row>
    <row r="311" spans="1:9" ht="18.75" customHeight="1">
      <c r="A311" s="234"/>
      <c r="B311" s="234"/>
      <c r="E311" s="774"/>
      <c r="F311" s="775"/>
      <c r="G311" s="774"/>
      <c r="H311" s="776"/>
      <c r="I311" s="5"/>
    </row>
    <row r="312" spans="1:9" ht="18.75" customHeight="1">
      <c r="A312" s="234"/>
      <c r="B312" s="234"/>
      <c r="E312" s="774"/>
      <c r="F312" s="775"/>
      <c r="G312" s="774"/>
      <c r="H312" s="776"/>
      <c r="I312" s="5"/>
    </row>
    <row r="313" spans="1:9" ht="18.75" customHeight="1">
      <c r="A313" s="234"/>
      <c r="B313" s="234"/>
      <c r="E313" s="774"/>
      <c r="F313" s="775"/>
      <c r="G313" s="774"/>
      <c r="H313" s="776"/>
      <c r="I313" s="5"/>
    </row>
    <row r="314" spans="1:9" ht="18.75" customHeight="1">
      <c r="A314" s="234"/>
      <c r="B314" s="234"/>
      <c r="E314" s="774"/>
      <c r="F314" s="775"/>
      <c r="G314" s="774"/>
      <c r="H314" s="776"/>
      <c r="I314" s="5"/>
    </row>
    <row r="315" spans="1:9" ht="18.75" customHeight="1">
      <c r="A315" s="234"/>
      <c r="B315" s="234"/>
      <c r="E315" s="774"/>
      <c r="F315" s="775"/>
      <c r="G315" s="774"/>
      <c r="H315" s="776"/>
      <c r="I315" s="5"/>
    </row>
    <row r="316" spans="1:9" ht="18.75" customHeight="1">
      <c r="A316" s="234"/>
      <c r="B316" s="234"/>
      <c r="E316" s="774"/>
      <c r="F316" s="775"/>
      <c r="G316" s="774"/>
      <c r="H316" s="776"/>
      <c r="I316" s="5"/>
    </row>
    <row r="317" spans="1:9" ht="18.75" customHeight="1">
      <c r="A317" s="234"/>
      <c r="B317" s="234"/>
      <c r="E317" s="774"/>
      <c r="F317" s="775"/>
      <c r="G317" s="774"/>
      <c r="H317" s="776"/>
      <c r="I317" s="5"/>
    </row>
    <row r="318" spans="1:9" ht="18.75" customHeight="1">
      <c r="A318" s="234"/>
      <c r="B318" s="234"/>
      <c r="E318" s="774"/>
      <c r="F318" s="775"/>
      <c r="G318" s="774"/>
      <c r="H318" s="776"/>
      <c r="I318" s="5"/>
    </row>
    <row r="319" spans="1:9" ht="18.75" customHeight="1">
      <c r="A319" s="234"/>
      <c r="B319" s="234"/>
      <c r="E319" s="774"/>
      <c r="F319" s="775"/>
      <c r="G319" s="774"/>
      <c r="H319" s="776"/>
      <c r="I319" s="5"/>
    </row>
    <row r="320" spans="1:9" ht="18.75" customHeight="1">
      <c r="A320" s="234"/>
      <c r="B320" s="234"/>
      <c r="E320" s="774"/>
      <c r="F320" s="775"/>
      <c r="G320" s="774"/>
      <c r="H320" s="776"/>
      <c r="I320" s="5"/>
    </row>
    <row r="321" spans="1:9" ht="18.75" customHeight="1">
      <c r="A321" s="234"/>
      <c r="B321" s="234"/>
      <c r="E321" s="774"/>
      <c r="F321" s="775"/>
      <c r="G321" s="774"/>
      <c r="H321" s="776"/>
      <c r="I321" s="5"/>
    </row>
    <row r="322" spans="1:9" ht="18.75" customHeight="1">
      <c r="A322" s="234"/>
      <c r="B322" s="234"/>
      <c r="E322" s="774"/>
      <c r="F322" s="775"/>
      <c r="G322" s="774"/>
      <c r="H322" s="776"/>
      <c r="I322" s="5"/>
    </row>
    <row r="323" spans="1:9" ht="18.75" customHeight="1">
      <c r="A323" s="234"/>
      <c r="B323" s="234"/>
      <c r="E323" s="774"/>
      <c r="F323" s="775"/>
      <c r="G323" s="774"/>
      <c r="H323" s="776"/>
      <c r="I323" s="5"/>
    </row>
    <row r="324" spans="1:9" ht="18.75" customHeight="1">
      <c r="A324" s="234"/>
      <c r="B324" s="234"/>
      <c r="E324" s="774"/>
      <c r="F324" s="775"/>
      <c r="G324" s="774"/>
      <c r="H324" s="776"/>
      <c r="I324" s="5"/>
    </row>
    <row r="325" spans="1:9" ht="18.75" customHeight="1">
      <c r="A325" s="234"/>
      <c r="B325" s="234"/>
      <c r="E325" s="774"/>
      <c r="F325" s="775"/>
      <c r="G325" s="774"/>
      <c r="H325" s="776"/>
      <c r="I325" s="5"/>
    </row>
    <row r="326" spans="1:9" ht="18.75" customHeight="1">
      <c r="A326" s="234"/>
      <c r="B326" s="234"/>
      <c r="E326" s="774"/>
      <c r="F326" s="775"/>
      <c r="G326" s="774"/>
      <c r="H326" s="776"/>
      <c r="I326" s="5"/>
    </row>
    <row r="327" spans="1:9" ht="18.75" customHeight="1">
      <c r="A327" s="234"/>
      <c r="B327" s="234"/>
      <c r="E327" s="774"/>
      <c r="F327" s="775"/>
      <c r="G327" s="774"/>
      <c r="H327" s="776"/>
      <c r="I327" s="5"/>
    </row>
    <row r="328" spans="1:9" ht="18.75" customHeight="1">
      <c r="A328" s="234"/>
      <c r="B328" s="234"/>
      <c r="E328" s="774"/>
      <c r="F328" s="775"/>
      <c r="G328" s="774"/>
      <c r="H328" s="776"/>
      <c r="I328" s="5"/>
    </row>
    <row r="329" spans="1:9" ht="18.75" customHeight="1">
      <c r="A329" s="234"/>
      <c r="B329" s="234"/>
      <c r="E329" s="774"/>
      <c r="F329" s="775"/>
      <c r="G329" s="774"/>
      <c r="H329" s="776"/>
      <c r="I329" s="5"/>
    </row>
    <row r="330" spans="1:9" ht="18.75" customHeight="1">
      <c r="A330" s="234"/>
      <c r="B330" s="234"/>
      <c r="E330" s="774"/>
      <c r="F330" s="775"/>
      <c r="G330" s="774"/>
      <c r="H330" s="776"/>
      <c r="I330" s="5"/>
    </row>
    <row r="331" spans="1:9" ht="18.75" customHeight="1">
      <c r="A331" s="234"/>
      <c r="B331" s="234"/>
      <c r="E331" s="774"/>
      <c r="F331" s="775"/>
      <c r="G331" s="774"/>
      <c r="H331" s="776"/>
      <c r="I331" s="5"/>
    </row>
    <row r="332" spans="1:9" ht="18.75" customHeight="1">
      <c r="A332" s="234"/>
      <c r="B332" s="234"/>
      <c r="E332" s="774"/>
      <c r="F332" s="775"/>
      <c r="G332" s="774"/>
      <c r="H332" s="776"/>
      <c r="I332" s="5"/>
    </row>
    <row r="333" spans="1:9" ht="18.75" customHeight="1">
      <c r="A333" s="234"/>
      <c r="B333" s="234"/>
      <c r="E333" s="774"/>
      <c r="F333" s="775"/>
      <c r="G333" s="774"/>
      <c r="H333" s="776"/>
      <c r="I333" s="5"/>
    </row>
    <row r="334" spans="1:9" ht="18.75" customHeight="1">
      <c r="A334" s="234"/>
      <c r="B334" s="234"/>
      <c r="E334" s="774"/>
      <c r="F334" s="775"/>
      <c r="G334" s="774"/>
      <c r="H334" s="776"/>
      <c r="I334" s="5"/>
    </row>
    <row r="335" spans="1:9" ht="18.75" customHeight="1">
      <c r="A335" s="234"/>
      <c r="B335" s="234"/>
      <c r="E335" s="774"/>
      <c r="F335" s="775"/>
      <c r="G335" s="774"/>
      <c r="H335" s="776"/>
      <c r="I335" s="5"/>
    </row>
    <row r="336" spans="1:9" ht="18.75" customHeight="1">
      <c r="A336" s="234"/>
      <c r="B336" s="234"/>
      <c r="E336" s="774"/>
      <c r="F336" s="775"/>
      <c r="G336" s="774"/>
      <c r="H336" s="776"/>
      <c r="I336" s="5"/>
    </row>
    <row r="337" spans="1:9" ht="18.75" customHeight="1">
      <c r="A337" s="234"/>
      <c r="B337" s="234"/>
      <c r="E337" s="774"/>
      <c r="F337" s="775"/>
      <c r="G337" s="774"/>
      <c r="H337" s="776"/>
      <c r="I337" s="5"/>
    </row>
    <row r="338" spans="1:9" ht="18.75" customHeight="1">
      <c r="A338" s="234"/>
      <c r="B338" s="234"/>
      <c r="E338" s="774"/>
      <c r="F338" s="775"/>
      <c r="G338" s="774"/>
      <c r="H338" s="776"/>
      <c r="I338" s="5"/>
    </row>
    <row r="339" spans="1:9" ht="18.75" customHeight="1">
      <c r="A339" s="234"/>
      <c r="B339" s="234"/>
      <c r="E339" s="774"/>
      <c r="F339" s="775"/>
      <c r="G339" s="774"/>
      <c r="H339" s="776"/>
      <c r="I339" s="5"/>
    </row>
    <row r="340" spans="1:9" ht="18.75" customHeight="1">
      <c r="A340" s="234"/>
      <c r="B340" s="234"/>
      <c r="E340" s="774"/>
      <c r="F340" s="775"/>
      <c r="G340" s="774"/>
      <c r="H340" s="776"/>
      <c r="I340" s="5"/>
    </row>
    <row r="341" spans="1:9" ht="18.75" customHeight="1">
      <c r="A341" s="234"/>
      <c r="B341" s="234"/>
      <c r="E341" s="774"/>
      <c r="F341" s="775"/>
      <c r="G341" s="774"/>
      <c r="H341" s="776"/>
      <c r="I341" s="5"/>
    </row>
    <row r="342" spans="1:9" ht="18.75" customHeight="1">
      <c r="A342" s="234"/>
      <c r="B342" s="234"/>
      <c r="E342" s="774"/>
      <c r="F342" s="775"/>
      <c r="G342" s="774"/>
      <c r="H342" s="776"/>
      <c r="I342" s="5"/>
    </row>
    <row r="343" spans="1:9" ht="18.75" customHeight="1">
      <c r="A343" s="234"/>
      <c r="B343" s="234"/>
      <c r="E343" s="774"/>
      <c r="F343" s="775"/>
      <c r="G343" s="774"/>
      <c r="H343" s="776"/>
      <c r="I343" s="5"/>
    </row>
    <row r="344" spans="1:9" ht="18.75" customHeight="1">
      <c r="A344" s="234"/>
      <c r="B344" s="234"/>
      <c r="E344" s="774"/>
      <c r="F344" s="775"/>
      <c r="G344" s="774"/>
      <c r="H344" s="776"/>
      <c r="I344" s="5"/>
    </row>
    <row r="345" spans="1:9" ht="18.75" customHeight="1">
      <c r="A345" s="234"/>
      <c r="B345" s="234"/>
      <c r="E345" s="774"/>
      <c r="F345" s="775"/>
      <c r="G345" s="774"/>
      <c r="H345" s="776"/>
      <c r="I345" s="5"/>
    </row>
    <row r="346" spans="1:9" ht="18.75" customHeight="1">
      <c r="A346" s="234"/>
      <c r="B346" s="234"/>
      <c r="E346" s="774"/>
      <c r="F346" s="775"/>
      <c r="G346" s="774"/>
      <c r="H346" s="776"/>
      <c r="I346" s="5"/>
    </row>
    <row r="347" spans="1:9" ht="18.75" customHeight="1">
      <c r="A347" s="234"/>
      <c r="B347" s="234"/>
      <c r="E347" s="774"/>
      <c r="F347" s="775"/>
      <c r="G347" s="774"/>
      <c r="H347" s="776"/>
      <c r="I347" s="5"/>
    </row>
    <row r="348" spans="1:9" ht="18.75" customHeight="1">
      <c r="A348" s="234"/>
      <c r="B348" s="234"/>
      <c r="E348" s="774"/>
      <c r="F348" s="775"/>
      <c r="G348" s="774"/>
      <c r="H348" s="776"/>
      <c r="I348" s="5"/>
    </row>
    <row r="349" spans="1:9" ht="18.75" customHeight="1">
      <c r="A349" s="234"/>
      <c r="B349" s="234"/>
      <c r="E349" s="774"/>
      <c r="F349" s="775"/>
      <c r="G349" s="774"/>
      <c r="H349" s="776"/>
      <c r="I349" s="5"/>
    </row>
    <row r="350" spans="1:9" ht="18.75" customHeight="1">
      <c r="A350" s="234"/>
      <c r="B350" s="234"/>
      <c r="E350" s="774"/>
      <c r="F350" s="775"/>
      <c r="G350" s="774"/>
      <c r="H350" s="776"/>
      <c r="I350" s="5"/>
    </row>
    <row r="351" spans="1:9" ht="18.75" customHeight="1">
      <c r="A351" s="234"/>
      <c r="B351" s="234"/>
      <c r="E351" s="774"/>
      <c r="F351" s="775"/>
      <c r="G351" s="774"/>
      <c r="H351" s="776"/>
      <c r="I351" s="5"/>
    </row>
    <row r="352" spans="1:9" ht="18.75" customHeight="1">
      <c r="A352" s="234"/>
      <c r="B352" s="234"/>
      <c r="E352" s="774"/>
      <c r="F352" s="775"/>
      <c r="G352" s="774"/>
      <c r="H352" s="776"/>
      <c r="I352" s="5"/>
    </row>
    <row r="353" spans="1:9" ht="18.75" customHeight="1">
      <c r="A353" s="234"/>
      <c r="B353" s="234"/>
      <c r="E353" s="774"/>
      <c r="F353" s="775"/>
      <c r="G353" s="774"/>
      <c r="H353" s="776"/>
      <c r="I353" s="5"/>
    </row>
    <row r="354" spans="1:9" ht="18.75" customHeight="1">
      <c r="A354" s="234"/>
      <c r="B354" s="234"/>
      <c r="E354" s="774"/>
      <c r="F354" s="775"/>
      <c r="G354" s="774"/>
      <c r="H354" s="776"/>
      <c r="I354" s="5"/>
    </row>
    <row r="355" spans="1:9" ht="18.75" customHeight="1">
      <c r="A355" s="234"/>
      <c r="B355" s="234"/>
      <c r="E355" s="774"/>
      <c r="F355" s="775"/>
      <c r="G355" s="774"/>
      <c r="H355" s="776"/>
      <c r="I355" s="5"/>
    </row>
    <row r="356" spans="1:9" ht="18.75" customHeight="1">
      <c r="A356" s="234"/>
      <c r="B356" s="234"/>
      <c r="E356" s="774"/>
      <c r="F356" s="775"/>
      <c r="G356" s="774"/>
      <c r="H356" s="776"/>
      <c r="I356" s="5"/>
    </row>
    <row r="357" spans="1:9" ht="18.75" customHeight="1">
      <c r="A357" s="234"/>
      <c r="B357" s="234"/>
      <c r="E357" s="774"/>
      <c r="F357" s="775"/>
      <c r="G357" s="774"/>
      <c r="H357" s="776"/>
      <c r="I357" s="5"/>
    </row>
    <row r="358" spans="1:9" ht="18.75" customHeight="1">
      <c r="A358" s="234"/>
      <c r="B358" s="234"/>
      <c r="E358" s="774"/>
      <c r="F358" s="775"/>
      <c r="G358" s="774"/>
      <c r="H358" s="776"/>
      <c r="I358" s="5"/>
    </row>
    <row r="359" spans="1:9" ht="18.75" customHeight="1">
      <c r="A359" s="234"/>
      <c r="B359" s="234"/>
      <c r="E359" s="774"/>
      <c r="F359" s="775"/>
      <c r="G359" s="774"/>
      <c r="H359" s="776"/>
      <c r="I359" s="5"/>
    </row>
    <row r="360" spans="1:9" ht="18.75" customHeight="1">
      <c r="A360" s="234"/>
      <c r="B360" s="234"/>
      <c r="E360" s="774"/>
      <c r="F360" s="775"/>
      <c r="G360" s="774"/>
      <c r="H360" s="776"/>
      <c r="I360" s="5"/>
    </row>
    <row r="361" spans="1:9" ht="18.75" customHeight="1">
      <c r="A361" s="234"/>
      <c r="B361" s="234"/>
      <c r="E361" s="774"/>
      <c r="F361" s="775"/>
      <c r="G361" s="774"/>
      <c r="H361" s="776"/>
      <c r="I361" s="5"/>
    </row>
    <row r="362" spans="1:9" ht="18.75" customHeight="1">
      <c r="A362" s="234"/>
      <c r="B362" s="234"/>
      <c r="E362" s="774"/>
      <c r="F362" s="775"/>
      <c r="G362" s="774"/>
      <c r="H362" s="776"/>
      <c r="I362" s="5"/>
    </row>
    <row r="363" spans="1:9" ht="18.75" customHeight="1">
      <c r="A363" s="234"/>
      <c r="B363" s="234"/>
      <c r="E363" s="774"/>
      <c r="F363" s="775"/>
      <c r="G363" s="774"/>
      <c r="H363" s="776"/>
      <c r="I363" s="5"/>
    </row>
    <row r="364" spans="1:9" ht="18.75" customHeight="1">
      <c r="A364" s="234"/>
      <c r="B364" s="234"/>
      <c r="E364" s="774"/>
      <c r="F364" s="775"/>
      <c r="G364" s="774"/>
      <c r="H364" s="776"/>
      <c r="I364" s="5"/>
    </row>
    <row r="365" spans="1:9" ht="18.75" customHeight="1">
      <c r="A365" s="234"/>
      <c r="B365" s="234"/>
      <c r="E365" s="774"/>
      <c r="F365" s="775"/>
      <c r="G365" s="774"/>
      <c r="H365" s="776"/>
      <c r="I365" s="5"/>
    </row>
    <row r="366" spans="1:9" ht="18.75" customHeight="1">
      <c r="A366" s="234"/>
      <c r="B366" s="234"/>
      <c r="E366" s="774"/>
      <c r="F366" s="775"/>
      <c r="G366" s="774"/>
      <c r="H366" s="776"/>
      <c r="I366" s="5"/>
    </row>
    <row r="367" spans="1:9" ht="18.75" customHeight="1">
      <c r="A367" s="234"/>
      <c r="B367" s="234"/>
      <c r="E367" s="774"/>
      <c r="F367" s="775"/>
      <c r="G367" s="774"/>
      <c r="H367" s="776"/>
      <c r="I367" s="5"/>
    </row>
    <row r="368" spans="1:9" ht="18.75" customHeight="1">
      <c r="A368" s="234"/>
      <c r="B368" s="234"/>
      <c r="E368" s="774"/>
      <c r="F368" s="775"/>
      <c r="G368" s="774"/>
      <c r="H368" s="776"/>
      <c r="I368" s="5"/>
    </row>
    <row r="369" spans="1:9" ht="18.75" customHeight="1">
      <c r="A369" s="234"/>
      <c r="B369" s="234"/>
      <c r="E369" s="774"/>
      <c r="F369" s="775"/>
      <c r="G369" s="774"/>
      <c r="H369" s="776"/>
      <c r="I369" s="5"/>
    </row>
    <row r="370" spans="1:9" ht="18.75" customHeight="1">
      <c r="A370" s="234"/>
      <c r="B370" s="234"/>
      <c r="E370" s="774"/>
      <c r="F370" s="775"/>
      <c r="G370" s="774"/>
      <c r="H370" s="776"/>
      <c r="I370" s="5"/>
    </row>
    <row r="371" spans="1:9" ht="18.75" customHeight="1">
      <c r="A371" s="234"/>
      <c r="B371" s="234"/>
      <c r="E371" s="774"/>
      <c r="F371" s="775"/>
      <c r="G371" s="774"/>
      <c r="H371" s="776"/>
      <c r="I371" s="5"/>
    </row>
    <row r="372" spans="1:9" ht="18.75" customHeight="1">
      <c r="A372" s="234"/>
      <c r="B372" s="234"/>
      <c r="E372" s="774"/>
      <c r="F372" s="775"/>
      <c r="G372" s="774"/>
      <c r="H372" s="776"/>
      <c r="I372" s="5"/>
    </row>
    <row r="373" spans="1:9" ht="18.75" customHeight="1">
      <c r="A373" s="234"/>
      <c r="B373" s="234"/>
      <c r="E373" s="774"/>
      <c r="F373" s="775"/>
      <c r="G373" s="774"/>
      <c r="H373" s="776"/>
      <c r="I373" s="5"/>
    </row>
    <row r="374" spans="1:9" ht="18.75" customHeight="1">
      <c r="A374" s="234"/>
      <c r="B374" s="234"/>
      <c r="E374" s="774"/>
      <c r="F374" s="775"/>
      <c r="G374" s="774"/>
      <c r="H374" s="776"/>
      <c r="I374" s="5"/>
    </row>
    <row r="375" spans="1:9" ht="18.75" customHeight="1">
      <c r="A375" s="234"/>
      <c r="B375" s="234"/>
      <c r="E375" s="774"/>
      <c r="F375" s="775"/>
      <c r="G375" s="774"/>
      <c r="H375" s="776"/>
      <c r="I375" s="5"/>
    </row>
    <row r="376" spans="1:9" ht="18.75" customHeight="1">
      <c r="A376" s="234"/>
      <c r="B376" s="234"/>
      <c r="E376" s="774"/>
      <c r="F376" s="775"/>
      <c r="G376" s="774"/>
      <c r="H376" s="776"/>
      <c r="I376" s="5"/>
    </row>
    <row r="377" spans="1:9" ht="18.75" customHeight="1">
      <c r="A377" s="234"/>
      <c r="B377" s="234"/>
      <c r="E377" s="774"/>
      <c r="F377" s="775"/>
      <c r="G377" s="774"/>
      <c r="H377" s="776"/>
      <c r="I377" s="5"/>
    </row>
    <row r="378" spans="1:9" ht="18.75" customHeight="1">
      <c r="A378" s="234"/>
      <c r="B378" s="234"/>
      <c r="E378" s="774"/>
      <c r="F378" s="775"/>
      <c r="G378" s="774"/>
      <c r="H378" s="776"/>
      <c r="I378" s="5"/>
    </row>
    <row r="379" spans="1:9" ht="18.75" customHeight="1">
      <c r="A379" s="234"/>
      <c r="B379" s="234"/>
      <c r="E379" s="774"/>
      <c r="F379" s="775"/>
      <c r="G379" s="774"/>
      <c r="H379" s="776"/>
      <c r="I379" s="5"/>
    </row>
    <row r="380" spans="1:9" ht="18.75" customHeight="1">
      <c r="A380" s="234"/>
      <c r="B380" s="234"/>
      <c r="E380" s="774"/>
      <c r="F380" s="775"/>
      <c r="G380" s="774"/>
      <c r="H380" s="776"/>
      <c r="I380" s="5"/>
    </row>
    <row r="381" spans="1:9" ht="18.75" customHeight="1">
      <c r="A381" s="234"/>
      <c r="B381" s="234"/>
      <c r="E381" s="774"/>
      <c r="F381" s="775"/>
      <c r="G381" s="774"/>
      <c r="H381" s="776"/>
      <c r="I381" s="5"/>
    </row>
    <row r="382" spans="1:9" ht="18.75" customHeight="1">
      <c r="A382" s="234"/>
      <c r="B382" s="234"/>
      <c r="E382" s="774"/>
      <c r="F382" s="775"/>
      <c r="G382" s="774"/>
      <c r="H382" s="776"/>
      <c r="I382" s="5"/>
    </row>
    <row r="383" spans="1:9" ht="18.75" customHeight="1">
      <c r="A383" s="234"/>
      <c r="B383" s="234"/>
      <c r="E383" s="774"/>
      <c r="F383" s="775"/>
      <c r="G383" s="774"/>
      <c r="H383" s="776"/>
      <c r="I383" s="5"/>
    </row>
    <row r="384" spans="1:9" ht="18.75" customHeight="1">
      <c r="A384" s="234"/>
      <c r="B384" s="234"/>
      <c r="E384" s="774"/>
      <c r="F384" s="775"/>
      <c r="G384" s="774"/>
      <c r="H384" s="776"/>
      <c r="I384" s="5"/>
    </row>
    <row r="385" spans="1:9" ht="18.75" customHeight="1">
      <c r="A385" s="234"/>
      <c r="B385" s="234"/>
      <c r="E385" s="774"/>
      <c r="F385" s="775"/>
      <c r="G385" s="774"/>
      <c r="H385" s="776"/>
      <c r="I385" s="5"/>
    </row>
    <row r="386" spans="1:9" ht="18.75" customHeight="1">
      <c r="A386" s="234"/>
      <c r="B386" s="234"/>
      <c r="E386" s="774"/>
      <c r="F386" s="775"/>
      <c r="G386" s="774"/>
      <c r="H386" s="776"/>
      <c r="I386" s="5"/>
    </row>
    <row r="387" spans="1:9" ht="18.75" customHeight="1">
      <c r="A387" s="234"/>
      <c r="B387" s="234"/>
      <c r="E387" s="774"/>
      <c r="F387" s="775"/>
      <c r="G387" s="774"/>
      <c r="H387" s="776"/>
      <c r="I387" s="5"/>
    </row>
    <row r="388" spans="1:9" ht="18.75" customHeight="1">
      <c r="A388" s="234"/>
      <c r="B388" s="234"/>
      <c r="E388" s="774"/>
      <c r="F388" s="775"/>
      <c r="G388" s="774"/>
      <c r="H388" s="776"/>
      <c r="I388" s="5"/>
    </row>
    <row r="389" spans="1:9" ht="18.75" customHeight="1">
      <c r="A389" s="234"/>
      <c r="B389" s="234"/>
      <c r="E389" s="774"/>
      <c r="F389" s="775"/>
      <c r="G389" s="774"/>
      <c r="H389" s="776"/>
      <c r="I389" s="5"/>
    </row>
    <row r="390" spans="1:9" ht="18.75" customHeight="1">
      <c r="A390" s="234"/>
      <c r="B390" s="234"/>
      <c r="E390" s="774"/>
      <c r="F390" s="775"/>
      <c r="G390" s="774"/>
      <c r="H390" s="776"/>
      <c r="I390" s="5"/>
    </row>
    <row r="391" spans="1:9" ht="18.75" customHeight="1">
      <c r="A391" s="234"/>
      <c r="B391" s="234"/>
      <c r="E391" s="774"/>
      <c r="F391" s="775"/>
      <c r="G391" s="774"/>
      <c r="H391" s="776"/>
      <c r="I391" s="5"/>
    </row>
    <row r="392" spans="1:9" ht="18.75" customHeight="1">
      <c r="A392" s="234"/>
      <c r="B392" s="234"/>
      <c r="E392" s="774"/>
      <c r="F392" s="775"/>
      <c r="G392" s="774"/>
      <c r="H392" s="776"/>
      <c r="I392" s="5"/>
    </row>
    <row r="393" spans="1:9" ht="18.75" customHeight="1">
      <c r="A393" s="234"/>
      <c r="B393" s="234"/>
      <c r="E393" s="774"/>
      <c r="F393" s="775"/>
      <c r="G393" s="774"/>
      <c r="H393" s="776"/>
      <c r="I393" s="5"/>
    </row>
    <row r="394" spans="1:9" ht="18.75" customHeight="1">
      <c r="A394" s="234"/>
      <c r="B394" s="234"/>
      <c r="E394" s="774"/>
      <c r="F394" s="775"/>
      <c r="G394" s="774"/>
      <c r="H394" s="776"/>
      <c r="I394" s="5"/>
    </row>
    <row r="395" spans="1:9" ht="18.75" customHeight="1">
      <c r="A395" s="234"/>
      <c r="B395" s="234"/>
      <c r="E395" s="774"/>
      <c r="F395" s="775"/>
      <c r="G395" s="774"/>
      <c r="H395" s="776"/>
      <c r="I395" s="5"/>
    </row>
    <row r="396" spans="1:9" ht="18.75" customHeight="1">
      <c r="A396" s="234"/>
      <c r="B396" s="234"/>
      <c r="E396" s="774"/>
      <c r="F396" s="775"/>
      <c r="G396" s="774"/>
      <c r="H396" s="776"/>
      <c r="I396" s="5"/>
    </row>
    <row r="397" spans="1:9" ht="18.75" customHeight="1">
      <c r="A397" s="234"/>
      <c r="B397" s="234"/>
      <c r="E397" s="774"/>
      <c r="F397" s="775"/>
      <c r="G397" s="774"/>
      <c r="H397" s="776"/>
      <c r="I397" s="5"/>
    </row>
    <row r="398" spans="1:9" ht="18.75" customHeight="1">
      <c r="A398" s="234"/>
      <c r="B398" s="234"/>
      <c r="E398" s="774"/>
      <c r="F398" s="775"/>
      <c r="G398" s="774"/>
      <c r="H398" s="776"/>
      <c r="I398" s="5"/>
    </row>
    <row r="399" spans="1:9" ht="18.75" customHeight="1">
      <c r="A399" s="234"/>
      <c r="B399" s="234"/>
      <c r="E399" s="774"/>
      <c r="F399" s="775"/>
      <c r="G399" s="774"/>
      <c r="H399" s="776"/>
      <c r="I399" s="5"/>
    </row>
    <row r="400" spans="1:9" ht="18.75" customHeight="1">
      <c r="A400" s="234"/>
      <c r="B400" s="234"/>
      <c r="E400" s="774"/>
      <c r="F400" s="775"/>
      <c r="G400" s="774"/>
      <c r="H400" s="776"/>
      <c r="I400" s="5"/>
    </row>
    <row r="401" spans="1:9" ht="18.75" customHeight="1">
      <c r="A401" s="234"/>
      <c r="B401" s="234"/>
      <c r="E401" s="774"/>
      <c r="F401" s="775"/>
      <c r="G401" s="774"/>
      <c r="H401" s="776"/>
      <c r="I401" s="5"/>
    </row>
    <row r="402" spans="1:9" ht="18.75" customHeight="1">
      <c r="A402" s="234"/>
      <c r="B402" s="234"/>
      <c r="E402" s="774"/>
      <c r="F402" s="775"/>
      <c r="G402" s="774"/>
      <c r="H402" s="776"/>
      <c r="I402" s="5"/>
    </row>
    <row r="403" spans="1:9" ht="18.75" customHeight="1">
      <c r="A403" s="234"/>
      <c r="B403" s="234"/>
      <c r="E403" s="774"/>
      <c r="F403" s="775"/>
      <c r="G403" s="774"/>
      <c r="H403" s="776"/>
      <c r="I403" s="5"/>
    </row>
    <row r="404" spans="1:9" ht="18.75" customHeight="1">
      <c r="A404" s="234"/>
      <c r="B404" s="234"/>
      <c r="E404" s="774"/>
      <c r="F404" s="775"/>
      <c r="G404" s="774"/>
      <c r="H404" s="776"/>
      <c r="I404" s="5"/>
    </row>
    <row r="405" spans="1:9" ht="18.75" customHeight="1">
      <c r="A405" s="234"/>
      <c r="B405" s="234"/>
      <c r="E405" s="774"/>
      <c r="F405" s="775"/>
      <c r="G405" s="774"/>
      <c r="H405" s="776"/>
      <c r="I405" s="5"/>
    </row>
    <row r="406" spans="1:9" ht="18.75" customHeight="1">
      <c r="A406" s="234"/>
      <c r="B406" s="234"/>
      <c r="E406" s="774"/>
      <c r="F406" s="775"/>
      <c r="G406" s="774"/>
      <c r="H406" s="776"/>
      <c r="I406" s="5"/>
    </row>
    <row r="407" spans="1:9" ht="18.75" customHeight="1">
      <c r="A407" s="234"/>
      <c r="B407" s="234"/>
      <c r="E407" s="774"/>
      <c r="F407" s="775"/>
      <c r="G407" s="774"/>
      <c r="H407" s="776"/>
      <c r="I407" s="5"/>
    </row>
    <row r="408" spans="1:9" ht="18.75" customHeight="1">
      <c r="A408" s="234"/>
      <c r="B408" s="234"/>
      <c r="E408" s="774"/>
      <c r="F408" s="775"/>
      <c r="G408" s="774"/>
      <c r="H408" s="776"/>
      <c r="I408" s="5"/>
    </row>
    <row r="409" spans="1:9" ht="18.75" customHeight="1">
      <c r="A409" s="234"/>
      <c r="B409" s="234"/>
      <c r="E409" s="774"/>
      <c r="F409" s="775"/>
      <c r="G409" s="774"/>
      <c r="H409" s="776"/>
      <c r="I409" s="5"/>
    </row>
    <row r="410" spans="1:9" ht="18.75" customHeight="1">
      <c r="A410" s="234"/>
      <c r="B410" s="234"/>
      <c r="E410" s="774"/>
      <c r="F410" s="775"/>
      <c r="G410" s="774"/>
      <c r="H410" s="776"/>
      <c r="I410" s="5"/>
    </row>
    <row r="411" spans="1:9" ht="18.75" customHeight="1">
      <c r="A411" s="234"/>
      <c r="B411" s="234"/>
      <c r="E411" s="774"/>
      <c r="F411" s="775"/>
      <c r="G411" s="774"/>
      <c r="H411" s="776"/>
      <c r="I411" s="5"/>
    </row>
    <row r="412" spans="1:9" ht="18.75" customHeight="1">
      <c r="A412" s="234"/>
      <c r="B412" s="234"/>
      <c r="E412" s="774"/>
      <c r="F412" s="775"/>
      <c r="G412" s="774"/>
      <c r="H412" s="776"/>
      <c r="I412" s="5"/>
    </row>
    <row r="413" spans="1:9" ht="18.75" customHeight="1">
      <c r="A413" s="234"/>
      <c r="B413" s="234"/>
      <c r="E413" s="774"/>
      <c r="F413" s="775"/>
      <c r="G413" s="774"/>
      <c r="H413" s="776"/>
      <c r="I413" s="5"/>
    </row>
    <row r="414" spans="1:9" ht="18.75" customHeight="1">
      <c r="A414" s="234"/>
      <c r="B414" s="234"/>
      <c r="E414" s="774"/>
      <c r="F414" s="775"/>
      <c r="G414" s="774"/>
      <c r="H414" s="776"/>
      <c r="I414" s="5"/>
    </row>
    <row r="415" spans="1:9" ht="18.75" customHeight="1">
      <c r="A415" s="234"/>
      <c r="B415" s="234"/>
      <c r="E415" s="774"/>
      <c r="F415" s="775"/>
      <c r="G415" s="774"/>
      <c r="H415" s="776"/>
      <c r="I415" s="5"/>
    </row>
    <row r="416" spans="1:9" ht="18.75" customHeight="1">
      <c r="A416" s="234"/>
      <c r="B416" s="234"/>
      <c r="E416" s="774"/>
      <c r="F416" s="775"/>
      <c r="G416" s="774"/>
      <c r="H416" s="776"/>
      <c r="I416" s="5"/>
    </row>
    <row r="417" spans="1:9" ht="18.75" customHeight="1">
      <c r="A417" s="234"/>
      <c r="B417" s="234"/>
      <c r="E417" s="774"/>
      <c r="F417" s="775"/>
      <c r="G417" s="774"/>
      <c r="H417" s="776"/>
      <c r="I417" s="5"/>
    </row>
    <row r="418" spans="1:9" ht="18.75" customHeight="1">
      <c r="A418" s="234"/>
      <c r="B418" s="234"/>
      <c r="E418" s="774"/>
      <c r="F418" s="775"/>
      <c r="G418" s="774"/>
      <c r="H418" s="776"/>
      <c r="I418" s="5"/>
    </row>
    <row r="419" spans="1:9" ht="18.75" customHeight="1">
      <c r="A419" s="234"/>
      <c r="B419" s="234"/>
      <c r="E419" s="774"/>
      <c r="F419" s="775"/>
      <c r="G419" s="774"/>
      <c r="H419" s="776"/>
      <c r="I419" s="5"/>
    </row>
    <row r="420" spans="1:9" ht="18.75" customHeight="1">
      <c r="A420" s="234"/>
      <c r="B420" s="234"/>
      <c r="E420" s="774"/>
      <c r="F420" s="775"/>
      <c r="G420" s="774"/>
      <c r="H420" s="776"/>
      <c r="I420" s="5"/>
    </row>
    <row r="421" spans="1:9" ht="18.75" customHeight="1">
      <c r="A421" s="234"/>
      <c r="B421" s="234"/>
      <c r="E421" s="774"/>
      <c r="F421" s="775"/>
      <c r="G421" s="774"/>
      <c r="H421" s="776"/>
      <c r="I421" s="5"/>
    </row>
    <row r="422" spans="1:9" ht="18.75" customHeight="1">
      <c r="A422" s="234"/>
      <c r="B422" s="234"/>
      <c r="E422" s="774"/>
      <c r="F422" s="775"/>
      <c r="G422" s="774"/>
      <c r="H422" s="776"/>
      <c r="I422" s="5"/>
    </row>
    <row r="423" spans="1:9" ht="18.75" customHeight="1">
      <c r="A423" s="234"/>
      <c r="B423" s="234"/>
      <c r="E423" s="774"/>
      <c r="F423" s="775"/>
      <c r="G423" s="774"/>
      <c r="H423" s="776"/>
      <c r="I423" s="5"/>
    </row>
    <row r="424" spans="1:9" ht="18.75" customHeight="1">
      <c r="A424" s="234"/>
      <c r="B424" s="234"/>
      <c r="E424" s="774"/>
      <c r="F424" s="775"/>
      <c r="G424" s="774"/>
      <c r="H424" s="776"/>
      <c r="I424" s="5"/>
    </row>
    <row r="425" spans="1:9" ht="18.75" customHeight="1">
      <c r="A425" s="234"/>
      <c r="B425" s="234"/>
      <c r="E425" s="774"/>
      <c r="F425" s="775"/>
      <c r="G425" s="774"/>
      <c r="H425" s="776"/>
      <c r="I425" s="5"/>
    </row>
    <row r="426" spans="1:9" ht="18.75" customHeight="1">
      <c r="A426" s="234"/>
      <c r="B426" s="234"/>
      <c r="E426" s="774"/>
      <c r="F426" s="775"/>
      <c r="G426" s="774"/>
      <c r="H426" s="776"/>
      <c r="I426" s="5"/>
    </row>
    <row r="427" spans="1:9" ht="18.75" customHeight="1">
      <c r="A427" s="234"/>
      <c r="B427" s="234"/>
      <c r="E427" s="774"/>
      <c r="F427" s="775"/>
      <c r="G427" s="774"/>
      <c r="H427" s="776"/>
      <c r="I427" s="5"/>
    </row>
    <row r="428" spans="1:9" ht="18.75" customHeight="1">
      <c r="A428" s="234"/>
      <c r="B428" s="234"/>
      <c r="E428" s="774"/>
      <c r="F428" s="775"/>
      <c r="G428" s="774"/>
      <c r="H428" s="776"/>
      <c r="I428" s="5"/>
    </row>
    <row r="429" spans="1:9" ht="18.75" customHeight="1">
      <c r="A429" s="234"/>
      <c r="B429" s="234"/>
      <c r="E429" s="774"/>
      <c r="F429" s="775"/>
      <c r="G429" s="774"/>
      <c r="H429" s="776"/>
      <c r="I429" s="5"/>
    </row>
    <row r="430" spans="1:9" ht="18.75" customHeight="1">
      <c r="A430" s="234"/>
      <c r="B430" s="234"/>
      <c r="E430" s="774"/>
      <c r="F430" s="775"/>
      <c r="G430" s="774"/>
      <c r="H430" s="776"/>
      <c r="I430" s="5"/>
    </row>
    <row r="431" spans="1:9" ht="18.75" customHeight="1">
      <c r="A431" s="234"/>
      <c r="B431" s="234"/>
      <c r="E431" s="774"/>
      <c r="F431" s="775"/>
      <c r="G431" s="774"/>
      <c r="H431" s="776"/>
      <c r="I431" s="5"/>
    </row>
    <row r="432" spans="1:9" ht="18.75" customHeight="1">
      <c r="A432" s="234"/>
      <c r="B432" s="234"/>
      <c r="E432" s="774"/>
      <c r="F432" s="775"/>
      <c r="G432" s="774"/>
      <c r="H432" s="776"/>
      <c r="I432" s="5"/>
    </row>
    <row r="433" spans="1:9" ht="18.75" customHeight="1">
      <c r="A433" s="234"/>
      <c r="B433" s="234"/>
      <c r="E433" s="774"/>
      <c r="F433" s="775"/>
      <c r="G433" s="774"/>
      <c r="H433" s="776"/>
      <c r="I433" s="5"/>
    </row>
    <row r="434" spans="1:9" ht="18.75" customHeight="1">
      <c r="A434" s="234"/>
      <c r="B434" s="234"/>
      <c r="E434" s="774"/>
      <c r="F434" s="775"/>
      <c r="G434" s="774"/>
      <c r="H434" s="776"/>
      <c r="I434" s="5"/>
    </row>
    <row r="435" spans="1:9" ht="18.75" customHeight="1">
      <c r="A435" s="234"/>
      <c r="B435" s="234"/>
      <c r="E435" s="774"/>
      <c r="F435" s="775"/>
      <c r="G435" s="774"/>
      <c r="H435" s="776"/>
      <c r="I435" s="5"/>
    </row>
    <row r="436" spans="1:9" ht="18.75" customHeight="1">
      <c r="A436" s="234"/>
      <c r="B436" s="234"/>
      <c r="E436" s="774"/>
      <c r="F436" s="775"/>
      <c r="G436" s="774"/>
      <c r="H436" s="776"/>
      <c r="I436" s="5"/>
    </row>
    <row r="437" spans="1:9" ht="18.75" customHeight="1">
      <c r="A437" s="234"/>
      <c r="B437" s="234"/>
      <c r="E437" s="774"/>
      <c r="F437" s="775"/>
      <c r="G437" s="774"/>
      <c r="H437" s="776"/>
      <c r="I437" s="5"/>
    </row>
    <row r="438" spans="1:9" ht="18.75" customHeight="1">
      <c r="A438" s="234"/>
      <c r="B438" s="234"/>
      <c r="E438" s="774"/>
      <c r="F438" s="775"/>
      <c r="G438" s="774"/>
      <c r="H438" s="776"/>
      <c r="I438" s="5"/>
    </row>
    <row r="439" spans="1:9" ht="18.75" customHeight="1">
      <c r="A439" s="234"/>
      <c r="B439" s="234"/>
      <c r="E439" s="774"/>
      <c r="F439" s="775"/>
      <c r="G439" s="774"/>
      <c r="H439" s="776"/>
      <c r="I439" s="5"/>
    </row>
    <row r="440" spans="1:9" ht="18.75" customHeight="1">
      <c r="A440" s="234"/>
      <c r="B440" s="234"/>
      <c r="E440" s="774"/>
      <c r="F440" s="775"/>
      <c r="G440" s="774"/>
      <c r="H440" s="776"/>
      <c r="I440" s="5"/>
    </row>
    <row r="441" spans="1:9" ht="18.75" customHeight="1">
      <c r="A441" s="234"/>
      <c r="B441" s="234"/>
      <c r="E441" s="774"/>
      <c r="F441" s="775"/>
      <c r="G441" s="774"/>
      <c r="H441" s="776"/>
      <c r="I441" s="5"/>
    </row>
    <row r="442" spans="1:9" ht="18.75" customHeight="1">
      <c r="A442" s="234"/>
      <c r="B442" s="234"/>
      <c r="E442" s="774"/>
      <c r="F442" s="775"/>
      <c r="G442" s="774"/>
      <c r="H442" s="776"/>
      <c r="I442" s="5"/>
    </row>
    <row r="443" spans="1:9" ht="18.75" customHeight="1">
      <c r="A443" s="234"/>
      <c r="B443" s="234"/>
      <c r="E443" s="774"/>
      <c r="F443" s="775"/>
      <c r="G443" s="774"/>
      <c r="H443" s="776"/>
      <c r="I443" s="5"/>
    </row>
    <row r="444" spans="1:9" ht="18.75" customHeight="1">
      <c r="A444" s="234"/>
      <c r="B444" s="234"/>
      <c r="E444" s="774"/>
      <c r="F444" s="775"/>
      <c r="G444" s="774"/>
      <c r="H444" s="776"/>
      <c r="I444" s="5"/>
    </row>
    <row r="445" spans="1:9" ht="18.75" customHeight="1">
      <c r="A445" s="234"/>
      <c r="B445" s="234"/>
      <c r="E445" s="774"/>
      <c r="F445" s="775"/>
      <c r="G445" s="774"/>
      <c r="H445" s="776"/>
      <c r="I445" s="5"/>
    </row>
    <row r="446" spans="1:9" ht="18.75" customHeight="1">
      <c r="A446" s="234"/>
      <c r="B446" s="234"/>
      <c r="E446" s="774"/>
      <c r="F446" s="775"/>
      <c r="G446" s="774"/>
      <c r="H446" s="776"/>
      <c r="I446" s="5"/>
    </row>
    <row r="447" spans="1:9" ht="18.75" customHeight="1">
      <c r="A447" s="234"/>
      <c r="B447" s="234"/>
      <c r="E447" s="774"/>
      <c r="F447" s="775"/>
      <c r="G447" s="774"/>
      <c r="H447" s="776"/>
      <c r="I447" s="5"/>
    </row>
    <row r="448" spans="1:9" ht="18.75" customHeight="1">
      <c r="A448" s="234"/>
      <c r="B448" s="234"/>
      <c r="E448" s="774"/>
      <c r="F448" s="775"/>
      <c r="G448" s="774"/>
      <c r="H448" s="776"/>
      <c r="I448" s="5"/>
    </row>
    <row r="449" spans="1:9" ht="18.75" customHeight="1">
      <c r="A449" s="234"/>
      <c r="B449" s="234"/>
      <c r="E449" s="774"/>
      <c r="F449" s="775"/>
      <c r="G449" s="774"/>
      <c r="H449" s="776"/>
      <c r="I449" s="5"/>
    </row>
    <row r="450" spans="1:9" ht="18.75" customHeight="1">
      <c r="A450" s="234"/>
      <c r="B450" s="234"/>
      <c r="E450" s="774"/>
      <c r="F450" s="775"/>
      <c r="G450" s="774"/>
      <c r="H450" s="776"/>
      <c r="I450" s="5"/>
    </row>
    <row r="451" spans="1:9" ht="18.75" customHeight="1">
      <c r="A451" s="234"/>
      <c r="B451" s="234"/>
      <c r="E451" s="774"/>
      <c r="F451" s="775"/>
      <c r="G451" s="774"/>
      <c r="H451" s="776"/>
      <c r="I451" s="5"/>
    </row>
    <row r="452" spans="1:9" ht="18.75" customHeight="1">
      <c r="A452" s="234"/>
      <c r="B452" s="234"/>
      <c r="E452" s="774"/>
      <c r="F452" s="775"/>
      <c r="G452" s="774"/>
      <c r="H452" s="776"/>
      <c r="I452" s="5"/>
    </row>
    <row r="453" spans="1:9" ht="18.75" customHeight="1">
      <c r="A453" s="234"/>
      <c r="B453" s="234"/>
      <c r="E453" s="774"/>
      <c r="F453" s="775"/>
      <c r="G453" s="774"/>
      <c r="H453" s="776"/>
      <c r="I453" s="5"/>
    </row>
    <row r="454" spans="1:9" ht="18.75" customHeight="1">
      <c r="A454" s="234"/>
      <c r="B454" s="234"/>
      <c r="E454" s="774"/>
      <c r="F454" s="775"/>
      <c r="G454" s="774"/>
      <c r="H454" s="776"/>
      <c r="I454" s="5"/>
    </row>
    <row r="455" spans="1:9" ht="18.75" customHeight="1">
      <c r="A455" s="234"/>
      <c r="B455" s="234"/>
      <c r="E455" s="774"/>
      <c r="F455" s="775"/>
      <c r="G455" s="774"/>
      <c r="H455" s="776"/>
      <c r="I455" s="5"/>
    </row>
    <row r="456" spans="1:9" ht="18.75" customHeight="1">
      <c r="A456" s="234"/>
      <c r="B456" s="234"/>
      <c r="E456" s="774"/>
      <c r="F456" s="775"/>
      <c r="G456" s="774"/>
      <c r="H456" s="776"/>
      <c r="I456" s="5"/>
    </row>
    <row r="457" spans="1:9" ht="18.75" customHeight="1">
      <c r="A457" s="234"/>
      <c r="B457" s="234"/>
      <c r="E457" s="774"/>
      <c r="F457" s="775"/>
      <c r="G457" s="774"/>
      <c r="H457" s="776"/>
      <c r="I457" s="5"/>
    </row>
    <row r="458" spans="1:9" ht="18.75" customHeight="1">
      <c r="A458" s="234"/>
      <c r="B458" s="234"/>
      <c r="E458" s="774"/>
      <c r="F458" s="775"/>
      <c r="G458" s="774"/>
      <c r="H458" s="776"/>
      <c r="I458" s="5"/>
    </row>
    <row r="459" spans="1:9" ht="18.75" customHeight="1">
      <c r="A459" s="234"/>
      <c r="B459" s="234"/>
      <c r="E459" s="774"/>
      <c r="F459" s="775"/>
      <c r="G459" s="774"/>
      <c r="H459" s="776"/>
      <c r="I459" s="5"/>
    </row>
    <row r="460" spans="1:9" ht="18.75" customHeight="1">
      <c r="A460" s="234"/>
      <c r="B460" s="234"/>
      <c r="E460" s="774"/>
      <c r="F460" s="775"/>
      <c r="G460" s="774"/>
      <c r="H460" s="776"/>
      <c r="I460" s="5"/>
    </row>
    <row r="461" spans="1:9" ht="18.75" customHeight="1">
      <c r="A461" s="234"/>
      <c r="B461" s="234"/>
      <c r="E461" s="774"/>
      <c r="F461" s="775"/>
      <c r="G461" s="774"/>
      <c r="H461" s="776"/>
      <c r="I461" s="5"/>
    </row>
    <row r="462" spans="1:9" ht="18.75" customHeight="1">
      <c r="A462" s="234"/>
      <c r="B462" s="234"/>
      <c r="E462" s="774"/>
      <c r="F462" s="775"/>
      <c r="G462" s="774"/>
      <c r="H462" s="776"/>
      <c r="I462" s="5"/>
    </row>
    <row r="463" spans="1:9" ht="18.75" customHeight="1">
      <c r="A463" s="234"/>
      <c r="B463" s="234"/>
      <c r="E463" s="774"/>
      <c r="F463" s="775"/>
      <c r="G463" s="774"/>
      <c r="H463" s="776"/>
      <c r="I463" s="5"/>
    </row>
    <row r="464" spans="1:9" ht="18.75" customHeight="1">
      <c r="A464" s="234"/>
      <c r="B464" s="234"/>
      <c r="E464" s="774"/>
      <c r="F464" s="775"/>
      <c r="G464" s="774"/>
      <c r="H464" s="776"/>
      <c r="I464" s="5"/>
    </row>
    <row r="465" spans="1:9" ht="18.75" customHeight="1">
      <c r="A465" s="234"/>
      <c r="B465" s="234"/>
      <c r="E465" s="774"/>
      <c r="F465" s="775"/>
      <c r="G465" s="774"/>
      <c r="H465" s="776"/>
      <c r="I465" s="5"/>
    </row>
    <row r="466" spans="1:9" ht="18.75" customHeight="1">
      <c r="A466" s="234"/>
      <c r="B466" s="234"/>
      <c r="E466" s="774"/>
      <c r="F466" s="775"/>
      <c r="G466" s="774"/>
      <c r="H466" s="776"/>
      <c r="I466" s="5"/>
    </row>
    <row r="467" spans="1:9" ht="18.75" customHeight="1">
      <c r="A467" s="234"/>
      <c r="B467" s="234"/>
      <c r="E467" s="774"/>
      <c r="F467" s="775"/>
      <c r="G467" s="774"/>
      <c r="H467" s="776"/>
      <c r="I467" s="5"/>
    </row>
    <row r="468" spans="1:9" ht="18.75" customHeight="1">
      <c r="A468" s="234"/>
      <c r="B468" s="234"/>
      <c r="E468" s="774"/>
      <c r="F468" s="775"/>
      <c r="G468" s="774"/>
      <c r="H468" s="776"/>
      <c r="I468" s="5"/>
    </row>
    <row r="469" spans="1:9" ht="18.75" customHeight="1">
      <c r="A469" s="234"/>
      <c r="B469" s="234"/>
      <c r="E469" s="774"/>
      <c r="F469" s="775"/>
      <c r="G469" s="774"/>
      <c r="H469" s="776"/>
      <c r="I469" s="5"/>
    </row>
    <row r="470" spans="1:9" ht="18.75" customHeight="1">
      <c r="A470" s="234"/>
      <c r="B470" s="234"/>
      <c r="E470" s="774"/>
      <c r="F470" s="775"/>
      <c r="G470" s="774"/>
      <c r="H470" s="776"/>
      <c r="I470" s="5"/>
    </row>
    <row r="471" spans="1:9" ht="18.75" customHeight="1">
      <c r="A471" s="234"/>
      <c r="B471" s="234"/>
      <c r="E471" s="774"/>
      <c r="F471" s="775"/>
      <c r="G471" s="774"/>
      <c r="H471" s="776"/>
      <c r="I471" s="5"/>
    </row>
    <row r="472" spans="1:9" ht="18.75" customHeight="1">
      <c r="A472" s="234"/>
      <c r="B472" s="234"/>
      <c r="E472" s="774"/>
      <c r="F472" s="775"/>
      <c r="G472" s="774"/>
      <c r="H472" s="776"/>
      <c r="I472" s="5"/>
    </row>
    <row r="473" spans="1:9" ht="18.75" customHeight="1">
      <c r="A473" s="234"/>
      <c r="B473" s="234"/>
      <c r="E473" s="774"/>
      <c r="F473" s="775"/>
      <c r="G473" s="774"/>
      <c r="H473" s="776"/>
      <c r="I473" s="5"/>
    </row>
    <row r="474" spans="1:9" ht="18.75" customHeight="1">
      <c r="A474" s="234"/>
      <c r="B474" s="234"/>
      <c r="E474" s="774"/>
      <c r="F474" s="775"/>
      <c r="G474" s="774"/>
      <c r="H474" s="776"/>
      <c r="I474" s="5"/>
    </row>
    <row r="475" spans="1:9" ht="18.75" customHeight="1">
      <c r="A475" s="234"/>
      <c r="B475" s="234"/>
      <c r="E475" s="774"/>
      <c r="F475" s="775"/>
      <c r="G475" s="774"/>
      <c r="H475" s="776"/>
      <c r="I475" s="5"/>
    </row>
    <row r="476" spans="1:9" ht="18.75" customHeight="1">
      <c r="A476" s="234"/>
      <c r="B476" s="234"/>
      <c r="E476" s="774"/>
      <c r="F476" s="775"/>
      <c r="G476" s="774"/>
      <c r="H476" s="776"/>
      <c r="I476" s="5"/>
    </row>
    <row r="477" spans="1:9" ht="18.75" customHeight="1">
      <c r="A477" s="234"/>
      <c r="B477" s="234"/>
      <c r="E477" s="774"/>
      <c r="F477" s="775"/>
      <c r="G477" s="774"/>
      <c r="H477" s="776"/>
      <c r="I477" s="5"/>
    </row>
    <row r="478" spans="1:9" ht="18.75" customHeight="1">
      <c r="A478" s="234"/>
      <c r="B478" s="234"/>
      <c r="E478" s="774"/>
      <c r="F478" s="775"/>
      <c r="G478" s="774"/>
      <c r="H478" s="776"/>
      <c r="I478" s="5"/>
    </row>
    <row r="479" spans="1:9" ht="18.75" customHeight="1">
      <c r="A479" s="234"/>
      <c r="B479" s="234"/>
      <c r="E479" s="774"/>
      <c r="F479" s="775"/>
      <c r="G479" s="774"/>
      <c r="H479" s="776"/>
      <c r="I479" s="5"/>
    </row>
    <row r="480" spans="1:9" ht="18.75" customHeight="1">
      <c r="A480" s="234"/>
      <c r="B480" s="234"/>
      <c r="E480" s="774"/>
      <c r="F480" s="775"/>
      <c r="G480" s="774"/>
      <c r="H480" s="776"/>
      <c r="I480" s="5"/>
    </row>
    <row r="481" spans="1:9" ht="18.75" customHeight="1">
      <c r="A481" s="234"/>
      <c r="B481" s="234"/>
      <c r="E481" s="774"/>
      <c r="F481" s="775"/>
      <c r="G481" s="774"/>
      <c r="H481" s="776"/>
      <c r="I481" s="5"/>
    </row>
    <row r="482" spans="1:9" ht="18.75" customHeight="1">
      <c r="A482" s="234"/>
      <c r="B482" s="234"/>
      <c r="E482" s="774"/>
      <c r="F482" s="775"/>
      <c r="G482" s="774"/>
      <c r="H482" s="776"/>
      <c r="I482" s="5"/>
    </row>
    <row r="483" spans="1:9" ht="18.75" customHeight="1">
      <c r="A483" s="234"/>
      <c r="B483" s="234"/>
      <c r="E483" s="774"/>
      <c r="F483" s="775"/>
      <c r="G483" s="774"/>
      <c r="H483" s="776"/>
      <c r="I483" s="5"/>
    </row>
    <row r="484" spans="1:9" ht="18.75" customHeight="1">
      <c r="A484" s="234"/>
      <c r="B484" s="234"/>
      <c r="E484" s="774"/>
      <c r="F484" s="775"/>
      <c r="G484" s="774"/>
      <c r="H484" s="776"/>
      <c r="I484" s="5"/>
    </row>
    <row r="485" spans="1:9" ht="18.75" customHeight="1">
      <c r="A485" s="234"/>
      <c r="B485" s="234"/>
      <c r="E485" s="774"/>
      <c r="F485" s="775"/>
      <c r="G485" s="774"/>
      <c r="H485" s="776"/>
      <c r="I485" s="5"/>
    </row>
    <row r="486" spans="1:9" ht="18.75" customHeight="1">
      <c r="A486" s="234"/>
      <c r="B486" s="234"/>
      <c r="E486" s="774"/>
      <c r="F486" s="775"/>
      <c r="G486" s="774"/>
      <c r="H486" s="776"/>
      <c r="I486" s="5"/>
    </row>
    <row r="487" spans="1:9" ht="18.75" customHeight="1">
      <c r="A487" s="234"/>
      <c r="B487" s="234"/>
      <c r="E487" s="774"/>
      <c r="F487" s="775"/>
      <c r="G487" s="774"/>
      <c r="H487" s="776"/>
      <c r="I487" s="5"/>
    </row>
    <row r="488" spans="1:9" ht="18.75" customHeight="1">
      <c r="A488" s="234"/>
      <c r="B488" s="234"/>
      <c r="E488" s="774"/>
      <c r="F488" s="775"/>
      <c r="G488" s="774"/>
      <c r="H488" s="776"/>
      <c r="I488" s="5"/>
    </row>
    <row r="489" spans="1:9" ht="18.75" customHeight="1">
      <c r="A489" s="234"/>
      <c r="B489" s="234"/>
      <c r="E489" s="774"/>
      <c r="F489" s="775"/>
      <c r="G489" s="774"/>
      <c r="H489" s="776"/>
      <c r="I489" s="5"/>
    </row>
    <row r="490" spans="1:9" ht="18.75" customHeight="1">
      <c r="A490" s="234"/>
      <c r="B490" s="234"/>
      <c r="E490" s="774"/>
      <c r="F490" s="775"/>
      <c r="G490" s="774"/>
      <c r="H490" s="776"/>
      <c r="I490" s="5"/>
    </row>
    <row r="491" spans="1:9" ht="18.75" customHeight="1">
      <c r="A491" s="234"/>
      <c r="B491" s="234"/>
      <c r="E491" s="774"/>
      <c r="F491" s="775"/>
      <c r="G491" s="774"/>
      <c r="H491" s="776"/>
      <c r="I491" s="5"/>
    </row>
    <row r="492" spans="1:9" ht="18.75" customHeight="1">
      <c r="A492" s="234"/>
      <c r="B492" s="234"/>
      <c r="E492" s="774"/>
      <c r="F492" s="775"/>
      <c r="G492" s="774"/>
      <c r="H492" s="776"/>
      <c r="I492" s="5"/>
    </row>
    <row r="493" spans="1:9" ht="18.75" customHeight="1">
      <c r="A493" s="234"/>
      <c r="B493" s="234"/>
      <c r="E493" s="774"/>
      <c r="F493" s="775"/>
      <c r="G493" s="774"/>
      <c r="H493" s="776"/>
      <c r="I493" s="5"/>
    </row>
    <row r="494" spans="1:9" ht="18.75" customHeight="1">
      <c r="A494" s="234"/>
      <c r="B494" s="234"/>
      <c r="E494" s="774"/>
      <c r="F494" s="775"/>
      <c r="G494" s="774"/>
      <c r="H494" s="776"/>
      <c r="I494" s="5"/>
    </row>
    <row r="495" spans="1:9" ht="18.75" customHeight="1">
      <c r="A495" s="234"/>
      <c r="B495" s="234"/>
      <c r="E495" s="774"/>
      <c r="F495" s="775"/>
      <c r="G495" s="774"/>
      <c r="H495" s="776"/>
      <c r="I495" s="5"/>
    </row>
    <row r="496" spans="1:9" ht="18.75" customHeight="1">
      <c r="A496" s="234"/>
      <c r="B496" s="234"/>
      <c r="E496" s="774"/>
      <c r="F496" s="775"/>
      <c r="G496" s="774"/>
      <c r="H496" s="776"/>
      <c r="I496" s="5"/>
    </row>
    <row r="497" spans="1:9" ht="18.75" customHeight="1">
      <c r="A497" s="234"/>
      <c r="B497" s="234"/>
      <c r="E497" s="774"/>
      <c r="F497" s="775"/>
      <c r="G497" s="774"/>
      <c r="H497" s="776"/>
      <c r="I497" s="5"/>
    </row>
    <row r="498" spans="1:9" ht="18.75" customHeight="1">
      <c r="A498" s="234"/>
      <c r="B498" s="234"/>
      <c r="E498" s="774"/>
      <c r="F498" s="775"/>
      <c r="G498" s="774"/>
      <c r="H498" s="776"/>
      <c r="I498" s="5"/>
    </row>
    <row r="499" spans="1:9" ht="18.75" customHeight="1">
      <c r="A499" s="234"/>
      <c r="B499" s="234"/>
      <c r="E499" s="774"/>
      <c r="F499" s="775"/>
      <c r="G499" s="774"/>
      <c r="H499" s="776"/>
      <c r="I499" s="5"/>
    </row>
    <row r="500" spans="1:9" ht="18.75" customHeight="1">
      <c r="A500" s="234"/>
      <c r="B500" s="234"/>
      <c r="E500" s="774"/>
      <c r="F500" s="775"/>
      <c r="G500" s="774"/>
      <c r="H500" s="776"/>
      <c r="I500" s="5"/>
    </row>
    <row r="501" spans="1:9" ht="18.75" customHeight="1">
      <c r="A501" s="234"/>
      <c r="B501" s="234"/>
      <c r="E501" s="774"/>
      <c r="F501" s="775"/>
      <c r="G501" s="774"/>
      <c r="H501" s="776"/>
      <c r="I501" s="5"/>
    </row>
    <row r="502" spans="1:9" ht="18.75" customHeight="1">
      <c r="A502" s="234"/>
      <c r="B502" s="234"/>
      <c r="E502" s="774"/>
      <c r="F502" s="775"/>
      <c r="G502" s="774"/>
      <c r="H502" s="776"/>
      <c r="I502" s="5"/>
    </row>
    <row r="503" spans="1:9" ht="18.75" customHeight="1">
      <c r="A503" s="234"/>
      <c r="B503" s="234"/>
      <c r="E503" s="774"/>
      <c r="F503" s="775"/>
      <c r="G503" s="774"/>
      <c r="H503" s="776"/>
      <c r="I503" s="5"/>
    </row>
    <row r="504" spans="1:9" ht="18.75" customHeight="1">
      <c r="A504" s="234"/>
      <c r="B504" s="234"/>
      <c r="E504" s="774"/>
      <c r="F504" s="775"/>
      <c r="G504" s="774"/>
      <c r="H504" s="776"/>
      <c r="I504" s="5"/>
    </row>
    <row r="505" spans="1:9" ht="18.75" customHeight="1">
      <c r="A505" s="234"/>
      <c r="B505" s="234"/>
      <c r="E505" s="774"/>
      <c r="F505" s="775"/>
      <c r="G505" s="774"/>
      <c r="H505" s="776"/>
      <c r="I505" s="5"/>
    </row>
    <row r="506" spans="1:9" ht="18.75" customHeight="1">
      <c r="A506" s="234"/>
      <c r="B506" s="234"/>
      <c r="E506" s="774"/>
      <c r="F506" s="775"/>
      <c r="G506" s="774"/>
      <c r="H506" s="776"/>
      <c r="I506" s="5"/>
    </row>
    <row r="507" spans="1:9" ht="18.75" customHeight="1">
      <c r="A507" s="234"/>
      <c r="B507" s="234"/>
      <c r="E507" s="774"/>
      <c r="F507" s="775"/>
      <c r="G507" s="774"/>
      <c r="H507" s="776"/>
      <c r="I507" s="5"/>
    </row>
    <row r="508" spans="1:9" ht="18.75" customHeight="1">
      <c r="A508" s="234"/>
      <c r="B508" s="234"/>
      <c r="E508" s="774"/>
      <c r="F508" s="775"/>
      <c r="G508" s="774"/>
      <c r="H508" s="776"/>
      <c r="I508" s="5"/>
    </row>
    <row r="509" spans="1:9" ht="18.75" customHeight="1">
      <c r="A509" s="234"/>
      <c r="B509" s="234"/>
      <c r="E509" s="774"/>
      <c r="F509" s="775"/>
      <c r="G509" s="774"/>
      <c r="H509" s="776"/>
      <c r="I509" s="5"/>
    </row>
    <row r="510" spans="1:9" ht="18.75" customHeight="1">
      <c r="A510" s="234"/>
      <c r="B510" s="234"/>
      <c r="E510" s="774"/>
      <c r="F510" s="775"/>
      <c r="G510" s="774"/>
      <c r="H510" s="776"/>
      <c r="I510" s="5"/>
    </row>
    <row r="511" spans="1:9" ht="18.75" customHeight="1">
      <c r="A511" s="234"/>
      <c r="B511" s="234"/>
      <c r="E511" s="774"/>
      <c r="F511" s="775"/>
      <c r="G511" s="774"/>
      <c r="H511" s="776"/>
      <c r="I511" s="5"/>
    </row>
    <row r="512" spans="1:9" ht="18.75" customHeight="1">
      <c r="A512" s="234"/>
      <c r="B512" s="234"/>
      <c r="E512" s="774"/>
      <c r="F512" s="775"/>
      <c r="G512" s="774"/>
      <c r="H512" s="776"/>
      <c r="I512" s="5"/>
    </row>
    <row r="513" spans="1:9" ht="18.75" customHeight="1">
      <c r="A513" s="234"/>
      <c r="B513" s="234"/>
      <c r="E513" s="774"/>
      <c r="F513" s="775"/>
      <c r="G513" s="774"/>
      <c r="H513" s="776"/>
      <c r="I513" s="5"/>
    </row>
    <row r="514" spans="1:9" ht="18.75" customHeight="1">
      <c r="A514" s="234"/>
      <c r="B514" s="234"/>
      <c r="E514" s="774"/>
      <c r="F514" s="775"/>
      <c r="G514" s="774"/>
      <c r="H514" s="776"/>
      <c r="I514" s="5"/>
    </row>
    <row r="515" spans="1:9" ht="18.75" customHeight="1">
      <c r="A515" s="234"/>
      <c r="B515" s="234"/>
      <c r="E515" s="774"/>
      <c r="F515" s="775"/>
      <c r="G515" s="774"/>
      <c r="H515" s="776"/>
      <c r="I515" s="5"/>
    </row>
    <row r="516" spans="1:9" ht="18.75" customHeight="1">
      <c r="A516" s="234"/>
      <c r="B516" s="234"/>
      <c r="E516" s="774"/>
      <c r="F516" s="775"/>
      <c r="G516" s="774"/>
      <c r="H516" s="776"/>
      <c r="I516" s="5"/>
    </row>
    <row r="517" spans="1:9" ht="18.75" customHeight="1">
      <c r="A517" s="234"/>
      <c r="B517" s="234"/>
      <c r="E517" s="774"/>
      <c r="F517" s="775"/>
      <c r="G517" s="774"/>
      <c r="H517" s="776"/>
      <c r="I517" s="5"/>
    </row>
    <row r="518" spans="1:9" ht="18.75" customHeight="1">
      <c r="A518" s="234"/>
      <c r="B518" s="234"/>
      <c r="E518" s="774"/>
      <c r="F518" s="775"/>
      <c r="G518" s="774"/>
      <c r="H518" s="776"/>
      <c r="I518" s="5"/>
    </row>
    <row r="519" spans="1:9" ht="18.75" customHeight="1">
      <c r="A519" s="234"/>
      <c r="B519" s="234"/>
      <c r="E519" s="774"/>
      <c r="F519" s="775"/>
      <c r="G519" s="774"/>
      <c r="H519" s="776"/>
      <c r="I519" s="5"/>
    </row>
    <row r="520" spans="1:9" ht="18.75" customHeight="1">
      <c r="A520" s="234"/>
      <c r="B520" s="234"/>
      <c r="E520" s="774"/>
      <c r="F520" s="775"/>
      <c r="G520" s="774"/>
      <c r="H520" s="776"/>
      <c r="I520" s="5"/>
    </row>
    <row r="521" spans="1:9" ht="18.75" customHeight="1">
      <c r="A521" s="234"/>
      <c r="B521" s="234"/>
      <c r="E521" s="774"/>
      <c r="F521" s="775"/>
      <c r="G521" s="774"/>
      <c r="H521" s="776"/>
      <c r="I521" s="5"/>
    </row>
    <row r="522" spans="1:9" ht="18.75" customHeight="1">
      <c r="A522" s="234"/>
      <c r="B522" s="234"/>
      <c r="E522" s="774"/>
      <c r="F522" s="775"/>
      <c r="G522" s="774"/>
      <c r="H522" s="776"/>
      <c r="I522" s="5"/>
    </row>
    <row r="523" spans="1:9" ht="18.75" customHeight="1">
      <c r="A523" s="234"/>
      <c r="B523" s="234"/>
      <c r="E523" s="774"/>
      <c r="F523" s="775"/>
      <c r="G523" s="774"/>
      <c r="H523" s="776"/>
      <c r="I523" s="5"/>
    </row>
    <row r="524" spans="1:9" ht="18.75" customHeight="1">
      <c r="A524" s="234"/>
      <c r="B524" s="234"/>
      <c r="E524" s="774"/>
      <c r="F524" s="775"/>
      <c r="G524" s="774"/>
      <c r="H524" s="776"/>
      <c r="I524" s="5"/>
    </row>
    <row r="525" spans="1:9" ht="18.75" customHeight="1">
      <c r="A525" s="234"/>
      <c r="B525" s="234"/>
      <c r="E525" s="774"/>
      <c r="F525" s="775"/>
      <c r="G525" s="774"/>
      <c r="H525" s="776"/>
      <c r="I525" s="5"/>
    </row>
    <row r="526" spans="1:9" ht="18.75" customHeight="1">
      <c r="A526" s="234"/>
      <c r="B526" s="234"/>
      <c r="E526" s="774"/>
      <c r="F526" s="775"/>
      <c r="G526" s="774"/>
      <c r="H526" s="776"/>
      <c r="I526" s="5"/>
    </row>
    <row r="527" spans="1:9" ht="18.75" customHeight="1">
      <c r="A527" s="234"/>
      <c r="B527" s="234"/>
      <c r="E527" s="774"/>
      <c r="F527" s="775"/>
      <c r="G527" s="774"/>
      <c r="H527" s="776"/>
      <c r="I527" s="5"/>
    </row>
    <row r="528" spans="1:9" ht="18.75" customHeight="1">
      <c r="A528" s="234"/>
      <c r="B528" s="234"/>
      <c r="E528" s="774"/>
      <c r="F528" s="775"/>
      <c r="G528" s="774"/>
      <c r="H528" s="776"/>
      <c r="I528" s="5"/>
    </row>
    <row r="529" spans="1:9" ht="18.75" customHeight="1">
      <c r="A529" s="234"/>
      <c r="B529" s="234"/>
      <c r="E529" s="774"/>
      <c r="F529" s="775"/>
      <c r="G529" s="774"/>
      <c r="H529" s="776"/>
      <c r="I529" s="5"/>
    </row>
    <row r="530" spans="1:9" ht="18.75" customHeight="1">
      <c r="A530" s="234"/>
      <c r="B530" s="234"/>
      <c r="E530" s="774"/>
      <c r="F530" s="775"/>
      <c r="G530" s="774"/>
      <c r="H530" s="776"/>
      <c r="I530" s="5"/>
    </row>
    <row r="531" spans="1:9" ht="18.75" customHeight="1">
      <c r="A531" s="234"/>
      <c r="B531" s="234"/>
      <c r="E531" s="774"/>
      <c r="F531" s="775"/>
      <c r="G531" s="774"/>
      <c r="H531" s="776"/>
      <c r="I531" s="5"/>
    </row>
    <row r="532" spans="1:9" ht="18.75" customHeight="1">
      <c r="A532" s="234"/>
      <c r="B532" s="234"/>
      <c r="E532" s="774"/>
      <c r="F532" s="775"/>
      <c r="G532" s="774"/>
      <c r="H532" s="776"/>
      <c r="I532" s="5"/>
    </row>
    <row r="533" spans="1:9" ht="18.75" customHeight="1">
      <c r="A533" s="234"/>
      <c r="B533" s="234"/>
      <c r="E533" s="774"/>
      <c r="F533" s="775"/>
      <c r="G533" s="774"/>
      <c r="H533" s="776"/>
      <c r="I533" s="5"/>
    </row>
    <row r="534" spans="1:9" ht="18.75" customHeight="1">
      <c r="A534" s="234"/>
      <c r="B534" s="234"/>
      <c r="E534" s="774"/>
      <c r="F534" s="775"/>
      <c r="G534" s="774"/>
      <c r="H534" s="776"/>
      <c r="I534" s="5"/>
    </row>
    <row r="535" spans="1:9" ht="18.75" customHeight="1">
      <c r="A535" s="234"/>
      <c r="B535" s="234"/>
      <c r="E535" s="774"/>
      <c r="F535" s="775"/>
      <c r="G535" s="774"/>
      <c r="H535" s="776"/>
      <c r="I535" s="5"/>
    </row>
    <row r="536" spans="1:9" ht="18.75" customHeight="1">
      <c r="A536" s="234"/>
      <c r="B536" s="234"/>
      <c r="E536" s="774"/>
      <c r="F536" s="775"/>
      <c r="G536" s="774"/>
      <c r="H536" s="776"/>
      <c r="I536" s="5"/>
    </row>
    <row r="537" spans="1:9" ht="18.75" customHeight="1">
      <c r="A537" s="234"/>
      <c r="B537" s="234"/>
      <c r="E537" s="774"/>
      <c r="F537" s="775"/>
      <c r="G537" s="774"/>
      <c r="H537" s="776"/>
      <c r="I537" s="5"/>
    </row>
    <row r="538" spans="1:9" ht="18.75" customHeight="1">
      <c r="A538" s="234"/>
      <c r="B538" s="234"/>
      <c r="E538" s="774"/>
      <c r="F538" s="775"/>
      <c r="G538" s="774"/>
      <c r="H538" s="776"/>
      <c r="I538" s="5"/>
    </row>
    <row r="539" spans="1:9" ht="18.75" customHeight="1">
      <c r="A539" s="234"/>
      <c r="B539" s="234"/>
      <c r="E539" s="774"/>
      <c r="F539" s="775"/>
      <c r="G539" s="774"/>
      <c r="H539" s="776"/>
      <c r="I539" s="5"/>
    </row>
    <row r="540" spans="1:9" ht="18.75" customHeight="1">
      <c r="A540" s="234"/>
      <c r="B540" s="234"/>
      <c r="E540" s="774"/>
      <c r="F540" s="775"/>
      <c r="G540" s="774"/>
      <c r="H540" s="776"/>
      <c r="I540" s="5"/>
    </row>
    <row r="541" spans="1:9" ht="18.75" customHeight="1">
      <c r="A541" s="234"/>
      <c r="B541" s="234"/>
      <c r="E541" s="774"/>
      <c r="F541" s="775"/>
      <c r="G541" s="774"/>
      <c r="H541" s="776"/>
      <c r="I541" s="5"/>
    </row>
    <row r="542" spans="1:9" ht="18.75" customHeight="1">
      <c r="A542" s="234"/>
      <c r="B542" s="234"/>
      <c r="E542" s="774"/>
      <c r="F542" s="775"/>
      <c r="G542" s="774"/>
      <c r="H542" s="776"/>
      <c r="I542" s="5"/>
    </row>
    <row r="543" spans="1:9" ht="18.75" customHeight="1">
      <c r="A543" s="234"/>
      <c r="B543" s="234"/>
      <c r="E543" s="774"/>
      <c r="F543" s="775"/>
      <c r="G543" s="774"/>
      <c r="H543" s="776"/>
      <c r="I543" s="5"/>
    </row>
    <row r="544" spans="1:9" ht="18.75" customHeight="1">
      <c r="A544" s="234"/>
      <c r="B544" s="234"/>
      <c r="E544" s="774"/>
      <c r="F544" s="775"/>
      <c r="G544" s="774"/>
      <c r="H544" s="776"/>
      <c r="I544" s="5"/>
    </row>
    <row r="545" spans="1:9" ht="18.75" customHeight="1">
      <c r="A545" s="234"/>
      <c r="B545" s="234"/>
      <c r="E545" s="774"/>
      <c r="F545" s="775"/>
      <c r="G545" s="774"/>
      <c r="H545" s="776"/>
      <c r="I545" s="5"/>
    </row>
    <row r="546" spans="1:9" ht="18.75" customHeight="1">
      <c r="A546" s="234"/>
      <c r="B546" s="234"/>
      <c r="E546" s="774"/>
      <c r="F546" s="775"/>
      <c r="G546" s="774"/>
      <c r="H546" s="776"/>
      <c r="I546" s="5"/>
    </row>
    <row r="547" spans="1:9" ht="18.75" customHeight="1">
      <c r="A547" s="234"/>
      <c r="B547" s="234"/>
      <c r="E547" s="774"/>
      <c r="F547" s="775"/>
      <c r="G547" s="774"/>
      <c r="H547" s="776"/>
      <c r="I547" s="5"/>
    </row>
    <row r="548" spans="1:9" ht="18.75" customHeight="1">
      <c r="A548" s="234"/>
      <c r="B548" s="234"/>
      <c r="E548" s="774"/>
      <c r="F548" s="775"/>
      <c r="G548" s="774"/>
      <c r="H548" s="776"/>
      <c r="I548" s="5"/>
    </row>
    <row r="549" spans="1:9" ht="18.75" customHeight="1">
      <c r="A549" s="234"/>
      <c r="B549" s="234"/>
      <c r="E549" s="774"/>
      <c r="F549" s="775"/>
      <c r="G549" s="774"/>
      <c r="H549" s="776"/>
      <c r="I549" s="5"/>
    </row>
    <row r="550" spans="1:9" ht="18.75" customHeight="1">
      <c r="A550" s="234"/>
      <c r="B550" s="234"/>
      <c r="E550" s="774"/>
      <c r="F550" s="775"/>
      <c r="G550" s="774"/>
      <c r="H550" s="776"/>
      <c r="I550" s="5"/>
    </row>
    <row r="551" spans="1:9" ht="18.75" customHeight="1">
      <c r="A551" s="234"/>
      <c r="B551" s="234"/>
      <c r="E551" s="774"/>
      <c r="F551" s="775"/>
      <c r="G551" s="774"/>
      <c r="H551" s="776"/>
      <c r="I551" s="5"/>
    </row>
    <row r="552" spans="1:9" ht="18.75" customHeight="1">
      <c r="A552" s="234"/>
      <c r="B552" s="234"/>
      <c r="E552" s="774"/>
      <c r="F552" s="775"/>
      <c r="G552" s="774"/>
      <c r="H552" s="776"/>
      <c r="I552" s="5"/>
    </row>
    <row r="553" spans="1:9" ht="18.75" customHeight="1">
      <c r="A553" s="234"/>
      <c r="B553" s="234"/>
      <c r="E553" s="774"/>
      <c r="F553" s="775"/>
      <c r="G553" s="774"/>
      <c r="H553" s="776"/>
      <c r="I553" s="5"/>
    </row>
    <row r="554" spans="1:9" ht="18.75" customHeight="1">
      <c r="A554" s="234"/>
      <c r="B554" s="234"/>
      <c r="E554" s="774"/>
      <c r="F554" s="775"/>
      <c r="G554" s="774"/>
      <c r="H554" s="776"/>
      <c r="I554" s="5"/>
    </row>
    <row r="555" spans="1:9" ht="18.75" customHeight="1">
      <c r="A555" s="234"/>
      <c r="B555" s="234"/>
      <c r="E555" s="774"/>
      <c r="F555" s="775"/>
      <c r="G555" s="774"/>
      <c r="H555" s="776"/>
      <c r="I555" s="5"/>
    </row>
    <row r="556" spans="1:9" ht="18.75" customHeight="1">
      <c r="A556" s="234"/>
      <c r="B556" s="234"/>
      <c r="E556" s="774"/>
      <c r="F556" s="775"/>
      <c r="G556" s="774"/>
      <c r="H556" s="776"/>
      <c r="I556" s="5"/>
    </row>
    <row r="557" spans="1:9" ht="18.75" customHeight="1">
      <c r="A557" s="234"/>
      <c r="B557" s="234"/>
      <c r="E557" s="774"/>
      <c r="F557" s="775"/>
      <c r="G557" s="774"/>
      <c r="H557" s="776"/>
      <c r="I557" s="5"/>
    </row>
    <row r="558" spans="1:9" ht="18.75" customHeight="1">
      <c r="A558" s="234"/>
      <c r="B558" s="234"/>
      <c r="E558" s="774"/>
      <c r="F558" s="775"/>
      <c r="G558" s="774"/>
      <c r="H558" s="776"/>
      <c r="I558" s="5"/>
    </row>
    <row r="559" spans="1:9" ht="18.75" customHeight="1">
      <c r="A559" s="234"/>
      <c r="B559" s="234"/>
      <c r="E559" s="774"/>
      <c r="F559" s="775"/>
      <c r="G559" s="774"/>
      <c r="H559" s="776"/>
      <c r="I559" s="5"/>
    </row>
    <row r="560" spans="1:9" ht="18.75" customHeight="1">
      <c r="A560" s="234"/>
      <c r="B560" s="234"/>
      <c r="E560" s="774"/>
      <c r="F560" s="775"/>
      <c r="G560" s="774"/>
      <c r="H560" s="776"/>
      <c r="I560" s="5"/>
    </row>
    <row r="561" spans="1:9" ht="18.75" customHeight="1">
      <c r="A561" s="234"/>
      <c r="B561" s="234"/>
      <c r="E561" s="774"/>
      <c r="F561" s="775"/>
      <c r="G561" s="774"/>
      <c r="H561" s="776"/>
      <c r="I561" s="5"/>
    </row>
    <row r="562" spans="1:9" ht="18.75" customHeight="1">
      <c r="A562" s="234"/>
      <c r="B562" s="234"/>
      <c r="E562" s="774"/>
      <c r="F562" s="775"/>
      <c r="G562" s="774"/>
      <c r="H562" s="776"/>
      <c r="I562" s="5"/>
    </row>
    <row r="563" spans="1:9" ht="18.75" customHeight="1">
      <c r="A563" s="234"/>
      <c r="B563" s="234"/>
      <c r="E563" s="774"/>
      <c r="F563" s="775"/>
      <c r="G563" s="774"/>
      <c r="H563" s="776"/>
      <c r="I563" s="5"/>
    </row>
    <row r="564" spans="1:9" ht="18.75" customHeight="1">
      <c r="A564" s="234"/>
      <c r="B564" s="234"/>
      <c r="E564" s="774"/>
      <c r="F564" s="775"/>
      <c r="G564" s="774"/>
      <c r="H564" s="776"/>
      <c r="I564" s="5"/>
    </row>
    <row r="565" spans="1:9" ht="18.75" customHeight="1">
      <c r="A565" s="234"/>
      <c r="B565" s="234"/>
      <c r="E565" s="774"/>
      <c r="F565" s="775"/>
      <c r="G565" s="774"/>
      <c r="H565" s="776"/>
      <c r="I565" s="5"/>
    </row>
    <row r="566" spans="1:9" ht="18.75" customHeight="1">
      <c r="A566" s="234"/>
      <c r="B566" s="234"/>
      <c r="E566" s="774"/>
      <c r="F566" s="775"/>
      <c r="G566" s="774"/>
      <c r="H566" s="776"/>
      <c r="I566" s="5"/>
    </row>
    <row r="567" spans="1:9" ht="18.75" customHeight="1">
      <c r="A567" s="234"/>
      <c r="B567" s="234"/>
      <c r="E567" s="774"/>
      <c r="F567" s="775"/>
      <c r="G567" s="774"/>
      <c r="H567" s="776"/>
      <c r="I567" s="5"/>
    </row>
    <row r="568" spans="1:9" ht="18.75" customHeight="1">
      <c r="A568" s="234"/>
      <c r="B568" s="234"/>
      <c r="E568" s="774"/>
      <c r="F568" s="775"/>
      <c r="G568" s="774"/>
      <c r="H568" s="776"/>
      <c r="I568" s="5"/>
    </row>
    <row r="569" spans="1:9" ht="18.75" customHeight="1">
      <c r="A569" s="234"/>
      <c r="B569" s="234"/>
      <c r="E569" s="774"/>
      <c r="F569" s="775"/>
      <c r="G569" s="774"/>
      <c r="H569" s="776"/>
      <c r="I569" s="5"/>
    </row>
    <row r="570" spans="1:9" ht="18.75" customHeight="1">
      <c r="A570" s="234"/>
      <c r="B570" s="234"/>
      <c r="E570" s="774"/>
      <c r="F570" s="775"/>
      <c r="G570" s="774"/>
      <c r="H570" s="776"/>
      <c r="I570" s="5"/>
    </row>
    <row r="571" spans="1:9" ht="18.75" customHeight="1">
      <c r="A571" s="234"/>
      <c r="B571" s="234"/>
      <c r="E571" s="774"/>
      <c r="F571" s="775"/>
      <c r="G571" s="774"/>
      <c r="H571" s="776"/>
      <c r="I571" s="5"/>
    </row>
    <row r="572" spans="1:9" ht="18.75" customHeight="1">
      <c r="A572" s="234"/>
      <c r="B572" s="234"/>
      <c r="E572" s="774"/>
      <c r="F572" s="775"/>
      <c r="G572" s="774"/>
      <c r="H572" s="776"/>
      <c r="I572" s="5"/>
    </row>
    <row r="573" spans="1:9" ht="18.75" customHeight="1">
      <c r="A573" s="234"/>
      <c r="B573" s="234"/>
      <c r="E573" s="774"/>
      <c r="F573" s="775"/>
      <c r="G573" s="774"/>
      <c r="H573" s="776"/>
      <c r="I573" s="5"/>
    </row>
    <row r="574" spans="1:9" ht="18.75" customHeight="1">
      <c r="A574" s="234"/>
      <c r="B574" s="234"/>
      <c r="E574" s="774"/>
      <c r="F574" s="775"/>
      <c r="G574" s="774"/>
      <c r="H574" s="776"/>
      <c r="I574" s="5"/>
    </row>
    <row r="575" spans="1:9" ht="18.75" customHeight="1">
      <c r="A575" s="234"/>
      <c r="B575" s="234"/>
      <c r="E575" s="774"/>
      <c r="F575" s="775"/>
      <c r="G575" s="774"/>
      <c r="H575" s="776"/>
      <c r="I575" s="5"/>
    </row>
    <row r="576" spans="1:9" ht="18.75" customHeight="1">
      <c r="A576" s="234"/>
      <c r="B576" s="234"/>
      <c r="E576" s="774"/>
      <c r="F576" s="775"/>
      <c r="G576" s="774"/>
      <c r="H576" s="776"/>
      <c r="I576" s="5"/>
    </row>
    <row r="577" spans="1:9" ht="18.75" customHeight="1">
      <c r="A577" s="234"/>
      <c r="B577" s="234"/>
      <c r="E577" s="774"/>
      <c r="F577" s="775"/>
      <c r="G577" s="774"/>
      <c r="H577" s="776"/>
      <c r="I577" s="5"/>
    </row>
    <row r="578" spans="1:9" ht="18.75" customHeight="1">
      <c r="A578" s="234"/>
      <c r="B578" s="234"/>
      <c r="E578" s="774"/>
      <c r="F578" s="775"/>
      <c r="G578" s="774"/>
      <c r="H578" s="776"/>
      <c r="I578" s="5"/>
    </row>
    <row r="579" spans="1:9" ht="18.75" customHeight="1">
      <c r="A579" s="234"/>
      <c r="B579" s="234"/>
      <c r="E579" s="774"/>
      <c r="F579" s="775"/>
      <c r="G579" s="774"/>
      <c r="H579" s="776"/>
      <c r="I579" s="5"/>
    </row>
    <row r="580" spans="1:9" ht="18.75" customHeight="1">
      <c r="A580" s="234"/>
      <c r="B580" s="234"/>
      <c r="E580" s="774"/>
      <c r="F580" s="775"/>
      <c r="G580" s="774"/>
      <c r="H580" s="776"/>
      <c r="I580" s="5"/>
    </row>
    <row r="581" spans="1:9" ht="18.75" customHeight="1">
      <c r="A581" s="234"/>
      <c r="B581" s="234"/>
      <c r="E581" s="774"/>
      <c r="F581" s="775"/>
      <c r="G581" s="774"/>
      <c r="H581" s="776"/>
      <c r="I581" s="5"/>
    </row>
    <row r="582" spans="1:9" ht="18.75" customHeight="1">
      <c r="A582" s="234"/>
      <c r="B582" s="234"/>
      <c r="E582" s="774"/>
      <c r="F582" s="775"/>
      <c r="G582" s="774"/>
      <c r="H582" s="776"/>
      <c r="I582" s="5"/>
    </row>
    <row r="583" spans="1:9" ht="18.75" customHeight="1">
      <c r="A583" s="234"/>
      <c r="B583" s="234"/>
      <c r="E583" s="774"/>
      <c r="F583" s="775"/>
      <c r="G583" s="774"/>
      <c r="H583" s="776"/>
      <c r="I583" s="5"/>
    </row>
    <row r="584" spans="1:9" ht="18.75" customHeight="1">
      <c r="A584" s="234"/>
      <c r="B584" s="234"/>
      <c r="E584" s="774"/>
      <c r="F584" s="775"/>
      <c r="G584" s="774"/>
      <c r="H584" s="776"/>
      <c r="I584" s="5"/>
    </row>
    <row r="585" spans="1:9" ht="18.75" customHeight="1">
      <c r="A585" s="234"/>
      <c r="B585" s="234"/>
      <c r="E585" s="774"/>
      <c r="F585" s="775"/>
      <c r="G585" s="774"/>
      <c r="H585" s="776"/>
      <c r="I585" s="5"/>
    </row>
    <row r="586" spans="1:9" ht="18.75" customHeight="1">
      <c r="A586" s="234"/>
      <c r="B586" s="234"/>
      <c r="E586" s="774"/>
      <c r="F586" s="775"/>
      <c r="G586" s="774"/>
      <c r="H586" s="776"/>
      <c r="I586" s="5"/>
    </row>
    <row r="587" spans="1:9" ht="18.75" customHeight="1">
      <c r="A587" s="234"/>
      <c r="B587" s="234"/>
      <c r="E587" s="774"/>
      <c r="F587" s="775"/>
      <c r="G587" s="774"/>
      <c r="H587" s="776"/>
      <c r="I587" s="5"/>
    </row>
    <row r="588" spans="1:9" ht="18.75" customHeight="1">
      <c r="A588" s="234"/>
      <c r="B588" s="234"/>
      <c r="E588" s="774"/>
      <c r="F588" s="775"/>
      <c r="G588" s="774"/>
      <c r="H588" s="776"/>
      <c r="I588" s="5"/>
    </row>
    <row r="589" spans="1:9" ht="18.75" customHeight="1">
      <c r="A589" s="234"/>
      <c r="B589" s="234"/>
      <c r="E589" s="774"/>
      <c r="F589" s="775"/>
      <c r="G589" s="774"/>
      <c r="H589" s="776"/>
      <c r="I589" s="5"/>
    </row>
    <row r="590" spans="1:9" ht="18.75" customHeight="1">
      <c r="A590" s="234"/>
      <c r="B590" s="234"/>
      <c r="E590" s="774"/>
      <c r="F590" s="775"/>
      <c r="G590" s="774"/>
      <c r="H590" s="776"/>
      <c r="I590" s="5"/>
    </row>
    <row r="591" spans="1:9" ht="18.75" customHeight="1">
      <c r="A591" s="234"/>
      <c r="B591" s="234"/>
      <c r="E591" s="774"/>
      <c r="F591" s="775"/>
      <c r="G591" s="774"/>
      <c r="H591" s="776"/>
      <c r="I591" s="5"/>
    </row>
    <row r="592" spans="1:9" ht="18.75" customHeight="1">
      <c r="A592" s="234"/>
      <c r="B592" s="234"/>
      <c r="E592" s="774"/>
      <c r="F592" s="775"/>
      <c r="G592" s="774"/>
      <c r="H592" s="776"/>
      <c r="I592" s="5"/>
    </row>
    <row r="593" spans="1:9" ht="18.75" customHeight="1">
      <c r="A593" s="234"/>
      <c r="B593" s="234"/>
      <c r="E593" s="774"/>
      <c r="F593" s="775"/>
      <c r="G593" s="774"/>
      <c r="H593" s="776"/>
      <c r="I593" s="5"/>
    </row>
    <row r="594" spans="1:9" ht="18.75" customHeight="1">
      <c r="A594" s="234"/>
      <c r="B594" s="234"/>
      <c r="E594" s="774"/>
      <c r="F594" s="775"/>
      <c r="G594" s="774"/>
      <c r="H594" s="776"/>
      <c r="I594" s="5"/>
    </row>
    <row r="595" spans="1:9" ht="18.75" customHeight="1">
      <c r="A595" s="234"/>
      <c r="B595" s="234"/>
      <c r="E595" s="774"/>
      <c r="F595" s="775"/>
      <c r="G595" s="774"/>
      <c r="H595" s="776"/>
      <c r="I595" s="5"/>
    </row>
    <row r="596" spans="1:9" ht="18.75" customHeight="1">
      <c r="A596" s="234"/>
      <c r="B596" s="234"/>
      <c r="E596" s="774"/>
      <c r="F596" s="775"/>
      <c r="G596" s="774"/>
      <c r="H596" s="776"/>
      <c r="I596" s="5"/>
    </row>
    <row r="597" spans="1:9" ht="18.75" customHeight="1">
      <c r="A597" s="234"/>
      <c r="B597" s="234"/>
      <c r="E597" s="774"/>
      <c r="F597" s="775"/>
      <c r="G597" s="774"/>
      <c r="H597" s="776"/>
      <c r="I597" s="5"/>
    </row>
    <row r="598" spans="1:9" ht="18.75" customHeight="1">
      <c r="A598" s="234"/>
      <c r="B598" s="234"/>
      <c r="E598" s="774"/>
      <c r="F598" s="775"/>
      <c r="G598" s="774"/>
      <c r="H598" s="776"/>
      <c r="I598" s="5"/>
    </row>
    <row r="599" spans="1:9" ht="18.75" customHeight="1">
      <c r="A599" s="234"/>
      <c r="B599" s="234"/>
      <c r="E599" s="774"/>
      <c r="F599" s="775"/>
      <c r="G599" s="774"/>
      <c r="H599" s="776"/>
      <c r="I599" s="5"/>
    </row>
    <row r="600" spans="1:9" ht="18.75" customHeight="1">
      <c r="A600" s="234"/>
      <c r="B600" s="234"/>
      <c r="E600" s="774"/>
      <c r="F600" s="775"/>
      <c r="G600" s="774"/>
      <c r="H600" s="776"/>
      <c r="I600" s="5"/>
    </row>
    <row r="601" spans="1:9" ht="18.75" customHeight="1">
      <c r="A601" s="234"/>
      <c r="B601" s="234"/>
      <c r="E601" s="774"/>
      <c r="F601" s="775"/>
      <c r="G601" s="774"/>
      <c r="H601" s="776"/>
      <c r="I601" s="5"/>
    </row>
    <row r="602" spans="1:9" ht="18.75" customHeight="1">
      <c r="A602" s="234"/>
      <c r="B602" s="234"/>
      <c r="E602" s="774"/>
      <c r="F602" s="775"/>
      <c r="G602" s="774"/>
      <c r="H602" s="776"/>
      <c r="I602" s="5"/>
    </row>
    <row r="603" spans="1:9" ht="18.75" customHeight="1">
      <c r="A603" s="234"/>
      <c r="B603" s="234"/>
      <c r="E603" s="774"/>
      <c r="F603" s="775"/>
      <c r="G603" s="774"/>
      <c r="H603" s="776"/>
      <c r="I603" s="5"/>
    </row>
    <row r="604" spans="1:9" ht="18.75" customHeight="1">
      <c r="A604" s="234"/>
      <c r="B604" s="234"/>
      <c r="E604" s="774"/>
      <c r="F604" s="775"/>
      <c r="G604" s="774"/>
      <c r="H604" s="776"/>
      <c r="I604" s="5"/>
    </row>
    <row r="605" spans="1:9" ht="18.75" customHeight="1">
      <c r="A605" s="234"/>
      <c r="B605" s="234"/>
      <c r="E605" s="774"/>
      <c r="F605" s="775"/>
      <c r="G605" s="774"/>
      <c r="H605" s="776"/>
      <c r="I605" s="5"/>
    </row>
    <row r="606" spans="1:9" ht="18.75" customHeight="1">
      <c r="A606" s="234"/>
      <c r="B606" s="234"/>
      <c r="E606" s="774"/>
      <c r="F606" s="775"/>
      <c r="G606" s="774"/>
      <c r="H606" s="776"/>
      <c r="I606" s="5"/>
    </row>
    <row r="607" spans="1:9" ht="18.75" customHeight="1">
      <c r="A607" s="234"/>
      <c r="B607" s="234"/>
      <c r="E607" s="774"/>
      <c r="F607" s="775"/>
      <c r="G607" s="774"/>
      <c r="H607" s="776"/>
      <c r="I607" s="5"/>
    </row>
    <row r="608" spans="1:9" ht="18.75" customHeight="1">
      <c r="A608" s="234"/>
      <c r="B608" s="234"/>
      <c r="E608" s="774"/>
      <c r="F608" s="775"/>
      <c r="G608" s="774"/>
      <c r="H608" s="776"/>
      <c r="I608" s="5"/>
    </row>
    <row r="609" spans="1:9" ht="18.75" customHeight="1">
      <c r="A609" s="234"/>
      <c r="B609" s="234"/>
      <c r="E609" s="774"/>
      <c r="F609" s="775"/>
      <c r="G609" s="774"/>
      <c r="H609" s="776"/>
      <c r="I609" s="5"/>
    </row>
    <row r="610" spans="1:9" ht="18.75" customHeight="1">
      <c r="A610" s="234"/>
      <c r="B610" s="234"/>
      <c r="E610" s="774"/>
      <c r="F610" s="775"/>
      <c r="G610" s="774"/>
      <c r="H610" s="776"/>
      <c r="I610" s="5"/>
    </row>
    <row r="611" spans="1:9" ht="18.75" customHeight="1">
      <c r="A611" s="234"/>
      <c r="B611" s="234"/>
      <c r="E611" s="774"/>
      <c r="F611" s="775"/>
      <c r="G611" s="774"/>
      <c r="H611" s="776"/>
      <c r="I611" s="5"/>
    </row>
    <row r="612" spans="1:9" ht="18.75" customHeight="1">
      <c r="A612" s="234"/>
      <c r="B612" s="234"/>
      <c r="E612" s="774"/>
      <c r="F612" s="775"/>
      <c r="G612" s="774"/>
      <c r="H612" s="776"/>
      <c r="I612" s="5"/>
    </row>
    <row r="613" spans="1:9" ht="18.75" customHeight="1">
      <c r="A613" s="234"/>
      <c r="B613" s="234"/>
      <c r="E613" s="774"/>
      <c r="F613" s="775"/>
      <c r="G613" s="774"/>
      <c r="H613" s="776"/>
      <c r="I613" s="5"/>
    </row>
    <row r="614" spans="1:9" ht="18.75" customHeight="1">
      <c r="A614" s="234"/>
      <c r="B614" s="234"/>
      <c r="E614" s="774"/>
      <c r="F614" s="775"/>
      <c r="G614" s="774"/>
      <c r="H614" s="776"/>
      <c r="I614" s="5"/>
    </row>
    <row r="615" spans="1:9" ht="18.75" customHeight="1">
      <c r="A615" s="234"/>
      <c r="B615" s="234"/>
      <c r="E615" s="774"/>
      <c r="F615" s="775"/>
      <c r="G615" s="774"/>
      <c r="H615" s="776"/>
      <c r="I615" s="5"/>
    </row>
    <row r="616" spans="1:9" ht="18.75" customHeight="1">
      <c r="A616" s="234"/>
      <c r="B616" s="234"/>
      <c r="E616" s="774"/>
      <c r="F616" s="775"/>
      <c r="G616" s="774"/>
      <c r="H616" s="776"/>
      <c r="I616" s="5"/>
    </row>
    <row r="617" spans="1:9" ht="18.75" customHeight="1">
      <c r="A617" s="234"/>
      <c r="B617" s="234"/>
      <c r="E617" s="774"/>
      <c r="F617" s="775"/>
      <c r="G617" s="774"/>
      <c r="H617" s="776"/>
      <c r="I617" s="5"/>
    </row>
    <row r="618" spans="1:9" ht="18.75" customHeight="1">
      <c r="A618" s="234"/>
      <c r="B618" s="234"/>
      <c r="E618" s="774"/>
      <c r="F618" s="775"/>
      <c r="G618" s="774"/>
      <c r="H618" s="776"/>
      <c r="I618" s="5"/>
    </row>
    <row r="619" spans="1:9" ht="18.75" customHeight="1">
      <c r="A619" s="234"/>
      <c r="B619" s="234"/>
      <c r="E619" s="774"/>
      <c r="F619" s="775"/>
      <c r="G619" s="774"/>
      <c r="H619" s="776"/>
      <c r="I619" s="5"/>
    </row>
    <row r="620" spans="1:9" ht="18.75" customHeight="1">
      <c r="A620" s="234"/>
      <c r="B620" s="234"/>
      <c r="E620" s="774"/>
      <c r="F620" s="775"/>
      <c r="G620" s="774"/>
      <c r="H620" s="776"/>
      <c r="I620" s="5"/>
    </row>
    <row r="621" spans="1:9" ht="18.75" customHeight="1">
      <c r="A621" s="234"/>
      <c r="B621" s="234"/>
      <c r="E621" s="774"/>
      <c r="F621" s="775"/>
      <c r="G621" s="774"/>
      <c r="H621" s="776"/>
      <c r="I621" s="5"/>
    </row>
    <row r="622" spans="1:9" ht="18.75" customHeight="1">
      <c r="A622" s="234"/>
      <c r="B622" s="234"/>
      <c r="E622" s="774"/>
      <c r="F622" s="775"/>
      <c r="G622" s="774"/>
      <c r="H622" s="776"/>
      <c r="I622" s="5"/>
    </row>
    <row r="623" spans="1:9" ht="18.75" customHeight="1">
      <c r="A623" s="234"/>
      <c r="B623" s="234"/>
      <c r="E623" s="774"/>
      <c r="F623" s="775"/>
      <c r="G623" s="774"/>
      <c r="H623" s="776"/>
      <c r="I623" s="5"/>
    </row>
    <row r="624" spans="1:9" ht="18.75" customHeight="1">
      <c r="A624" s="234"/>
      <c r="B624" s="234"/>
      <c r="E624" s="774"/>
      <c r="F624" s="775"/>
      <c r="G624" s="774"/>
      <c r="H624" s="776"/>
      <c r="I624" s="5"/>
    </row>
    <row r="625" spans="1:9" ht="18.75" customHeight="1">
      <c r="A625" s="234"/>
      <c r="B625" s="234"/>
      <c r="E625" s="774"/>
      <c r="F625" s="775"/>
      <c r="G625" s="774"/>
      <c r="H625" s="776"/>
      <c r="I625" s="5"/>
    </row>
    <row r="626" spans="1:9" ht="18.75" customHeight="1">
      <c r="A626" s="234"/>
      <c r="B626" s="234"/>
      <c r="E626" s="774"/>
      <c r="F626" s="775"/>
      <c r="G626" s="774"/>
      <c r="H626" s="776"/>
      <c r="I626" s="5"/>
    </row>
    <row r="627" spans="1:9" ht="18.75" customHeight="1">
      <c r="A627" s="234"/>
      <c r="B627" s="234"/>
      <c r="E627" s="774"/>
      <c r="F627" s="775"/>
      <c r="G627" s="774"/>
      <c r="H627" s="776"/>
      <c r="I627" s="5"/>
    </row>
    <row r="628" spans="1:9" ht="18.75" customHeight="1">
      <c r="A628" s="234"/>
      <c r="B628" s="234"/>
      <c r="E628" s="774"/>
      <c r="F628" s="775"/>
      <c r="G628" s="774"/>
      <c r="H628" s="776"/>
      <c r="I628" s="5"/>
    </row>
    <row r="629" spans="1:9" ht="18.75" customHeight="1">
      <c r="A629" s="234"/>
      <c r="B629" s="234"/>
      <c r="E629" s="774"/>
      <c r="F629" s="775"/>
      <c r="G629" s="774"/>
      <c r="H629" s="776"/>
      <c r="I629" s="5"/>
    </row>
    <row r="630" spans="1:9" ht="18.75" customHeight="1">
      <c r="A630" s="234"/>
      <c r="B630" s="234"/>
      <c r="E630" s="774"/>
      <c r="F630" s="775"/>
      <c r="G630" s="774"/>
      <c r="H630" s="776"/>
      <c r="I630" s="5"/>
    </row>
    <row r="631" spans="1:9" ht="18.75" customHeight="1">
      <c r="A631" s="234"/>
      <c r="B631" s="234"/>
      <c r="E631" s="774"/>
      <c r="F631" s="775"/>
      <c r="G631" s="774"/>
      <c r="H631" s="776"/>
      <c r="I631" s="5"/>
    </row>
    <row r="632" spans="1:9" ht="18.75" customHeight="1">
      <c r="A632" s="234"/>
      <c r="B632" s="234"/>
      <c r="E632" s="774"/>
      <c r="F632" s="775"/>
      <c r="G632" s="774"/>
      <c r="H632" s="776"/>
      <c r="I632" s="5"/>
    </row>
    <row r="633" spans="1:9" ht="18.75" customHeight="1">
      <c r="A633" s="234"/>
      <c r="B633" s="234"/>
      <c r="E633" s="774"/>
      <c r="F633" s="775"/>
      <c r="G633" s="774"/>
      <c r="H633" s="776"/>
      <c r="I633" s="5"/>
    </row>
    <row r="634" spans="1:9" ht="18.75" customHeight="1">
      <c r="A634" s="234"/>
      <c r="B634" s="234"/>
      <c r="E634" s="774"/>
      <c r="F634" s="775"/>
      <c r="G634" s="774"/>
      <c r="H634" s="776"/>
      <c r="I634" s="5"/>
    </row>
    <row r="635" spans="1:9" ht="18.75" customHeight="1">
      <c r="A635" s="234"/>
      <c r="B635" s="234"/>
      <c r="E635" s="774"/>
      <c r="F635" s="775"/>
      <c r="G635" s="774"/>
      <c r="H635" s="776"/>
      <c r="I635" s="5"/>
    </row>
    <row r="636" spans="1:9" ht="18.75" customHeight="1">
      <c r="A636" s="234"/>
      <c r="B636" s="234"/>
      <c r="E636" s="774"/>
      <c r="F636" s="775"/>
      <c r="G636" s="774"/>
      <c r="H636" s="776"/>
      <c r="I636" s="5"/>
    </row>
    <row r="637" spans="1:9" ht="18.75" customHeight="1">
      <c r="A637" s="234"/>
      <c r="B637" s="234"/>
      <c r="E637" s="774"/>
      <c r="F637" s="775"/>
      <c r="G637" s="774"/>
      <c r="H637" s="776"/>
      <c r="I637" s="5"/>
    </row>
    <row r="638" spans="1:9" ht="18.75" customHeight="1">
      <c r="A638" s="234"/>
      <c r="B638" s="234"/>
      <c r="E638" s="774"/>
      <c r="F638" s="775"/>
      <c r="G638" s="774"/>
      <c r="H638" s="776"/>
      <c r="I638" s="5"/>
    </row>
    <row r="639" spans="1:9" ht="18.75" customHeight="1">
      <c r="A639" s="234"/>
      <c r="B639" s="234"/>
      <c r="E639" s="774"/>
      <c r="F639" s="775"/>
      <c r="G639" s="774"/>
      <c r="H639" s="776"/>
      <c r="I639" s="5"/>
    </row>
    <row r="640" spans="1:9" ht="18.75" customHeight="1">
      <c r="A640" s="234"/>
      <c r="B640" s="234"/>
      <c r="E640" s="774"/>
      <c r="F640" s="775"/>
      <c r="G640" s="774"/>
      <c r="H640" s="776"/>
      <c r="I640" s="5"/>
    </row>
    <row r="641" spans="1:9" ht="18.75" customHeight="1">
      <c r="A641" s="234"/>
      <c r="B641" s="234"/>
      <c r="E641" s="774"/>
      <c r="F641" s="775"/>
      <c r="G641" s="774"/>
      <c r="H641" s="776"/>
      <c r="I641" s="5"/>
    </row>
    <row r="642" spans="1:9" ht="18.75" customHeight="1">
      <c r="A642" s="234"/>
      <c r="B642" s="234"/>
      <c r="E642" s="774"/>
      <c r="F642" s="775"/>
      <c r="G642" s="774"/>
      <c r="H642" s="776"/>
      <c r="I642" s="5"/>
    </row>
    <row r="643" spans="1:9" ht="18.75" customHeight="1">
      <c r="A643" s="234"/>
      <c r="B643" s="234"/>
      <c r="E643" s="774"/>
      <c r="F643" s="775"/>
      <c r="G643" s="774"/>
      <c r="H643" s="776"/>
      <c r="I643" s="5"/>
    </row>
    <row r="644" spans="1:9" ht="18.75" customHeight="1">
      <c r="A644" s="234"/>
      <c r="B644" s="234"/>
      <c r="E644" s="774"/>
      <c r="F644" s="775"/>
      <c r="G644" s="774"/>
      <c r="H644" s="776"/>
      <c r="I644" s="5"/>
    </row>
    <row r="645" spans="1:9" ht="18.75" customHeight="1">
      <c r="A645" s="234"/>
      <c r="B645" s="234"/>
      <c r="E645" s="774"/>
      <c r="F645" s="775"/>
      <c r="G645" s="774"/>
      <c r="H645" s="776"/>
      <c r="I645" s="5"/>
    </row>
    <row r="646" spans="1:9" ht="18.75" customHeight="1">
      <c r="A646" s="234"/>
      <c r="B646" s="234"/>
      <c r="E646" s="774"/>
      <c r="F646" s="775"/>
      <c r="G646" s="774"/>
      <c r="H646" s="776"/>
      <c r="I646" s="5"/>
    </row>
    <row r="647" spans="1:9" ht="18.75" customHeight="1">
      <c r="A647" s="234"/>
      <c r="B647" s="234"/>
      <c r="E647" s="774"/>
      <c r="F647" s="775"/>
      <c r="G647" s="774"/>
      <c r="H647" s="776"/>
      <c r="I647" s="5"/>
    </row>
    <row r="648" spans="1:9" ht="18.75" customHeight="1">
      <c r="A648" s="234"/>
      <c r="B648" s="234"/>
      <c r="E648" s="774"/>
      <c r="F648" s="775"/>
      <c r="G648" s="774"/>
      <c r="H648" s="776"/>
      <c r="I648" s="5"/>
    </row>
    <row r="649" spans="1:9" ht="18.75" customHeight="1">
      <c r="A649" s="234"/>
      <c r="B649" s="234"/>
      <c r="E649" s="774"/>
      <c r="F649" s="775"/>
      <c r="G649" s="774"/>
      <c r="H649" s="776"/>
      <c r="I649" s="5"/>
    </row>
    <row r="650" spans="1:9" ht="18.75" customHeight="1">
      <c r="A650" s="234"/>
      <c r="B650" s="234"/>
      <c r="E650" s="774"/>
      <c r="F650" s="775"/>
      <c r="G650" s="774"/>
      <c r="H650" s="776"/>
      <c r="I650" s="5"/>
    </row>
    <row r="651" spans="1:9" ht="18.75" customHeight="1">
      <c r="A651" s="234"/>
      <c r="B651" s="234"/>
      <c r="E651" s="774"/>
      <c r="F651" s="775"/>
      <c r="G651" s="774"/>
      <c r="H651" s="776"/>
      <c r="I651" s="5"/>
    </row>
    <row r="652" spans="1:9" ht="18.75" customHeight="1">
      <c r="A652" s="234"/>
      <c r="B652" s="234"/>
      <c r="E652" s="774"/>
      <c r="F652" s="775"/>
      <c r="G652" s="774"/>
      <c r="H652" s="776"/>
      <c r="I652" s="5"/>
    </row>
    <row r="653" spans="1:9" ht="18.75" customHeight="1">
      <c r="A653" s="234"/>
      <c r="B653" s="234"/>
      <c r="E653" s="774"/>
      <c r="F653" s="775"/>
      <c r="G653" s="774"/>
      <c r="H653" s="776"/>
      <c r="I653" s="5"/>
    </row>
    <row r="654" spans="1:9" ht="18.75" customHeight="1">
      <c r="A654" s="234"/>
      <c r="B654" s="234"/>
      <c r="E654" s="774"/>
      <c r="F654" s="775"/>
      <c r="G654" s="774"/>
      <c r="H654" s="776"/>
      <c r="I654" s="5"/>
    </row>
    <row r="655" spans="1:9" ht="18.75" customHeight="1">
      <c r="A655" s="234"/>
      <c r="B655" s="234"/>
      <c r="E655" s="774"/>
      <c r="F655" s="775"/>
      <c r="G655" s="774"/>
      <c r="H655" s="776"/>
      <c r="I655" s="5"/>
    </row>
    <row r="656" spans="1:9" ht="18.75" customHeight="1">
      <c r="A656" s="234"/>
      <c r="B656" s="234"/>
      <c r="E656" s="774"/>
      <c r="F656" s="775"/>
      <c r="G656" s="774"/>
      <c r="H656" s="776"/>
      <c r="I656" s="5"/>
    </row>
    <row r="657" spans="1:9" ht="18.75" customHeight="1">
      <c r="A657" s="234"/>
      <c r="B657" s="234"/>
      <c r="E657" s="774"/>
      <c r="F657" s="775"/>
      <c r="G657" s="774"/>
      <c r="H657" s="776"/>
      <c r="I657" s="5"/>
    </row>
    <row r="658" spans="1:9" ht="18.75" customHeight="1">
      <c r="A658" s="234"/>
      <c r="B658" s="234"/>
      <c r="E658" s="774"/>
      <c r="F658" s="775"/>
      <c r="G658" s="774"/>
      <c r="H658" s="776"/>
      <c r="I658" s="5"/>
    </row>
    <row r="659" spans="1:9" ht="18.75" customHeight="1">
      <c r="A659" s="234"/>
      <c r="B659" s="234"/>
      <c r="E659" s="774"/>
      <c r="F659" s="775"/>
      <c r="G659" s="774"/>
      <c r="H659" s="776"/>
      <c r="I659" s="5"/>
    </row>
    <row r="660" spans="1:9" ht="18.75" customHeight="1">
      <c r="A660" s="234"/>
      <c r="B660" s="234"/>
      <c r="E660" s="774"/>
      <c r="F660" s="775"/>
      <c r="G660" s="774"/>
      <c r="H660" s="776"/>
      <c r="I660" s="5"/>
    </row>
    <row r="661" spans="1:9" ht="18.75" customHeight="1">
      <c r="A661" s="234"/>
      <c r="B661" s="234"/>
      <c r="E661" s="774"/>
      <c r="F661" s="775"/>
      <c r="G661" s="774"/>
      <c r="H661" s="776"/>
      <c r="I661" s="5"/>
    </row>
    <row r="662" spans="1:9" ht="18.75" customHeight="1">
      <c r="A662" s="234"/>
      <c r="B662" s="234"/>
      <c r="E662" s="774"/>
      <c r="F662" s="775"/>
      <c r="G662" s="774"/>
      <c r="H662" s="776"/>
      <c r="I662" s="5"/>
    </row>
    <row r="663" spans="1:9" ht="18.75" customHeight="1">
      <c r="A663" s="234"/>
      <c r="B663" s="234"/>
      <c r="E663" s="774"/>
      <c r="F663" s="775"/>
      <c r="G663" s="774"/>
      <c r="H663" s="776"/>
      <c r="I663" s="5"/>
    </row>
    <row r="664" spans="1:9" ht="18.75" customHeight="1">
      <c r="A664" s="234"/>
      <c r="B664" s="234"/>
      <c r="E664" s="774"/>
      <c r="F664" s="775"/>
      <c r="G664" s="774"/>
      <c r="H664" s="776"/>
      <c r="I664" s="5"/>
    </row>
    <row r="665" spans="1:9" ht="18.75" customHeight="1">
      <c r="A665" s="234"/>
      <c r="B665" s="234"/>
      <c r="E665" s="774"/>
      <c r="F665" s="775"/>
      <c r="G665" s="774"/>
      <c r="H665" s="776"/>
      <c r="I665" s="5"/>
    </row>
    <row r="666" spans="1:9" ht="18.75" customHeight="1">
      <c r="A666" s="234"/>
      <c r="B666" s="234"/>
      <c r="E666" s="774"/>
      <c r="F666" s="775"/>
      <c r="G666" s="774"/>
      <c r="H666" s="776"/>
      <c r="I666" s="5"/>
    </row>
    <row r="667" spans="1:9" ht="18.75" customHeight="1">
      <c r="A667" s="234"/>
      <c r="B667" s="234"/>
      <c r="E667" s="774"/>
      <c r="F667" s="775"/>
      <c r="G667" s="774"/>
      <c r="H667" s="776"/>
      <c r="I667" s="5"/>
    </row>
    <row r="668" spans="1:9" ht="18.75" customHeight="1">
      <c r="A668" s="234"/>
      <c r="B668" s="234"/>
      <c r="E668" s="774"/>
      <c r="F668" s="775"/>
      <c r="G668" s="774"/>
      <c r="H668" s="776"/>
      <c r="I668" s="5"/>
    </row>
    <row r="669" spans="1:9" ht="18.75" customHeight="1">
      <c r="A669" s="234"/>
      <c r="B669" s="234"/>
      <c r="E669" s="774"/>
      <c r="F669" s="775"/>
      <c r="G669" s="774"/>
      <c r="H669" s="776"/>
      <c r="I669" s="5"/>
    </row>
    <row r="670" spans="1:9" ht="18.75" customHeight="1">
      <c r="A670" s="234"/>
      <c r="B670" s="234"/>
      <c r="E670" s="774"/>
      <c r="F670" s="775"/>
      <c r="G670" s="774"/>
      <c r="H670" s="776"/>
      <c r="I670" s="5"/>
    </row>
    <row r="671" spans="1:9" ht="18.75" customHeight="1">
      <c r="A671" s="234"/>
      <c r="B671" s="234"/>
      <c r="E671" s="774"/>
      <c r="F671" s="775"/>
      <c r="G671" s="774"/>
      <c r="H671" s="776"/>
      <c r="I671" s="5"/>
    </row>
    <row r="672" spans="1:9" ht="18.75" customHeight="1">
      <c r="A672" s="234"/>
      <c r="B672" s="234"/>
      <c r="E672" s="774"/>
      <c r="F672" s="775"/>
      <c r="G672" s="774"/>
      <c r="H672" s="776"/>
      <c r="I672" s="5"/>
    </row>
    <row r="673" spans="1:9" ht="18.75" customHeight="1">
      <c r="A673" s="234"/>
      <c r="B673" s="234"/>
      <c r="E673" s="774"/>
      <c r="F673" s="775"/>
      <c r="G673" s="774"/>
      <c r="H673" s="776"/>
      <c r="I673" s="5"/>
    </row>
    <row r="674" spans="1:9" ht="18.75" customHeight="1">
      <c r="A674" s="234"/>
      <c r="B674" s="234"/>
      <c r="E674" s="774"/>
      <c r="F674" s="775"/>
      <c r="G674" s="774"/>
      <c r="H674" s="776"/>
      <c r="I674" s="5"/>
    </row>
    <row r="675" spans="1:9" ht="18.75" customHeight="1">
      <c r="A675" s="234"/>
      <c r="B675" s="234"/>
      <c r="E675" s="774"/>
      <c r="F675" s="775"/>
      <c r="G675" s="774"/>
      <c r="H675" s="776"/>
      <c r="I675" s="5"/>
    </row>
    <row r="676" spans="1:9" ht="18.75" customHeight="1">
      <c r="A676" s="234"/>
      <c r="B676" s="234"/>
      <c r="E676" s="774"/>
      <c r="F676" s="775"/>
      <c r="G676" s="774"/>
      <c r="H676" s="776"/>
      <c r="I676" s="5"/>
    </row>
    <row r="677" spans="1:9" ht="18.75" customHeight="1">
      <c r="A677" s="234"/>
      <c r="B677" s="234"/>
      <c r="E677" s="774"/>
      <c r="F677" s="775"/>
      <c r="G677" s="774"/>
      <c r="H677" s="776"/>
      <c r="I677" s="5"/>
    </row>
    <row r="678" spans="1:9" ht="18.75" customHeight="1">
      <c r="A678" s="234"/>
      <c r="B678" s="234"/>
      <c r="E678" s="774"/>
      <c r="F678" s="775"/>
      <c r="G678" s="774"/>
      <c r="H678" s="776"/>
      <c r="I678" s="5"/>
    </row>
    <row r="679" spans="1:9" ht="18.75" customHeight="1">
      <c r="A679" s="234"/>
      <c r="B679" s="234"/>
      <c r="E679" s="774"/>
      <c r="F679" s="775"/>
      <c r="G679" s="774"/>
      <c r="H679" s="776"/>
      <c r="I679" s="5"/>
    </row>
    <row r="680" spans="1:9" ht="18.75" customHeight="1">
      <c r="A680" s="234"/>
      <c r="B680" s="234"/>
      <c r="E680" s="774"/>
      <c r="F680" s="775"/>
      <c r="G680" s="774"/>
      <c r="H680" s="776"/>
      <c r="I680" s="5"/>
    </row>
    <row r="681" spans="1:9" ht="18.75" customHeight="1">
      <c r="A681" s="234"/>
      <c r="B681" s="234"/>
      <c r="E681" s="774"/>
      <c r="F681" s="775"/>
      <c r="G681" s="774"/>
      <c r="H681" s="776"/>
      <c r="I681" s="5"/>
    </row>
    <row r="682" spans="1:9" ht="18.75" customHeight="1">
      <c r="A682" s="234"/>
      <c r="B682" s="234"/>
      <c r="E682" s="774"/>
      <c r="F682" s="775"/>
      <c r="G682" s="774"/>
      <c r="H682" s="776"/>
      <c r="I682" s="5"/>
    </row>
    <row r="683" spans="1:9" ht="18.75" customHeight="1">
      <c r="A683" s="234"/>
      <c r="B683" s="234"/>
      <c r="E683" s="774"/>
      <c r="F683" s="775"/>
      <c r="G683" s="774"/>
      <c r="H683" s="776"/>
      <c r="I683" s="5"/>
    </row>
    <row r="684" spans="1:9" ht="18.75" customHeight="1">
      <c r="A684" s="234"/>
      <c r="B684" s="234"/>
      <c r="E684" s="774"/>
      <c r="F684" s="775"/>
      <c r="G684" s="774"/>
      <c r="H684" s="776"/>
      <c r="I684" s="5"/>
    </row>
    <row r="685" spans="1:9" ht="18.75" customHeight="1">
      <c r="A685" s="234"/>
      <c r="B685" s="234"/>
      <c r="E685" s="774"/>
      <c r="F685" s="775"/>
      <c r="G685" s="774"/>
      <c r="H685" s="776"/>
      <c r="I685" s="5"/>
    </row>
    <row r="686" spans="1:9" ht="18.75" customHeight="1">
      <c r="A686" s="234"/>
      <c r="B686" s="234"/>
      <c r="E686" s="774"/>
      <c r="F686" s="775"/>
      <c r="G686" s="774"/>
      <c r="H686" s="776"/>
      <c r="I686" s="5"/>
    </row>
    <row r="687" spans="1:9" ht="18.75" customHeight="1">
      <c r="A687" s="234"/>
      <c r="B687" s="234"/>
      <c r="E687" s="774"/>
      <c r="F687" s="775"/>
      <c r="G687" s="774"/>
      <c r="H687" s="776"/>
      <c r="I687" s="5"/>
    </row>
    <row r="688" spans="1:9" ht="18.75" customHeight="1">
      <c r="A688" s="234"/>
      <c r="B688" s="234"/>
      <c r="E688" s="774"/>
      <c r="F688" s="775"/>
      <c r="G688" s="774"/>
      <c r="H688" s="776"/>
      <c r="I688" s="5"/>
    </row>
    <row r="689" spans="1:9" ht="18.75" customHeight="1">
      <c r="A689" s="234"/>
      <c r="B689" s="234"/>
      <c r="E689" s="774"/>
      <c r="F689" s="775"/>
      <c r="G689" s="774"/>
      <c r="H689" s="776"/>
      <c r="I689" s="5"/>
    </row>
    <row r="690" spans="1:9" ht="18.75" customHeight="1">
      <c r="A690" s="234"/>
      <c r="B690" s="234"/>
      <c r="E690" s="774"/>
      <c r="F690" s="775"/>
      <c r="G690" s="774"/>
      <c r="H690" s="776"/>
      <c r="I690" s="5"/>
    </row>
    <row r="691" spans="1:9" ht="18.75" customHeight="1">
      <c r="A691" s="234"/>
      <c r="B691" s="234"/>
      <c r="E691" s="774"/>
      <c r="F691" s="775"/>
      <c r="G691" s="774"/>
      <c r="H691" s="776"/>
      <c r="I691" s="5"/>
    </row>
    <row r="692" spans="1:9" ht="18.75" customHeight="1">
      <c r="A692" s="234"/>
      <c r="B692" s="234"/>
      <c r="E692" s="774"/>
      <c r="F692" s="775"/>
      <c r="G692" s="774"/>
      <c r="H692" s="776"/>
      <c r="I692" s="5"/>
    </row>
    <row r="693" spans="1:9" ht="18.75" customHeight="1">
      <c r="A693" s="234"/>
      <c r="B693" s="234"/>
      <c r="E693" s="774"/>
      <c r="F693" s="775"/>
      <c r="G693" s="774"/>
      <c r="H693" s="776"/>
      <c r="I693" s="5"/>
    </row>
    <row r="694" spans="1:9" ht="18.75" customHeight="1">
      <c r="A694" s="234"/>
      <c r="B694" s="234"/>
      <c r="E694" s="774"/>
      <c r="F694" s="775"/>
      <c r="G694" s="774"/>
      <c r="H694" s="776"/>
      <c r="I694" s="5"/>
    </row>
    <row r="695" spans="1:9" ht="18.75" customHeight="1">
      <c r="A695" s="234"/>
      <c r="B695" s="234"/>
      <c r="E695" s="774"/>
      <c r="F695" s="775"/>
      <c r="G695" s="774"/>
      <c r="H695" s="776"/>
      <c r="I695" s="5"/>
    </row>
    <row r="696" spans="1:9" ht="18.75" customHeight="1">
      <c r="A696" s="234"/>
      <c r="B696" s="234"/>
      <c r="E696" s="774"/>
      <c r="F696" s="775"/>
      <c r="G696" s="774"/>
      <c r="H696" s="776"/>
      <c r="I696" s="5"/>
    </row>
    <row r="697" spans="1:9" ht="18.75" customHeight="1">
      <c r="A697" s="234"/>
      <c r="B697" s="234"/>
      <c r="E697" s="774"/>
      <c r="F697" s="775"/>
      <c r="G697" s="774"/>
      <c r="H697" s="776"/>
      <c r="I697" s="5"/>
    </row>
    <row r="698" spans="1:9" ht="18.75" customHeight="1">
      <c r="A698" s="234"/>
      <c r="B698" s="234"/>
      <c r="E698" s="774"/>
      <c r="F698" s="775"/>
      <c r="G698" s="774"/>
      <c r="H698" s="776"/>
      <c r="I698" s="5"/>
    </row>
    <row r="699" spans="1:9" ht="18.75" customHeight="1">
      <c r="A699" s="234"/>
      <c r="B699" s="234"/>
      <c r="E699" s="774"/>
      <c r="F699" s="775"/>
      <c r="G699" s="774"/>
      <c r="H699" s="776"/>
      <c r="I699" s="5"/>
    </row>
    <row r="700" spans="1:9" ht="18.75" customHeight="1">
      <c r="A700" s="234"/>
      <c r="B700" s="234"/>
      <c r="E700" s="774"/>
      <c r="F700" s="775"/>
      <c r="G700" s="774"/>
      <c r="H700" s="776"/>
      <c r="I700" s="5"/>
    </row>
    <row r="701" spans="1:9" ht="18.75" customHeight="1">
      <c r="A701" s="234"/>
      <c r="B701" s="234"/>
      <c r="E701" s="774"/>
      <c r="F701" s="775"/>
      <c r="G701" s="774"/>
      <c r="H701" s="776"/>
      <c r="I701" s="5"/>
    </row>
    <row r="702" spans="1:9" ht="18.75" customHeight="1">
      <c r="A702" s="234"/>
      <c r="B702" s="234"/>
      <c r="E702" s="774"/>
      <c r="F702" s="775"/>
      <c r="G702" s="774"/>
      <c r="H702" s="776"/>
      <c r="I702" s="5"/>
    </row>
    <row r="703" spans="1:9" ht="18.75" customHeight="1">
      <c r="A703" s="234"/>
      <c r="B703" s="234"/>
      <c r="E703" s="774"/>
      <c r="F703" s="775"/>
      <c r="G703" s="774"/>
      <c r="H703" s="776"/>
      <c r="I703" s="5"/>
    </row>
    <row r="704" spans="1:9" ht="18.75" customHeight="1">
      <c r="A704" s="234"/>
      <c r="B704" s="234"/>
      <c r="E704" s="774"/>
      <c r="F704" s="775"/>
      <c r="G704" s="774"/>
      <c r="H704" s="776"/>
      <c r="I704" s="5"/>
    </row>
    <row r="705" spans="1:9" ht="18.75" customHeight="1">
      <c r="A705" s="234"/>
      <c r="B705" s="234"/>
      <c r="E705" s="774"/>
      <c r="F705" s="775"/>
      <c r="G705" s="774"/>
      <c r="H705" s="776"/>
      <c r="I705" s="5"/>
    </row>
    <row r="706" spans="1:9" ht="18.75" customHeight="1">
      <c r="A706" s="234"/>
      <c r="B706" s="234"/>
      <c r="E706" s="774"/>
      <c r="F706" s="775"/>
      <c r="G706" s="774"/>
      <c r="H706" s="776"/>
      <c r="I706" s="5"/>
    </row>
    <row r="707" spans="1:9" ht="18.75" customHeight="1">
      <c r="A707" s="234"/>
      <c r="B707" s="234"/>
      <c r="E707" s="774"/>
      <c r="F707" s="775"/>
      <c r="G707" s="774"/>
      <c r="H707" s="776"/>
      <c r="I707" s="5"/>
    </row>
    <row r="708" spans="1:9" ht="18.75" customHeight="1">
      <c r="A708" s="234"/>
      <c r="B708" s="234"/>
      <c r="E708" s="774"/>
      <c r="F708" s="775"/>
      <c r="G708" s="774"/>
      <c r="H708" s="776"/>
      <c r="I708" s="5"/>
    </row>
    <row r="709" spans="1:9" ht="18.75" customHeight="1">
      <c r="A709" s="234"/>
      <c r="B709" s="234"/>
      <c r="E709" s="774"/>
      <c r="F709" s="775"/>
      <c r="G709" s="774"/>
      <c r="H709" s="776"/>
      <c r="I709" s="5"/>
    </row>
    <row r="710" spans="1:9" ht="18.75" customHeight="1">
      <c r="A710" s="234"/>
      <c r="B710" s="234"/>
      <c r="E710" s="774"/>
      <c r="F710" s="775"/>
      <c r="G710" s="774"/>
      <c r="H710" s="776"/>
      <c r="I710" s="5"/>
    </row>
    <row r="711" spans="1:9" ht="18.75" customHeight="1">
      <c r="A711" s="234"/>
      <c r="B711" s="234"/>
      <c r="E711" s="774"/>
      <c r="F711" s="775"/>
      <c r="G711" s="774"/>
      <c r="H711" s="776"/>
      <c r="I711" s="5"/>
    </row>
    <row r="712" spans="1:9" ht="18.75" customHeight="1">
      <c r="A712" s="234"/>
      <c r="B712" s="234"/>
      <c r="E712" s="774"/>
      <c r="F712" s="775"/>
      <c r="G712" s="774"/>
      <c r="H712" s="776"/>
      <c r="I712" s="5"/>
    </row>
    <row r="713" spans="1:9" ht="18.75" customHeight="1">
      <c r="A713" s="234"/>
      <c r="B713" s="234"/>
      <c r="E713" s="774"/>
      <c r="F713" s="775"/>
      <c r="G713" s="774"/>
      <c r="H713" s="776"/>
      <c r="I713" s="5"/>
    </row>
    <row r="714" spans="1:9" ht="18.75" customHeight="1">
      <c r="A714" s="234"/>
      <c r="B714" s="234"/>
      <c r="E714" s="774"/>
      <c r="F714" s="775"/>
      <c r="G714" s="774"/>
      <c r="H714" s="776"/>
      <c r="I714" s="5"/>
    </row>
    <row r="715" spans="1:9" ht="18.75" customHeight="1">
      <c r="A715" s="234"/>
      <c r="B715" s="234"/>
      <c r="E715" s="774"/>
      <c r="F715" s="775"/>
      <c r="G715" s="774"/>
      <c r="H715" s="776"/>
      <c r="I715" s="5"/>
    </row>
    <row r="716" spans="1:9" ht="18.75" customHeight="1">
      <c r="A716" s="234"/>
      <c r="B716" s="234"/>
      <c r="E716" s="774"/>
      <c r="F716" s="775"/>
      <c r="G716" s="774"/>
      <c r="H716" s="776"/>
      <c r="I716" s="5"/>
    </row>
    <row r="717" spans="1:9" ht="18.75" customHeight="1">
      <c r="A717" s="234"/>
      <c r="B717" s="234"/>
      <c r="E717" s="774"/>
      <c r="F717" s="775"/>
      <c r="G717" s="774"/>
      <c r="H717" s="776"/>
      <c r="I717" s="5"/>
    </row>
    <row r="718" spans="1:9" ht="18.75" customHeight="1">
      <c r="A718" s="234"/>
      <c r="B718" s="234"/>
      <c r="E718" s="774"/>
      <c r="F718" s="775"/>
      <c r="G718" s="774"/>
      <c r="H718" s="776"/>
      <c r="I718" s="5"/>
    </row>
    <row r="719" spans="1:9" ht="18.75" customHeight="1">
      <c r="A719" s="234"/>
      <c r="B719" s="234"/>
      <c r="E719" s="774"/>
      <c r="F719" s="775"/>
      <c r="G719" s="774"/>
      <c r="H719" s="776"/>
      <c r="I719" s="5"/>
    </row>
    <row r="720" spans="1:9" ht="18.75" customHeight="1">
      <c r="A720" s="234"/>
      <c r="B720" s="234"/>
      <c r="E720" s="774"/>
      <c r="F720" s="775"/>
      <c r="G720" s="774"/>
      <c r="H720" s="776"/>
      <c r="I720" s="5"/>
    </row>
    <row r="721" spans="1:9" ht="18.75" customHeight="1">
      <c r="A721" s="234"/>
      <c r="B721" s="234"/>
      <c r="E721" s="774"/>
      <c r="F721" s="775"/>
      <c r="G721" s="774"/>
      <c r="H721" s="776"/>
      <c r="I721" s="5"/>
    </row>
    <row r="722" spans="1:9" ht="18.75" customHeight="1">
      <c r="A722" s="234"/>
      <c r="B722" s="234"/>
      <c r="E722" s="774"/>
      <c r="F722" s="775"/>
      <c r="G722" s="774"/>
      <c r="H722" s="776"/>
      <c r="I722" s="5"/>
    </row>
    <row r="723" spans="1:9" ht="18.75" customHeight="1">
      <c r="A723" s="234"/>
      <c r="B723" s="234"/>
      <c r="E723" s="774"/>
      <c r="F723" s="775"/>
      <c r="G723" s="774"/>
      <c r="H723" s="776"/>
      <c r="I723" s="5"/>
    </row>
    <row r="724" spans="1:9" ht="18.75" customHeight="1">
      <c r="A724" s="234"/>
      <c r="B724" s="234"/>
      <c r="E724" s="774"/>
      <c r="F724" s="775"/>
      <c r="G724" s="774"/>
      <c r="H724" s="776"/>
      <c r="I724" s="5"/>
    </row>
    <row r="725" spans="1:9" ht="18.75" customHeight="1">
      <c r="A725" s="234"/>
      <c r="B725" s="234"/>
      <c r="E725" s="774"/>
      <c r="F725" s="775"/>
      <c r="G725" s="774"/>
      <c r="H725" s="776"/>
      <c r="I725" s="5"/>
    </row>
    <row r="726" spans="1:9" ht="18.75" customHeight="1">
      <c r="A726" s="234"/>
      <c r="B726" s="234"/>
      <c r="E726" s="774"/>
      <c r="F726" s="775"/>
      <c r="G726" s="774"/>
      <c r="H726" s="776"/>
      <c r="I726" s="5"/>
    </row>
    <row r="727" spans="1:9" ht="18.75" customHeight="1">
      <c r="A727" s="234"/>
      <c r="B727" s="234"/>
      <c r="E727" s="774"/>
      <c r="F727" s="775"/>
      <c r="G727" s="774"/>
      <c r="H727" s="776"/>
      <c r="I727" s="5"/>
    </row>
    <row r="728" spans="1:9" ht="18.75" customHeight="1">
      <c r="A728" s="234"/>
      <c r="B728" s="234"/>
      <c r="E728" s="774"/>
      <c r="F728" s="775"/>
      <c r="G728" s="774"/>
      <c r="H728" s="776"/>
      <c r="I728" s="5"/>
    </row>
    <row r="729" spans="1:9" ht="18.75" customHeight="1">
      <c r="A729" s="234"/>
      <c r="B729" s="234"/>
      <c r="E729" s="774"/>
      <c r="F729" s="775"/>
      <c r="G729" s="774"/>
      <c r="H729" s="776"/>
      <c r="I729" s="5"/>
    </row>
    <row r="730" spans="1:9" ht="18.75" customHeight="1">
      <c r="A730" s="234"/>
      <c r="B730" s="234"/>
      <c r="E730" s="774"/>
      <c r="F730" s="775"/>
      <c r="G730" s="774"/>
      <c r="H730" s="776"/>
      <c r="I730" s="5"/>
    </row>
    <row r="731" spans="1:9" ht="18.75" customHeight="1">
      <c r="A731" s="234"/>
      <c r="B731" s="234"/>
      <c r="E731" s="774"/>
      <c r="F731" s="775"/>
      <c r="G731" s="774"/>
      <c r="H731" s="776"/>
      <c r="I731" s="5"/>
    </row>
    <row r="732" spans="1:9" ht="18.75" customHeight="1">
      <c r="A732" s="234"/>
      <c r="B732" s="234"/>
      <c r="E732" s="774"/>
      <c r="F732" s="775"/>
      <c r="G732" s="774"/>
      <c r="H732" s="776"/>
      <c r="I732" s="5"/>
    </row>
    <row r="733" spans="1:9" ht="18.75" customHeight="1">
      <c r="A733" s="234"/>
      <c r="B733" s="234"/>
      <c r="E733" s="774"/>
      <c r="F733" s="775"/>
      <c r="G733" s="774"/>
      <c r="H733" s="776"/>
      <c r="I733" s="5"/>
    </row>
    <row r="734" spans="1:9" ht="18.75" customHeight="1">
      <c r="A734" s="234"/>
      <c r="B734" s="234"/>
      <c r="E734" s="774"/>
      <c r="F734" s="775"/>
      <c r="G734" s="774"/>
      <c r="H734" s="776"/>
      <c r="I734" s="5"/>
    </row>
    <row r="735" spans="1:9" ht="18.75" customHeight="1">
      <c r="A735" s="234"/>
      <c r="B735" s="234"/>
      <c r="E735" s="774"/>
      <c r="F735" s="775"/>
      <c r="G735" s="774"/>
      <c r="H735" s="776"/>
      <c r="I735" s="5"/>
    </row>
    <row r="736" spans="1:9" ht="18.75" customHeight="1">
      <c r="A736" s="234"/>
      <c r="B736" s="234"/>
      <c r="E736" s="774"/>
      <c r="F736" s="775"/>
      <c r="G736" s="774"/>
      <c r="H736" s="776"/>
      <c r="I736" s="5"/>
    </row>
    <row r="737" spans="1:9" ht="18.75" customHeight="1">
      <c r="A737" s="234"/>
      <c r="B737" s="234"/>
      <c r="E737" s="774"/>
      <c r="F737" s="775"/>
      <c r="G737" s="774"/>
      <c r="H737" s="776"/>
      <c r="I737" s="5"/>
    </row>
    <row r="738" spans="1:9" ht="18.75" customHeight="1">
      <c r="A738" s="234"/>
      <c r="B738" s="234"/>
      <c r="E738" s="774"/>
      <c r="F738" s="775"/>
      <c r="G738" s="774"/>
      <c r="H738" s="776"/>
      <c r="I738" s="5"/>
    </row>
    <row r="739" spans="1:9" ht="18.75" customHeight="1">
      <c r="A739" s="234"/>
      <c r="B739" s="234"/>
      <c r="E739" s="774"/>
      <c r="F739" s="775"/>
      <c r="G739" s="774"/>
      <c r="H739" s="776"/>
      <c r="I739" s="5"/>
    </row>
    <row r="740" spans="1:9" ht="18.75" customHeight="1">
      <c r="A740" s="234"/>
      <c r="B740" s="234"/>
      <c r="E740" s="774"/>
      <c r="F740" s="775"/>
      <c r="G740" s="774"/>
      <c r="H740" s="776"/>
      <c r="I740" s="5"/>
    </row>
    <row r="741" spans="1:9" ht="18.75" customHeight="1">
      <c r="A741" s="234"/>
      <c r="B741" s="234"/>
      <c r="E741" s="774"/>
      <c r="F741" s="775"/>
      <c r="G741" s="774"/>
      <c r="H741" s="776"/>
      <c r="I741" s="5"/>
    </row>
    <row r="742" spans="1:9" ht="18.75" customHeight="1">
      <c r="A742" s="234"/>
      <c r="B742" s="234"/>
      <c r="E742" s="774"/>
      <c r="F742" s="775"/>
      <c r="G742" s="774"/>
      <c r="H742" s="776"/>
      <c r="I742" s="5"/>
    </row>
    <row r="743" spans="1:9" ht="18.75" customHeight="1">
      <c r="A743" s="234"/>
      <c r="B743" s="234"/>
      <c r="E743" s="774"/>
      <c r="F743" s="775"/>
      <c r="G743" s="774"/>
      <c r="H743" s="776"/>
      <c r="I743" s="5"/>
    </row>
    <row r="744" spans="1:9" ht="18.75" customHeight="1">
      <c r="A744" s="234"/>
      <c r="B744" s="234"/>
      <c r="E744" s="774"/>
      <c r="F744" s="775"/>
      <c r="G744" s="774"/>
      <c r="H744" s="776"/>
      <c r="I744" s="5"/>
    </row>
    <row r="745" spans="1:9" ht="18.75" customHeight="1">
      <c r="A745" s="234"/>
      <c r="B745" s="234"/>
      <c r="E745" s="774"/>
      <c r="F745" s="775"/>
      <c r="G745" s="774"/>
      <c r="H745" s="776"/>
      <c r="I745" s="5"/>
    </row>
    <row r="746" spans="1:9" ht="18.75" customHeight="1">
      <c r="A746" s="234"/>
      <c r="B746" s="234"/>
      <c r="E746" s="774"/>
      <c r="F746" s="775"/>
      <c r="G746" s="774"/>
      <c r="H746" s="776"/>
      <c r="I746" s="5"/>
    </row>
    <row r="747" spans="1:9" ht="18.75" customHeight="1">
      <c r="A747" s="234"/>
      <c r="B747" s="234"/>
      <c r="E747" s="774"/>
      <c r="F747" s="775"/>
      <c r="G747" s="774"/>
      <c r="H747" s="776"/>
      <c r="I747" s="5"/>
    </row>
    <row r="748" spans="1:9" ht="18.75" customHeight="1">
      <c r="A748" s="234"/>
      <c r="B748" s="234"/>
      <c r="E748" s="774"/>
      <c r="F748" s="775"/>
      <c r="G748" s="774"/>
      <c r="H748" s="776"/>
      <c r="I748" s="5"/>
    </row>
    <row r="749" spans="1:9" ht="18.75" customHeight="1">
      <c r="A749" s="234"/>
      <c r="B749" s="234"/>
      <c r="E749" s="774"/>
      <c r="F749" s="775"/>
      <c r="G749" s="774"/>
      <c r="H749" s="776"/>
      <c r="I749" s="5"/>
    </row>
    <row r="750" spans="1:9" ht="18.75" customHeight="1">
      <c r="A750" s="234"/>
      <c r="B750" s="234"/>
      <c r="E750" s="774"/>
      <c r="F750" s="775"/>
      <c r="G750" s="774"/>
      <c r="H750" s="776"/>
      <c r="I750" s="5"/>
    </row>
    <row r="751" spans="1:9" ht="18.75" customHeight="1">
      <c r="A751" s="234"/>
      <c r="B751" s="234"/>
      <c r="E751" s="774"/>
      <c r="F751" s="775"/>
      <c r="G751" s="774"/>
      <c r="H751" s="776"/>
      <c r="I751" s="5"/>
    </row>
    <row r="752" spans="1:9" ht="18.75" customHeight="1">
      <c r="A752" s="234"/>
      <c r="B752" s="234"/>
      <c r="E752" s="774"/>
      <c r="F752" s="775"/>
      <c r="G752" s="774"/>
      <c r="H752" s="776"/>
      <c r="I752" s="5"/>
    </row>
    <row r="753" spans="1:9" ht="18.75" customHeight="1">
      <c r="A753" s="234"/>
      <c r="B753" s="234"/>
      <c r="E753" s="774"/>
      <c r="F753" s="775"/>
      <c r="G753" s="774"/>
      <c r="H753" s="776"/>
      <c r="I753" s="5"/>
    </row>
    <row r="754" spans="1:9" ht="18.75" customHeight="1">
      <c r="A754" s="234"/>
      <c r="B754" s="234"/>
      <c r="E754" s="774"/>
      <c r="F754" s="775"/>
      <c r="G754" s="774"/>
      <c r="H754" s="776"/>
      <c r="I754" s="5"/>
    </row>
    <row r="755" spans="1:9" ht="18.75" customHeight="1">
      <c r="A755" s="234"/>
      <c r="B755" s="234"/>
      <c r="E755" s="774"/>
      <c r="F755" s="775"/>
      <c r="G755" s="774"/>
      <c r="H755" s="776"/>
      <c r="I755" s="5"/>
    </row>
    <row r="756" spans="1:9" ht="18.75" customHeight="1">
      <c r="A756" s="234"/>
      <c r="B756" s="234"/>
      <c r="E756" s="774"/>
      <c r="F756" s="775"/>
      <c r="G756" s="774"/>
      <c r="H756" s="776"/>
      <c r="I756" s="5"/>
    </row>
    <row r="757" spans="1:9" ht="18.75" customHeight="1">
      <c r="A757" s="234"/>
      <c r="B757" s="234"/>
      <c r="E757" s="774"/>
      <c r="F757" s="775"/>
      <c r="G757" s="774"/>
      <c r="H757" s="776"/>
      <c r="I757" s="5"/>
    </row>
    <row r="758" spans="1:9" ht="18.75" customHeight="1">
      <c r="A758" s="234"/>
      <c r="B758" s="234"/>
      <c r="E758" s="774"/>
      <c r="F758" s="775"/>
      <c r="G758" s="774"/>
      <c r="H758" s="776"/>
      <c r="I758" s="5"/>
    </row>
    <row r="759" spans="1:9" ht="18.75" customHeight="1">
      <c r="A759" s="234"/>
      <c r="B759" s="234"/>
      <c r="E759" s="774"/>
      <c r="F759" s="775"/>
      <c r="G759" s="774"/>
      <c r="H759" s="776"/>
      <c r="I759" s="5"/>
    </row>
    <row r="760" spans="1:9" ht="18.75" customHeight="1">
      <c r="A760" s="234"/>
      <c r="B760" s="234"/>
      <c r="E760" s="774"/>
      <c r="F760" s="775"/>
      <c r="G760" s="774"/>
      <c r="H760" s="776"/>
      <c r="I760" s="5"/>
    </row>
    <row r="761" spans="1:9" ht="18.75" customHeight="1">
      <c r="A761" s="234"/>
      <c r="B761" s="234"/>
      <c r="E761" s="774"/>
      <c r="F761" s="775"/>
      <c r="G761" s="774"/>
      <c r="H761" s="776"/>
      <c r="I761" s="5"/>
    </row>
    <row r="762" spans="1:9" ht="18.75" customHeight="1">
      <c r="A762" s="234"/>
      <c r="B762" s="234"/>
      <c r="E762" s="774"/>
      <c r="F762" s="775"/>
      <c r="G762" s="774"/>
      <c r="H762" s="776"/>
      <c r="I762" s="5"/>
    </row>
    <row r="763" spans="1:9" ht="18.75" customHeight="1">
      <c r="A763" s="234"/>
      <c r="B763" s="234"/>
      <c r="E763" s="774"/>
      <c r="F763" s="775"/>
      <c r="G763" s="774"/>
      <c r="H763" s="776"/>
      <c r="I763" s="5"/>
    </row>
    <row r="764" spans="1:9" ht="18.75" customHeight="1">
      <c r="A764" s="234"/>
      <c r="B764" s="234"/>
      <c r="E764" s="774"/>
      <c r="F764" s="775"/>
      <c r="G764" s="774"/>
      <c r="H764" s="776"/>
      <c r="I764" s="5"/>
    </row>
    <row r="765" spans="1:9" ht="18.75" customHeight="1">
      <c r="A765" s="234"/>
      <c r="B765" s="234"/>
      <c r="E765" s="774"/>
      <c r="F765" s="775"/>
      <c r="G765" s="774"/>
      <c r="H765" s="776"/>
      <c r="I765" s="5"/>
    </row>
    <row r="766" spans="1:9" ht="18.75" customHeight="1">
      <c r="A766" s="234"/>
      <c r="B766" s="234"/>
      <c r="E766" s="774"/>
      <c r="F766" s="775"/>
      <c r="G766" s="774"/>
      <c r="H766" s="776"/>
      <c r="I766" s="5"/>
    </row>
    <row r="767" spans="1:9" ht="18.75" customHeight="1">
      <c r="A767" s="234"/>
      <c r="B767" s="234"/>
      <c r="E767" s="774"/>
      <c r="F767" s="775"/>
      <c r="G767" s="774"/>
      <c r="H767" s="776"/>
      <c r="I767" s="5"/>
    </row>
    <row r="768" spans="1:9" ht="18.75" customHeight="1">
      <c r="A768" s="234"/>
      <c r="B768" s="234"/>
      <c r="E768" s="774"/>
      <c r="F768" s="775"/>
      <c r="G768" s="774"/>
      <c r="H768" s="776"/>
      <c r="I768" s="5"/>
    </row>
    <row r="769" spans="1:9" ht="18.75" customHeight="1">
      <c r="A769" s="234"/>
      <c r="B769" s="234"/>
      <c r="E769" s="774"/>
      <c r="F769" s="775"/>
      <c r="G769" s="774"/>
      <c r="H769" s="776"/>
      <c r="I769" s="5"/>
    </row>
    <row r="770" spans="1:9" ht="18.75" customHeight="1">
      <c r="A770" s="234"/>
      <c r="B770" s="234"/>
      <c r="E770" s="774"/>
      <c r="F770" s="775"/>
      <c r="G770" s="774"/>
      <c r="H770" s="776"/>
      <c r="I770" s="5"/>
    </row>
    <row r="771" spans="1:9" ht="18.75" customHeight="1">
      <c r="A771" s="234"/>
      <c r="B771" s="234"/>
      <c r="E771" s="774"/>
      <c r="F771" s="775"/>
      <c r="G771" s="774"/>
      <c r="H771" s="776"/>
      <c r="I771" s="5"/>
    </row>
    <row r="772" spans="1:9" ht="18.75" customHeight="1">
      <c r="A772" s="234"/>
      <c r="B772" s="234"/>
      <c r="E772" s="774"/>
      <c r="F772" s="775"/>
      <c r="G772" s="774"/>
      <c r="H772" s="776"/>
      <c r="I772" s="5"/>
    </row>
    <row r="773" spans="1:9" ht="18.75" customHeight="1">
      <c r="A773" s="234"/>
      <c r="B773" s="234"/>
      <c r="E773" s="774"/>
      <c r="F773" s="775"/>
      <c r="G773" s="774"/>
      <c r="H773" s="776"/>
      <c r="I773" s="5"/>
    </row>
    <row r="774" spans="1:9" ht="18.75" customHeight="1">
      <c r="A774" s="234"/>
      <c r="B774" s="234"/>
      <c r="E774" s="774"/>
      <c r="F774" s="775"/>
      <c r="G774" s="774"/>
      <c r="H774" s="776"/>
      <c r="I774" s="5"/>
    </row>
    <row r="775" spans="1:9" ht="18.75" customHeight="1">
      <c r="A775" s="234"/>
      <c r="B775" s="234"/>
      <c r="E775" s="774"/>
      <c r="F775" s="775"/>
      <c r="G775" s="774"/>
      <c r="H775" s="776"/>
      <c r="I775" s="5"/>
    </row>
    <row r="776" spans="1:9" ht="18.75" customHeight="1">
      <c r="A776" s="234"/>
      <c r="B776" s="234"/>
      <c r="E776" s="774"/>
      <c r="F776" s="775"/>
      <c r="G776" s="774"/>
      <c r="H776" s="776"/>
      <c r="I776" s="5"/>
    </row>
    <row r="777" spans="1:9" ht="18.75" customHeight="1">
      <c r="A777" s="234"/>
      <c r="B777" s="234"/>
      <c r="E777" s="774"/>
      <c r="F777" s="775"/>
      <c r="G777" s="774"/>
      <c r="H777" s="776"/>
      <c r="I777" s="5"/>
    </row>
    <row r="778" spans="1:9" ht="18.75" customHeight="1">
      <c r="A778" s="234"/>
      <c r="B778" s="234"/>
      <c r="E778" s="774"/>
      <c r="F778" s="775"/>
      <c r="G778" s="774"/>
      <c r="H778" s="776"/>
      <c r="I778" s="5"/>
    </row>
    <row r="779" spans="1:9" ht="18.75" customHeight="1">
      <c r="A779" s="234"/>
      <c r="B779" s="234"/>
      <c r="E779" s="774"/>
      <c r="F779" s="775"/>
      <c r="G779" s="774"/>
      <c r="H779" s="776"/>
      <c r="I779" s="5"/>
    </row>
    <row r="780" spans="1:9" ht="18.75" customHeight="1">
      <c r="A780" s="234"/>
      <c r="B780" s="234"/>
      <c r="E780" s="774"/>
      <c r="F780" s="775"/>
      <c r="G780" s="774"/>
      <c r="H780" s="776"/>
      <c r="I780" s="5"/>
    </row>
    <row r="781" spans="1:9" ht="18.75" customHeight="1">
      <c r="A781" s="234"/>
      <c r="B781" s="234"/>
      <c r="E781" s="774"/>
      <c r="F781" s="775"/>
      <c r="G781" s="774"/>
      <c r="H781" s="776"/>
      <c r="I781" s="5"/>
    </row>
    <row r="782" spans="1:9" ht="18.75" customHeight="1">
      <c r="A782" s="234"/>
      <c r="B782" s="234"/>
      <c r="E782" s="774"/>
      <c r="F782" s="775"/>
      <c r="G782" s="774"/>
      <c r="H782" s="776"/>
      <c r="I782" s="5"/>
    </row>
    <row r="783" spans="1:9" ht="18.75" customHeight="1">
      <c r="A783" s="234"/>
      <c r="B783" s="234"/>
      <c r="E783" s="774"/>
      <c r="F783" s="775"/>
      <c r="G783" s="774"/>
      <c r="H783" s="776"/>
      <c r="I783" s="5"/>
    </row>
    <row r="784" spans="1:9" ht="18.75" customHeight="1">
      <c r="A784" s="234"/>
      <c r="B784" s="234"/>
      <c r="E784" s="774"/>
      <c r="F784" s="775"/>
      <c r="G784" s="774"/>
      <c r="H784" s="776"/>
      <c r="I784" s="5"/>
    </row>
    <row r="785" spans="1:9" ht="18.75" customHeight="1">
      <c r="A785" s="234"/>
      <c r="B785" s="234"/>
      <c r="E785" s="774"/>
      <c r="F785" s="775"/>
      <c r="G785" s="774"/>
      <c r="H785" s="776"/>
      <c r="I785" s="5"/>
    </row>
    <row r="786" spans="1:9" ht="18.75" customHeight="1">
      <c r="A786" s="234"/>
      <c r="B786" s="234"/>
      <c r="E786" s="774"/>
      <c r="F786" s="775"/>
      <c r="G786" s="774"/>
      <c r="H786" s="776"/>
      <c r="I786" s="5"/>
    </row>
    <row r="787" spans="1:9" ht="18.75" customHeight="1">
      <c r="A787" s="234"/>
      <c r="B787" s="234"/>
      <c r="E787" s="774"/>
      <c r="F787" s="775"/>
      <c r="G787" s="774"/>
      <c r="H787" s="776"/>
      <c r="I787" s="5"/>
    </row>
    <row r="788" spans="1:9" ht="18.75" customHeight="1">
      <c r="A788" s="234"/>
      <c r="B788" s="234"/>
      <c r="E788" s="774"/>
      <c r="F788" s="775"/>
      <c r="G788" s="774"/>
      <c r="H788" s="776"/>
      <c r="I788" s="5"/>
    </row>
    <row r="789" spans="1:9" ht="18.75" customHeight="1">
      <c r="A789" s="234"/>
      <c r="B789" s="234"/>
      <c r="E789" s="774"/>
      <c r="F789" s="775"/>
      <c r="G789" s="774"/>
      <c r="H789" s="776"/>
      <c r="I789" s="5"/>
    </row>
    <row r="790" spans="1:9" ht="18.75" customHeight="1">
      <c r="A790" s="234"/>
      <c r="B790" s="234"/>
      <c r="E790" s="774"/>
      <c r="F790" s="775"/>
      <c r="G790" s="774"/>
      <c r="H790" s="776"/>
      <c r="I790" s="5"/>
    </row>
    <row r="791" spans="1:9" ht="18.75" customHeight="1">
      <c r="A791" s="234"/>
      <c r="B791" s="234"/>
      <c r="E791" s="774"/>
      <c r="F791" s="775"/>
      <c r="G791" s="774"/>
      <c r="H791" s="776"/>
      <c r="I791" s="5"/>
    </row>
    <row r="792" spans="1:9" ht="18.75" customHeight="1">
      <c r="A792" s="234"/>
      <c r="B792" s="234"/>
      <c r="E792" s="774"/>
      <c r="F792" s="775"/>
      <c r="G792" s="774"/>
      <c r="H792" s="776"/>
      <c r="I792" s="5"/>
    </row>
    <row r="793" spans="1:9" ht="18.75" customHeight="1">
      <c r="A793" s="234"/>
      <c r="B793" s="234"/>
      <c r="E793" s="774"/>
      <c r="F793" s="775"/>
      <c r="G793" s="774"/>
      <c r="H793" s="776"/>
      <c r="I793" s="5"/>
    </row>
    <row r="794" spans="1:9" ht="18.75" customHeight="1">
      <c r="A794" s="234"/>
      <c r="B794" s="234"/>
      <c r="E794" s="774"/>
      <c r="F794" s="775"/>
      <c r="G794" s="774"/>
      <c r="H794" s="776"/>
      <c r="I794" s="5"/>
    </row>
    <row r="795" spans="1:9" ht="18.75" customHeight="1">
      <c r="A795" s="234"/>
      <c r="B795" s="234"/>
      <c r="E795" s="774"/>
      <c r="F795" s="775"/>
      <c r="G795" s="774"/>
      <c r="H795" s="776"/>
      <c r="I795" s="5"/>
    </row>
    <row r="796" spans="1:9" ht="18.75" customHeight="1">
      <c r="A796" s="234"/>
      <c r="B796" s="234"/>
      <c r="E796" s="774"/>
      <c r="F796" s="775"/>
      <c r="G796" s="774"/>
      <c r="H796" s="776"/>
      <c r="I796" s="5"/>
    </row>
    <row r="797" spans="1:9" ht="18.75" customHeight="1">
      <c r="A797" s="234"/>
      <c r="B797" s="234"/>
      <c r="E797" s="774"/>
      <c r="F797" s="775"/>
      <c r="G797" s="774"/>
      <c r="H797" s="776"/>
      <c r="I797" s="5"/>
    </row>
    <row r="798" spans="1:9" ht="18.75" customHeight="1">
      <c r="A798" s="234"/>
      <c r="B798" s="234"/>
      <c r="E798" s="774"/>
      <c r="F798" s="775"/>
      <c r="G798" s="774"/>
      <c r="H798" s="776"/>
      <c r="I798" s="5"/>
    </row>
    <row r="799" spans="1:9" ht="18.75" customHeight="1">
      <c r="A799" s="234"/>
      <c r="B799" s="234"/>
      <c r="E799" s="774"/>
      <c r="F799" s="775"/>
      <c r="G799" s="774"/>
      <c r="H799" s="776"/>
      <c r="I799" s="5"/>
    </row>
    <row r="800" spans="1:9" ht="18.75" customHeight="1">
      <c r="A800" s="234"/>
      <c r="B800" s="234"/>
      <c r="E800" s="774"/>
      <c r="F800" s="775"/>
      <c r="G800" s="774"/>
      <c r="H800" s="776"/>
      <c r="I800" s="5"/>
    </row>
    <row r="801" spans="1:9" ht="18.75" customHeight="1">
      <c r="A801" s="234"/>
      <c r="B801" s="234"/>
      <c r="E801" s="774"/>
      <c r="F801" s="775"/>
      <c r="G801" s="774"/>
      <c r="H801" s="776"/>
      <c r="I801" s="5"/>
    </row>
    <row r="802" spans="1:9" ht="18.75" customHeight="1">
      <c r="A802" s="234"/>
      <c r="B802" s="234"/>
      <c r="E802" s="774"/>
      <c r="F802" s="775"/>
      <c r="G802" s="774"/>
      <c r="H802" s="776"/>
      <c r="I802" s="5"/>
    </row>
    <row r="803" spans="1:9" ht="18.75" customHeight="1">
      <c r="A803" s="234"/>
      <c r="B803" s="234"/>
      <c r="E803" s="774"/>
      <c r="F803" s="775"/>
      <c r="G803" s="774"/>
      <c r="H803" s="776"/>
      <c r="I803" s="5"/>
    </row>
    <row r="804" spans="1:9" ht="18.75" customHeight="1">
      <c r="A804" s="234"/>
      <c r="B804" s="234"/>
      <c r="E804" s="774"/>
      <c r="F804" s="775"/>
      <c r="G804" s="774"/>
      <c r="H804" s="776"/>
      <c r="I804" s="5"/>
    </row>
    <row r="805" spans="1:9" ht="18.75" customHeight="1">
      <c r="A805" s="234"/>
      <c r="B805" s="234"/>
      <c r="E805" s="774"/>
      <c r="F805" s="775"/>
      <c r="G805" s="774"/>
      <c r="H805" s="776"/>
      <c r="I805" s="5"/>
    </row>
    <row r="806" spans="1:9" ht="18.75" customHeight="1">
      <c r="A806" s="234"/>
      <c r="B806" s="234"/>
      <c r="E806" s="774"/>
      <c r="F806" s="775"/>
      <c r="G806" s="774"/>
      <c r="H806" s="776"/>
      <c r="I806" s="5"/>
    </row>
    <row r="807" spans="1:9" ht="18.75" customHeight="1">
      <c r="A807" s="234"/>
      <c r="B807" s="234"/>
      <c r="E807" s="774"/>
      <c r="F807" s="775"/>
      <c r="G807" s="774"/>
      <c r="H807" s="776"/>
      <c r="I807" s="5"/>
    </row>
    <row r="808" spans="1:9" ht="18.75" customHeight="1">
      <c r="A808" s="234"/>
      <c r="B808" s="234"/>
      <c r="E808" s="774"/>
      <c r="F808" s="775"/>
      <c r="G808" s="774"/>
      <c r="H808" s="776"/>
      <c r="I808" s="5"/>
    </row>
    <row r="809" spans="1:9" ht="18.75" customHeight="1">
      <c r="A809" s="234"/>
      <c r="B809" s="234"/>
      <c r="E809" s="774"/>
      <c r="F809" s="775"/>
      <c r="G809" s="774"/>
      <c r="H809" s="776"/>
      <c r="I809" s="5"/>
    </row>
    <row r="810" spans="1:9" ht="18.75" customHeight="1">
      <c r="A810" s="234"/>
      <c r="B810" s="234"/>
      <c r="E810" s="774"/>
      <c r="F810" s="775"/>
      <c r="G810" s="774"/>
      <c r="H810" s="776"/>
      <c r="I810" s="5"/>
    </row>
    <row r="811" spans="1:9" ht="18.75" customHeight="1">
      <c r="A811" s="234"/>
      <c r="B811" s="234"/>
      <c r="E811" s="774"/>
      <c r="F811" s="775"/>
      <c r="G811" s="774"/>
      <c r="H811" s="776"/>
      <c r="I811" s="5"/>
    </row>
    <row r="812" spans="1:9" ht="18.75" customHeight="1">
      <c r="A812" s="234"/>
      <c r="B812" s="234"/>
      <c r="E812" s="774"/>
      <c r="F812" s="775"/>
      <c r="G812" s="774"/>
      <c r="H812" s="776"/>
      <c r="I812" s="5"/>
    </row>
    <row r="813" spans="1:9" ht="18.75" customHeight="1">
      <c r="A813" s="234"/>
      <c r="B813" s="234"/>
      <c r="E813" s="774"/>
      <c r="F813" s="775"/>
      <c r="G813" s="774"/>
      <c r="H813" s="776"/>
      <c r="I813" s="5"/>
    </row>
    <row r="814" spans="1:9" ht="18.75" customHeight="1">
      <c r="A814" s="234"/>
      <c r="B814" s="234"/>
      <c r="E814" s="774"/>
      <c r="F814" s="775"/>
      <c r="G814" s="774"/>
      <c r="H814" s="776"/>
      <c r="I814" s="5"/>
    </row>
    <row r="815" spans="1:9" ht="18.75" customHeight="1">
      <c r="A815" s="234"/>
      <c r="B815" s="234"/>
      <c r="E815" s="774"/>
      <c r="F815" s="775"/>
      <c r="G815" s="774"/>
      <c r="H815" s="776"/>
      <c r="I815" s="5"/>
    </row>
    <row r="816" spans="1:9" ht="18.75" customHeight="1">
      <c r="A816" s="234"/>
      <c r="B816" s="234"/>
      <c r="E816" s="774"/>
      <c r="F816" s="775"/>
      <c r="G816" s="774"/>
      <c r="H816" s="776"/>
      <c r="I816" s="5"/>
    </row>
    <row r="817" spans="1:9" ht="18.75" customHeight="1">
      <c r="A817" s="234"/>
      <c r="B817" s="234"/>
      <c r="E817" s="774"/>
      <c r="F817" s="775"/>
      <c r="G817" s="774"/>
      <c r="H817" s="776"/>
      <c r="I817" s="5"/>
    </row>
    <row r="818" spans="1:9" ht="18.75" customHeight="1">
      <c r="A818" s="234"/>
      <c r="B818" s="234"/>
      <c r="E818" s="774"/>
      <c r="F818" s="775"/>
      <c r="G818" s="774"/>
      <c r="H818" s="776"/>
      <c r="I818" s="5"/>
    </row>
    <row r="819" spans="1:9" ht="18.75" customHeight="1">
      <c r="A819" s="234"/>
      <c r="B819" s="234"/>
      <c r="E819" s="774"/>
      <c r="F819" s="775"/>
      <c r="G819" s="774"/>
      <c r="H819" s="776"/>
      <c r="I819" s="5"/>
    </row>
    <row r="820" spans="1:9" ht="18.75" customHeight="1">
      <c r="A820" s="234"/>
      <c r="B820" s="234"/>
      <c r="E820" s="774"/>
      <c r="F820" s="775"/>
      <c r="G820" s="774"/>
      <c r="H820" s="776"/>
      <c r="I820" s="5"/>
    </row>
    <row r="821" spans="1:9" ht="18.75" customHeight="1">
      <c r="A821" s="234"/>
      <c r="B821" s="234"/>
      <c r="E821" s="774"/>
      <c r="F821" s="775"/>
      <c r="G821" s="774"/>
      <c r="H821" s="776"/>
      <c r="I821" s="5"/>
    </row>
    <row r="822" spans="1:9" ht="18.75" customHeight="1">
      <c r="A822" s="234"/>
      <c r="B822" s="234"/>
      <c r="E822" s="774"/>
      <c r="F822" s="775"/>
      <c r="G822" s="774"/>
      <c r="H822" s="776"/>
      <c r="I822" s="5"/>
    </row>
    <row r="823" spans="1:9" ht="18.75" customHeight="1">
      <c r="A823" s="234"/>
      <c r="B823" s="234"/>
      <c r="E823" s="774"/>
      <c r="F823" s="775"/>
      <c r="G823" s="774"/>
      <c r="H823" s="776"/>
      <c r="I823" s="5"/>
    </row>
    <row r="824" spans="1:9" ht="18.75" customHeight="1">
      <c r="A824" s="234"/>
      <c r="B824" s="234"/>
      <c r="E824" s="774"/>
      <c r="F824" s="775"/>
      <c r="G824" s="774"/>
      <c r="H824" s="776"/>
      <c r="I824" s="5"/>
    </row>
    <row r="825" spans="1:9" ht="18.75" customHeight="1">
      <c r="A825" s="234"/>
      <c r="B825" s="234"/>
      <c r="E825" s="774"/>
      <c r="F825" s="775"/>
      <c r="G825" s="774"/>
      <c r="H825" s="776"/>
      <c r="I825" s="5"/>
    </row>
    <row r="826" spans="1:9" ht="18.75" customHeight="1">
      <c r="A826" s="234"/>
      <c r="B826" s="234"/>
      <c r="E826" s="774"/>
      <c r="F826" s="775"/>
      <c r="G826" s="774"/>
      <c r="H826" s="776"/>
      <c r="I826" s="5"/>
    </row>
    <row r="827" spans="1:9" ht="18.75" customHeight="1">
      <c r="A827" s="234"/>
      <c r="B827" s="234"/>
      <c r="E827" s="774"/>
      <c r="F827" s="775"/>
      <c r="G827" s="774"/>
      <c r="H827" s="776"/>
      <c r="I827" s="5"/>
    </row>
    <row r="828" spans="1:9" ht="18.75" customHeight="1">
      <c r="A828" s="234"/>
      <c r="B828" s="234"/>
      <c r="E828" s="774"/>
      <c r="F828" s="775"/>
      <c r="G828" s="774"/>
      <c r="H828" s="776"/>
      <c r="I828" s="5"/>
    </row>
    <row r="829" spans="1:9" ht="18.75" customHeight="1">
      <c r="A829" s="234"/>
      <c r="B829" s="234"/>
      <c r="E829" s="774"/>
      <c r="F829" s="775"/>
      <c r="G829" s="774"/>
      <c r="H829" s="776"/>
      <c r="I829" s="5"/>
    </row>
    <row r="830" spans="1:9" ht="18.75" customHeight="1">
      <c r="A830" s="234"/>
      <c r="B830" s="234"/>
      <c r="E830" s="774"/>
      <c r="F830" s="775"/>
      <c r="G830" s="774"/>
      <c r="H830" s="776"/>
      <c r="I830" s="5"/>
    </row>
    <row r="831" spans="1:9" ht="18.75" customHeight="1">
      <c r="A831" s="234"/>
      <c r="B831" s="234"/>
      <c r="E831" s="774"/>
      <c r="F831" s="775"/>
      <c r="G831" s="774"/>
      <c r="H831" s="776"/>
      <c r="I831" s="5"/>
    </row>
    <row r="832" spans="1:9" ht="18.75" customHeight="1">
      <c r="A832" s="234"/>
      <c r="B832" s="234"/>
      <c r="E832" s="774"/>
      <c r="F832" s="775"/>
      <c r="G832" s="774"/>
      <c r="H832" s="776"/>
      <c r="I832" s="5"/>
    </row>
    <row r="833" spans="1:9" ht="18.75" customHeight="1">
      <c r="A833" s="234"/>
      <c r="B833" s="234"/>
      <c r="E833" s="774"/>
      <c r="F833" s="775"/>
      <c r="G833" s="774"/>
      <c r="H833" s="776"/>
      <c r="I833" s="5"/>
    </row>
    <row r="834" spans="1:9" ht="18.75" customHeight="1">
      <c r="A834" s="234"/>
      <c r="B834" s="234"/>
      <c r="E834" s="774"/>
      <c r="F834" s="775"/>
      <c r="G834" s="774"/>
      <c r="H834" s="776"/>
      <c r="I834" s="5"/>
    </row>
    <row r="835" spans="1:9" ht="18.75" customHeight="1">
      <c r="A835" s="234"/>
      <c r="B835" s="234"/>
      <c r="E835" s="774"/>
      <c r="F835" s="775"/>
      <c r="G835" s="774"/>
      <c r="H835" s="776"/>
      <c r="I835" s="5"/>
    </row>
    <row r="836" spans="1:9" ht="18.75" customHeight="1">
      <c r="A836" s="234"/>
      <c r="B836" s="234"/>
      <c r="E836" s="774"/>
      <c r="F836" s="775"/>
      <c r="G836" s="774"/>
      <c r="H836" s="776"/>
      <c r="I836" s="5"/>
    </row>
    <row r="837" spans="1:9" ht="18.75" customHeight="1">
      <c r="A837" s="234"/>
      <c r="B837" s="234"/>
      <c r="E837" s="774"/>
      <c r="F837" s="775"/>
      <c r="G837" s="774"/>
      <c r="H837" s="776"/>
      <c r="I837" s="5"/>
    </row>
    <row r="838" spans="1:9" ht="18.75" customHeight="1">
      <c r="A838" s="234"/>
      <c r="B838" s="234"/>
      <c r="E838" s="774"/>
      <c r="F838" s="775"/>
      <c r="G838" s="774"/>
      <c r="H838" s="776"/>
      <c r="I838" s="5"/>
    </row>
    <row r="839" spans="1:9" ht="18.75" customHeight="1">
      <c r="A839" s="234"/>
      <c r="B839" s="234"/>
      <c r="E839" s="774"/>
      <c r="F839" s="775"/>
      <c r="G839" s="774"/>
      <c r="H839" s="776"/>
      <c r="I839" s="5"/>
    </row>
    <row r="840" spans="1:9" ht="18.75" customHeight="1">
      <c r="A840" s="234"/>
      <c r="B840" s="234"/>
      <c r="E840" s="774"/>
      <c r="F840" s="775"/>
      <c r="G840" s="774"/>
      <c r="H840" s="776"/>
      <c r="I840" s="5"/>
    </row>
    <row r="841" spans="1:9" ht="18.75" customHeight="1">
      <c r="A841" s="234"/>
      <c r="B841" s="234"/>
      <c r="E841" s="774"/>
      <c r="F841" s="775"/>
      <c r="G841" s="774"/>
      <c r="H841" s="776"/>
      <c r="I841" s="5"/>
    </row>
    <row r="842" spans="1:9" ht="18.75" customHeight="1">
      <c r="A842" s="234"/>
      <c r="B842" s="234"/>
      <c r="E842" s="774"/>
      <c r="F842" s="775"/>
      <c r="G842" s="774"/>
      <c r="H842" s="776"/>
      <c r="I842" s="5"/>
    </row>
    <row r="843" spans="1:9" ht="18.75" customHeight="1">
      <c r="A843" s="234"/>
      <c r="B843" s="234"/>
      <c r="E843" s="774"/>
      <c r="F843" s="775"/>
      <c r="G843" s="774"/>
      <c r="H843" s="776"/>
      <c r="I843" s="5"/>
    </row>
    <row r="844" spans="1:9" ht="18.75" customHeight="1">
      <c r="A844" s="234"/>
      <c r="B844" s="234"/>
      <c r="E844" s="774"/>
      <c r="F844" s="775"/>
      <c r="G844" s="774"/>
      <c r="H844" s="776"/>
      <c r="I844" s="5"/>
    </row>
    <row r="845" spans="1:9" ht="18.75" customHeight="1">
      <c r="A845" s="234"/>
      <c r="B845" s="234"/>
      <c r="E845" s="774"/>
      <c r="F845" s="775"/>
      <c r="G845" s="774"/>
      <c r="H845" s="776"/>
      <c r="I845" s="5"/>
    </row>
    <row r="846" spans="1:9" ht="18.75" customHeight="1">
      <c r="A846" s="234"/>
      <c r="B846" s="234"/>
      <c r="E846" s="774"/>
      <c r="F846" s="775"/>
      <c r="G846" s="774"/>
      <c r="H846" s="776"/>
      <c r="I846" s="5"/>
    </row>
    <row r="847" spans="1:9" ht="18.75" customHeight="1">
      <c r="A847" s="234"/>
      <c r="B847" s="234"/>
      <c r="E847" s="774"/>
      <c r="F847" s="775"/>
      <c r="G847" s="774"/>
      <c r="H847" s="776"/>
      <c r="I847" s="5"/>
    </row>
    <row r="848" spans="1:9" ht="18.75" customHeight="1">
      <c r="A848" s="234"/>
      <c r="B848" s="234"/>
      <c r="E848" s="774"/>
      <c r="F848" s="775"/>
      <c r="G848" s="774"/>
      <c r="H848" s="776"/>
      <c r="I848" s="5"/>
    </row>
    <row r="849" spans="1:9" ht="18.75" customHeight="1">
      <c r="A849" s="234"/>
      <c r="B849" s="234"/>
      <c r="E849" s="774"/>
      <c r="F849" s="775"/>
      <c r="G849" s="774"/>
      <c r="H849" s="776"/>
      <c r="I849" s="5"/>
    </row>
    <row r="850" spans="1:9" ht="18.75" customHeight="1">
      <c r="A850" s="234"/>
      <c r="B850" s="234"/>
      <c r="E850" s="774"/>
      <c r="F850" s="775"/>
      <c r="G850" s="774"/>
      <c r="H850" s="776"/>
      <c r="I850" s="5"/>
    </row>
    <row r="851" spans="1:9" ht="18.75" customHeight="1">
      <c r="A851" s="234"/>
      <c r="B851" s="234"/>
      <c r="E851" s="774"/>
      <c r="F851" s="775"/>
      <c r="G851" s="774"/>
      <c r="H851" s="776"/>
      <c r="I851" s="5"/>
    </row>
    <row r="852" spans="1:9" ht="18.75" customHeight="1">
      <c r="A852" s="234"/>
      <c r="B852" s="234"/>
      <c r="E852" s="774"/>
      <c r="F852" s="775"/>
      <c r="G852" s="774"/>
      <c r="H852" s="776"/>
      <c r="I852" s="5"/>
    </row>
    <row r="853" spans="1:9" ht="18.75" customHeight="1">
      <c r="A853" s="234"/>
      <c r="B853" s="234"/>
      <c r="E853" s="774"/>
      <c r="F853" s="775"/>
      <c r="G853" s="774"/>
      <c r="H853" s="776"/>
      <c r="I853" s="5"/>
    </row>
    <row r="854" spans="1:9" ht="18.75" customHeight="1">
      <c r="A854" s="234"/>
      <c r="B854" s="234"/>
      <c r="E854" s="774"/>
      <c r="F854" s="775"/>
      <c r="G854" s="774"/>
      <c r="H854" s="776"/>
      <c r="I854" s="5"/>
    </row>
    <row r="855" spans="1:9" ht="18.75" customHeight="1">
      <c r="A855" s="234"/>
      <c r="B855" s="234"/>
      <c r="E855" s="774"/>
      <c r="F855" s="775"/>
      <c r="G855" s="774"/>
      <c r="H855" s="776"/>
      <c r="I855" s="5"/>
    </row>
    <row r="856" spans="1:9" ht="18.75" customHeight="1">
      <c r="A856" s="234"/>
      <c r="B856" s="234"/>
      <c r="E856" s="774"/>
      <c r="F856" s="775"/>
      <c r="G856" s="774"/>
      <c r="H856" s="776"/>
      <c r="I856" s="5"/>
    </row>
    <row r="857" spans="1:9" ht="18.75" customHeight="1">
      <c r="A857" s="234"/>
      <c r="B857" s="234"/>
      <c r="E857" s="774"/>
      <c r="F857" s="775"/>
      <c r="G857" s="774"/>
      <c r="H857" s="776"/>
      <c r="I857" s="5"/>
    </row>
    <row r="858" spans="1:9" ht="18.75" customHeight="1">
      <c r="A858" s="234"/>
      <c r="B858" s="234"/>
      <c r="E858" s="774"/>
      <c r="F858" s="775"/>
      <c r="G858" s="774"/>
      <c r="H858" s="776"/>
      <c r="I858" s="5"/>
    </row>
    <row r="859" spans="1:9" ht="18.75" customHeight="1">
      <c r="A859" s="234"/>
      <c r="B859" s="234"/>
      <c r="E859" s="774"/>
      <c r="F859" s="775"/>
      <c r="G859" s="774"/>
      <c r="H859" s="776"/>
      <c r="I859" s="5"/>
    </row>
    <row r="860" spans="1:9" ht="18.75" customHeight="1">
      <c r="A860" s="234"/>
      <c r="B860" s="234"/>
      <c r="E860" s="774"/>
      <c r="F860" s="775"/>
      <c r="G860" s="774"/>
      <c r="H860" s="776"/>
      <c r="I860" s="5"/>
    </row>
    <row r="861" spans="1:9" ht="18.75" customHeight="1">
      <c r="A861" s="234"/>
      <c r="B861" s="234"/>
      <c r="E861" s="774"/>
      <c r="F861" s="775"/>
      <c r="G861" s="774"/>
      <c r="H861" s="776"/>
      <c r="I861" s="5"/>
    </row>
    <row r="862" spans="1:9" ht="18.75" customHeight="1">
      <c r="A862" s="234"/>
      <c r="B862" s="234"/>
      <c r="E862" s="774"/>
      <c r="F862" s="775"/>
      <c r="G862" s="774"/>
      <c r="H862" s="776"/>
      <c r="I862" s="5"/>
    </row>
    <row r="863" spans="1:9" ht="18.75" customHeight="1">
      <c r="A863" s="234"/>
      <c r="B863" s="234"/>
      <c r="E863" s="774"/>
      <c r="F863" s="775"/>
      <c r="G863" s="774"/>
      <c r="H863" s="776"/>
      <c r="I863" s="5"/>
    </row>
    <row r="864" spans="1:9" ht="18.75" customHeight="1">
      <c r="A864" s="234"/>
      <c r="B864" s="234"/>
      <c r="E864" s="774"/>
      <c r="F864" s="775"/>
      <c r="G864" s="774"/>
      <c r="H864" s="776"/>
      <c r="I864" s="5"/>
    </row>
    <row r="865" spans="1:9" ht="18.75" customHeight="1">
      <c r="A865" s="234"/>
      <c r="B865" s="234"/>
      <c r="E865" s="774"/>
      <c r="F865" s="775"/>
      <c r="G865" s="774"/>
      <c r="H865" s="776"/>
      <c r="I865" s="5"/>
    </row>
    <row r="866" spans="1:9" ht="18.75" customHeight="1">
      <c r="A866" s="234"/>
      <c r="B866" s="234"/>
      <c r="E866" s="774"/>
      <c r="F866" s="775"/>
      <c r="G866" s="774"/>
      <c r="H866" s="776"/>
      <c r="I866" s="5"/>
    </row>
    <row r="867" spans="1:9" ht="18.75" customHeight="1">
      <c r="A867" s="234"/>
      <c r="B867" s="234"/>
      <c r="E867" s="774"/>
      <c r="F867" s="775"/>
      <c r="G867" s="774"/>
      <c r="H867" s="776"/>
      <c r="I867" s="5"/>
    </row>
    <row r="868" spans="1:9" ht="18.75" customHeight="1">
      <c r="A868" s="234"/>
      <c r="B868" s="234"/>
      <c r="E868" s="774"/>
      <c r="F868" s="775"/>
      <c r="G868" s="774"/>
      <c r="H868" s="776"/>
      <c r="I868" s="5"/>
    </row>
    <row r="869" spans="1:9" ht="18.75" customHeight="1">
      <c r="A869" s="234"/>
      <c r="B869" s="234"/>
      <c r="E869" s="774"/>
      <c r="F869" s="775"/>
      <c r="G869" s="774"/>
      <c r="H869" s="776"/>
      <c r="I869" s="5"/>
    </row>
    <row r="870" spans="1:9" ht="18.75" customHeight="1">
      <c r="A870" s="234"/>
      <c r="B870" s="234"/>
      <c r="E870" s="774"/>
      <c r="F870" s="775"/>
      <c r="G870" s="774"/>
      <c r="H870" s="776"/>
      <c r="I870" s="5"/>
    </row>
    <row r="871" spans="1:9" ht="18.75" customHeight="1">
      <c r="A871" s="234"/>
      <c r="B871" s="234"/>
      <c r="E871" s="774"/>
      <c r="F871" s="775"/>
      <c r="G871" s="774"/>
      <c r="H871" s="776"/>
      <c r="I871" s="5"/>
    </row>
    <row r="872" spans="1:9" ht="18.75" customHeight="1">
      <c r="A872" s="234"/>
      <c r="B872" s="234"/>
      <c r="E872" s="774"/>
      <c r="F872" s="775"/>
      <c r="G872" s="774"/>
      <c r="H872" s="776"/>
      <c r="I872" s="5"/>
    </row>
    <row r="873" spans="1:9" ht="18.75" customHeight="1">
      <c r="A873" s="234"/>
      <c r="B873" s="234"/>
      <c r="E873" s="774"/>
      <c r="F873" s="775"/>
      <c r="G873" s="774"/>
      <c r="H873" s="776"/>
      <c r="I873" s="5"/>
    </row>
    <row r="874" spans="1:9" ht="18.75" customHeight="1">
      <c r="A874" s="234"/>
      <c r="B874" s="234"/>
      <c r="E874" s="774"/>
      <c r="F874" s="775"/>
      <c r="G874" s="774"/>
      <c r="H874" s="776"/>
      <c r="I874" s="5"/>
    </row>
    <row r="875" spans="1:9" ht="18.75" customHeight="1">
      <c r="A875" s="234"/>
      <c r="B875" s="234"/>
      <c r="E875" s="774"/>
      <c r="F875" s="775"/>
      <c r="G875" s="774"/>
      <c r="H875" s="776"/>
      <c r="I875" s="5"/>
    </row>
    <row r="876" spans="1:9" ht="18.75" customHeight="1">
      <c r="A876" s="234"/>
      <c r="B876" s="234"/>
      <c r="E876" s="774"/>
      <c r="F876" s="775"/>
      <c r="G876" s="774"/>
      <c r="H876" s="776"/>
      <c r="I876" s="5"/>
    </row>
    <row r="877" spans="1:9" ht="18.75" customHeight="1">
      <c r="A877" s="234"/>
      <c r="B877" s="234"/>
      <c r="E877" s="774"/>
      <c r="F877" s="775"/>
      <c r="G877" s="774"/>
      <c r="H877" s="776"/>
      <c r="I877" s="5"/>
    </row>
    <row r="878" spans="1:9" ht="18.75" customHeight="1">
      <c r="A878" s="234"/>
      <c r="B878" s="234"/>
      <c r="E878" s="774"/>
      <c r="F878" s="775"/>
      <c r="G878" s="774"/>
      <c r="H878" s="776"/>
      <c r="I878" s="5"/>
    </row>
    <row r="879" spans="1:9" ht="18.75" customHeight="1">
      <c r="A879" s="234"/>
      <c r="B879" s="234"/>
      <c r="E879" s="774"/>
      <c r="F879" s="775"/>
      <c r="G879" s="774"/>
      <c r="H879" s="776"/>
      <c r="I879" s="5"/>
    </row>
    <row r="880" spans="1:9" ht="18.75" customHeight="1">
      <c r="A880" s="234"/>
      <c r="B880" s="234"/>
      <c r="E880" s="774"/>
      <c r="F880" s="775"/>
      <c r="G880" s="774"/>
      <c r="H880" s="776"/>
      <c r="I880" s="5"/>
    </row>
    <row r="881" spans="1:9" ht="18.75" customHeight="1">
      <c r="A881" s="234"/>
      <c r="B881" s="234"/>
      <c r="E881" s="774"/>
      <c r="F881" s="775"/>
      <c r="G881" s="774"/>
      <c r="H881" s="776"/>
      <c r="I881" s="5"/>
    </row>
    <row r="882" spans="1:9" ht="18.75" customHeight="1">
      <c r="A882" s="234"/>
      <c r="B882" s="234"/>
      <c r="E882" s="774"/>
      <c r="F882" s="775"/>
      <c r="G882" s="774"/>
      <c r="H882" s="776"/>
      <c r="I882" s="5"/>
    </row>
    <row r="883" spans="1:9" ht="18.75" customHeight="1">
      <c r="A883" s="234"/>
      <c r="B883" s="234"/>
      <c r="E883" s="774"/>
      <c r="F883" s="775"/>
      <c r="G883" s="774"/>
      <c r="H883" s="776"/>
      <c r="I883" s="5"/>
    </row>
    <row r="884" spans="1:9" ht="18.75" customHeight="1">
      <c r="A884" s="234"/>
      <c r="B884" s="234"/>
      <c r="E884" s="774"/>
      <c r="F884" s="775"/>
      <c r="G884" s="774"/>
      <c r="H884" s="776"/>
      <c r="I884" s="5"/>
    </row>
    <row r="885" spans="1:9" ht="18.75" customHeight="1">
      <c r="A885" s="234"/>
      <c r="B885" s="234"/>
      <c r="E885" s="774"/>
      <c r="F885" s="775"/>
      <c r="G885" s="774"/>
      <c r="H885" s="776"/>
      <c r="I885" s="5"/>
    </row>
    <row r="886" spans="1:9" ht="18.75" customHeight="1">
      <c r="A886" s="234"/>
      <c r="B886" s="234"/>
      <c r="E886" s="774"/>
      <c r="F886" s="775"/>
      <c r="G886" s="774"/>
      <c r="H886" s="776"/>
      <c r="I886" s="5"/>
    </row>
    <row r="887" spans="1:9" ht="18.75" customHeight="1">
      <c r="A887" s="234"/>
      <c r="B887" s="234"/>
      <c r="E887" s="774"/>
      <c r="F887" s="775"/>
      <c r="G887" s="774"/>
      <c r="H887" s="776"/>
      <c r="I887" s="5"/>
    </row>
    <row r="888" spans="1:9" ht="18.75" customHeight="1">
      <c r="A888" s="234"/>
      <c r="B888" s="234"/>
      <c r="E888" s="774"/>
      <c r="F888" s="775"/>
      <c r="G888" s="774"/>
      <c r="H888" s="776"/>
      <c r="I888" s="5"/>
    </row>
    <row r="889" spans="1:9" ht="18.75" customHeight="1">
      <c r="A889" s="234"/>
      <c r="B889" s="234"/>
      <c r="E889" s="774"/>
      <c r="F889" s="775"/>
      <c r="G889" s="774"/>
      <c r="H889" s="776"/>
      <c r="I889" s="5"/>
    </row>
    <row r="890" spans="1:9" ht="18.75" customHeight="1">
      <c r="A890" s="234"/>
      <c r="B890" s="234"/>
      <c r="E890" s="774"/>
      <c r="F890" s="775"/>
      <c r="G890" s="774"/>
      <c r="H890" s="776"/>
      <c r="I890" s="5"/>
    </row>
    <row r="891" spans="1:9" ht="18.75" customHeight="1">
      <c r="A891" s="234"/>
      <c r="B891" s="234"/>
      <c r="E891" s="774"/>
      <c r="F891" s="775"/>
      <c r="G891" s="774"/>
      <c r="H891" s="776"/>
      <c r="I891" s="5"/>
    </row>
    <row r="892" spans="1:9" ht="18.75" customHeight="1">
      <c r="A892" s="234"/>
      <c r="B892" s="234"/>
      <c r="E892" s="774"/>
      <c r="F892" s="775"/>
      <c r="G892" s="774"/>
      <c r="H892" s="776"/>
      <c r="I892" s="5"/>
    </row>
    <row r="893" spans="1:9" ht="18.75" customHeight="1">
      <c r="A893" s="234"/>
      <c r="B893" s="234"/>
      <c r="E893" s="774"/>
      <c r="F893" s="775"/>
      <c r="G893" s="774"/>
      <c r="H893" s="776"/>
      <c r="I893" s="5"/>
    </row>
    <row r="894" spans="1:9" ht="18.75" customHeight="1">
      <c r="A894" s="234"/>
      <c r="B894" s="234"/>
      <c r="E894" s="774"/>
      <c r="F894" s="775"/>
      <c r="G894" s="774"/>
      <c r="H894" s="776"/>
      <c r="I894" s="5"/>
    </row>
    <row r="895" spans="1:9" ht="18.75" customHeight="1">
      <c r="A895" s="234"/>
      <c r="B895" s="234"/>
      <c r="E895" s="774"/>
      <c r="F895" s="775"/>
      <c r="G895" s="774"/>
      <c r="H895" s="776"/>
      <c r="I895" s="5"/>
    </row>
    <row r="896" spans="1:9" ht="18.75" customHeight="1">
      <c r="A896" s="234"/>
      <c r="B896" s="234"/>
      <c r="E896" s="774"/>
      <c r="F896" s="775"/>
      <c r="G896" s="774"/>
      <c r="H896" s="776"/>
      <c r="I896" s="5"/>
    </row>
    <row r="897" spans="1:9" ht="18.75" customHeight="1">
      <c r="A897" s="234"/>
      <c r="B897" s="234"/>
      <c r="E897" s="774"/>
      <c r="F897" s="775"/>
      <c r="G897" s="774"/>
      <c r="H897" s="776"/>
      <c r="I897" s="5"/>
    </row>
    <row r="898" spans="1:9" ht="18.75" customHeight="1">
      <c r="A898" s="234"/>
      <c r="B898" s="234"/>
      <c r="E898" s="774"/>
      <c r="F898" s="775"/>
      <c r="G898" s="774"/>
      <c r="H898" s="776"/>
      <c r="I898" s="5"/>
    </row>
    <row r="899" spans="1:9" ht="18.75" customHeight="1">
      <c r="A899" s="234"/>
      <c r="B899" s="234"/>
      <c r="E899" s="774"/>
      <c r="F899" s="775"/>
      <c r="G899" s="774"/>
      <c r="H899" s="776"/>
      <c r="I899" s="5"/>
    </row>
    <row r="900" spans="1:9" ht="18.75" customHeight="1">
      <c r="A900" s="234"/>
      <c r="B900" s="234"/>
      <c r="E900" s="774"/>
      <c r="F900" s="775"/>
      <c r="G900" s="774"/>
      <c r="H900" s="776"/>
      <c r="I900" s="5"/>
    </row>
    <row r="901" spans="1:9" ht="18.75" customHeight="1">
      <c r="A901" s="234"/>
      <c r="B901" s="234"/>
      <c r="E901" s="774"/>
      <c r="F901" s="775"/>
      <c r="G901" s="774"/>
      <c r="H901" s="776"/>
      <c r="I901" s="5"/>
    </row>
    <row r="902" spans="1:9" ht="18.75" customHeight="1">
      <c r="A902" s="234"/>
      <c r="B902" s="234"/>
      <c r="E902" s="774"/>
      <c r="F902" s="775"/>
      <c r="G902" s="774"/>
      <c r="H902" s="776"/>
      <c r="I902" s="5"/>
    </row>
    <row r="903" spans="1:9" ht="18.75" customHeight="1">
      <c r="A903" s="234"/>
      <c r="B903" s="234"/>
      <c r="E903" s="774"/>
      <c r="F903" s="775"/>
      <c r="G903" s="774"/>
      <c r="H903" s="776"/>
      <c r="I903" s="5"/>
    </row>
    <row r="904" spans="1:9" ht="18.75" customHeight="1">
      <c r="A904" s="234"/>
      <c r="B904" s="234"/>
      <c r="E904" s="774"/>
      <c r="F904" s="775"/>
      <c r="G904" s="774"/>
      <c r="H904" s="776"/>
      <c r="I904" s="5"/>
    </row>
    <row r="905" spans="1:9" ht="18.75" customHeight="1">
      <c r="A905" s="234"/>
      <c r="B905" s="234"/>
      <c r="E905" s="774"/>
      <c r="F905" s="775"/>
      <c r="G905" s="774"/>
      <c r="H905" s="776"/>
      <c r="I905" s="5"/>
    </row>
    <row r="906" spans="1:9" ht="18.75" customHeight="1">
      <c r="A906" s="234"/>
      <c r="B906" s="234"/>
      <c r="E906" s="774"/>
      <c r="F906" s="775"/>
      <c r="G906" s="774"/>
      <c r="H906" s="776"/>
      <c r="I906" s="5"/>
    </row>
    <row r="907" spans="1:9" ht="18.75" customHeight="1">
      <c r="A907" s="234"/>
      <c r="B907" s="234"/>
      <c r="E907" s="774"/>
      <c r="F907" s="775"/>
      <c r="G907" s="774"/>
      <c r="H907" s="776"/>
      <c r="I907" s="5"/>
    </row>
    <row r="908" spans="1:9" ht="18.75" customHeight="1">
      <c r="A908" s="234"/>
      <c r="B908" s="234"/>
      <c r="E908" s="774"/>
      <c r="F908" s="775"/>
      <c r="G908" s="774"/>
      <c r="H908" s="776"/>
      <c r="I908" s="5"/>
    </row>
    <row r="909" spans="1:9" ht="18.75" customHeight="1">
      <c r="A909" s="234"/>
      <c r="B909" s="234"/>
      <c r="E909" s="774"/>
      <c r="F909" s="775"/>
      <c r="G909" s="774"/>
      <c r="H909" s="776"/>
      <c r="I909" s="5"/>
    </row>
    <row r="910" spans="1:9" ht="18.75" customHeight="1">
      <c r="A910" s="234"/>
      <c r="B910" s="234"/>
      <c r="E910" s="774"/>
      <c r="F910" s="775"/>
      <c r="G910" s="774"/>
      <c r="H910" s="776"/>
      <c r="I910" s="5"/>
    </row>
    <row r="911" spans="1:9" ht="18.75" customHeight="1">
      <c r="A911" s="234"/>
      <c r="B911" s="234"/>
      <c r="E911" s="774"/>
      <c r="F911" s="775"/>
      <c r="G911" s="774"/>
      <c r="H911" s="776"/>
      <c r="I911" s="5"/>
    </row>
    <row r="912" spans="1:9" ht="18.75" customHeight="1">
      <c r="A912" s="234"/>
      <c r="B912" s="234"/>
      <c r="E912" s="774"/>
      <c r="F912" s="775"/>
      <c r="G912" s="774"/>
      <c r="H912" s="776"/>
      <c r="I912" s="5"/>
    </row>
    <row r="913" spans="1:9" ht="18.75" customHeight="1">
      <c r="A913" s="234"/>
      <c r="B913" s="234"/>
      <c r="E913" s="774"/>
      <c r="F913" s="775"/>
      <c r="G913" s="774"/>
      <c r="H913" s="776"/>
      <c r="I913" s="5"/>
    </row>
    <row r="914" spans="1:9" ht="18.75" customHeight="1">
      <c r="A914" s="234"/>
      <c r="B914" s="234"/>
      <c r="E914" s="774"/>
      <c r="F914" s="775"/>
      <c r="G914" s="774"/>
      <c r="H914" s="776"/>
      <c r="I914" s="5"/>
    </row>
    <row r="915" spans="1:9" ht="18.75" customHeight="1">
      <c r="A915" s="234"/>
      <c r="B915" s="234"/>
      <c r="E915" s="774"/>
      <c r="F915" s="775"/>
      <c r="G915" s="774"/>
      <c r="H915" s="776"/>
      <c r="I915" s="5"/>
    </row>
    <row r="916" spans="1:9" ht="18.75" customHeight="1">
      <c r="A916" s="234"/>
      <c r="B916" s="234"/>
      <c r="E916" s="774"/>
      <c r="F916" s="775"/>
      <c r="G916" s="774"/>
      <c r="H916" s="776"/>
      <c r="I916" s="5"/>
    </row>
    <row r="917" spans="1:9" ht="18.75" customHeight="1">
      <c r="A917" s="234"/>
      <c r="B917" s="234"/>
      <c r="E917" s="774"/>
      <c r="F917" s="775"/>
      <c r="G917" s="774"/>
      <c r="H917" s="776"/>
      <c r="I917" s="5"/>
    </row>
    <row r="918" spans="1:9" ht="18.75" customHeight="1">
      <c r="A918" s="234"/>
      <c r="B918" s="234"/>
      <c r="E918" s="774"/>
      <c r="F918" s="775"/>
      <c r="G918" s="774"/>
      <c r="H918" s="776"/>
      <c r="I918" s="5"/>
    </row>
    <row r="919" spans="1:9" ht="18.75" customHeight="1">
      <c r="A919" s="234"/>
      <c r="B919" s="234"/>
      <c r="E919" s="774"/>
      <c r="F919" s="775"/>
      <c r="G919" s="774"/>
      <c r="H919" s="776"/>
      <c r="I919" s="5"/>
    </row>
    <row r="920" spans="1:9" ht="18.75" customHeight="1">
      <c r="A920" s="234"/>
      <c r="B920" s="234"/>
      <c r="E920" s="774"/>
      <c r="F920" s="775"/>
      <c r="G920" s="774"/>
      <c r="H920" s="776"/>
      <c r="I920" s="5"/>
    </row>
    <row r="921" spans="1:9" ht="18.75" customHeight="1">
      <c r="A921" s="234"/>
      <c r="B921" s="234"/>
      <c r="E921" s="774"/>
      <c r="F921" s="775"/>
      <c r="G921" s="774"/>
      <c r="H921" s="776"/>
      <c r="I921" s="5"/>
    </row>
    <row r="922" spans="1:9" ht="18.75" customHeight="1">
      <c r="A922" s="234"/>
      <c r="B922" s="234"/>
      <c r="E922" s="774"/>
      <c r="F922" s="775"/>
      <c r="G922" s="774"/>
      <c r="H922" s="776"/>
      <c r="I922" s="5"/>
    </row>
    <row r="923" spans="1:9" ht="18.75" customHeight="1">
      <c r="A923" s="234"/>
      <c r="B923" s="234"/>
      <c r="E923" s="774"/>
      <c r="F923" s="775"/>
      <c r="G923" s="774"/>
      <c r="H923" s="776"/>
      <c r="I923" s="5"/>
    </row>
    <row r="924" spans="1:9" ht="18.75" customHeight="1">
      <c r="A924" s="234"/>
      <c r="B924" s="234"/>
      <c r="E924" s="774"/>
      <c r="F924" s="775"/>
      <c r="G924" s="774"/>
      <c r="H924" s="776"/>
      <c r="I924" s="5"/>
    </row>
    <row r="925" spans="1:9" ht="18.75" customHeight="1">
      <c r="A925" s="234"/>
      <c r="B925" s="234"/>
      <c r="E925" s="774"/>
      <c r="F925" s="775"/>
      <c r="G925" s="774"/>
      <c r="H925" s="776"/>
      <c r="I925" s="5"/>
    </row>
    <row r="926" spans="1:9" ht="18.75" customHeight="1">
      <c r="A926" s="234"/>
      <c r="B926" s="234"/>
      <c r="E926" s="774"/>
      <c r="F926" s="775"/>
      <c r="G926" s="774"/>
      <c r="H926" s="776"/>
      <c r="I926" s="5"/>
    </row>
    <row r="927" spans="1:9" ht="18.75" customHeight="1">
      <c r="A927" s="234"/>
      <c r="B927" s="234"/>
      <c r="E927" s="774"/>
      <c r="F927" s="775"/>
      <c r="G927" s="774"/>
      <c r="H927" s="776"/>
      <c r="I927" s="5"/>
    </row>
    <row r="928" spans="1:9" ht="18.75" customHeight="1">
      <c r="A928" s="234"/>
      <c r="B928" s="234"/>
      <c r="E928" s="774"/>
      <c r="F928" s="775"/>
      <c r="G928" s="774"/>
      <c r="H928" s="776"/>
      <c r="I928" s="5"/>
    </row>
    <row r="929" spans="1:9" ht="18.75" customHeight="1">
      <c r="A929" s="234"/>
      <c r="B929" s="234"/>
      <c r="E929" s="774"/>
      <c r="F929" s="775"/>
      <c r="G929" s="774"/>
      <c r="H929" s="776"/>
      <c r="I929" s="5"/>
    </row>
    <row r="930" spans="1:9" ht="18.75" customHeight="1">
      <c r="A930" s="234"/>
      <c r="B930" s="234"/>
      <c r="E930" s="774"/>
      <c r="F930" s="775"/>
      <c r="G930" s="774"/>
      <c r="H930" s="776"/>
      <c r="I930" s="5"/>
    </row>
    <row r="931" spans="1:9" ht="18.75" customHeight="1">
      <c r="A931" s="234"/>
      <c r="B931" s="234"/>
      <c r="E931" s="774"/>
      <c r="F931" s="775"/>
      <c r="G931" s="774"/>
      <c r="H931" s="776"/>
      <c r="I931" s="5"/>
    </row>
    <row r="932" spans="1:9" ht="18.75" customHeight="1">
      <c r="A932" s="234"/>
      <c r="B932" s="234"/>
      <c r="E932" s="774"/>
      <c r="F932" s="775"/>
      <c r="G932" s="774"/>
      <c r="H932" s="776"/>
      <c r="I932" s="5"/>
    </row>
    <row r="933" spans="1:9" ht="18.75" customHeight="1">
      <c r="A933" s="234"/>
      <c r="B933" s="234"/>
      <c r="E933" s="774"/>
      <c r="F933" s="775"/>
      <c r="G933" s="774"/>
      <c r="H933" s="776"/>
      <c r="I933" s="5"/>
    </row>
    <row r="934" spans="1:9" ht="18.75" customHeight="1">
      <c r="A934" s="234"/>
      <c r="B934" s="234"/>
      <c r="E934" s="774"/>
      <c r="F934" s="775"/>
      <c r="G934" s="774"/>
      <c r="H934" s="776"/>
      <c r="I934" s="5"/>
    </row>
    <row r="935" spans="1:9" ht="18.75" customHeight="1">
      <c r="A935" s="234"/>
      <c r="B935" s="234"/>
      <c r="E935" s="774"/>
      <c r="F935" s="775"/>
      <c r="G935" s="774"/>
      <c r="H935" s="776"/>
      <c r="I935" s="5"/>
    </row>
    <row r="936" spans="1:9" ht="18.75" customHeight="1">
      <c r="A936" s="234"/>
      <c r="B936" s="234"/>
      <c r="E936" s="774"/>
      <c r="F936" s="775"/>
      <c r="G936" s="774"/>
      <c r="H936" s="776"/>
      <c r="I936" s="5"/>
    </row>
    <row r="937" spans="1:9" ht="18.75" customHeight="1">
      <c r="A937" s="234"/>
      <c r="B937" s="234"/>
      <c r="E937" s="774"/>
      <c r="F937" s="775"/>
      <c r="G937" s="774"/>
      <c r="H937" s="776"/>
      <c r="I937" s="5"/>
    </row>
    <row r="938" spans="1:9" ht="18.75" customHeight="1">
      <c r="A938" s="234"/>
      <c r="B938" s="234"/>
      <c r="E938" s="774"/>
      <c r="F938" s="775"/>
      <c r="G938" s="774"/>
      <c r="H938" s="776"/>
      <c r="I938" s="5"/>
    </row>
    <row r="939" spans="1:9" ht="18.75" customHeight="1">
      <c r="A939" s="234"/>
      <c r="B939" s="234"/>
      <c r="E939" s="774"/>
      <c r="F939" s="775"/>
      <c r="G939" s="774"/>
      <c r="H939" s="776"/>
      <c r="I939" s="5"/>
    </row>
    <row r="940" spans="1:9" ht="18.75" customHeight="1">
      <c r="A940" s="234"/>
      <c r="B940" s="234"/>
      <c r="E940" s="774"/>
      <c r="F940" s="775"/>
      <c r="G940" s="774"/>
      <c r="H940" s="776"/>
      <c r="I940" s="5"/>
    </row>
    <row r="941" spans="1:9" ht="18.75" customHeight="1">
      <c r="A941" s="234"/>
      <c r="B941" s="234"/>
      <c r="E941" s="774"/>
      <c r="F941" s="775"/>
      <c r="G941" s="774"/>
      <c r="H941" s="776"/>
      <c r="I941" s="5"/>
    </row>
    <row r="942" spans="1:9" ht="18.75" customHeight="1">
      <c r="A942" s="234"/>
      <c r="B942" s="234"/>
      <c r="E942" s="774"/>
      <c r="F942" s="775"/>
      <c r="G942" s="774"/>
      <c r="H942" s="776"/>
      <c r="I942" s="5"/>
    </row>
    <row r="943" spans="1:9" ht="18.75" customHeight="1">
      <c r="A943" s="234"/>
      <c r="B943" s="234"/>
      <c r="E943" s="774"/>
      <c r="F943" s="775"/>
      <c r="G943" s="774"/>
      <c r="H943" s="776"/>
      <c r="I943" s="5"/>
    </row>
    <row r="944" spans="1:9" ht="18.75" customHeight="1">
      <c r="A944" s="234"/>
      <c r="B944" s="234"/>
      <c r="E944" s="774"/>
      <c r="F944" s="775"/>
      <c r="G944" s="774"/>
      <c r="H944" s="776"/>
      <c r="I944" s="5"/>
    </row>
    <row r="945" spans="1:9" ht="18.75" customHeight="1">
      <c r="A945" s="234"/>
      <c r="B945" s="234"/>
      <c r="E945" s="774"/>
      <c r="F945" s="775"/>
      <c r="G945" s="774"/>
      <c r="H945" s="776"/>
      <c r="I945" s="5"/>
    </row>
    <row r="946" spans="1:9" ht="18.75" customHeight="1">
      <c r="A946" s="234"/>
      <c r="B946" s="234"/>
      <c r="E946" s="774"/>
      <c r="F946" s="775"/>
      <c r="G946" s="774"/>
      <c r="H946" s="776"/>
      <c r="I946" s="5"/>
    </row>
    <row r="947" spans="1:9" ht="18.75" customHeight="1">
      <c r="A947" s="234"/>
      <c r="B947" s="234"/>
      <c r="E947" s="774"/>
      <c r="F947" s="775"/>
      <c r="G947" s="774"/>
      <c r="H947" s="776"/>
      <c r="I947" s="5"/>
    </row>
    <row r="948" spans="1:9" ht="18.75" customHeight="1">
      <c r="A948" s="234"/>
      <c r="B948" s="234"/>
      <c r="E948" s="774"/>
      <c r="F948" s="775"/>
      <c r="G948" s="774"/>
      <c r="H948" s="776"/>
      <c r="I948" s="5"/>
    </row>
    <row r="949" spans="1:9" ht="18.75" customHeight="1">
      <c r="A949" s="234"/>
      <c r="B949" s="234"/>
      <c r="E949" s="774"/>
      <c r="F949" s="775"/>
      <c r="G949" s="774"/>
      <c r="H949" s="776"/>
      <c r="I949" s="5"/>
    </row>
    <row r="950" spans="1:9" ht="18.75" customHeight="1">
      <c r="A950" s="234"/>
      <c r="B950" s="234"/>
      <c r="E950" s="774"/>
      <c r="F950" s="775"/>
      <c r="G950" s="774"/>
      <c r="H950" s="776"/>
      <c r="I950" s="5"/>
    </row>
    <row r="951" spans="1:9" ht="18.75" customHeight="1">
      <c r="A951" s="234"/>
      <c r="B951" s="234"/>
      <c r="E951" s="774"/>
      <c r="F951" s="775"/>
      <c r="G951" s="774"/>
      <c r="H951" s="776"/>
      <c r="I951" s="5"/>
    </row>
    <row r="952" spans="1:9" ht="18.75" customHeight="1">
      <c r="A952" s="234"/>
      <c r="B952" s="234"/>
      <c r="E952" s="774"/>
      <c r="F952" s="775"/>
      <c r="G952" s="774"/>
      <c r="H952" s="776"/>
      <c r="I952" s="5"/>
    </row>
    <row r="953" spans="1:9" ht="18.75" customHeight="1">
      <c r="A953" s="234"/>
      <c r="B953" s="234"/>
      <c r="E953" s="774"/>
      <c r="F953" s="775"/>
      <c r="G953" s="774"/>
      <c r="H953" s="776"/>
      <c r="I953" s="5"/>
    </row>
    <row r="954" spans="1:9" ht="18.75" customHeight="1">
      <c r="A954" s="234"/>
      <c r="B954" s="234"/>
      <c r="E954" s="774"/>
      <c r="F954" s="775"/>
      <c r="G954" s="774"/>
      <c r="H954" s="776"/>
      <c r="I954" s="5"/>
    </row>
    <row r="955" spans="1:9" ht="18.75" customHeight="1">
      <c r="A955" s="234"/>
      <c r="B955" s="234"/>
      <c r="E955" s="774"/>
      <c r="F955" s="775"/>
      <c r="G955" s="774"/>
      <c r="H955" s="776"/>
      <c r="I955" s="5"/>
    </row>
    <row r="956" spans="1:9" ht="18.75" customHeight="1">
      <c r="A956" s="234"/>
      <c r="B956" s="234"/>
      <c r="E956" s="774"/>
      <c r="F956" s="775"/>
      <c r="G956" s="774"/>
      <c r="H956" s="776"/>
      <c r="I956" s="5"/>
    </row>
    <row r="957" spans="1:9" ht="18.75" customHeight="1">
      <c r="A957" s="234"/>
      <c r="B957" s="234"/>
      <c r="E957" s="774"/>
      <c r="F957" s="775"/>
      <c r="G957" s="774"/>
      <c r="H957" s="776"/>
      <c r="I957" s="5"/>
    </row>
    <row r="958" spans="1:9" ht="18.75" customHeight="1">
      <c r="A958" s="234"/>
      <c r="B958" s="234"/>
      <c r="E958" s="774"/>
      <c r="F958" s="775"/>
      <c r="G958" s="774"/>
      <c r="H958" s="776"/>
      <c r="I958" s="5"/>
    </row>
    <row r="959" spans="1:9" ht="18.75" customHeight="1">
      <c r="A959" s="234"/>
      <c r="B959" s="234"/>
      <c r="E959" s="774"/>
      <c r="F959" s="775"/>
      <c r="G959" s="774"/>
      <c r="H959" s="776"/>
      <c r="I959" s="5"/>
    </row>
    <row r="960" spans="1:9" ht="18.75" customHeight="1">
      <c r="A960" s="234"/>
      <c r="B960" s="234"/>
      <c r="E960" s="774"/>
      <c r="F960" s="775"/>
      <c r="G960" s="774"/>
      <c r="H960" s="776"/>
      <c r="I960" s="5"/>
    </row>
    <row r="961" spans="1:9" ht="18.75" customHeight="1">
      <c r="A961" s="234"/>
      <c r="B961" s="234"/>
      <c r="E961" s="774"/>
      <c r="F961" s="775"/>
      <c r="G961" s="774"/>
      <c r="H961" s="776"/>
      <c r="I961" s="5"/>
    </row>
    <row r="962" spans="1:9" ht="18.75" customHeight="1">
      <c r="A962" s="234"/>
      <c r="B962" s="234"/>
      <c r="E962" s="774"/>
      <c r="F962" s="775"/>
      <c r="G962" s="774"/>
      <c r="H962" s="776"/>
      <c r="I962" s="5"/>
    </row>
    <row r="963" spans="1:9" ht="18.75" customHeight="1">
      <c r="A963" s="234"/>
      <c r="B963" s="234"/>
      <c r="E963" s="774"/>
      <c r="F963" s="775"/>
      <c r="G963" s="774"/>
      <c r="H963" s="776"/>
      <c r="I963" s="5"/>
    </row>
    <row r="964" spans="1:9" ht="18.75" customHeight="1">
      <c r="A964" s="234"/>
      <c r="B964" s="234"/>
      <c r="E964" s="774"/>
      <c r="F964" s="775"/>
      <c r="G964" s="774"/>
      <c r="H964" s="776"/>
      <c r="I964" s="5"/>
    </row>
    <row r="965" spans="1:9" ht="18.75" customHeight="1">
      <c r="A965" s="234"/>
      <c r="B965" s="234"/>
      <c r="E965" s="774"/>
      <c r="F965" s="775"/>
      <c r="G965" s="774"/>
      <c r="H965" s="776"/>
      <c r="I965" s="5"/>
    </row>
    <row r="966" spans="1:9" ht="18.75" customHeight="1">
      <c r="A966" s="234"/>
      <c r="B966" s="234"/>
      <c r="E966" s="774"/>
      <c r="F966" s="775"/>
      <c r="G966" s="774"/>
      <c r="H966" s="776"/>
      <c r="I966" s="5"/>
    </row>
    <row r="967" spans="1:9" ht="18.75" customHeight="1">
      <c r="A967" s="234"/>
      <c r="B967" s="234"/>
      <c r="E967" s="774"/>
      <c r="F967" s="775"/>
      <c r="G967" s="774"/>
      <c r="H967" s="776"/>
      <c r="I967" s="5"/>
    </row>
    <row r="968" spans="1:9" ht="18.75" customHeight="1">
      <c r="A968" s="234"/>
      <c r="B968" s="234"/>
      <c r="E968" s="774"/>
      <c r="F968" s="775"/>
      <c r="G968" s="774"/>
      <c r="H968" s="776"/>
      <c r="I968" s="5"/>
    </row>
    <row r="969" spans="1:9" ht="18.75" customHeight="1">
      <c r="A969" s="234"/>
      <c r="B969" s="234"/>
      <c r="E969" s="774"/>
      <c r="F969" s="775"/>
      <c r="G969" s="774"/>
      <c r="H969" s="776"/>
      <c r="I969" s="5"/>
    </row>
    <row r="970" spans="1:9" ht="18.75" customHeight="1">
      <c r="A970" s="234"/>
      <c r="B970" s="234"/>
      <c r="E970" s="774"/>
      <c r="F970" s="775"/>
      <c r="G970" s="774"/>
      <c r="H970" s="776"/>
      <c r="I970" s="5"/>
    </row>
    <row r="971" spans="1:9" ht="18.75" customHeight="1">
      <c r="A971" s="234"/>
      <c r="B971" s="234"/>
      <c r="E971" s="774"/>
      <c r="F971" s="775"/>
      <c r="G971" s="774"/>
      <c r="H971" s="776"/>
      <c r="I971" s="5"/>
    </row>
    <row r="972" spans="1:9" ht="18.75" customHeight="1">
      <c r="A972" s="234"/>
      <c r="B972" s="234"/>
      <c r="E972" s="774"/>
      <c r="F972" s="775"/>
      <c r="G972" s="774"/>
      <c r="H972" s="776"/>
      <c r="I972" s="5"/>
    </row>
    <row r="973" spans="1:9" ht="18.75" customHeight="1">
      <c r="A973" s="234"/>
      <c r="B973" s="234"/>
      <c r="E973" s="774"/>
      <c r="F973" s="775"/>
      <c r="G973" s="774"/>
      <c r="H973" s="776"/>
      <c r="I973" s="5"/>
    </row>
    <row r="974" spans="1:9" ht="18.75" customHeight="1">
      <c r="A974" s="234"/>
      <c r="B974" s="234"/>
      <c r="E974" s="774"/>
      <c r="F974" s="775"/>
      <c r="G974" s="774"/>
      <c r="H974" s="776"/>
      <c r="I974" s="5"/>
    </row>
    <row r="975" spans="1:9" ht="18.75" customHeight="1">
      <c r="A975" s="234"/>
      <c r="B975" s="234"/>
      <c r="E975" s="774"/>
      <c r="F975" s="775"/>
      <c r="G975" s="774"/>
      <c r="H975" s="776"/>
      <c r="I975" s="5"/>
    </row>
    <row r="976" spans="1:9" ht="18.75" customHeight="1">
      <c r="A976" s="234"/>
      <c r="B976" s="234"/>
      <c r="E976" s="774"/>
      <c r="F976" s="775"/>
      <c r="G976" s="774"/>
      <c r="H976" s="776"/>
      <c r="I976" s="5"/>
    </row>
    <row r="977" spans="1:9" ht="18.75" customHeight="1">
      <c r="A977" s="234"/>
      <c r="B977" s="234"/>
      <c r="E977" s="774"/>
      <c r="F977" s="775"/>
      <c r="G977" s="774"/>
      <c r="H977" s="776"/>
      <c r="I977" s="5"/>
    </row>
    <row r="978" spans="1:9" ht="18.75" customHeight="1">
      <c r="A978" s="234"/>
      <c r="B978" s="234"/>
      <c r="E978" s="774"/>
      <c r="F978" s="775"/>
      <c r="G978" s="774"/>
      <c r="H978" s="776"/>
      <c r="I978" s="5"/>
    </row>
    <row r="979" spans="1:9" ht="18.75" customHeight="1">
      <c r="A979" s="234"/>
      <c r="B979" s="234"/>
      <c r="E979" s="774"/>
      <c r="F979" s="775"/>
      <c r="G979" s="774"/>
      <c r="H979" s="776"/>
      <c r="I979" s="5"/>
    </row>
    <row r="980" spans="1:9" ht="18.75" customHeight="1">
      <c r="A980" s="234"/>
      <c r="B980" s="234"/>
      <c r="E980" s="774"/>
      <c r="F980" s="775"/>
      <c r="G980" s="774"/>
      <c r="H980" s="776"/>
      <c r="I980" s="5"/>
    </row>
    <row r="981" spans="1:9" ht="18.75" customHeight="1">
      <c r="A981" s="234"/>
      <c r="B981" s="234"/>
      <c r="E981" s="774"/>
      <c r="F981" s="775"/>
      <c r="G981" s="774"/>
      <c r="H981" s="776"/>
      <c r="I981" s="5"/>
    </row>
    <row r="982" spans="1:9" ht="18.75" customHeight="1">
      <c r="A982" s="234"/>
      <c r="B982" s="234"/>
      <c r="E982" s="774"/>
      <c r="F982" s="775"/>
      <c r="G982" s="774"/>
      <c r="H982" s="776"/>
      <c r="I982" s="5"/>
    </row>
    <row r="983" spans="1:9" ht="18.75" customHeight="1">
      <c r="A983" s="234"/>
      <c r="B983" s="234"/>
      <c r="E983" s="774"/>
      <c r="F983" s="775"/>
      <c r="G983" s="774"/>
      <c r="H983" s="776"/>
      <c r="I983" s="5"/>
    </row>
    <row r="984" spans="1:9" ht="18.75" customHeight="1">
      <c r="A984" s="234"/>
      <c r="B984" s="234"/>
      <c r="E984" s="774"/>
      <c r="F984" s="775"/>
      <c r="G984" s="774"/>
      <c r="H984" s="776"/>
      <c r="I984" s="5"/>
    </row>
    <row r="985" spans="1:9" ht="18.75" customHeight="1">
      <c r="A985" s="234"/>
      <c r="B985" s="234"/>
      <c r="E985" s="774"/>
      <c r="F985" s="775"/>
      <c r="G985" s="774"/>
      <c r="H985" s="776"/>
      <c r="I985" s="5"/>
    </row>
    <row r="986" spans="1:9" ht="18.75" customHeight="1">
      <c r="A986" s="234"/>
      <c r="B986" s="234"/>
      <c r="E986" s="774"/>
      <c r="F986" s="775"/>
      <c r="G986" s="774"/>
      <c r="H986" s="776"/>
      <c r="I986" s="5"/>
    </row>
    <row r="987" spans="1:9" ht="18.75" customHeight="1">
      <c r="A987" s="234"/>
      <c r="B987" s="234"/>
      <c r="E987" s="774"/>
      <c r="F987" s="775"/>
      <c r="G987" s="774"/>
      <c r="H987" s="776"/>
      <c r="I987" s="5"/>
    </row>
    <row r="988" spans="1:9" ht="18.75" customHeight="1">
      <c r="A988" s="234"/>
      <c r="B988" s="234"/>
      <c r="E988" s="774"/>
      <c r="F988" s="775"/>
      <c r="G988" s="774"/>
      <c r="H988" s="776"/>
      <c r="I988" s="5"/>
    </row>
    <row r="989" spans="1:9" ht="18.75" customHeight="1">
      <c r="A989" s="234"/>
      <c r="B989" s="234"/>
      <c r="E989" s="774"/>
      <c r="F989" s="775"/>
      <c r="G989" s="774"/>
      <c r="H989" s="776"/>
      <c r="I989" s="5"/>
    </row>
    <row r="990" spans="1:9" ht="18.75" customHeight="1">
      <c r="A990" s="234"/>
      <c r="B990" s="234"/>
      <c r="E990" s="774"/>
      <c r="F990" s="775"/>
      <c r="G990" s="774"/>
      <c r="H990" s="776"/>
      <c r="I990" s="5"/>
    </row>
    <row r="991" spans="1:9" ht="18.75" customHeight="1">
      <c r="A991" s="234"/>
      <c r="B991" s="234"/>
      <c r="E991" s="774"/>
      <c r="F991" s="775"/>
      <c r="G991" s="774"/>
      <c r="H991" s="776"/>
      <c r="I991" s="5"/>
    </row>
    <row r="992" spans="1:9" ht="18.75" customHeight="1">
      <c r="A992" s="234"/>
      <c r="B992" s="234"/>
      <c r="E992" s="774"/>
      <c r="F992" s="775"/>
      <c r="G992" s="774"/>
      <c r="H992" s="776"/>
      <c r="I992" s="5"/>
    </row>
    <row r="993" spans="1:9" ht="18.75" customHeight="1">
      <c r="A993" s="234"/>
      <c r="B993" s="234"/>
      <c r="E993" s="774"/>
      <c r="F993" s="775"/>
      <c r="G993" s="774"/>
      <c r="H993" s="776"/>
      <c r="I993" s="5"/>
    </row>
    <row r="994" spans="1:9" ht="18.75" customHeight="1">
      <c r="A994" s="234"/>
      <c r="B994" s="234"/>
      <c r="E994" s="774"/>
      <c r="F994" s="775"/>
      <c r="G994" s="774"/>
      <c r="H994" s="776"/>
      <c r="I994" s="5"/>
    </row>
    <row r="995" spans="1:9" ht="18.75" customHeight="1">
      <c r="A995" s="234"/>
      <c r="B995" s="234"/>
      <c r="E995" s="774"/>
      <c r="F995" s="775"/>
      <c r="G995" s="774"/>
      <c r="H995" s="776"/>
      <c r="I995" s="5"/>
    </row>
    <row r="996" spans="1:9" ht="18.75" customHeight="1">
      <c r="A996" s="234"/>
      <c r="B996" s="234"/>
      <c r="E996" s="774"/>
      <c r="F996" s="775"/>
      <c r="G996" s="774"/>
      <c r="H996" s="776"/>
      <c r="I996" s="5"/>
    </row>
    <row r="997" spans="1:9" ht="18.75" customHeight="1">
      <c r="A997" s="234"/>
      <c r="B997" s="234"/>
      <c r="E997" s="774"/>
      <c r="F997" s="775"/>
      <c r="G997" s="774"/>
      <c r="H997" s="776"/>
      <c r="I997" s="5"/>
    </row>
    <row r="998" spans="1:9" ht="18.75" customHeight="1">
      <c r="A998" s="234"/>
      <c r="B998" s="234"/>
      <c r="E998" s="774"/>
      <c r="F998" s="775"/>
      <c r="G998" s="774"/>
      <c r="H998" s="776"/>
      <c r="I998" s="5"/>
    </row>
    <row r="999" spans="1:9" ht="18.75" customHeight="1">
      <c r="A999" s="234"/>
      <c r="B999" s="234"/>
      <c r="E999" s="774"/>
      <c r="F999" s="775"/>
      <c r="G999" s="774"/>
      <c r="H999" s="776"/>
      <c r="I999" s="5"/>
    </row>
    <row r="1000" spans="1:9" ht="18.75" customHeight="1">
      <c r="A1000" s="234"/>
      <c r="B1000" s="234"/>
      <c r="E1000" s="774"/>
      <c r="F1000" s="775"/>
      <c r="G1000" s="774"/>
      <c r="H1000" s="776"/>
      <c r="I1000" s="5"/>
    </row>
    <row r="1001" spans="1:9" ht="18.75" customHeight="1">
      <c r="A1001" s="234"/>
      <c r="B1001" s="234"/>
      <c r="E1001" s="774"/>
      <c r="F1001" s="775"/>
      <c r="G1001" s="774"/>
      <c r="H1001" s="776"/>
      <c r="I1001" s="5"/>
    </row>
  </sheetData>
  <mergeCells count="15">
    <mergeCell ref="B14:J14"/>
    <mergeCell ref="B17:J17"/>
    <mergeCell ref="B26:J26"/>
    <mergeCell ref="B31:J3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B4:J4"/>
    <mergeCell ref="B9:J9"/>
  </mergeCells>
  <hyperlinks>
    <hyperlink ref="A6" r:id="rId1"/>
    <hyperlink ref="A7" r:id="rId2"/>
    <hyperlink ref="A8" r:id="rId3"/>
    <hyperlink ref="A12" r:id="rId4"/>
    <hyperlink ref="A13" r:id="rId5"/>
    <hyperlink ref="A22" r:id="rId6"/>
    <hyperlink ref="A23" r:id="rId7"/>
    <hyperlink ref="A32" r:id="rId8"/>
    <hyperlink ref="A33" r:id="rId9"/>
    <hyperlink ref="A34" r:id="rId10"/>
  </hyperlinks>
  <pageMargins left="0.23622047244094491" right="0.23622047244094491" top="0.74803149606299213" bottom="0.74803149606299213" header="0" footer="0"/>
  <pageSetup paperSize="9" orientation="portrait"/>
  <drawing r:id="rId1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O1000"/>
  <sheetViews>
    <sheetView workbookViewId="0">
      <selection activeCell="L1" sqref="L1:L1048576"/>
    </sheetView>
  </sheetViews>
  <sheetFormatPr defaultColWidth="14.42578125" defaultRowHeight="15.75" customHeight="1"/>
  <cols>
    <col min="1" max="1" width="9.140625" customWidth="1"/>
    <col min="2" max="2" width="11.140625" customWidth="1"/>
    <col min="3" max="6" width="19.85546875" customWidth="1"/>
    <col min="7" max="7" width="23.85546875" customWidth="1"/>
    <col min="8" max="11" width="19.85546875" customWidth="1"/>
    <col min="12" max="25" width="8.7109375" customWidth="1"/>
  </cols>
  <sheetData>
    <row r="1" spans="1:15" ht="45" customHeight="1">
      <c r="A1" s="35"/>
      <c r="B1" s="1396" t="s">
        <v>1157</v>
      </c>
      <c r="C1" s="1239"/>
      <c r="D1" s="1239"/>
      <c r="E1" s="1239"/>
      <c r="F1" s="1239"/>
      <c r="G1" s="1239"/>
      <c r="H1" s="5"/>
      <c r="I1" s="1397"/>
      <c r="J1" s="1239"/>
      <c r="K1" s="1239"/>
    </row>
    <row r="2" spans="1:15" ht="15" customHeight="1">
      <c r="A2" s="35"/>
      <c r="B2" s="5"/>
      <c r="C2" s="5"/>
      <c r="D2" s="5"/>
      <c r="E2" s="5"/>
      <c r="F2" s="5"/>
      <c r="G2" s="304"/>
      <c r="H2" s="5"/>
      <c r="I2" s="777"/>
      <c r="J2" s="778"/>
      <c r="K2" s="778"/>
    </row>
    <row r="3" spans="1:15" ht="12.75" customHeight="1">
      <c r="A3" s="481" t="s">
        <v>1158</v>
      </c>
      <c r="B3" s="779" t="s">
        <v>398</v>
      </c>
      <c r="C3" s="779" t="s">
        <v>1159</v>
      </c>
      <c r="D3" s="779" t="s">
        <v>5</v>
      </c>
      <c r="E3" s="779" t="s">
        <v>3</v>
      </c>
      <c r="F3" s="779" t="s">
        <v>1160</v>
      </c>
      <c r="G3" s="779" t="s">
        <v>1161</v>
      </c>
      <c r="H3" s="779" t="s">
        <v>228</v>
      </c>
      <c r="I3" s="779" t="s">
        <v>1162</v>
      </c>
      <c r="J3" s="305" t="s">
        <v>1163</v>
      </c>
      <c r="K3" s="305" t="s">
        <v>1164</v>
      </c>
      <c r="L3" s="5"/>
      <c r="M3" s="5"/>
      <c r="N3" s="5"/>
      <c r="O3" s="5"/>
    </row>
    <row r="4" spans="1:15" ht="27" customHeight="1">
      <c r="A4" s="1398" t="s">
        <v>1165</v>
      </c>
      <c r="B4" s="1253"/>
      <c r="C4" s="1253"/>
      <c r="D4" s="1253"/>
      <c r="E4" s="1253"/>
      <c r="F4" s="1253"/>
      <c r="G4" s="1253"/>
      <c r="H4" s="1253"/>
      <c r="I4" s="1253"/>
      <c r="J4" s="1253"/>
      <c r="K4" s="1253"/>
      <c r="L4" s="780"/>
      <c r="M4" s="780"/>
      <c r="N4" s="780"/>
      <c r="O4" s="780"/>
    </row>
    <row r="5" spans="1:15" ht="57.75" customHeight="1">
      <c r="A5" s="111" t="s">
        <v>17</v>
      </c>
      <c r="B5" s="215">
        <v>1</v>
      </c>
      <c r="C5" s="189" t="s">
        <v>1166</v>
      </c>
      <c r="D5" s="781"/>
      <c r="E5" s="189" t="s">
        <v>1167</v>
      </c>
      <c r="F5" s="782">
        <v>5901238246039</v>
      </c>
      <c r="G5" s="783" t="s">
        <v>1168</v>
      </c>
      <c r="H5" s="135" t="s">
        <v>1169</v>
      </c>
      <c r="I5" s="135" t="s">
        <v>1170</v>
      </c>
      <c r="J5" s="784">
        <v>4.75</v>
      </c>
      <c r="K5" s="785">
        <v>7500</v>
      </c>
    </row>
    <row r="6" spans="1:15" ht="58.5" customHeight="1">
      <c r="A6" s="16"/>
      <c r="B6" s="215">
        <v>2</v>
      </c>
      <c r="C6" s="189" t="s">
        <v>1166</v>
      </c>
      <c r="D6" s="781"/>
      <c r="E6" s="189" t="s">
        <v>1171</v>
      </c>
      <c r="F6" s="782">
        <v>5901238245889</v>
      </c>
      <c r="G6" s="783" t="s">
        <v>1172</v>
      </c>
      <c r="H6" s="135" t="s">
        <v>1173</v>
      </c>
      <c r="I6" s="786" t="s">
        <v>1174</v>
      </c>
      <c r="J6" s="784">
        <v>5.16</v>
      </c>
      <c r="K6" s="785">
        <v>6600</v>
      </c>
    </row>
    <row r="7" spans="1:15" ht="54" customHeight="1">
      <c r="A7" s="111" t="s">
        <v>17</v>
      </c>
      <c r="B7" s="16">
        <v>3</v>
      </c>
      <c r="C7" s="185" t="s">
        <v>1166</v>
      </c>
      <c r="D7" s="787"/>
      <c r="E7" s="185" t="s">
        <v>1175</v>
      </c>
      <c r="F7" s="788">
        <v>5901238245926</v>
      </c>
      <c r="G7" s="783" t="s">
        <v>1176</v>
      </c>
      <c r="H7" s="17" t="s">
        <v>1173</v>
      </c>
      <c r="I7" s="17" t="s">
        <v>1170</v>
      </c>
      <c r="J7" s="789">
        <v>5.69</v>
      </c>
      <c r="K7" s="657">
        <v>7050</v>
      </c>
    </row>
    <row r="8" spans="1:15" ht="60" customHeight="1">
      <c r="A8" s="111" t="s">
        <v>17</v>
      </c>
      <c r="B8" s="215">
        <v>4</v>
      </c>
      <c r="C8" s="189" t="s">
        <v>1166</v>
      </c>
      <c r="D8" s="781"/>
      <c r="E8" s="189" t="s">
        <v>1177</v>
      </c>
      <c r="F8" s="782">
        <v>5901238246770</v>
      </c>
      <c r="G8" s="783" t="s">
        <v>1178</v>
      </c>
      <c r="H8" s="135" t="s">
        <v>1173</v>
      </c>
      <c r="I8" s="135" t="s">
        <v>1170</v>
      </c>
      <c r="J8" s="784"/>
      <c r="K8" s="785">
        <v>7350</v>
      </c>
    </row>
    <row r="9" spans="1:15" ht="55.5" customHeight="1">
      <c r="A9" s="16"/>
      <c r="B9" s="215">
        <v>5</v>
      </c>
      <c r="C9" s="189" t="s">
        <v>1166</v>
      </c>
      <c r="D9" s="781"/>
      <c r="E9" s="189" t="s">
        <v>1179</v>
      </c>
      <c r="F9" s="782">
        <v>5901238245896</v>
      </c>
      <c r="G9" s="783" t="s">
        <v>1180</v>
      </c>
      <c r="H9" s="135" t="s">
        <v>1181</v>
      </c>
      <c r="I9" s="786" t="s">
        <v>1174</v>
      </c>
      <c r="J9" s="784"/>
      <c r="K9" s="785">
        <v>7500</v>
      </c>
    </row>
    <row r="10" spans="1:15" ht="55.5" customHeight="1">
      <c r="A10" s="111" t="s">
        <v>17</v>
      </c>
      <c r="B10" s="16">
        <v>6</v>
      </c>
      <c r="C10" s="185" t="s">
        <v>1166</v>
      </c>
      <c r="D10" s="787"/>
      <c r="E10" s="185" t="s">
        <v>1182</v>
      </c>
      <c r="F10" s="788">
        <v>5901238245933</v>
      </c>
      <c r="G10" s="783" t="s">
        <v>1183</v>
      </c>
      <c r="H10" s="17" t="s">
        <v>1181</v>
      </c>
      <c r="I10" s="17" t="s">
        <v>1170</v>
      </c>
      <c r="J10" s="789"/>
      <c r="K10" s="657">
        <v>8400</v>
      </c>
    </row>
    <row r="11" spans="1:15" ht="58.5" customHeight="1">
      <c r="A11" s="16"/>
      <c r="B11" s="16">
        <v>7</v>
      </c>
      <c r="C11" s="185" t="s">
        <v>1166</v>
      </c>
      <c r="D11" s="790"/>
      <c r="E11" s="185" t="s">
        <v>1184</v>
      </c>
      <c r="F11" s="788">
        <v>5901238246008</v>
      </c>
      <c r="G11" s="783" t="s">
        <v>1185</v>
      </c>
      <c r="H11" s="17" t="s">
        <v>1181</v>
      </c>
      <c r="I11" s="786" t="s">
        <v>1174</v>
      </c>
      <c r="J11" s="789">
        <v>5.6449999999999996</v>
      </c>
      <c r="K11" s="657">
        <v>9300</v>
      </c>
    </row>
    <row r="12" spans="1:15" ht="56.25" customHeight="1">
      <c r="A12" s="16"/>
      <c r="B12" s="215">
        <v>8</v>
      </c>
      <c r="C12" s="189" t="s">
        <v>1166</v>
      </c>
      <c r="D12" s="782"/>
      <c r="E12" s="189" t="s">
        <v>1186</v>
      </c>
      <c r="F12" s="782">
        <v>5901238245902</v>
      </c>
      <c r="G12" s="783" t="s">
        <v>1187</v>
      </c>
      <c r="H12" s="135" t="s">
        <v>1188</v>
      </c>
      <c r="I12" s="786" t="s">
        <v>1174</v>
      </c>
      <c r="J12" s="784">
        <v>6.35</v>
      </c>
      <c r="K12" s="657">
        <v>8700</v>
      </c>
    </row>
    <row r="13" spans="1:15" ht="54" customHeight="1">
      <c r="A13" s="111" t="s">
        <v>17</v>
      </c>
      <c r="B13" s="215">
        <v>9</v>
      </c>
      <c r="C13" s="189" t="s">
        <v>1166</v>
      </c>
      <c r="D13" s="781"/>
      <c r="E13" s="189" t="s">
        <v>1189</v>
      </c>
      <c r="F13" s="782">
        <v>5901238245940</v>
      </c>
      <c r="G13" s="783" t="s">
        <v>1190</v>
      </c>
      <c r="H13" s="135" t="s">
        <v>1188</v>
      </c>
      <c r="I13" s="17" t="s">
        <v>1170</v>
      </c>
      <c r="J13" s="789"/>
      <c r="K13" s="657">
        <v>10050</v>
      </c>
    </row>
    <row r="14" spans="1:15" ht="56.25" customHeight="1">
      <c r="A14" s="16"/>
      <c r="B14" s="215">
        <v>10</v>
      </c>
      <c r="C14" s="189" t="s">
        <v>1166</v>
      </c>
      <c r="D14" s="781"/>
      <c r="E14" s="189" t="s">
        <v>1191</v>
      </c>
      <c r="F14" s="782">
        <v>5901238246015</v>
      </c>
      <c r="G14" s="783" t="s">
        <v>1192</v>
      </c>
      <c r="H14" s="135" t="s">
        <v>1188</v>
      </c>
      <c r="I14" s="786" t="s">
        <v>1174</v>
      </c>
      <c r="J14" s="789"/>
      <c r="K14" s="657">
        <v>11250</v>
      </c>
    </row>
    <row r="15" spans="1:15" ht="52.5" customHeight="1">
      <c r="A15" s="111" t="s">
        <v>17</v>
      </c>
      <c r="B15" s="215">
        <v>11</v>
      </c>
      <c r="C15" s="189" t="s">
        <v>1166</v>
      </c>
      <c r="D15" s="781"/>
      <c r="E15" s="189" t="s">
        <v>1193</v>
      </c>
      <c r="F15" s="782">
        <v>5901238248385</v>
      </c>
      <c r="G15" s="783" t="s">
        <v>1194</v>
      </c>
      <c r="H15" s="135" t="s">
        <v>1195</v>
      </c>
      <c r="I15" s="17" t="s">
        <v>1170</v>
      </c>
      <c r="J15" s="789">
        <v>2.65</v>
      </c>
      <c r="K15" s="657">
        <v>3900</v>
      </c>
    </row>
    <row r="16" spans="1:15" ht="58.5" customHeight="1">
      <c r="A16" s="111" t="s">
        <v>17</v>
      </c>
      <c r="B16" s="215">
        <v>12</v>
      </c>
      <c r="C16" s="189" t="s">
        <v>1166</v>
      </c>
      <c r="D16" s="781"/>
      <c r="E16" s="189" t="s">
        <v>1196</v>
      </c>
      <c r="F16" s="782">
        <v>5901238251132</v>
      </c>
      <c r="G16" s="791" t="s">
        <v>1197</v>
      </c>
      <c r="H16" s="135" t="s">
        <v>1198</v>
      </c>
      <c r="I16" s="17" t="s">
        <v>1170</v>
      </c>
      <c r="J16" s="789">
        <v>8.1</v>
      </c>
      <c r="K16" s="657">
        <v>11400</v>
      </c>
    </row>
    <row r="17" spans="1:11" ht="53.25" customHeight="1">
      <c r="A17" s="111" t="s">
        <v>17</v>
      </c>
      <c r="B17" s="16">
        <v>13</v>
      </c>
      <c r="C17" s="185" t="s">
        <v>1166</v>
      </c>
      <c r="D17" s="787"/>
      <c r="E17" s="185" t="s">
        <v>1199</v>
      </c>
      <c r="F17" s="788">
        <v>5901238251279</v>
      </c>
      <c r="G17" s="783" t="s">
        <v>1200</v>
      </c>
      <c r="H17" s="17" t="s">
        <v>1201</v>
      </c>
      <c r="I17" s="17" t="s">
        <v>1170</v>
      </c>
      <c r="J17" s="789">
        <v>2.2000000000000002</v>
      </c>
      <c r="K17" s="657">
        <v>4200</v>
      </c>
    </row>
    <row r="18" spans="1:11" ht="53.25" customHeight="1">
      <c r="A18" s="111" t="s">
        <v>17</v>
      </c>
      <c r="B18" s="16">
        <v>14</v>
      </c>
      <c r="C18" s="185" t="s">
        <v>1166</v>
      </c>
      <c r="D18" s="787"/>
      <c r="E18" s="185" t="s">
        <v>1202</v>
      </c>
      <c r="F18" s="788">
        <v>5901238251262</v>
      </c>
      <c r="G18" s="783" t="s">
        <v>1203</v>
      </c>
      <c r="H18" s="17" t="s">
        <v>1204</v>
      </c>
      <c r="I18" s="17" t="s">
        <v>1170</v>
      </c>
      <c r="J18" s="789">
        <v>3.8</v>
      </c>
      <c r="K18" s="657">
        <v>6000</v>
      </c>
    </row>
    <row r="19" spans="1:11" ht="24" customHeight="1">
      <c r="A19" s="1398" t="s">
        <v>1205</v>
      </c>
      <c r="B19" s="1253"/>
      <c r="C19" s="1253"/>
      <c r="D19" s="1253"/>
      <c r="E19" s="1253"/>
      <c r="F19" s="1253"/>
      <c r="G19" s="1253"/>
      <c r="H19" s="1253"/>
      <c r="I19" s="1253"/>
      <c r="J19" s="1253"/>
      <c r="K19" s="1253"/>
    </row>
    <row r="20" spans="1:11" ht="67.5" customHeight="1">
      <c r="A20" s="111" t="s">
        <v>17</v>
      </c>
      <c r="B20" s="16">
        <v>16</v>
      </c>
      <c r="C20" s="189" t="s">
        <v>1206</v>
      </c>
      <c r="D20" s="781"/>
      <c r="E20" s="189" t="s">
        <v>1207</v>
      </c>
      <c r="F20" s="782">
        <v>5901238251613</v>
      </c>
      <c r="G20" s="790" t="s">
        <v>1208</v>
      </c>
      <c r="H20" s="135" t="s">
        <v>1209</v>
      </c>
      <c r="I20" s="786" t="s">
        <v>1174</v>
      </c>
      <c r="J20" s="784">
        <v>2.3199999999999998</v>
      </c>
      <c r="K20" s="657">
        <v>8400</v>
      </c>
    </row>
    <row r="21" spans="1:11" ht="76.5" customHeight="1">
      <c r="A21" s="16"/>
      <c r="B21" s="16">
        <v>17</v>
      </c>
      <c r="C21" s="189" t="s">
        <v>1206</v>
      </c>
      <c r="D21" s="781"/>
      <c r="E21" s="189" t="s">
        <v>1210</v>
      </c>
      <c r="F21" s="782">
        <v>5901238251606</v>
      </c>
      <c r="G21" s="790" t="s">
        <v>1211</v>
      </c>
      <c r="H21" s="135" t="s">
        <v>1212</v>
      </c>
      <c r="I21" s="786" t="s">
        <v>1174</v>
      </c>
      <c r="J21" s="784">
        <v>3.5</v>
      </c>
      <c r="K21" s="657">
        <v>5700</v>
      </c>
    </row>
    <row r="22" spans="1:11" ht="54.75" customHeight="1">
      <c r="A22" s="111" t="s">
        <v>17</v>
      </c>
      <c r="B22" s="16">
        <v>18</v>
      </c>
      <c r="C22" s="185" t="s">
        <v>1206</v>
      </c>
      <c r="D22" s="787"/>
      <c r="E22" s="185" t="s">
        <v>1213</v>
      </c>
      <c r="F22" s="788">
        <v>5901238248552</v>
      </c>
      <c r="G22" s="790" t="s">
        <v>1214</v>
      </c>
      <c r="H22" s="17" t="s">
        <v>1215</v>
      </c>
      <c r="I22" s="17" t="s">
        <v>1170</v>
      </c>
      <c r="J22" s="784">
        <v>3.1850000000000001</v>
      </c>
      <c r="K22" s="657">
        <v>4500</v>
      </c>
    </row>
    <row r="23" spans="1:11" ht="59.25" hidden="1" customHeight="1">
      <c r="A23" s="16" t="s">
        <v>17</v>
      </c>
      <c r="B23" s="16">
        <v>19</v>
      </c>
      <c r="C23" s="185" t="s">
        <v>1206</v>
      </c>
      <c r="D23" s="787"/>
      <c r="E23" s="185" t="s">
        <v>1216</v>
      </c>
      <c r="F23" s="788">
        <v>5901238248149</v>
      </c>
      <c r="G23" s="790" t="s">
        <v>1217</v>
      </c>
      <c r="H23" s="17" t="s">
        <v>1218</v>
      </c>
      <c r="I23" s="17" t="s">
        <v>1170</v>
      </c>
      <c r="J23" s="784">
        <v>1.62</v>
      </c>
      <c r="K23" s="657">
        <v>1800</v>
      </c>
    </row>
    <row r="24" spans="1:11" ht="54" customHeight="1">
      <c r="A24" s="111" t="s">
        <v>17</v>
      </c>
      <c r="B24" s="16">
        <v>20</v>
      </c>
      <c r="C24" s="189" t="s">
        <v>1206</v>
      </c>
      <c r="D24" s="781"/>
      <c r="E24" s="189" t="s">
        <v>1219</v>
      </c>
      <c r="F24" s="782">
        <v>5901238248149</v>
      </c>
      <c r="G24" s="790" t="s">
        <v>1217</v>
      </c>
      <c r="H24" s="135" t="s">
        <v>1220</v>
      </c>
      <c r="I24" s="17" t="s">
        <v>1170</v>
      </c>
      <c r="J24" s="784">
        <v>1.32</v>
      </c>
      <c r="K24" s="657">
        <v>1800</v>
      </c>
    </row>
    <row r="25" spans="1:11" ht="59.25" customHeight="1">
      <c r="A25" s="111" t="s">
        <v>17</v>
      </c>
      <c r="B25" s="16">
        <v>21</v>
      </c>
      <c r="C25" s="185" t="s">
        <v>1206</v>
      </c>
      <c r="D25" s="787"/>
      <c r="E25" s="185" t="s">
        <v>1221</v>
      </c>
      <c r="F25" s="788">
        <v>5901238248156</v>
      </c>
      <c r="G25" s="790" t="s">
        <v>1222</v>
      </c>
      <c r="H25" s="17" t="s">
        <v>1223</v>
      </c>
      <c r="I25" s="17" t="s">
        <v>1170</v>
      </c>
      <c r="J25" s="784">
        <v>1.93</v>
      </c>
      <c r="K25" s="657">
        <v>2250</v>
      </c>
    </row>
    <row r="26" spans="1:11" ht="57" customHeight="1">
      <c r="A26" s="16"/>
      <c r="B26" s="16">
        <v>22</v>
      </c>
      <c r="C26" s="189" t="s">
        <v>1206</v>
      </c>
      <c r="D26" s="781"/>
      <c r="E26" s="189" t="s">
        <v>1224</v>
      </c>
      <c r="F26" s="782">
        <v>5901238248040</v>
      </c>
      <c r="G26" s="790" t="s">
        <v>1225</v>
      </c>
      <c r="H26" s="135" t="s">
        <v>1209</v>
      </c>
      <c r="I26" s="786" t="s">
        <v>1174</v>
      </c>
      <c r="J26" s="784">
        <v>1.59</v>
      </c>
      <c r="K26" s="657">
        <v>1950</v>
      </c>
    </row>
    <row r="27" spans="1:11" ht="73.5" customHeight="1">
      <c r="A27" s="111" t="s">
        <v>17</v>
      </c>
      <c r="B27" s="16">
        <v>23</v>
      </c>
      <c r="C27" s="189" t="s">
        <v>1206</v>
      </c>
      <c r="D27" s="781"/>
      <c r="E27" s="189" t="s">
        <v>1226</v>
      </c>
      <c r="F27" s="782">
        <v>5901238251200</v>
      </c>
      <c r="G27" s="790" t="s">
        <v>1227</v>
      </c>
      <c r="H27" s="135" t="s">
        <v>1228</v>
      </c>
      <c r="I27" s="792" t="s">
        <v>1229</v>
      </c>
      <c r="J27" s="784">
        <v>5.8</v>
      </c>
      <c r="K27" s="657">
        <v>8850</v>
      </c>
    </row>
    <row r="28" spans="1:11" ht="71.25" customHeight="1">
      <c r="A28" s="111" t="s">
        <v>17</v>
      </c>
      <c r="B28" s="16">
        <v>25</v>
      </c>
      <c r="C28" s="189" t="s">
        <v>1206</v>
      </c>
      <c r="D28" s="781"/>
      <c r="E28" s="189" t="s">
        <v>1230</v>
      </c>
      <c r="F28" s="782">
        <v>5901238251149</v>
      </c>
      <c r="G28" s="790" t="s">
        <v>1231</v>
      </c>
      <c r="H28" s="135" t="s">
        <v>1232</v>
      </c>
      <c r="I28" s="17" t="s">
        <v>1170</v>
      </c>
      <c r="J28" s="789">
        <v>0.36</v>
      </c>
      <c r="K28" s="657">
        <v>1200</v>
      </c>
    </row>
    <row r="29" spans="1:11" ht="62.25" customHeight="1">
      <c r="A29" s="111" t="s">
        <v>17</v>
      </c>
      <c r="B29" s="16">
        <v>26</v>
      </c>
      <c r="C29" s="189" t="s">
        <v>1206</v>
      </c>
      <c r="D29" s="781"/>
      <c r="E29" s="189" t="s">
        <v>1233</v>
      </c>
      <c r="F29" s="782">
        <v>5901238251224</v>
      </c>
      <c r="G29" s="793" t="s">
        <v>1234</v>
      </c>
      <c r="H29" s="135" t="s">
        <v>1235</v>
      </c>
      <c r="I29" s="17" t="s">
        <v>1170</v>
      </c>
      <c r="J29" s="784">
        <v>2.5099999999999998</v>
      </c>
      <c r="K29" s="689">
        <v>3900</v>
      </c>
    </row>
    <row r="30" spans="1:11" ht="63.75" customHeight="1">
      <c r="A30" s="111" t="s">
        <v>17</v>
      </c>
      <c r="B30" s="16">
        <v>27</v>
      </c>
      <c r="C30" s="189" t="s">
        <v>1206</v>
      </c>
      <c r="D30" s="781"/>
      <c r="E30" s="189" t="s">
        <v>1236</v>
      </c>
      <c r="F30" s="782">
        <v>5901238251217</v>
      </c>
      <c r="G30" s="790" t="s">
        <v>1237</v>
      </c>
      <c r="H30" s="135" t="s">
        <v>1212</v>
      </c>
      <c r="I30" s="792" t="s">
        <v>1229</v>
      </c>
      <c r="J30" s="784">
        <v>2.94</v>
      </c>
      <c r="K30" s="657">
        <v>3750</v>
      </c>
    </row>
    <row r="31" spans="1:11" ht="56.25" customHeight="1">
      <c r="A31" s="111" t="s">
        <v>17</v>
      </c>
      <c r="B31" s="16">
        <v>28</v>
      </c>
      <c r="C31" s="189" t="s">
        <v>1238</v>
      </c>
      <c r="D31" s="782"/>
      <c r="E31" s="189" t="s">
        <v>1239</v>
      </c>
      <c r="F31" s="782"/>
      <c r="G31" s="790">
        <v>17182239</v>
      </c>
      <c r="H31" s="135" t="s">
        <v>1240</v>
      </c>
      <c r="I31" s="17" t="s">
        <v>1241</v>
      </c>
      <c r="J31" s="789">
        <v>11.2</v>
      </c>
      <c r="K31" s="657">
        <v>17290</v>
      </c>
    </row>
    <row r="32" spans="1:11" ht="57" customHeight="1">
      <c r="A32" s="35"/>
      <c r="G32" s="304"/>
    </row>
    <row r="33" spans="1:7" ht="54" customHeight="1">
      <c r="A33" s="35"/>
      <c r="G33" s="304"/>
    </row>
    <row r="34" spans="1:7" ht="54" customHeight="1">
      <c r="A34" s="35"/>
    </row>
    <row r="35" spans="1:7" ht="57" customHeight="1">
      <c r="A35" s="35"/>
    </row>
    <row r="36" spans="1:7" ht="48" customHeight="1">
      <c r="A36" s="35"/>
    </row>
    <row r="37" spans="1:7" ht="72" customHeight="1">
      <c r="A37" s="35"/>
    </row>
    <row r="38" spans="1:7" ht="12.75" customHeight="1">
      <c r="A38" s="35"/>
    </row>
    <row r="39" spans="1:7" ht="12.75" customHeight="1">
      <c r="A39" s="35"/>
    </row>
    <row r="40" spans="1:7" ht="12.75" customHeight="1">
      <c r="A40" s="35"/>
    </row>
    <row r="41" spans="1:7" ht="12.75" customHeight="1">
      <c r="A41" s="35"/>
    </row>
    <row r="42" spans="1:7" ht="12.75" customHeight="1">
      <c r="A42" s="35"/>
    </row>
    <row r="43" spans="1:7" ht="12.75" customHeight="1">
      <c r="A43" s="35"/>
    </row>
    <row r="44" spans="1:7" ht="12.75" customHeight="1">
      <c r="A44" s="35"/>
    </row>
    <row r="45" spans="1:7" ht="12.75" customHeight="1">
      <c r="A45" s="35"/>
    </row>
    <row r="46" spans="1:7" ht="12.75" customHeight="1">
      <c r="A46" s="35"/>
    </row>
    <row r="47" spans="1:7" ht="12.75" customHeight="1">
      <c r="A47" s="35"/>
    </row>
    <row r="48" spans="1:7" ht="12.75" customHeight="1">
      <c r="A48" s="35"/>
    </row>
    <row r="49" spans="1:1" ht="12.75" customHeight="1">
      <c r="A49" s="35"/>
    </row>
    <row r="50" spans="1:1" ht="12.75" customHeight="1">
      <c r="A50" s="35"/>
    </row>
    <row r="51" spans="1:1" ht="12.75" customHeight="1">
      <c r="A51" s="35"/>
    </row>
    <row r="52" spans="1:1" ht="12.75" customHeight="1">
      <c r="A52" s="35"/>
    </row>
    <row r="53" spans="1:1" ht="12.75" customHeight="1">
      <c r="A53" s="35"/>
    </row>
    <row r="54" spans="1:1" ht="12.75" customHeight="1">
      <c r="A54" s="35"/>
    </row>
    <row r="55" spans="1:1" ht="12.75" customHeight="1">
      <c r="A55" s="35"/>
    </row>
    <row r="56" spans="1:1" ht="12.75" customHeight="1">
      <c r="A56" s="35"/>
    </row>
    <row r="57" spans="1:1" ht="12.75" customHeight="1">
      <c r="A57" s="35"/>
    </row>
    <row r="58" spans="1:1" ht="12.75" customHeight="1">
      <c r="A58" s="35"/>
    </row>
    <row r="59" spans="1:1" ht="12.75" customHeight="1">
      <c r="A59" s="35"/>
    </row>
    <row r="60" spans="1:1" ht="12.75" customHeight="1">
      <c r="A60" s="35"/>
    </row>
    <row r="61" spans="1:1" ht="12.75" customHeight="1">
      <c r="A61" s="35"/>
    </row>
    <row r="62" spans="1:1" ht="12.75" customHeight="1">
      <c r="A62" s="35"/>
    </row>
    <row r="63" spans="1:1" ht="12.75" customHeight="1">
      <c r="A63" s="35"/>
    </row>
    <row r="64" spans="1:1" ht="12.75" customHeight="1">
      <c r="A64" s="35"/>
    </row>
    <row r="65" spans="1:1" ht="12.75" customHeight="1">
      <c r="A65" s="35"/>
    </row>
    <row r="66" spans="1:1" ht="12.75" customHeight="1">
      <c r="A66" s="35"/>
    </row>
    <row r="67" spans="1:1" ht="12.75" customHeight="1">
      <c r="A67" s="35"/>
    </row>
    <row r="68" spans="1:1" ht="12.75" customHeight="1">
      <c r="A68" s="35"/>
    </row>
    <row r="69" spans="1:1" ht="12.75" customHeight="1">
      <c r="A69" s="35"/>
    </row>
    <row r="70" spans="1:1" ht="12.75" customHeight="1">
      <c r="A70" s="35"/>
    </row>
    <row r="71" spans="1:1" ht="12.75" customHeight="1">
      <c r="A71" s="35"/>
    </row>
    <row r="72" spans="1:1" ht="12.75" customHeight="1">
      <c r="A72" s="35"/>
    </row>
    <row r="73" spans="1:1" ht="12.75" customHeight="1">
      <c r="A73" s="35"/>
    </row>
    <row r="74" spans="1:1" ht="12.75" customHeight="1">
      <c r="A74" s="35"/>
    </row>
    <row r="75" spans="1:1" ht="12.75" customHeight="1">
      <c r="A75" s="35"/>
    </row>
    <row r="76" spans="1:1" ht="12.75" customHeight="1">
      <c r="A76" s="35"/>
    </row>
    <row r="77" spans="1:1" ht="12.75" customHeight="1">
      <c r="A77" s="35"/>
    </row>
    <row r="78" spans="1:1" ht="12.75" customHeight="1">
      <c r="A78" s="35"/>
    </row>
    <row r="79" spans="1:1" ht="12.75" customHeight="1">
      <c r="A79" s="35"/>
    </row>
    <row r="80" spans="1:1" ht="12.75" customHeight="1">
      <c r="A80" s="35"/>
    </row>
    <row r="81" spans="1:1" ht="12.75" customHeight="1">
      <c r="A81" s="35"/>
    </row>
    <row r="82" spans="1:1" ht="12.75" customHeight="1">
      <c r="A82" s="35"/>
    </row>
    <row r="83" spans="1:1" ht="12.75" customHeight="1">
      <c r="A83" s="35"/>
    </row>
    <row r="84" spans="1:1" ht="12.75" customHeight="1">
      <c r="A84" s="35"/>
    </row>
    <row r="85" spans="1:1" ht="12.75" customHeight="1">
      <c r="A85" s="35"/>
    </row>
    <row r="86" spans="1:1" ht="12.75" customHeight="1">
      <c r="A86" s="35"/>
    </row>
    <row r="87" spans="1:1" ht="12.75" customHeight="1">
      <c r="A87" s="35"/>
    </row>
    <row r="88" spans="1:1" ht="12.75" customHeight="1">
      <c r="A88" s="35"/>
    </row>
    <row r="89" spans="1:1" ht="12.75" customHeight="1">
      <c r="A89" s="35"/>
    </row>
    <row r="90" spans="1:1" ht="12.75" customHeight="1">
      <c r="A90" s="35"/>
    </row>
    <row r="91" spans="1:1" ht="12.75" customHeight="1">
      <c r="A91" s="35"/>
    </row>
    <row r="92" spans="1:1" ht="12.75" customHeight="1">
      <c r="A92" s="35"/>
    </row>
    <row r="93" spans="1:1" ht="12.75" customHeight="1">
      <c r="A93" s="35"/>
    </row>
    <row r="94" spans="1:1" ht="12.75" customHeight="1">
      <c r="A94" s="35"/>
    </row>
    <row r="95" spans="1:1" ht="12.75" customHeight="1">
      <c r="A95" s="35"/>
    </row>
    <row r="96" spans="1:1" ht="12.75" customHeight="1">
      <c r="A96" s="35"/>
    </row>
    <row r="97" spans="1:1" ht="12.75" customHeight="1">
      <c r="A97" s="35"/>
    </row>
    <row r="98" spans="1:1" ht="12.75" customHeight="1">
      <c r="A98" s="35"/>
    </row>
    <row r="99" spans="1:1" ht="12.75" customHeight="1">
      <c r="A99" s="35"/>
    </row>
    <row r="100" spans="1:1" ht="12.75" customHeight="1">
      <c r="A100" s="35"/>
    </row>
    <row r="101" spans="1:1" ht="12.75" customHeight="1">
      <c r="A101" s="35"/>
    </row>
    <row r="102" spans="1:1" ht="12.75" customHeight="1">
      <c r="A102" s="35"/>
    </row>
    <row r="103" spans="1:1" ht="12.75" customHeight="1">
      <c r="A103" s="35"/>
    </row>
    <row r="104" spans="1:1" ht="12.75" customHeight="1">
      <c r="A104" s="35"/>
    </row>
    <row r="105" spans="1:1" ht="12.75" customHeight="1">
      <c r="A105" s="35"/>
    </row>
    <row r="106" spans="1:1" ht="12.75" customHeight="1">
      <c r="A106" s="35"/>
    </row>
    <row r="107" spans="1:1" ht="12.75" customHeight="1">
      <c r="A107" s="35"/>
    </row>
    <row r="108" spans="1:1" ht="12.75" customHeight="1">
      <c r="A108" s="35"/>
    </row>
    <row r="109" spans="1:1" ht="12.75" customHeight="1">
      <c r="A109" s="35"/>
    </row>
    <row r="110" spans="1:1" ht="12.75" customHeight="1">
      <c r="A110" s="35"/>
    </row>
    <row r="111" spans="1:1" ht="12.75" customHeight="1">
      <c r="A111" s="35"/>
    </row>
    <row r="112" spans="1:1" ht="12.75" customHeight="1">
      <c r="A112" s="35"/>
    </row>
    <row r="113" spans="1:1" ht="12.75" customHeight="1">
      <c r="A113" s="35"/>
    </row>
    <row r="114" spans="1:1" ht="12.75" customHeight="1">
      <c r="A114" s="35"/>
    </row>
    <row r="115" spans="1:1" ht="12.75" customHeight="1">
      <c r="A115" s="35"/>
    </row>
    <row r="116" spans="1:1" ht="12.75" customHeight="1">
      <c r="A116" s="35"/>
    </row>
    <row r="117" spans="1:1" ht="12.75" customHeight="1">
      <c r="A117" s="35"/>
    </row>
    <row r="118" spans="1:1" ht="12.75" customHeight="1">
      <c r="A118" s="35"/>
    </row>
    <row r="119" spans="1:1" ht="12.75" customHeight="1">
      <c r="A119" s="35"/>
    </row>
    <row r="120" spans="1:1" ht="12.75" customHeight="1">
      <c r="A120" s="35"/>
    </row>
    <row r="121" spans="1:1" ht="12.75" customHeight="1">
      <c r="A121" s="35"/>
    </row>
    <row r="122" spans="1:1" ht="12.75" customHeight="1">
      <c r="A122" s="35"/>
    </row>
    <row r="123" spans="1:1" ht="12.75" customHeight="1">
      <c r="A123" s="35"/>
    </row>
    <row r="124" spans="1:1" ht="12.75" customHeight="1">
      <c r="A124" s="35"/>
    </row>
    <row r="125" spans="1:1" ht="12.75" customHeight="1">
      <c r="A125" s="35"/>
    </row>
    <row r="126" spans="1:1" ht="12.75" customHeight="1">
      <c r="A126" s="35"/>
    </row>
    <row r="127" spans="1:1" ht="12.75" customHeight="1">
      <c r="A127" s="35"/>
    </row>
    <row r="128" spans="1:1" ht="12.75" customHeight="1">
      <c r="A128" s="35"/>
    </row>
    <row r="129" spans="1:1" ht="12.75" customHeight="1">
      <c r="A129" s="35"/>
    </row>
    <row r="130" spans="1:1" ht="12.75" customHeight="1">
      <c r="A130" s="35"/>
    </row>
    <row r="131" spans="1:1" ht="12.75" customHeight="1">
      <c r="A131" s="35"/>
    </row>
    <row r="132" spans="1:1" ht="12.75" customHeight="1">
      <c r="A132" s="35"/>
    </row>
    <row r="133" spans="1:1" ht="12.75" customHeight="1">
      <c r="A133" s="35"/>
    </row>
    <row r="134" spans="1:1" ht="12.75" customHeight="1">
      <c r="A134" s="35"/>
    </row>
    <row r="135" spans="1:1" ht="12.75" customHeight="1">
      <c r="A135" s="35"/>
    </row>
    <row r="136" spans="1:1" ht="12.75" customHeight="1">
      <c r="A136" s="35"/>
    </row>
    <row r="137" spans="1:1" ht="12.75" customHeight="1">
      <c r="A137" s="35"/>
    </row>
    <row r="138" spans="1:1" ht="12.75" customHeight="1">
      <c r="A138" s="35"/>
    </row>
    <row r="139" spans="1:1" ht="12.75" customHeight="1">
      <c r="A139" s="35"/>
    </row>
    <row r="140" spans="1:1" ht="12.75" customHeight="1">
      <c r="A140" s="35"/>
    </row>
    <row r="141" spans="1:1" ht="12.75" customHeight="1">
      <c r="A141" s="35"/>
    </row>
    <row r="142" spans="1:1" ht="12.75" customHeight="1">
      <c r="A142" s="35"/>
    </row>
    <row r="143" spans="1:1" ht="12.75" customHeight="1">
      <c r="A143" s="35"/>
    </row>
    <row r="144" spans="1:1" ht="12.75" customHeight="1">
      <c r="A144" s="35"/>
    </row>
    <row r="145" spans="1:1" ht="12.75" customHeight="1">
      <c r="A145" s="35"/>
    </row>
    <row r="146" spans="1:1" ht="12.75" customHeight="1">
      <c r="A146" s="35"/>
    </row>
    <row r="147" spans="1:1" ht="12.75" customHeight="1">
      <c r="A147" s="35"/>
    </row>
    <row r="148" spans="1:1" ht="12.75" customHeight="1">
      <c r="A148" s="35"/>
    </row>
    <row r="149" spans="1:1" ht="12.75" customHeight="1">
      <c r="A149" s="35"/>
    </row>
    <row r="150" spans="1:1" ht="12.75" customHeight="1">
      <c r="A150" s="35"/>
    </row>
    <row r="151" spans="1:1" ht="12.75" customHeight="1">
      <c r="A151" s="35"/>
    </row>
    <row r="152" spans="1:1" ht="12.75" customHeight="1">
      <c r="A152" s="35"/>
    </row>
    <row r="153" spans="1:1" ht="12.75" customHeight="1">
      <c r="A153" s="35"/>
    </row>
    <row r="154" spans="1:1" ht="12.75" customHeight="1">
      <c r="A154" s="35"/>
    </row>
    <row r="155" spans="1:1" ht="12.75" customHeight="1">
      <c r="A155" s="35"/>
    </row>
    <row r="156" spans="1:1" ht="12.75" customHeight="1">
      <c r="A156" s="35"/>
    </row>
    <row r="157" spans="1:1" ht="12.75" customHeight="1">
      <c r="A157" s="35"/>
    </row>
    <row r="158" spans="1:1" ht="12.75" customHeight="1">
      <c r="A158" s="35"/>
    </row>
    <row r="159" spans="1:1" ht="12.75" customHeight="1">
      <c r="A159" s="35"/>
    </row>
    <row r="160" spans="1:1" ht="12.75" customHeight="1">
      <c r="A160" s="35"/>
    </row>
    <row r="161" spans="1:1" ht="12.75" customHeight="1">
      <c r="A161" s="35"/>
    </row>
    <row r="162" spans="1:1" ht="12.75" customHeight="1">
      <c r="A162" s="35"/>
    </row>
    <row r="163" spans="1:1" ht="12.75" customHeight="1">
      <c r="A163" s="35"/>
    </row>
    <row r="164" spans="1:1" ht="12.75" customHeight="1">
      <c r="A164" s="35"/>
    </row>
    <row r="165" spans="1:1" ht="12.75" customHeight="1">
      <c r="A165" s="35"/>
    </row>
    <row r="166" spans="1:1" ht="12.75" customHeight="1">
      <c r="A166" s="35"/>
    </row>
    <row r="167" spans="1:1" ht="12.75" customHeight="1">
      <c r="A167" s="35"/>
    </row>
    <row r="168" spans="1:1" ht="12.75" customHeight="1">
      <c r="A168" s="35"/>
    </row>
    <row r="169" spans="1:1" ht="12.75" customHeight="1">
      <c r="A169" s="35"/>
    </row>
    <row r="170" spans="1:1" ht="12.75" customHeight="1">
      <c r="A170" s="35"/>
    </row>
    <row r="171" spans="1:1" ht="12.75" customHeight="1">
      <c r="A171" s="35"/>
    </row>
    <row r="172" spans="1:1" ht="12.75" customHeight="1">
      <c r="A172" s="35"/>
    </row>
    <row r="173" spans="1:1" ht="12.75" customHeight="1">
      <c r="A173" s="35"/>
    </row>
    <row r="174" spans="1:1" ht="12.75" customHeight="1">
      <c r="A174" s="35"/>
    </row>
    <row r="175" spans="1:1" ht="12.75" customHeight="1">
      <c r="A175" s="35"/>
    </row>
    <row r="176" spans="1:1" ht="12.75" customHeight="1">
      <c r="A176" s="35"/>
    </row>
    <row r="177" spans="1:1" ht="12.75" customHeight="1">
      <c r="A177" s="35"/>
    </row>
    <row r="178" spans="1:1" ht="12.75" customHeight="1">
      <c r="A178" s="35"/>
    </row>
    <row r="179" spans="1:1" ht="12.75" customHeight="1">
      <c r="A179" s="35"/>
    </row>
    <row r="180" spans="1:1" ht="12.75" customHeight="1">
      <c r="A180" s="35"/>
    </row>
    <row r="181" spans="1:1" ht="12.75" customHeight="1">
      <c r="A181" s="35"/>
    </row>
    <row r="182" spans="1:1" ht="12.75" customHeight="1">
      <c r="A182" s="35"/>
    </row>
    <row r="183" spans="1:1" ht="12.75" customHeight="1">
      <c r="A183" s="35"/>
    </row>
    <row r="184" spans="1:1" ht="12.75" customHeight="1">
      <c r="A184" s="35"/>
    </row>
    <row r="185" spans="1:1" ht="12.75" customHeight="1">
      <c r="A185" s="35"/>
    </row>
    <row r="186" spans="1:1" ht="12.75" customHeight="1">
      <c r="A186" s="35"/>
    </row>
    <row r="187" spans="1:1" ht="12.75" customHeight="1">
      <c r="A187" s="35"/>
    </row>
    <row r="188" spans="1:1" ht="12.75" customHeight="1">
      <c r="A188" s="35"/>
    </row>
    <row r="189" spans="1:1" ht="12.75" customHeight="1">
      <c r="A189" s="35"/>
    </row>
    <row r="190" spans="1:1" ht="12.75" customHeight="1">
      <c r="A190" s="35"/>
    </row>
    <row r="191" spans="1:1" ht="12.75" customHeight="1">
      <c r="A191" s="35"/>
    </row>
    <row r="192" spans="1:1" ht="12.75" customHeight="1">
      <c r="A192" s="35"/>
    </row>
    <row r="193" spans="1:1" ht="12.75" customHeight="1">
      <c r="A193" s="35"/>
    </row>
    <row r="194" spans="1:1" ht="12.75" customHeight="1">
      <c r="A194" s="35"/>
    </row>
    <row r="195" spans="1:1" ht="12.75" customHeight="1">
      <c r="A195" s="35"/>
    </row>
    <row r="196" spans="1:1" ht="12.75" customHeight="1">
      <c r="A196" s="35"/>
    </row>
    <row r="197" spans="1:1" ht="12.75" customHeight="1">
      <c r="A197" s="35"/>
    </row>
    <row r="198" spans="1:1" ht="12.75" customHeight="1">
      <c r="A198" s="35"/>
    </row>
    <row r="199" spans="1:1" ht="12.75" customHeight="1">
      <c r="A199" s="35"/>
    </row>
    <row r="200" spans="1:1" ht="12.75" customHeight="1">
      <c r="A200" s="35"/>
    </row>
    <row r="201" spans="1:1" ht="12.75" customHeight="1">
      <c r="A201" s="35"/>
    </row>
    <row r="202" spans="1:1" ht="12.75" customHeight="1">
      <c r="A202" s="35"/>
    </row>
    <row r="203" spans="1:1" ht="12.75" customHeight="1">
      <c r="A203" s="35"/>
    </row>
    <row r="204" spans="1:1" ht="12.75" customHeight="1">
      <c r="A204" s="35"/>
    </row>
    <row r="205" spans="1:1" ht="12.75" customHeight="1">
      <c r="A205" s="35"/>
    </row>
    <row r="206" spans="1:1" ht="12.75" customHeight="1">
      <c r="A206" s="35"/>
    </row>
    <row r="207" spans="1:1" ht="12.75" customHeight="1">
      <c r="A207" s="35"/>
    </row>
    <row r="208" spans="1:1" ht="12.75" customHeight="1">
      <c r="A208" s="35"/>
    </row>
    <row r="209" spans="1:1" ht="12.75" customHeight="1">
      <c r="A209" s="35"/>
    </row>
    <row r="210" spans="1:1" ht="12.75" customHeight="1">
      <c r="A210" s="35"/>
    </row>
    <row r="211" spans="1:1" ht="12.75" customHeight="1">
      <c r="A211" s="35"/>
    </row>
    <row r="212" spans="1:1" ht="12.75" customHeight="1">
      <c r="A212" s="35"/>
    </row>
    <row r="213" spans="1:1" ht="12.75" customHeight="1">
      <c r="A213" s="35"/>
    </row>
    <row r="214" spans="1:1" ht="12.75" customHeight="1">
      <c r="A214" s="35"/>
    </row>
    <row r="215" spans="1:1" ht="12.75" customHeight="1">
      <c r="A215" s="35"/>
    </row>
    <row r="216" spans="1:1" ht="12.75" customHeight="1">
      <c r="A216" s="35"/>
    </row>
    <row r="217" spans="1:1" ht="12.75" customHeight="1">
      <c r="A217" s="35"/>
    </row>
    <row r="218" spans="1:1" ht="12.75" customHeight="1">
      <c r="A218" s="35"/>
    </row>
    <row r="219" spans="1:1" ht="12.75" customHeight="1">
      <c r="A219" s="35"/>
    </row>
    <row r="220" spans="1:1" ht="12.75" customHeight="1">
      <c r="A220" s="35"/>
    </row>
    <row r="221" spans="1:1" ht="12.75" customHeight="1">
      <c r="A221" s="35"/>
    </row>
    <row r="222" spans="1:1" ht="12.75" customHeight="1">
      <c r="A222" s="35"/>
    </row>
    <row r="223" spans="1:1" ht="12.75" customHeight="1">
      <c r="A223" s="35"/>
    </row>
    <row r="224" spans="1:1" ht="12.75" customHeight="1">
      <c r="A224" s="35"/>
    </row>
    <row r="225" spans="1:1" ht="12.75" customHeight="1">
      <c r="A225" s="35"/>
    </row>
    <row r="226" spans="1:1" ht="12.75" customHeight="1">
      <c r="A226" s="35"/>
    </row>
    <row r="227" spans="1:1" ht="12.75" customHeight="1">
      <c r="A227" s="35"/>
    </row>
    <row r="228" spans="1:1" ht="12.75" customHeight="1">
      <c r="A228" s="35"/>
    </row>
    <row r="229" spans="1:1" ht="12.75" customHeight="1">
      <c r="A229" s="35"/>
    </row>
    <row r="230" spans="1:1" ht="12.75" customHeight="1">
      <c r="A230" s="35"/>
    </row>
    <row r="231" spans="1:1" ht="12.75" customHeight="1">
      <c r="A231" s="35"/>
    </row>
    <row r="232" spans="1:1" ht="12.75" customHeight="1">
      <c r="A232" s="35"/>
    </row>
    <row r="233" spans="1:1" ht="12.75" customHeight="1">
      <c r="A233" s="35"/>
    </row>
    <row r="234" spans="1:1" ht="12.75" customHeight="1">
      <c r="A234" s="35"/>
    </row>
    <row r="235" spans="1:1" ht="12.75" customHeight="1">
      <c r="A235" s="35"/>
    </row>
    <row r="236" spans="1:1" ht="12.75" customHeight="1">
      <c r="A236" s="35"/>
    </row>
    <row r="237" spans="1:1" ht="12.75" customHeight="1">
      <c r="A237" s="35"/>
    </row>
    <row r="238" spans="1:1" ht="12.75" customHeight="1">
      <c r="A238" s="35"/>
    </row>
    <row r="239" spans="1:1" ht="12.75" customHeight="1">
      <c r="A239" s="35"/>
    </row>
    <row r="240" spans="1:1" ht="12.75" customHeight="1">
      <c r="A240" s="35"/>
    </row>
    <row r="241" spans="1:1" ht="12.75" customHeight="1">
      <c r="A241" s="35"/>
    </row>
    <row r="242" spans="1:1" ht="12.75" customHeight="1">
      <c r="A242" s="35"/>
    </row>
    <row r="243" spans="1:1" ht="12.75" customHeight="1">
      <c r="A243" s="35"/>
    </row>
    <row r="244" spans="1:1" ht="12.75" customHeight="1">
      <c r="A244" s="35"/>
    </row>
    <row r="245" spans="1:1" ht="12.75" customHeight="1">
      <c r="A245" s="35"/>
    </row>
    <row r="246" spans="1:1" ht="12.75" customHeight="1">
      <c r="A246" s="35"/>
    </row>
    <row r="247" spans="1:1" ht="12.75" customHeight="1">
      <c r="A247" s="35"/>
    </row>
    <row r="248" spans="1:1" ht="12.75" customHeight="1">
      <c r="A248" s="35"/>
    </row>
    <row r="249" spans="1:1" ht="12.75" customHeight="1">
      <c r="A249" s="35"/>
    </row>
    <row r="250" spans="1:1" ht="12.75" customHeight="1">
      <c r="A250" s="35"/>
    </row>
    <row r="251" spans="1:1" ht="12.75" customHeight="1">
      <c r="A251" s="35"/>
    </row>
    <row r="252" spans="1:1" ht="12.75" customHeight="1">
      <c r="A252" s="35"/>
    </row>
    <row r="253" spans="1:1" ht="12.75" customHeight="1">
      <c r="A253" s="35"/>
    </row>
    <row r="254" spans="1:1" ht="12.75" customHeight="1">
      <c r="A254" s="35"/>
    </row>
    <row r="255" spans="1:1" ht="12.75" customHeight="1">
      <c r="A255" s="35"/>
    </row>
    <row r="256" spans="1:1" ht="12.75" customHeight="1">
      <c r="A256" s="35"/>
    </row>
    <row r="257" spans="1:1" ht="12.75" customHeight="1">
      <c r="A257" s="35"/>
    </row>
    <row r="258" spans="1:1" ht="12.75" customHeight="1">
      <c r="A258" s="35"/>
    </row>
    <row r="259" spans="1:1" ht="12.75" customHeight="1">
      <c r="A259" s="35"/>
    </row>
    <row r="260" spans="1:1" ht="12.75" customHeight="1">
      <c r="A260" s="35"/>
    </row>
    <row r="261" spans="1:1" ht="12.75" customHeight="1">
      <c r="A261" s="35"/>
    </row>
    <row r="262" spans="1:1" ht="12.75" customHeight="1">
      <c r="A262" s="35"/>
    </row>
    <row r="263" spans="1:1" ht="12.75" customHeight="1">
      <c r="A263" s="35"/>
    </row>
    <row r="264" spans="1:1" ht="12.75" customHeight="1">
      <c r="A264" s="35"/>
    </row>
    <row r="265" spans="1:1" ht="12.75" customHeight="1">
      <c r="A265" s="35"/>
    </row>
    <row r="266" spans="1:1" ht="12.75" customHeight="1">
      <c r="A266" s="35"/>
    </row>
    <row r="267" spans="1:1" ht="12.75" customHeight="1">
      <c r="A267" s="35"/>
    </row>
    <row r="268" spans="1:1" ht="12.75" customHeight="1">
      <c r="A268" s="35"/>
    </row>
    <row r="269" spans="1:1" ht="12.75" customHeight="1">
      <c r="A269" s="35"/>
    </row>
    <row r="270" spans="1:1" ht="12.75" customHeight="1">
      <c r="A270" s="35"/>
    </row>
    <row r="271" spans="1:1" ht="12.75" customHeight="1">
      <c r="A271" s="35"/>
    </row>
    <row r="272" spans="1:1" ht="12.75" customHeight="1">
      <c r="A272" s="35"/>
    </row>
    <row r="273" spans="1:1" ht="12.75" customHeight="1">
      <c r="A273" s="35"/>
    </row>
    <row r="274" spans="1:1" ht="12.75" customHeight="1">
      <c r="A274" s="35"/>
    </row>
    <row r="275" spans="1:1" ht="12.75" customHeight="1">
      <c r="A275" s="35"/>
    </row>
    <row r="276" spans="1:1" ht="12.75" customHeight="1">
      <c r="A276" s="35"/>
    </row>
    <row r="277" spans="1:1" ht="12.75" customHeight="1">
      <c r="A277" s="35"/>
    </row>
    <row r="278" spans="1:1" ht="12.75" customHeight="1">
      <c r="A278" s="35"/>
    </row>
    <row r="279" spans="1:1" ht="12.75" customHeight="1">
      <c r="A279" s="35"/>
    </row>
    <row r="280" spans="1:1" ht="12.75" customHeight="1">
      <c r="A280" s="35"/>
    </row>
    <row r="281" spans="1:1" ht="12.75" customHeight="1">
      <c r="A281" s="35"/>
    </row>
    <row r="282" spans="1:1" ht="12.75" customHeight="1">
      <c r="A282" s="35"/>
    </row>
    <row r="283" spans="1:1" ht="12.75" customHeight="1">
      <c r="A283" s="35"/>
    </row>
    <row r="284" spans="1:1" ht="12.75" customHeight="1">
      <c r="A284" s="35"/>
    </row>
    <row r="285" spans="1:1" ht="12.75" customHeight="1">
      <c r="A285" s="35"/>
    </row>
    <row r="286" spans="1:1" ht="12.75" customHeight="1">
      <c r="A286" s="35"/>
    </row>
    <row r="287" spans="1:1" ht="12.75" customHeight="1">
      <c r="A287" s="35"/>
    </row>
    <row r="288" spans="1:1" ht="12.75" customHeight="1">
      <c r="A288" s="35"/>
    </row>
    <row r="289" spans="1:1" ht="12.75" customHeight="1">
      <c r="A289" s="35"/>
    </row>
    <row r="290" spans="1:1" ht="12.75" customHeight="1">
      <c r="A290" s="35"/>
    </row>
    <row r="291" spans="1:1" ht="12.75" customHeight="1">
      <c r="A291" s="35"/>
    </row>
    <row r="292" spans="1:1" ht="12.75" customHeight="1">
      <c r="A292" s="35"/>
    </row>
    <row r="293" spans="1:1" ht="12.75" customHeight="1">
      <c r="A293" s="35"/>
    </row>
    <row r="294" spans="1:1" ht="12.75" customHeight="1">
      <c r="A294" s="35"/>
    </row>
    <row r="295" spans="1:1" ht="12.75" customHeight="1">
      <c r="A295" s="35"/>
    </row>
    <row r="296" spans="1:1" ht="12.75" customHeight="1">
      <c r="A296" s="35"/>
    </row>
    <row r="297" spans="1:1" ht="12.75" customHeight="1">
      <c r="A297" s="35"/>
    </row>
    <row r="298" spans="1:1" ht="12.75" customHeight="1">
      <c r="A298" s="35"/>
    </row>
    <row r="299" spans="1:1" ht="12.75" customHeight="1">
      <c r="A299" s="35"/>
    </row>
    <row r="300" spans="1:1" ht="12.75" customHeight="1">
      <c r="A300" s="35"/>
    </row>
    <row r="301" spans="1:1" ht="12.75" customHeight="1">
      <c r="A301" s="35"/>
    </row>
    <row r="302" spans="1:1" ht="12.75" customHeight="1">
      <c r="A302" s="35"/>
    </row>
    <row r="303" spans="1:1" ht="12.75" customHeight="1">
      <c r="A303" s="35"/>
    </row>
    <row r="304" spans="1:1" ht="12.75" customHeight="1">
      <c r="A304" s="35"/>
    </row>
    <row r="305" spans="1:1" ht="12.75" customHeight="1">
      <c r="A305" s="35"/>
    </row>
    <row r="306" spans="1:1" ht="12.75" customHeight="1">
      <c r="A306" s="35"/>
    </row>
    <row r="307" spans="1:1" ht="12.75" customHeight="1">
      <c r="A307" s="35"/>
    </row>
    <row r="308" spans="1:1" ht="12.75" customHeight="1">
      <c r="A308" s="35"/>
    </row>
    <row r="309" spans="1:1" ht="12.75" customHeight="1">
      <c r="A309" s="35"/>
    </row>
    <row r="310" spans="1:1" ht="12.75" customHeight="1">
      <c r="A310" s="35"/>
    </row>
    <row r="311" spans="1:1" ht="12.75" customHeight="1">
      <c r="A311" s="35"/>
    </row>
    <row r="312" spans="1:1" ht="12.75" customHeight="1">
      <c r="A312" s="35"/>
    </row>
    <row r="313" spans="1:1" ht="12.75" customHeight="1">
      <c r="A313" s="35"/>
    </row>
    <row r="314" spans="1:1" ht="12.75" customHeight="1">
      <c r="A314" s="35"/>
    </row>
    <row r="315" spans="1:1" ht="12.75" customHeight="1">
      <c r="A315" s="35"/>
    </row>
    <row r="316" spans="1:1" ht="12.75" customHeight="1">
      <c r="A316" s="35"/>
    </row>
    <row r="317" spans="1:1" ht="12.75" customHeight="1">
      <c r="A317" s="35"/>
    </row>
    <row r="318" spans="1:1" ht="12.75" customHeight="1">
      <c r="A318" s="35"/>
    </row>
    <row r="319" spans="1:1" ht="12.75" customHeight="1">
      <c r="A319" s="35"/>
    </row>
    <row r="320" spans="1:1" ht="12.75" customHeight="1">
      <c r="A320" s="35"/>
    </row>
    <row r="321" spans="1:1" ht="12.75" customHeight="1">
      <c r="A321" s="35"/>
    </row>
    <row r="322" spans="1:1" ht="12.75" customHeight="1">
      <c r="A322" s="35"/>
    </row>
    <row r="323" spans="1:1" ht="12.75" customHeight="1">
      <c r="A323" s="35"/>
    </row>
    <row r="324" spans="1:1" ht="12.75" customHeight="1">
      <c r="A324" s="35"/>
    </row>
    <row r="325" spans="1:1" ht="12.75" customHeight="1">
      <c r="A325" s="35"/>
    </row>
    <row r="326" spans="1:1" ht="12.75" customHeight="1">
      <c r="A326" s="35"/>
    </row>
    <row r="327" spans="1:1" ht="12.75" customHeight="1">
      <c r="A327" s="35"/>
    </row>
    <row r="328" spans="1:1" ht="12.75" customHeight="1">
      <c r="A328" s="35"/>
    </row>
    <row r="329" spans="1:1" ht="12.75" customHeight="1">
      <c r="A329" s="35"/>
    </row>
    <row r="330" spans="1:1" ht="12.75" customHeight="1">
      <c r="A330" s="35"/>
    </row>
    <row r="331" spans="1:1" ht="12.75" customHeight="1">
      <c r="A331" s="35"/>
    </row>
    <row r="332" spans="1:1" ht="12.75" customHeight="1">
      <c r="A332" s="35"/>
    </row>
    <row r="333" spans="1:1" ht="12.75" customHeight="1">
      <c r="A333" s="35"/>
    </row>
    <row r="334" spans="1:1" ht="12.75" customHeight="1">
      <c r="A334" s="35"/>
    </row>
    <row r="335" spans="1:1" ht="12.75" customHeight="1">
      <c r="A335" s="35"/>
    </row>
    <row r="336" spans="1:1" ht="12.75" customHeight="1">
      <c r="A336" s="35"/>
    </row>
    <row r="337" spans="1:1" ht="12.75" customHeight="1">
      <c r="A337" s="35"/>
    </row>
    <row r="338" spans="1:1" ht="12.75" customHeight="1">
      <c r="A338" s="35"/>
    </row>
    <row r="339" spans="1:1" ht="12.75" customHeight="1">
      <c r="A339" s="35"/>
    </row>
    <row r="340" spans="1:1" ht="12.75" customHeight="1">
      <c r="A340" s="35"/>
    </row>
    <row r="341" spans="1:1" ht="12.75" customHeight="1">
      <c r="A341" s="35"/>
    </row>
    <row r="342" spans="1:1" ht="12.75" customHeight="1">
      <c r="A342" s="35"/>
    </row>
    <row r="343" spans="1:1" ht="12.75" customHeight="1">
      <c r="A343" s="35"/>
    </row>
    <row r="344" spans="1:1" ht="12.75" customHeight="1">
      <c r="A344" s="35"/>
    </row>
    <row r="345" spans="1:1" ht="12.75" customHeight="1">
      <c r="A345" s="35"/>
    </row>
    <row r="346" spans="1:1" ht="12.75" customHeight="1">
      <c r="A346" s="35"/>
    </row>
    <row r="347" spans="1:1" ht="12.75" customHeight="1">
      <c r="A347" s="35"/>
    </row>
    <row r="348" spans="1:1" ht="12.75" customHeight="1">
      <c r="A348" s="35"/>
    </row>
    <row r="349" spans="1:1" ht="12.75" customHeight="1">
      <c r="A349" s="35"/>
    </row>
    <row r="350" spans="1:1" ht="12.75" customHeight="1">
      <c r="A350" s="35"/>
    </row>
    <row r="351" spans="1:1" ht="12.75" customHeight="1">
      <c r="A351" s="35"/>
    </row>
    <row r="352" spans="1:1" ht="12.75" customHeight="1">
      <c r="A352" s="35"/>
    </row>
    <row r="353" spans="1:1" ht="12.75" customHeight="1">
      <c r="A353" s="35"/>
    </row>
    <row r="354" spans="1:1" ht="12.75" customHeight="1">
      <c r="A354" s="35"/>
    </row>
    <row r="355" spans="1:1" ht="12.75" customHeight="1">
      <c r="A355" s="35"/>
    </row>
    <row r="356" spans="1:1" ht="12.75" customHeight="1">
      <c r="A356" s="35"/>
    </row>
    <row r="357" spans="1:1" ht="12.75" customHeight="1">
      <c r="A357" s="35"/>
    </row>
    <row r="358" spans="1:1" ht="12.75" customHeight="1">
      <c r="A358" s="35"/>
    </row>
    <row r="359" spans="1:1" ht="12.75" customHeight="1">
      <c r="A359" s="35"/>
    </row>
    <row r="360" spans="1:1" ht="12.75" customHeight="1">
      <c r="A360" s="35"/>
    </row>
    <row r="361" spans="1:1" ht="12.75" customHeight="1">
      <c r="A361" s="35"/>
    </row>
    <row r="362" spans="1:1" ht="12.75" customHeight="1">
      <c r="A362" s="35"/>
    </row>
    <row r="363" spans="1:1" ht="12.75" customHeight="1">
      <c r="A363" s="35"/>
    </row>
    <row r="364" spans="1:1" ht="12.75" customHeight="1">
      <c r="A364" s="35"/>
    </row>
    <row r="365" spans="1:1" ht="12.75" customHeight="1">
      <c r="A365" s="35"/>
    </row>
    <row r="366" spans="1:1" ht="12.75" customHeight="1">
      <c r="A366" s="35"/>
    </row>
    <row r="367" spans="1:1" ht="12.75" customHeight="1">
      <c r="A367" s="35"/>
    </row>
    <row r="368" spans="1:1" ht="12.75" customHeight="1">
      <c r="A368" s="35"/>
    </row>
    <row r="369" spans="1:1" ht="12.75" customHeight="1">
      <c r="A369" s="35"/>
    </row>
    <row r="370" spans="1:1" ht="12.75" customHeight="1">
      <c r="A370" s="35"/>
    </row>
    <row r="371" spans="1:1" ht="12.75" customHeight="1">
      <c r="A371" s="35"/>
    </row>
    <row r="372" spans="1:1" ht="12.75" customHeight="1">
      <c r="A372" s="35"/>
    </row>
    <row r="373" spans="1:1" ht="12.75" customHeight="1">
      <c r="A373" s="35"/>
    </row>
    <row r="374" spans="1:1" ht="12.75" customHeight="1">
      <c r="A374" s="35"/>
    </row>
    <row r="375" spans="1:1" ht="12.75" customHeight="1">
      <c r="A375" s="35"/>
    </row>
    <row r="376" spans="1:1" ht="12.75" customHeight="1">
      <c r="A376" s="35"/>
    </row>
    <row r="377" spans="1:1" ht="12.75" customHeight="1">
      <c r="A377" s="35"/>
    </row>
    <row r="378" spans="1:1" ht="12.75" customHeight="1">
      <c r="A378" s="35"/>
    </row>
    <row r="379" spans="1:1" ht="12.75" customHeight="1">
      <c r="A379" s="35"/>
    </row>
    <row r="380" spans="1:1" ht="12.75" customHeight="1">
      <c r="A380" s="35"/>
    </row>
    <row r="381" spans="1:1" ht="12.75" customHeight="1">
      <c r="A381" s="35"/>
    </row>
    <row r="382" spans="1:1" ht="12.75" customHeight="1">
      <c r="A382" s="35"/>
    </row>
    <row r="383" spans="1:1" ht="12.75" customHeight="1">
      <c r="A383" s="35"/>
    </row>
    <row r="384" spans="1:1" ht="12.75" customHeight="1">
      <c r="A384" s="35"/>
    </row>
    <row r="385" spans="1:1" ht="12.75" customHeight="1">
      <c r="A385" s="35"/>
    </row>
    <row r="386" spans="1:1" ht="12.75" customHeight="1">
      <c r="A386" s="35"/>
    </row>
    <row r="387" spans="1:1" ht="12.75" customHeight="1">
      <c r="A387" s="35"/>
    </row>
    <row r="388" spans="1:1" ht="12.75" customHeight="1">
      <c r="A388" s="35"/>
    </row>
    <row r="389" spans="1:1" ht="12.75" customHeight="1">
      <c r="A389" s="35"/>
    </row>
    <row r="390" spans="1:1" ht="12.75" customHeight="1">
      <c r="A390" s="35"/>
    </row>
    <row r="391" spans="1:1" ht="12.75" customHeight="1">
      <c r="A391" s="35"/>
    </row>
    <row r="392" spans="1:1" ht="12.75" customHeight="1">
      <c r="A392" s="35"/>
    </row>
    <row r="393" spans="1:1" ht="12.75" customHeight="1">
      <c r="A393" s="35"/>
    </row>
    <row r="394" spans="1:1" ht="12.75" customHeight="1">
      <c r="A394" s="35"/>
    </row>
    <row r="395" spans="1:1" ht="12.75" customHeight="1">
      <c r="A395" s="35"/>
    </row>
    <row r="396" spans="1:1" ht="12.75" customHeight="1">
      <c r="A396" s="35"/>
    </row>
    <row r="397" spans="1:1" ht="12.75" customHeight="1">
      <c r="A397" s="35"/>
    </row>
    <row r="398" spans="1:1" ht="12.75" customHeight="1">
      <c r="A398" s="35"/>
    </row>
    <row r="399" spans="1:1" ht="12.75" customHeight="1">
      <c r="A399" s="35"/>
    </row>
    <row r="400" spans="1:1" ht="12.75" customHeight="1">
      <c r="A400" s="35"/>
    </row>
    <row r="401" spans="1:1" ht="12.75" customHeight="1">
      <c r="A401" s="35"/>
    </row>
    <row r="402" spans="1:1" ht="12.75" customHeight="1">
      <c r="A402" s="35"/>
    </row>
    <row r="403" spans="1:1" ht="12.75" customHeight="1">
      <c r="A403" s="35"/>
    </row>
    <row r="404" spans="1:1" ht="12.75" customHeight="1">
      <c r="A404" s="35"/>
    </row>
    <row r="405" spans="1:1" ht="12.75" customHeight="1">
      <c r="A405" s="35"/>
    </row>
    <row r="406" spans="1:1" ht="12.75" customHeight="1">
      <c r="A406" s="35"/>
    </row>
    <row r="407" spans="1:1" ht="12.75" customHeight="1">
      <c r="A407" s="35"/>
    </row>
    <row r="408" spans="1:1" ht="12.75" customHeight="1">
      <c r="A408" s="35"/>
    </row>
    <row r="409" spans="1:1" ht="12.75" customHeight="1">
      <c r="A409" s="35"/>
    </row>
    <row r="410" spans="1:1" ht="12.75" customHeight="1">
      <c r="A410" s="35"/>
    </row>
    <row r="411" spans="1:1" ht="12.75" customHeight="1">
      <c r="A411" s="35"/>
    </row>
    <row r="412" spans="1:1" ht="12.75" customHeight="1">
      <c r="A412" s="35"/>
    </row>
    <row r="413" spans="1:1" ht="12.75" customHeight="1">
      <c r="A413" s="35"/>
    </row>
    <row r="414" spans="1:1" ht="12.75" customHeight="1">
      <c r="A414" s="35"/>
    </row>
    <row r="415" spans="1:1" ht="12.75" customHeight="1">
      <c r="A415" s="35"/>
    </row>
    <row r="416" spans="1:1" ht="12.75" customHeight="1">
      <c r="A416" s="35"/>
    </row>
    <row r="417" spans="1:1" ht="12.75" customHeight="1">
      <c r="A417" s="35"/>
    </row>
    <row r="418" spans="1:1" ht="12.75" customHeight="1">
      <c r="A418" s="35"/>
    </row>
    <row r="419" spans="1:1" ht="12.75" customHeight="1">
      <c r="A419" s="35"/>
    </row>
    <row r="420" spans="1:1" ht="12.75" customHeight="1">
      <c r="A420" s="35"/>
    </row>
    <row r="421" spans="1:1" ht="12.75" customHeight="1">
      <c r="A421" s="35"/>
    </row>
    <row r="422" spans="1:1" ht="12.75" customHeight="1">
      <c r="A422" s="35"/>
    </row>
    <row r="423" spans="1:1" ht="12.75" customHeight="1">
      <c r="A423" s="35"/>
    </row>
    <row r="424" spans="1:1" ht="12.75" customHeight="1">
      <c r="A424" s="35"/>
    </row>
    <row r="425" spans="1:1" ht="12.75" customHeight="1">
      <c r="A425" s="35"/>
    </row>
    <row r="426" spans="1:1" ht="12.75" customHeight="1">
      <c r="A426" s="35"/>
    </row>
    <row r="427" spans="1:1" ht="12.75" customHeight="1">
      <c r="A427" s="35"/>
    </row>
    <row r="428" spans="1:1" ht="12.75" customHeight="1">
      <c r="A428" s="35"/>
    </row>
    <row r="429" spans="1:1" ht="12.75" customHeight="1">
      <c r="A429" s="35"/>
    </row>
    <row r="430" spans="1:1" ht="12.75" customHeight="1">
      <c r="A430" s="35"/>
    </row>
    <row r="431" spans="1:1" ht="12.75" customHeight="1">
      <c r="A431" s="35"/>
    </row>
    <row r="432" spans="1:1" ht="12.75" customHeight="1">
      <c r="A432" s="35"/>
    </row>
    <row r="433" spans="1:1" ht="12.75" customHeight="1">
      <c r="A433" s="35"/>
    </row>
    <row r="434" spans="1:1" ht="12.75" customHeight="1">
      <c r="A434" s="35"/>
    </row>
    <row r="435" spans="1:1" ht="12.75" customHeight="1">
      <c r="A435" s="35"/>
    </row>
    <row r="436" spans="1:1" ht="12.75" customHeight="1">
      <c r="A436" s="35"/>
    </row>
    <row r="437" spans="1:1" ht="12.75" customHeight="1">
      <c r="A437" s="35"/>
    </row>
    <row r="438" spans="1:1" ht="12.75" customHeight="1">
      <c r="A438" s="35"/>
    </row>
    <row r="439" spans="1:1" ht="12.75" customHeight="1">
      <c r="A439" s="35"/>
    </row>
    <row r="440" spans="1:1" ht="12.75" customHeight="1">
      <c r="A440" s="35"/>
    </row>
    <row r="441" spans="1:1" ht="12.75" customHeight="1">
      <c r="A441" s="35"/>
    </row>
    <row r="442" spans="1:1" ht="12.75" customHeight="1">
      <c r="A442" s="35"/>
    </row>
    <row r="443" spans="1:1" ht="12.75" customHeight="1">
      <c r="A443" s="35"/>
    </row>
    <row r="444" spans="1:1" ht="12.75" customHeight="1">
      <c r="A444" s="35"/>
    </row>
    <row r="445" spans="1:1" ht="12.75" customHeight="1">
      <c r="A445" s="35"/>
    </row>
    <row r="446" spans="1:1" ht="12.75" customHeight="1">
      <c r="A446" s="35"/>
    </row>
    <row r="447" spans="1:1" ht="12.75" customHeight="1">
      <c r="A447" s="35"/>
    </row>
    <row r="448" spans="1:1" ht="12.75" customHeight="1">
      <c r="A448" s="35"/>
    </row>
    <row r="449" spans="1:1" ht="12.75" customHeight="1">
      <c r="A449" s="35"/>
    </row>
    <row r="450" spans="1:1" ht="12.75" customHeight="1">
      <c r="A450" s="35"/>
    </row>
    <row r="451" spans="1:1" ht="12.75" customHeight="1">
      <c r="A451" s="35"/>
    </row>
    <row r="452" spans="1:1" ht="12.75" customHeight="1">
      <c r="A452" s="35"/>
    </row>
    <row r="453" spans="1:1" ht="12.75" customHeight="1">
      <c r="A453" s="35"/>
    </row>
    <row r="454" spans="1:1" ht="12.75" customHeight="1">
      <c r="A454" s="35"/>
    </row>
    <row r="455" spans="1:1" ht="12.75" customHeight="1">
      <c r="A455" s="35"/>
    </row>
    <row r="456" spans="1:1" ht="12.75" customHeight="1">
      <c r="A456" s="35"/>
    </row>
    <row r="457" spans="1:1" ht="12.75" customHeight="1">
      <c r="A457" s="35"/>
    </row>
    <row r="458" spans="1:1" ht="12.75" customHeight="1">
      <c r="A458" s="35"/>
    </row>
    <row r="459" spans="1:1" ht="12.75" customHeight="1">
      <c r="A459" s="35"/>
    </row>
    <row r="460" spans="1:1" ht="12.75" customHeight="1">
      <c r="A460" s="35"/>
    </row>
    <row r="461" spans="1:1" ht="12.75" customHeight="1">
      <c r="A461" s="35"/>
    </row>
    <row r="462" spans="1:1" ht="12.75" customHeight="1">
      <c r="A462" s="35"/>
    </row>
    <row r="463" spans="1:1" ht="12.75" customHeight="1">
      <c r="A463" s="35"/>
    </row>
    <row r="464" spans="1:1" ht="12.75" customHeight="1">
      <c r="A464" s="35"/>
    </row>
    <row r="465" spans="1:1" ht="12.75" customHeight="1">
      <c r="A465" s="35"/>
    </row>
    <row r="466" spans="1:1" ht="12.75" customHeight="1">
      <c r="A466" s="35"/>
    </row>
    <row r="467" spans="1:1" ht="12.75" customHeight="1">
      <c r="A467" s="35"/>
    </row>
    <row r="468" spans="1:1" ht="12.75" customHeight="1">
      <c r="A468" s="35"/>
    </row>
    <row r="469" spans="1:1" ht="12.75" customHeight="1">
      <c r="A469" s="35"/>
    </row>
    <row r="470" spans="1:1" ht="12.75" customHeight="1">
      <c r="A470" s="35"/>
    </row>
    <row r="471" spans="1:1" ht="12.75" customHeight="1">
      <c r="A471" s="35"/>
    </row>
    <row r="472" spans="1:1" ht="12.75" customHeight="1">
      <c r="A472" s="35"/>
    </row>
    <row r="473" spans="1:1" ht="12.75" customHeight="1">
      <c r="A473" s="35"/>
    </row>
    <row r="474" spans="1:1" ht="12.75" customHeight="1">
      <c r="A474" s="35"/>
    </row>
    <row r="475" spans="1:1" ht="12.75" customHeight="1">
      <c r="A475" s="35"/>
    </row>
    <row r="476" spans="1:1" ht="12.75" customHeight="1">
      <c r="A476" s="35"/>
    </row>
    <row r="477" spans="1:1" ht="12.75" customHeight="1">
      <c r="A477" s="35"/>
    </row>
    <row r="478" spans="1:1" ht="12.75" customHeight="1">
      <c r="A478" s="35"/>
    </row>
    <row r="479" spans="1:1" ht="12.75" customHeight="1">
      <c r="A479" s="35"/>
    </row>
    <row r="480" spans="1:1" ht="12.75" customHeight="1">
      <c r="A480" s="35"/>
    </row>
    <row r="481" spans="1:1" ht="12.75" customHeight="1">
      <c r="A481" s="35"/>
    </row>
    <row r="482" spans="1:1" ht="12.75" customHeight="1">
      <c r="A482" s="35"/>
    </row>
    <row r="483" spans="1:1" ht="12.75" customHeight="1">
      <c r="A483" s="35"/>
    </row>
    <row r="484" spans="1:1" ht="12.75" customHeight="1">
      <c r="A484" s="35"/>
    </row>
    <row r="485" spans="1:1" ht="12.75" customHeight="1">
      <c r="A485" s="35"/>
    </row>
    <row r="486" spans="1:1" ht="12.75" customHeight="1">
      <c r="A486" s="35"/>
    </row>
    <row r="487" spans="1:1" ht="12.75" customHeight="1">
      <c r="A487" s="35"/>
    </row>
    <row r="488" spans="1:1" ht="12.75" customHeight="1">
      <c r="A488" s="35"/>
    </row>
    <row r="489" spans="1:1" ht="12.75" customHeight="1">
      <c r="A489" s="35"/>
    </row>
    <row r="490" spans="1:1" ht="12.75" customHeight="1">
      <c r="A490" s="35"/>
    </row>
    <row r="491" spans="1:1" ht="12.75" customHeight="1">
      <c r="A491" s="35"/>
    </row>
    <row r="492" spans="1:1" ht="12.75" customHeight="1">
      <c r="A492" s="35"/>
    </row>
    <row r="493" spans="1:1" ht="12.75" customHeight="1">
      <c r="A493" s="35"/>
    </row>
    <row r="494" spans="1:1" ht="12.75" customHeight="1">
      <c r="A494" s="35"/>
    </row>
    <row r="495" spans="1:1" ht="12.75" customHeight="1">
      <c r="A495" s="35"/>
    </row>
    <row r="496" spans="1:1" ht="12.75" customHeight="1">
      <c r="A496" s="35"/>
    </row>
    <row r="497" spans="1:1" ht="12.75" customHeight="1">
      <c r="A497" s="35"/>
    </row>
    <row r="498" spans="1:1" ht="12.75" customHeight="1">
      <c r="A498" s="35"/>
    </row>
    <row r="499" spans="1:1" ht="12.75" customHeight="1">
      <c r="A499" s="35"/>
    </row>
    <row r="500" spans="1:1" ht="12.75" customHeight="1">
      <c r="A500" s="35"/>
    </row>
    <row r="501" spans="1:1" ht="12.75" customHeight="1">
      <c r="A501" s="35"/>
    </row>
    <row r="502" spans="1:1" ht="12.75" customHeight="1">
      <c r="A502" s="35"/>
    </row>
    <row r="503" spans="1:1" ht="12.75" customHeight="1">
      <c r="A503" s="35"/>
    </row>
    <row r="504" spans="1:1" ht="12.75" customHeight="1">
      <c r="A504" s="35"/>
    </row>
    <row r="505" spans="1:1" ht="12.75" customHeight="1">
      <c r="A505" s="35"/>
    </row>
    <row r="506" spans="1:1" ht="12.75" customHeight="1">
      <c r="A506" s="35"/>
    </row>
    <row r="507" spans="1:1" ht="12.75" customHeight="1">
      <c r="A507" s="35"/>
    </row>
    <row r="508" spans="1:1" ht="12.75" customHeight="1">
      <c r="A508" s="35"/>
    </row>
    <row r="509" spans="1:1" ht="12.75" customHeight="1">
      <c r="A509" s="35"/>
    </row>
    <row r="510" spans="1:1" ht="12.75" customHeight="1">
      <c r="A510" s="35"/>
    </row>
    <row r="511" spans="1:1" ht="12.75" customHeight="1">
      <c r="A511" s="35"/>
    </row>
    <row r="512" spans="1:1" ht="12.75" customHeight="1">
      <c r="A512" s="35"/>
    </row>
    <row r="513" spans="1:1" ht="12.75" customHeight="1">
      <c r="A513" s="35"/>
    </row>
    <row r="514" spans="1:1" ht="12.75" customHeight="1">
      <c r="A514" s="35"/>
    </row>
    <row r="515" spans="1:1" ht="12.75" customHeight="1">
      <c r="A515" s="35"/>
    </row>
    <row r="516" spans="1:1" ht="12.75" customHeight="1">
      <c r="A516" s="35"/>
    </row>
    <row r="517" spans="1:1" ht="12.75" customHeight="1">
      <c r="A517" s="35"/>
    </row>
    <row r="518" spans="1:1" ht="12.75" customHeight="1">
      <c r="A518" s="35"/>
    </row>
    <row r="519" spans="1:1" ht="12.75" customHeight="1">
      <c r="A519" s="35"/>
    </row>
    <row r="520" spans="1:1" ht="12.75" customHeight="1">
      <c r="A520" s="35"/>
    </row>
    <row r="521" spans="1:1" ht="12.75" customHeight="1">
      <c r="A521" s="35"/>
    </row>
    <row r="522" spans="1:1" ht="12.75" customHeight="1">
      <c r="A522" s="35"/>
    </row>
    <row r="523" spans="1:1" ht="12.75" customHeight="1">
      <c r="A523" s="35"/>
    </row>
    <row r="524" spans="1:1" ht="12.75" customHeight="1">
      <c r="A524" s="35"/>
    </row>
    <row r="525" spans="1:1" ht="12.75" customHeight="1">
      <c r="A525" s="35"/>
    </row>
    <row r="526" spans="1:1" ht="12.75" customHeight="1">
      <c r="A526" s="35"/>
    </row>
    <row r="527" spans="1:1" ht="12.75" customHeight="1">
      <c r="A527" s="35"/>
    </row>
    <row r="528" spans="1:1" ht="12.75" customHeight="1">
      <c r="A528" s="35"/>
    </row>
    <row r="529" spans="1:1" ht="12.75" customHeight="1">
      <c r="A529" s="35"/>
    </row>
    <row r="530" spans="1:1" ht="12.75" customHeight="1">
      <c r="A530" s="35"/>
    </row>
    <row r="531" spans="1:1" ht="12.75" customHeight="1">
      <c r="A531" s="35"/>
    </row>
    <row r="532" spans="1:1" ht="12.75" customHeight="1">
      <c r="A532" s="35"/>
    </row>
    <row r="533" spans="1:1" ht="12.75" customHeight="1">
      <c r="A533" s="35"/>
    </row>
    <row r="534" spans="1:1" ht="12.75" customHeight="1">
      <c r="A534" s="35"/>
    </row>
    <row r="535" spans="1:1" ht="12.75" customHeight="1">
      <c r="A535" s="35"/>
    </row>
    <row r="536" spans="1:1" ht="12.75" customHeight="1">
      <c r="A536" s="35"/>
    </row>
    <row r="537" spans="1:1" ht="12.75" customHeight="1">
      <c r="A537" s="35"/>
    </row>
    <row r="538" spans="1:1" ht="12.75" customHeight="1">
      <c r="A538" s="35"/>
    </row>
    <row r="539" spans="1:1" ht="12.75" customHeight="1">
      <c r="A539" s="35"/>
    </row>
    <row r="540" spans="1:1" ht="12.75" customHeight="1">
      <c r="A540" s="35"/>
    </row>
    <row r="541" spans="1:1" ht="12.75" customHeight="1">
      <c r="A541" s="35"/>
    </row>
    <row r="542" spans="1:1" ht="12.75" customHeight="1">
      <c r="A542" s="35"/>
    </row>
    <row r="543" spans="1:1" ht="12.75" customHeight="1">
      <c r="A543" s="35"/>
    </row>
    <row r="544" spans="1:1" ht="12.75" customHeight="1">
      <c r="A544" s="35"/>
    </row>
    <row r="545" spans="1:1" ht="12.75" customHeight="1">
      <c r="A545" s="35"/>
    </row>
    <row r="546" spans="1:1" ht="12.75" customHeight="1">
      <c r="A546" s="35"/>
    </row>
    <row r="547" spans="1:1" ht="12.75" customHeight="1">
      <c r="A547" s="35"/>
    </row>
    <row r="548" spans="1:1" ht="12.75" customHeight="1">
      <c r="A548" s="35"/>
    </row>
    <row r="549" spans="1:1" ht="12.75" customHeight="1">
      <c r="A549" s="35"/>
    </row>
    <row r="550" spans="1:1" ht="12.75" customHeight="1">
      <c r="A550" s="35"/>
    </row>
    <row r="551" spans="1:1" ht="12.75" customHeight="1">
      <c r="A551" s="35"/>
    </row>
    <row r="552" spans="1:1" ht="12.75" customHeight="1">
      <c r="A552" s="35"/>
    </row>
    <row r="553" spans="1:1" ht="12.75" customHeight="1">
      <c r="A553" s="35"/>
    </row>
    <row r="554" spans="1:1" ht="12.75" customHeight="1">
      <c r="A554" s="35"/>
    </row>
    <row r="555" spans="1:1" ht="12.75" customHeight="1">
      <c r="A555" s="35"/>
    </row>
    <row r="556" spans="1:1" ht="12.75" customHeight="1">
      <c r="A556" s="35"/>
    </row>
    <row r="557" spans="1:1" ht="12.75" customHeight="1">
      <c r="A557" s="35"/>
    </row>
    <row r="558" spans="1:1" ht="12.75" customHeight="1">
      <c r="A558" s="35"/>
    </row>
    <row r="559" spans="1:1" ht="12.75" customHeight="1">
      <c r="A559" s="35"/>
    </row>
    <row r="560" spans="1:1" ht="12.75" customHeight="1">
      <c r="A560" s="35"/>
    </row>
    <row r="561" spans="1:1" ht="12.75" customHeight="1">
      <c r="A561" s="35"/>
    </row>
    <row r="562" spans="1:1" ht="12.75" customHeight="1">
      <c r="A562" s="35"/>
    </row>
    <row r="563" spans="1:1" ht="12.75" customHeight="1">
      <c r="A563" s="35"/>
    </row>
    <row r="564" spans="1:1" ht="12.75" customHeight="1">
      <c r="A564" s="35"/>
    </row>
    <row r="565" spans="1:1" ht="12.75" customHeight="1">
      <c r="A565" s="35"/>
    </row>
    <row r="566" spans="1:1" ht="12.75" customHeight="1">
      <c r="A566" s="35"/>
    </row>
    <row r="567" spans="1:1" ht="12.75" customHeight="1">
      <c r="A567" s="35"/>
    </row>
    <row r="568" spans="1:1" ht="12.75" customHeight="1">
      <c r="A568" s="35"/>
    </row>
    <row r="569" spans="1:1" ht="12.75" customHeight="1">
      <c r="A569" s="35"/>
    </row>
    <row r="570" spans="1:1" ht="12.75" customHeight="1">
      <c r="A570" s="35"/>
    </row>
    <row r="571" spans="1:1" ht="12.75" customHeight="1">
      <c r="A571" s="35"/>
    </row>
    <row r="572" spans="1:1" ht="12.75" customHeight="1">
      <c r="A572" s="35"/>
    </row>
    <row r="573" spans="1:1" ht="12.75" customHeight="1">
      <c r="A573" s="35"/>
    </row>
    <row r="574" spans="1:1" ht="12.75" customHeight="1">
      <c r="A574" s="35"/>
    </row>
    <row r="575" spans="1:1" ht="12.75" customHeight="1">
      <c r="A575" s="35"/>
    </row>
    <row r="576" spans="1:1" ht="12.75" customHeight="1">
      <c r="A576" s="35"/>
    </row>
    <row r="577" spans="1:1" ht="12.75" customHeight="1">
      <c r="A577" s="35"/>
    </row>
    <row r="578" spans="1:1" ht="12.75" customHeight="1">
      <c r="A578" s="35"/>
    </row>
    <row r="579" spans="1:1" ht="12.75" customHeight="1">
      <c r="A579" s="35"/>
    </row>
    <row r="580" spans="1:1" ht="12.75" customHeight="1">
      <c r="A580" s="35"/>
    </row>
    <row r="581" spans="1:1" ht="12.75" customHeight="1">
      <c r="A581" s="35"/>
    </row>
    <row r="582" spans="1:1" ht="12.75" customHeight="1">
      <c r="A582" s="35"/>
    </row>
    <row r="583" spans="1:1" ht="12.75" customHeight="1">
      <c r="A583" s="35"/>
    </row>
    <row r="584" spans="1:1" ht="12.75" customHeight="1">
      <c r="A584" s="35"/>
    </row>
    <row r="585" spans="1:1" ht="12.75" customHeight="1">
      <c r="A585" s="35"/>
    </row>
    <row r="586" spans="1:1" ht="12.75" customHeight="1">
      <c r="A586" s="35"/>
    </row>
    <row r="587" spans="1:1" ht="12.75" customHeight="1">
      <c r="A587" s="35"/>
    </row>
    <row r="588" spans="1:1" ht="12.75" customHeight="1">
      <c r="A588" s="35"/>
    </row>
    <row r="589" spans="1:1" ht="12.75" customHeight="1">
      <c r="A589" s="35"/>
    </row>
    <row r="590" spans="1:1" ht="12.75" customHeight="1">
      <c r="A590" s="35"/>
    </row>
    <row r="591" spans="1:1" ht="12.75" customHeight="1">
      <c r="A591" s="35"/>
    </row>
    <row r="592" spans="1:1" ht="12.75" customHeight="1">
      <c r="A592" s="35"/>
    </row>
    <row r="593" spans="1:1" ht="12.75" customHeight="1">
      <c r="A593" s="35"/>
    </row>
    <row r="594" spans="1:1" ht="12.75" customHeight="1">
      <c r="A594" s="35"/>
    </row>
    <row r="595" spans="1:1" ht="12.75" customHeight="1">
      <c r="A595" s="35"/>
    </row>
    <row r="596" spans="1:1" ht="12.75" customHeight="1">
      <c r="A596" s="35"/>
    </row>
    <row r="597" spans="1:1" ht="12.75" customHeight="1">
      <c r="A597" s="35"/>
    </row>
    <row r="598" spans="1:1" ht="12.75" customHeight="1">
      <c r="A598" s="35"/>
    </row>
    <row r="599" spans="1:1" ht="12.75" customHeight="1">
      <c r="A599" s="35"/>
    </row>
    <row r="600" spans="1:1" ht="12.75" customHeight="1">
      <c r="A600" s="35"/>
    </row>
    <row r="601" spans="1:1" ht="12.75" customHeight="1">
      <c r="A601" s="35"/>
    </row>
    <row r="602" spans="1:1" ht="12.75" customHeight="1">
      <c r="A602" s="35"/>
    </row>
    <row r="603" spans="1:1" ht="12.75" customHeight="1">
      <c r="A603" s="35"/>
    </row>
    <row r="604" spans="1:1" ht="12.75" customHeight="1">
      <c r="A604" s="35"/>
    </row>
    <row r="605" spans="1:1" ht="12.75" customHeight="1">
      <c r="A605" s="35"/>
    </row>
    <row r="606" spans="1:1" ht="12.75" customHeight="1">
      <c r="A606" s="35"/>
    </row>
    <row r="607" spans="1:1" ht="12.75" customHeight="1">
      <c r="A607" s="35"/>
    </row>
    <row r="608" spans="1:1" ht="12.75" customHeight="1">
      <c r="A608" s="35"/>
    </row>
    <row r="609" spans="1:1" ht="12.75" customHeight="1">
      <c r="A609" s="35"/>
    </row>
    <row r="610" spans="1:1" ht="12.75" customHeight="1">
      <c r="A610" s="35"/>
    </row>
    <row r="611" spans="1:1" ht="12.75" customHeight="1">
      <c r="A611" s="35"/>
    </row>
    <row r="612" spans="1:1" ht="12.75" customHeight="1">
      <c r="A612" s="35"/>
    </row>
    <row r="613" spans="1:1" ht="12.75" customHeight="1">
      <c r="A613" s="35"/>
    </row>
    <row r="614" spans="1:1" ht="12.75" customHeight="1">
      <c r="A614" s="35"/>
    </row>
    <row r="615" spans="1:1" ht="12.75" customHeight="1">
      <c r="A615" s="35"/>
    </row>
    <row r="616" spans="1:1" ht="12.75" customHeight="1">
      <c r="A616" s="35"/>
    </row>
    <row r="617" spans="1:1" ht="12.75" customHeight="1">
      <c r="A617" s="35"/>
    </row>
    <row r="618" spans="1:1" ht="12.75" customHeight="1">
      <c r="A618" s="35"/>
    </row>
    <row r="619" spans="1:1" ht="12.75" customHeight="1">
      <c r="A619" s="35"/>
    </row>
    <row r="620" spans="1:1" ht="12.75" customHeight="1">
      <c r="A620" s="35"/>
    </row>
    <row r="621" spans="1:1" ht="12.75" customHeight="1">
      <c r="A621" s="35"/>
    </row>
    <row r="622" spans="1:1" ht="12.75" customHeight="1">
      <c r="A622" s="35"/>
    </row>
    <row r="623" spans="1:1" ht="12.75" customHeight="1">
      <c r="A623" s="35"/>
    </row>
    <row r="624" spans="1:1" ht="12.75" customHeight="1">
      <c r="A624" s="35"/>
    </row>
    <row r="625" spans="1:1" ht="12.75" customHeight="1">
      <c r="A625" s="35"/>
    </row>
    <row r="626" spans="1:1" ht="12.75" customHeight="1">
      <c r="A626" s="35"/>
    </row>
    <row r="627" spans="1:1" ht="12.75" customHeight="1">
      <c r="A627" s="35"/>
    </row>
    <row r="628" spans="1:1" ht="12.75" customHeight="1">
      <c r="A628" s="35"/>
    </row>
    <row r="629" spans="1:1" ht="12.75" customHeight="1">
      <c r="A629" s="35"/>
    </row>
    <row r="630" spans="1:1" ht="12.75" customHeight="1">
      <c r="A630" s="35"/>
    </row>
    <row r="631" spans="1:1" ht="12.75" customHeight="1">
      <c r="A631" s="35"/>
    </row>
    <row r="632" spans="1:1" ht="12.75" customHeight="1">
      <c r="A632" s="35"/>
    </row>
    <row r="633" spans="1:1" ht="12.75" customHeight="1">
      <c r="A633" s="35"/>
    </row>
    <row r="634" spans="1:1" ht="12.75" customHeight="1">
      <c r="A634" s="35"/>
    </row>
    <row r="635" spans="1:1" ht="12.75" customHeight="1">
      <c r="A635" s="35"/>
    </row>
    <row r="636" spans="1:1" ht="12.75" customHeight="1">
      <c r="A636" s="35"/>
    </row>
    <row r="637" spans="1:1" ht="12.75" customHeight="1">
      <c r="A637" s="35"/>
    </row>
    <row r="638" spans="1:1" ht="12.75" customHeight="1">
      <c r="A638" s="35"/>
    </row>
    <row r="639" spans="1:1" ht="12.75" customHeight="1">
      <c r="A639" s="35"/>
    </row>
    <row r="640" spans="1:1" ht="12.75" customHeight="1">
      <c r="A640" s="35"/>
    </row>
    <row r="641" spans="1:1" ht="12.75" customHeight="1">
      <c r="A641" s="35"/>
    </row>
    <row r="642" spans="1:1" ht="12.75" customHeight="1">
      <c r="A642" s="35"/>
    </row>
    <row r="643" spans="1:1" ht="12.75" customHeight="1">
      <c r="A643" s="35"/>
    </row>
    <row r="644" spans="1:1" ht="12.75" customHeight="1">
      <c r="A644" s="35"/>
    </row>
    <row r="645" spans="1:1" ht="12.75" customHeight="1">
      <c r="A645" s="35"/>
    </row>
    <row r="646" spans="1:1" ht="12.75" customHeight="1">
      <c r="A646" s="35"/>
    </row>
    <row r="647" spans="1:1" ht="12.75" customHeight="1">
      <c r="A647" s="35"/>
    </row>
    <row r="648" spans="1:1" ht="12.75" customHeight="1">
      <c r="A648" s="35"/>
    </row>
    <row r="649" spans="1:1" ht="12.75" customHeight="1">
      <c r="A649" s="35"/>
    </row>
    <row r="650" spans="1:1" ht="12.75" customHeight="1">
      <c r="A650" s="35"/>
    </row>
    <row r="651" spans="1:1" ht="12.75" customHeight="1">
      <c r="A651" s="35"/>
    </row>
    <row r="652" spans="1:1" ht="12.75" customHeight="1">
      <c r="A652" s="35"/>
    </row>
    <row r="653" spans="1:1" ht="12.75" customHeight="1">
      <c r="A653" s="35"/>
    </row>
    <row r="654" spans="1:1" ht="12.75" customHeight="1">
      <c r="A654" s="35"/>
    </row>
    <row r="655" spans="1:1" ht="12.75" customHeight="1">
      <c r="A655" s="35"/>
    </row>
    <row r="656" spans="1:1" ht="12.75" customHeight="1">
      <c r="A656" s="35"/>
    </row>
    <row r="657" spans="1:1" ht="12.75" customHeight="1">
      <c r="A657" s="35"/>
    </row>
    <row r="658" spans="1:1" ht="12.75" customHeight="1">
      <c r="A658" s="35"/>
    </row>
    <row r="659" spans="1:1" ht="12.75" customHeight="1">
      <c r="A659" s="35"/>
    </row>
    <row r="660" spans="1:1" ht="12.75" customHeight="1">
      <c r="A660" s="35"/>
    </row>
    <row r="661" spans="1:1" ht="12.75" customHeight="1">
      <c r="A661" s="35"/>
    </row>
    <row r="662" spans="1:1" ht="12.75" customHeight="1">
      <c r="A662" s="35"/>
    </row>
    <row r="663" spans="1:1" ht="12.75" customHeight="1">
      <c r="A663" s="35"/>
    </row>
    <row r="664" spans="1:1" ht="12.75" customHeight="1">
      <c r="A664" s="35"/>
    </row>
    <row r="665" spans="1:1" ht="12.75" customHeight="1">
      <c r="A665" s="35"/>
    </row>
    <row r="666" spans="1:1" ht="12.75" customHeight="1">
      <c r="A666" s="35"/>
    </row>
    <row r="667" spans="1:1" ht="12.75" customHeight="1">
      <c r="A667" s="35"/>
    </row>
    <row r="668" spans="1:1" ht="12.75" customHeight="1">
      <c r="A668" s="35"/>
    </row>
    <row r="669" spans="1:1" ht="12.75" customHeight="1">
      <c r="A669" s="35"/>
    </row>
    <row r="670" spans="1:1" ht="12.75" customHeight="1">
      <c r="A670" s="35"/>
    </row>
    <row r="671" spans="1:1" ht="12.75" customHeight="1">
      <c r="A671" s="35"/>
    </row>
    <row r="672" spans="1:1" ht="12.75" customHeight="1">
      <c r="A672" s="35"/>
    </row>
    <row r="673" spans="1:1" ht="12.75" customHeight="1">
      <c r="A673" s="35"/>
    </row>
    <row r="674" spans="1:1" ht="12.75" customHeight="1">
      <c r="A674" s="35"/>
    </row>
    <row r="675" spans="1:1" ht="12.75" customHeight="1">
      <c r="A675" s="35"/>
    </row>
    <row r="676" spans="1:1" ht="12.75" customHeight="1">
      <c r="A676" s="35"/>
    </row>
    <row r="677" spans="1:1" ht="12.75" customHeight="1">
      <c r="A677" s="35"/>
    </row>
    <row r="678" spans="1:1" ht="12.75" customHeight="1">
      <c r="A678" s="35"/>
    </row>
    <row r="679" spans="1:1" ht="12.75" customHeight="1">
      <c r="A679" s="35"/>
    </row>
    <row r="680" spans="1:1" ht="12.75" customHeight="1">
      <c r="A680" s="35"/>
    </row>
    <row r="681" spans="1:1" ht="12.75" customHeight="1">
      <c r="A681" s="35"/>
    </row>
    <row r="682" spans="1:1" ht="12.75" customHeight="1">
      <c r="A682" s="35"/>
    </row>
    <row r="683" spans="1:1" ht="12.75" customHeight="1">
      <c r="A683" s="35"/>
    </row>
    <row r="684" spans="1:1" ht="12.75" customHeight="1">
      <c r="A684" s="35"/>
    </row>
    <row r="685" spans="1:1" ht="12.75" customHeight="1">
      <c r="A685" s="35"/>
    </row>
    <row r="686" spans="1:1" ht="12.75" customHeight="1">
      <c r="A686" s="35"/>
    </row>
    <row r="687" spans="1:1" ht="12.75" customHeight="1">
      <c r="A687" s="35"/>
    </row>
    <row r="688" spans="1:1" ht="12.75" customHeight="1">
      <c r="A688" s="35"/>
    </row>
    <row r="689" spans="1:1" ht="12.75" customHeight="1">
      <c r="A689" s="35"/>
    </row>
    <row r="690" spans="1:1" ht="12.75" customHeight="1">
      <c r="A690" s="35"/>
    </row>
    <row r="691" spans="1:1" ht="12.75" customHeight="1">
      <c r="A691" s="35"/>
    </row>
    <row r="692" spans="1:1" ht="12.75" customHeight="1">
      <c r="A692" s="35"/>
    </row>
    <row r="693" spans="1:1" ht="12.75" customHeight="1">
      <c r="A693" s="35"/>
    </row>
    <row r="694" spans="1:1" ht="12.75" customHeight="1">
      <c r="A694" s="35"/>
    </row>
    <row r="695" spans="1:1" ht="12.75" customHeight="1">
      <c r="A695" s="35"/>
    </row>
    <row r="696" spans="1:1" ht="12.75" customHeight="1">
      <c r="A696" s="35"/>
    </row>
    <row r="697" spans="1:1" ht="12.75" customHeight="1">
      <c r="A697" s="35"/>
    </row>
    <row r="698" spans="1:1" ht="12.75" customHeight="1">
      <c r="A698" s="35"/>
    </row>
    <row r="699" spans="1:1" ht="12.75" customHeight="1">
      <c r="A699" s="35"/>
    </row>
    <row r="700" spans="1:1" ht="12.75" customHeight="1">
      <c r="A700" s="35"/>
    </row>
    <row r="701" spans="1:1" ht="12.75" customHeight="1">
      <c r="A701" s="35"/>
    </row>
    <row r="702" spans="1:1" ht="12.75" customHeight="1">
      <c r="A702" s="35"/>
    </row>
    <row r="703" spans="1:1" ht="12.75" customHeight="1">
      <c r="A703" s="35"/>
    </row>
    <row r="704" spans="1:1" ht="12.75" customHeight="1">
      <c r="A704" s="35"/>
    </row>
    <row r="705" spans="1:1" ht="12.75" customHeight="1">
      <c r="A705" s="35"/>
    </row>
    <row r="706" spans="1:1" ht="12.75" customHeight="1">
      <c r="A706" s="35"/>
    </row>
    <row r="707" spans="1:1" ht="12.75" customHeight="1">
      <c r="A707" s="35"/>
    </row>
    <row r="708" spans="1:1" ht="12.75" customHeight="1">
      <c r="A708" s="35"/>
    </row>
    <row r="709" spans="1:1" ht="12.75" customHeight="1">
      <c r="A709" s="35"/>
    </row>
    <row r="710" spans="1:1" ht="12.75" customHeight="1">
      <c r="A710" s="35"/>
    </row>
    <row r="711" spans="1:1" ht="12.75" customHeight="1">
      <c r="A711" s="35"/>
    </row>
    <row r="712" spans="1:1" ht="12.75" customHeight="1">
      <c r="A712" s="35"/>
    </row>
    <row r="713" spans="1:1" ht="12.75" customHeight="1">
      <c r="A713" s="35"/>
    </row>
    <row r="714" spans="1:1" ht="12.75" customHeight="1">
      <c r="A714" s="35"/>
    </row>
    <row r="715" spans="1:1" ht="12.75" customHeight="1">
      <c r="A715" s="35"/>
    </row>
    <row r="716" spans="1:1" ht="12.75" customHeight="1">
      <c r="A716" s="35"/>
    </row>
    <row r="717" spans="1:1" ht="12.75" customHeight="1">
      <c r="A717" s="35"/>
    </row>
    <row r="718" spans="1:1" ht="12.75" customHeight="1">
      <c r="A718" s="35"/>
    </row>
    <row r="719" spans="1:1" ht="12.75" customHeight="1">
      <c r="A719" s="35"/>
    </row>
    <row r="720" spans="1:1" ht="12.75" customHeight="1">
      <c r="A720" s="35"/>
    </row>
    <row r="721" spans="1:1" ht="12.75" customHeight="1">
      <c r="A721" s="35"/>
    </row>
    <row r="722" spans="1:1" ht="12.75" customHeight="1">
      <c r="A722" s="35"/>
    </row>
    <row r="723" spans="1:1" ht="12.75" customHeight="1">
      <c r="A723" s="35"/>
    </row>
    <row r="724" spans="1:1" ht="12.75" customHeight="1">
      <c r="A724" s="35"/>
    </row>
    <row r="725" spans="1:1" ht="12.75" customHeight="1">
      <c r="A725" s="35"/>
    </row>
    <row r="726" spans="1:1" ht="12.75" customHeight="1">
      <c r="A726" s="35"/>
    </row>
    <row r="727" spans="1:1" ht="12.75" customHeight="1">
      <c r="A727" s="35"/>
    </row>
    <row r="728" spans="1:1" ht="12.75" customHeight="1">
      <c r="A728" s="35"/>
    </row>
    <row r="729" spans="1:1" ht="12.75" customHeight="1">
      <c r="A729" s="35"/>
    </row>
    <row r="730" spans="1:1" ht="12.75" customHeight="1">
      <c r="A730" s="35"/>
    </row>
    <row r="731" spans="1:1" ht="12.75" customHeight="1">
      <c r="A731" s="35"/>
    </row>
    <row r="732" spans="1:1" ht="12.75" customHeight="1">
      <c r="A732" s="35"/>
    </row>
    <row r="733" spans="1:1" ht="12.75" customHeight="1">
      <c r="A733" s="35"/>
    </row>
    <row r="734" spans="1:1" ht="12.75" customHeight="1">
      <c r="A734" s="35"/>
    </row>
    <row r="735" spans="1:1" ht="12.75" customHeight="1">
      <c r="A735" s="35"/>
    </row>
    <row r="736" spans="1:1" ht="12.75" customHeight="1">
      <c r="A736" s="35"/>
    </row>
    <row r="737" spans="1:1" ht="12.75" customHeight="1">
      <c r="A737" s="35"/>
    </row>
    <row r="738" spans="1:1" ht="12.75" customHeight="1">
      <c r="A738" s="35"/>
    </row>
    <row r="739" spans="1:1" ht="12.75" customHeight="1">
      <c r="A739" s="35"/>
    </row>
    <row r="740" spans="1:1" ht="12.75" customHeight="1">
      <c r="A740" s="35"/>
    </row>
    <row r="741" spans="1:1" ht="12.75" customHeight="1">
      <c r="A741" s="35"/>
    </row>
    <row r="742" spans="1:1" ht="12.75" customHeight="1">
      <c r="A742" s="35"/>
    </row>
    <row r="743" spans="1:1" ht="12.75" customHeight="1">
      <c r="A743" s="35"/>
    </row>
    <row r="744" spans="1:1" ht="12.75" customHeight="1">
      <c r="A744" s="35"/>
    </row>
    <row r="745" spans="1:1" ht="12.75" customHeight="1">
      <c r="A745" s="35"/>
    </row>
    <row r="746" spans="1:1" ht="12.75" customHeight="1">
      <c r="A746" s="35"/>
    </row>
    <row r="747" spans="1:1" ht="12.75" customHeight="1">
      <c r="A747" s="35"/>
    </row>
    <row r="748" spans="1:1" ht="12.75" customHeight="1">
      <c r="A748" s="35"/>
    </row>
    <row r="749" spans="1:1" ht="12.75" customHeight="1">
      <c r="A749" s="35"/>
    </row>
    <row r="750" spans="1:1" ht="12.75" customHeight="1">
      <c r="A750" s="35"/>
    </row>
    <row r="751" spans="1:1" ht="12.75" customHeight="1">
      <c r="A751" s="35"/>
    </row>
    <row r="752" spans="1:1" ht="12.75" customHeight="1">
      <c r="A752" s="35"/>
    </row>
    <row r="753" spans="1:1" ht="12.75" customHeight="1">
      <c r="A753" s="35"/>
    </row>
    <row r="754" spans="1:1" ht="12.75" customHeight="1">
      <c r="A754" s="35"/>
    </row>
    <row r="755" spans="1:1" ht="12.75" customHeight="1">
      <c r="A755" s="35"/>
    </row>
    <row r="756" spans="1:1" ht="12.75" customHeight="1">
      <c r="A756" s="35"/>
    </row>
    <row r="757" spans="1:1" ht="12.75" customHeight="1">
      <c r="A757" s="35"/>
    </row>
    <row r="758" spans="1:1" ht="12.75" customHeight="1">
      <c r="A758" s="35"/>
    </row>
    <row r="759" spans="1:1" ht="12.75" customHeight="1">
      <c r="A759" s="35"/>
    </row>
    <row r="760" spans="1:1" ht="12.75" customHeight="1">
      <c r="A760" s="35"/>
    </row>
    <row r="761" spans="1:1" ht="12.75" customHeight="1">
      <c r="A761" s="35"/>
    </row>
    <row r="762" spans="1:1" ht="12.75" customHeight="1">
      <c r="A762" s="35"/>
    </row>
    <row r="763" spans="1:1" ht="12.75" customHeight="1">
      <c r="A763" s="35"/>
    </row>
    <row r="764" spans="1:1" ht="12.75" customHeight="1">
      <c r="A764" s="35"/>
    </row>
    <row r="765" spans="1:1" ht="12.75" customHeight="1">
      <c r="A765" s="35"/>
    </row>
    <row r="766" spans="1:1" ht="12.75" customHeight="1">
      <c r="A766" s="35"/>
    </row>
    <row r="767" spans="1:1" ht="12.75" customHeight="1">
      <c r="A767" s="35"/>
    </row>
    <row r="768" spans="1:1" ht="12.75" customHeight="1">
      <c r="A768" s="35"/>
    </row>
    <row r="769" spans="1:1" ht="12.75" customHeight="1">
      <c r="A769" s="35"/>
    </row>
    <row r="770" spans="1:1" ht="12.75" customHeight="1">
      <c r="A770" s="35"/>
    </row>
    <row r="771" spans="1:1" ht="12.75" customHeight="1">
      <c r="A771" s="35"/>
    </row>
    <row r="772" spans="1:1" ht="12.75" customHeight="1">
      <c r="A772" s="35"/>
    </row>
    <row r="773" spans="1:1" ht="12.75" customHeight="1">
      <c r="A773" s="35"/>
    </row>
    <row r="774" spans="1:1" ht="12.75" customHeight="1">
      <c r="A774" s="35"/>
    </row>
    <row r="775" spans="1:1" ht="12.75" customHeight="1">
      <c r="A775" s="35"/>
    </row>
    <row r="776" spans="1:1" ht="12.75" customHeight="1">
      <c r="A776" s="35"/>
    </row>
    <row r="777" spans="1:1" ht="12.75" customHeight="1">
      <c r="A777" s="35"/>
    </row>
    <row r="778" spans="1:1" ht="12.75" customHeight="1">
      <c r="A778" s="35"/>
    </row>
    <row r="779" spans="1:1" ht="12.75" customHeight="1">
      <c r="A779" s="35"/>
    </row>
    <row r="780" spans="1:1" ht="12.75" customHeight="1">
      <c r="A780" s="35"/>
    </row>
    <row r="781" spans="1:1" ht="12.75" customHeight="1">
      <c r="A781" s="35"/>
    </row>
    <row r="782" spans="1:1" ht="12.75" customHeight="1">
      <c r="A782" s="35"/>
    </row>
    <row r="783" spans="1:1" ht="12.75" customHeight="1">
      <c r="A783" s="35"/>
    </row>
    <row r="784" spans="1:1" ht="12.75" customHeight="1">
      <c r="A784" s="35"/>
    </row>
    <row r="785" spans="1:1" ht="12.75" customHeight="1">
      <c r="A785" s="35"/>
    </row>
    <row r="786" spans="1:1" ht="12.75" customHeight="1">
      <c r="A786" s="35"/>
    </row>
    <row r="787" spans="1:1" ht="12.75" customHeight="1">
      <c r="A787" s="35"/>
    </row>
    <row r="788" spans="1:1" ht="12.75" customHeight="1">
      <c r="A788" s="35"/>
    </row>
    <row r="789" spans="1:1" ht="12.75" customHeight="1">
      <c r="A789" s="35"/>
    </row>
    <row r="790" spans="1:1" ht="12.75" customHeight="1">
      <c r="A790" s="35"/>
    </row>
    <row r="791" spans="1:1" ht="12.75" customHeight="1">
      <c r="A791" s="35"/>
    </row>
    <row r="792" spans="1:1" ht="12.75" customHeight="1">
      <c r="A792" s="35"/>
    </row>
    <row r="793" spans="1:1" ht="12.75" customHeight="1">
      <c r="A793" s="35"/>
    </row>
    <row r="794" spans="1:1" ht="12.75" customHeight="1">
      <c r="A794" s="35"/>
    </row>
    <row r="795" spans="1:1" ht="12.75" customHeight="1">
      <c r="A795" s="35"/>
    </row>
    <row r="796" spans="1:1" ht="12.75" customHeight="1">
      <c r="A796" s="35"/>
    </row>
    <row r="797" spans="1:1" ht="12.75" customHeight="1">
      <c r="A797" s="35"/>
    </row>
    <row r="798" spans="1:1" ht="12.75" customHeight="1">
      <c r="A798" s="35"/>
    </row>
    <row r="799" spans="1:1" ht="12.75" customHeight="1">
      <c r="A799" s="35"/>
    </row>
    <row r="800" spans="1:1" ht="12.75" customHeight="1">
      <c r="A800" s="35"/>
    </row>
    <row r="801" spans="1:1" ht="12.75" customHeight="1">
      <c r="A801" s="35"/>
    </row>
    <row r="802" spans="1:1" ht="12.75" customHeight="1">
      <c r="A802" s="35"/>
    </row>
    <row r="803" spans="1:1" ht="12.75" customHeight="1">
      <c r="A803" s="35"/>
    </row>
    <row r="804" spans="1:1" ht="12.75" customHeight="1">
      <c r="A804" s="35"/>
    </row>
    <row r="805" spans="1:1" ht="12.75" customHeight="1">
      <c r="A805" s="35"/>
    </row>
    <row r="806" spans="1:1" ht="12.75" customHeight="1">
      <c r="A806" s="35"/>
    </row>
    <row r="807" spans="1:1" ht="12.75" customHeight="1">
      <c r="A807" s="35"/>
    </row>
    <row r="808" spans="1:1" ht="12.75" customHeight="1">
      <c r="A808" s="35"/>
    </row>
    <row r="809" spans="1:1" ht="12.75" customHeight="1">
      <c r="A809" s="35"/>
    </row>
    <row r="810" spans="1:1" ht="12.75" customHeight="1">
      <c r="A810" s="35"/>
    </row>
    <row r="811" spans="1:1" ht="12.75" customHeight="1">
      <c r="A811" s="35"/>
    </row>
    <row r="812" spans="1:1" ht="12.75" customHeight="1">
      <c r="A812" s="35"/>
    </row>
    <row r="813" spans="1:1" ht="12.75" customHeight="1">
      <c r="A813" s="35"/>
    </row>
    <row r="814" spans="1:1" ht="12.75" customHeight="1">
      <c r="A814" s="35"/>
    </row>
    <row r="815" spans="1:1" ht="12.75" customHeight="1">
      <c r="A815" s="35"/>
    </row>
    <row r="816" spans="1:1" ht="12.75" customHeight="1">
      <c r="A816" s="35"/>
    </row>
    <row r="817" spans="1:1" ht="12.75" customHeight="1">
      <c r="A817" s="35"/>
    </row>
    <row r="818" spans="1:1" ht="12.75" customHeight="1">
      <c r="A818" s="35"/>
    </row>
    <row r="819" spans="1:1" ht="12.75" customHeight="1">
      <c r="A819" s="35"/>
    </row>
    <row r="820" spans="1:1" ht="12.75" customHeight="1">
      <c r="A820" s="35"/>
    </row>
    <row r="821" spans="1:1" ht="12.75" customHeight="1">
      <c r="A821" s="35"/>
    </row>
    <row r="822" spans="1:1" ht="12.75" customHeight="1">
      <c r="A822" s="35"/>
    </row>
    <row r="823" spans="1:1" ht="12.75" customHeight="1">
      <c r="A823" s="35"/>
    </row>
    <row r="824" spans="1:1" ht="12.75" customHeight="1">
      <c r="A824" s="35"/>
    </row>
    <row r="825" spans="1:1" ht="12.75" customHeight="1">
      <c r="A825" s="35"/>
    </row>
    <row r="826" spans="1:1" ht="12.75" customHeight="1">
      <c r="A826" s="35"/>
    </row>
    <row r="827" spans="1:1" ht="12.75" customHeight="1">
      <c r="A827" s="35"/>
    </row>
    <row r="828" spans="1:1" ht="12.75" customHeight="1">
      <c r="A828" s="35"/>
    </row>
    <row r="829" spans="1:1" ht="12.75" customHeight="1">
      <c r="A829" s="35"/>
    </row>
    <row r="830" spans="1:1" ht="12.75" customHeight="1">
      <c r="A830" s="35"/>
    </row>
    <row r="831" spans="1:1" ht="12.75" customHeight="1">
      <c r="A831" s="35"/>
    </row>
    <row r="832" spans="1:1" ht="12.75" customHeight="1">
      <c r="A832" s="35"/>
    </row>
    <row r="833" spans="1:1" ht="12.75" customHeight="1">
      <c r="A833" s="35"/>
    </row>
    <row r="834" spans="1:1" ht="12.75" customHeight="1">
      <c r="A834" s="35"/>
    </row>
    <row r="835" spans="1:1" ht="12.75" customHeight="1">
      <c r="A835" s="35"/>
    </row>
    <row r="836" spans="1:1" ht="12.75" customHeight="1">
      <c r="A836" s="35"/>
    </row>
    <row r="837" spans="1:1" ht="12.75" customHeight="1">
      <c r="A837" s="35"/>
    </row>
    <row r="838" spans="1:1" ht="12.75" customHeight="1">
      <c r="A838" s="35"/>
    </row>
    <row r="839" spans="1:1" ht="12.75" customHeight="1">
      <c r="A839" s="35"/>
    </row>
    <row r="840" spans="1:1" ht="12.75" customHeight="1">
      <c r="A840" s="35"/>
    </row>
    <row r="841" spans="1:1" ht="12.75" customHeight="1">
      <c r="A841" s="35"/>
    </row>
    <row r="842" spans="1:1" ht="12.75" customHeight="1">
      <c r="A842" s="35"/>
    </row>
    <row r="843" spans="1:1" ht="12.75" customHeight="1">
      <c r="A843" s="35"/>
    </row>
    <row r="844" spans="1:1" ht="12.75" customHeight="1">
      <c r="A844" s="35"/>
    </row>
    <row r="845" spans="1:1" ht="12.75" customHeight="1">
      <c r="A845" s="35"/>
    </row>
    <row r="846" spans="1:1" ht="12.75" customHeight="1">
      <c r="A846" s="35"/>
    </row>
    <row r="847" spans="1:1" ht="12.75" customHeight="1">
      <c r="A847" s="35"/>
    </row>
    <row r="848" spans="1:1" ht="12.75" customHeight="1">
      <c r="A848" s="35"/>
    </row>
    <row r="849" spans="1:1" ht="12.75" customHeight="1">
      <c r="A849" s="35"/>
    </row>
    <row r="850" spans="1:1" ht="12.75" customHeight="1">
      <c r="A850" s="35"/>
    </row>
    <row r="851" spans="1:1" ht="12.75" customHeight="1">
      <c r="A851" s="35"/>
    </row>
    <row r="852" spans="1:1" ht="12.75" customHeight="1">
      <c r="A852" s="35"/>
    </row>
    <row r="853" spans="1:1" ht="12.75" customHeight="1">
      <c r="A853" s="35"/>
    </row>
    <row r="854" spans="1:1" ht="12.75" customHeight="1">
      <c r="A854" s="35"/>
    </row>
    <row r="855" spans="1:1" ht="12.75" customHeight="1">
      <c r="A855" s="35"/>
    </row>
    <row r="856" spans="1:1" ht="12.75" customHeight="1">
      <c r="A856" s="35"/>
    </row>
    <row r="857" spans="1:1" ht="12.75" customHeight="1">
      <c r="A857" s="35"/>
    </row>
    <row r="858" spans="1:1" ht="12.75" customHeight="1">
      <c r="A858" s="35"/>
    </row>
    <row r="859" spans="1:1" ht="12.75" customHeight="1">
      <c r="A859" s="35"/>
    </row>
    <row r="860" spans="1:1" ht="12.75" customHeight="1">
      <c r="A860" s="35"/>
    </row>
    <row r="861" spans="1:1" ht="12.75" customHeight="1">
      <c r="A861" s="35"/>
    </row>
    <row r="862" spans="1:1" ht="12.75" customHeight="1">
      <c r="A862" s="35"/>
    </row>
    <row r="863" spans="1:1" ht="12.75" customHeight="1">
      <c r="A863" s="35"/>
    </row>
    <row r="864" spans="1:1" ht="12.75" customHeight="1">
      <c r="A864" s="35"/>
    </row>
    <row r="865" spans="1:1" ht="12.75" customHeight="1">
      <c r="A865" s="35"/>
    </row>
    <row r="866" spans="1:1" ht="12.75" customHeight="1">
      <c r="A866" s="35"/>
    </row>
    <row r="867" spans="1:1" ht="12.75" customHeight="1">
      <c r="A867" s="35"/>
    </row>
    <row r="868" spans="1:1" ht="12.75" customHeight="1">
      <c r="A868" s="35"/>
    </row>
    <row r="869" spans="1:1" ht="12.75" customHeight="1">
      <c r="A869" s="35"/>
    </row>
    <row r="870" spans="1:1" ht="12.75" customHeight="1">
      <c r="A870" s="35"/>
    </row>
    <row r="871" spans="1:1" ht="12.75" customHeight="1">
      <c r="A871" s="35"/>
    </row>
    <row r="872" spans="1:1" ht="12.75" customHeight="1">
      <c r="A872" s="35"/>
    </row>
    <row r="873" spans="1:1" ht="12.75" customHeight="1">
      <c r="A873" s="35"/>
    </row>
    <row r="874" spans="1:1" ht="12.75" customHeight="1">
      <c r="A874" s="35"/>
    </row>
    <row r="875" spans="1:1" ht="12.75" customHeight="1">
      <c r="A875" s="35"/>
    </row>
    <row r="876" spans="1:1" ht="12.75" customHeight="1">
      <c r="A876" s="35"/>
    </row>
    <row r="877" spans="1:1" ht="12.75" customHeight="1">
      <c r="A877" s="35"/>
    </row>
    <row r="878" spans="1:1" ht="12.75" customHeight="1">
      <c r="A878" s="35"/>
    </row>
    <row r="879" spans="1:1" ht="12.75" customHeight="1">
      <c r="A879" s="35"/>
    </row>
    <row r="880" spans="1:1" ht="12.75" customHeight="1">
      <c r="A880" s="35"/>
    </row>
    <row r="881" spans="1:1" ht="12.75" customHeight="1">
      <c r="A881" s="35"/>
    </row>
    <row r="882" spans="1:1" ht="12.75" customHeight="1">
      <c r="A882" s="35"/>
    </row>
    <row r="883" spans="1:1" ht="12.75" customHeight="1">
      <c r="A883" s="35"/>
    </row>
    <row r="884" spans="1:1" ht="12.75" customHeight="1">
      <c r="A884" s="35"/>
    </row>
    <row r="885" spans="1:1" ht="12.75" customHeight="1">
      <c r="A885" s="35"/>
    </row>
    <row r="886" spans="1:1" ht="12.75" customHeight="1">
      <c r="A886" s="35"/>
    </row>
    <row r="887" spans="1:1" ht="12.75" customHeight="1">
      <c r="A887" s="35"/>
    </row>
    <row r="888" spans="1:1" ht="12.75" customHeight="1">
      <c r="A888" s="35"/>
    </row>
    <row r="889" spans="1:1" ht="12.75" customHeight="1">
      <c r="A889" s="35"/>
    </row>
    <row r="890" spans="1:1" ht="12.75" customHeight="1">
      <c r="A890" s="35"/>
    </row>
    <row r="891" spans="1:1" ht="12.75" customHeight="1">
      <c r="A891" s="35"/>
    </row>
    <row r="892" spans="1:1" ht="12.75" customHeight="1">
      <c r="A892" s="35"/>
    </row>
    <row r="893" spans="1:1" ht="12.75" customHeight="1">
      <c r="A893" s="35"/>
    </row>
    <row r="894" spans="1:1" ht="12.75" customHeight="1">
      <c r="A894" s="35"/>
    </row>
    <row r="895" spans="1:1" ht="12.75" customHeight="1">
      <c r="A895" s="35"/>
    </row>
    <row r="896" spans="1:1" ht="12.75" customHeight="1">
      <c r="A896" s="35"/>
    </row>
    <row r="897" spans="1:1" ht="12.75" customHeight="1">
      <c r="A897" s="35"/>
    </row>
    <row r="898" spans="1:1" ht="12.75" customHeight="1">
      <c r="A898" s="35"/>
    </row>
    <row r="899" spans="1:1" ht="12.75" customHeight="1">
      <c r="A899" s="35"/>
    </row>
    <row r="900" spans="1:1" ht="12.75" customHeight="1">
      <c r="A900" s="35"/>
    </row>
    <row r="901" spans="1:1" ht="12.75" customHeight="1">
      <c r="A901" s="35"/>
    </row>
    <row r="902" spans="1:1" ht="12.75" customHeight="1">
      <c r="A902" s="35"/>
    </row>
    <row r="903" spans="1:1" ht="12.75" customHeight="1">
      <c r="A903" s="35"/>
    </row>
    <row r="904" spans="1:1" ht="12.75" customHeight="1">
      <c r="A904" s="35"/>
    </row>
    <row r="905" spans="1:1" ht="12.75" customHeight="1">
      <c r="A905" s="35"/>
    </row>
    <row r="906" spans="1:1" ht="12.75" customHeight="1">
      <c r="A906" s="35"/>
    </row>
    <row r="907" spans="1:1" ht="12.75" customHeight="1">
      <c r="A907" s="35"/>
    </row>
    <row r="908" spans="1:1" ht="12.75" customHeight="1">
      <c r="A908" s="35"/>
    </row>
    <row r="909" spans="1:1" ht="12.75" customHeight="1">
      <c r="A909" s="35"/>
    </row>
    <row r="910" spans="1:1" ht="12.75" customHeight="1">
      <c r="A910" s="35"/>
    </row>
    <row r="911" spans="1:1" ht="12.75" customHeight="1">
      <c r="A911" s="35"/>
    </row>
    <row r="912" spans="1:1" ht="12.75" customHeight="1">
      <c r="A912" s="35"/>
    </row>
    <row r="913" spans="1:1" ht="12.75" customHeight="1">
      <c r="A913" s="35"/>
    </row>
    <row r="914" spans="1:1" ht="12.75" customHeight="1">
      <c r="A914" s="35"/>
    </row>
    <row r="915" spans="1:1" ht="12.75" customHeight="1">
      <c r="A915" s="35"/>
    </row>
    <row r="916" spans="1:1" ht="12.75" customHeight="1">
      <c r="A916" s="35"/>
    </row>
    <row r="917" spans="1:1" ht="12.75" customHeight="1">
      <c r="A917" s="35"/>
    </row>
    <row r="918" spans="1:1" ht="12.75" customHeight="1">
      <c r="A918" s="35"/>
    </row>
    <row r="919" spans="1:1" ht="12.75" customHeight="1">
      <c r="A919" s="35"/>
    </row>
    <row r="920" spans="1:1" ht="12.75" customHeight="1">
      <c r="A920" s="35"/>
    </row>
    <row r="921" spans="1:1" ht="12.75" customHeight="1">
      <c r="A921" s="35"/>
    </row>
    <row r="922" spans="1:1" ht="12.75" customHeight="1">
      <c r="A922" s="35"/>
    </row>
    <row r="923" spans="1:1" ht="12.75" customHeight="1">
      <c r="A923" s="35"/>
    </row>
    <row r="924" spans="1:1" ht="12.75" customHeight="1">
      <c r="A924" s="35"/>
    </row>
    <row r="925" spans="1:1" ht="12.75" customHeight="1">
      <c r="A925" s="35"/>
    </row>
    <row r="926" spans="1:1" ht="12.75" customHeight="1">
      <c r="A926" s="35"/>
    </row>
    <row r="927" spans="1:1" ht="12.75" customHeight="1">
      <c r="A927" s="35"/>
    </row>
    <row r="928" spans="1:1" ht="12.75" customHeight="1">
      <c r="A928" s="35"/>
    </row>
    <row r="929" spans="1:1" ht="12.75" customHeight="1">
      <c r="A929" s="35"/>
    </row>
    <row r="930" spans="1:1" ht="12.75" customHeight="1">
      <c r="A930" s="35"/>
    </row>
    <row r="931" spans="1:1" ht="12.75" customHeight="1">
      <c r="A931" s="35"/>
    </row>
    <row r="932" spans="1:1" ht="12.75" customHeight="1">
      <c r="A932" s="35"/>
    </row>
    <row r="933" spans="1:1" ht="12.75" customHeight="1">
      <c r="A933" s="35"/>
    </row>
    <row r="934" spans="1:1" ht="12.75" customHeight="1">
      <c r="A934" s="35"/>
    </row>
    <row r="935" spans="1:1" ht="12.75" customHeight="1">
      <c r="A935" s="35"/>
    </row>
    <row r="936" spans="1:1" ht="12.75" customHeight="1">
      <c r="A936" s="35"/>
    </row>
    <row r="937" spans="1:1" ht="12.75" customHeight="1">
      <c r="A937" s="35"/>
    </row>
    <row r="938" spans="1:1" ht="12.75" customHeight="1">
      <c r="A938" s="35"/>
    </row>
    <row r="939" spans="1:1" ht="12.75" customHeight="1">
      <c r="A939" s="35"/>
    </row>
    <row r="940" spans="1:1" ht="12.75" customHeight="1">
      <c r="A940" s="35"/>
    </row>
    <row r="941" spans="1:1" ht="12.75" customHeight="1">
      <c r="A941" s="35"/>
    </row>
    <row r="942" spans="1:1" ht="12.75" customHeight="1">
      <c r="A942" s="35"/>
    </row>
    <row r="943" spans="1:1" ht="12.75" customHeight="1">
      <c r="A943" s="35"/>
    </row>
    <row r="944" spans="1:1" ht="12.75" customHeight="1">
      <c r="A944" s="35"/>
    </row>
    <row r="945" spans="1:1" ht="12.75" customHeight="1">
      <c r="A945" s="35"/>
    </row>
    <row r="946" spans="1:1" ht="12.75" customHeight="1">
      <c r="A946" s="35"/>
    </row>
    <row r="947" spans="1:1" ht="12.75" customHeight="1">
      <c r="A947" s="35"/>
    </row>
    <row r="948" spans="1:1" ht="12.75" customHeight="1">
      <c r="A948" s="35"/>
    </row>
    <row r="949" spans="1:1" ht="12.75" customHeight="1">
      <c r="A949" s="35"/>
    </row>
    <row r="950" spans="1:1" ht="12.75" customHeight="1">
      <c r="A950" s="35"/>
    </row>
    <row r="951" spans="1:1" ht="12.75" customHeight="1">
      <c r="A951" s="35"/>
    </row>
    <row r="952" spans="1:1" ht="12.75" customHeight="1">
      <c r="A952" s="35"/>
    </row>
    <row r="953" spans="1:1" ht="12.75" customHeight="1">
      <c r="A953" s="35"/>
    </row>
    <row r="954" spans="1:1" ht="12.75" customHeight="1">
      <c r="A954" s="35"/>
    </row>
    <row r="955" spans="1:1" ht="12.75" customHeight="1">
      <c r="A955" s="35"/>
    </row>
    <row r="956" spans="1:1" ht="12.75" customHeight="1">
      <c r="A956" s="35"/>
    </row>
    <row r="957" spans="1:1" ht="12.75" customHeight="1">
      <c r="A957" s="35"/>
    </row>
    <row r="958" spans="1:1" ht="12.75" customHeight="1">
      <c r="A958" s="35"/>
    </row>
    <row r="959" spans="1:1" ht="12.75" customHeight="1">
      <c r="A959" s="35"/>
    </row>
    <row r="960" spans="1:1" ht="12.75" customHeight="1">
      <c r="A960" s="35"/>
    </row>
    <row r="961" spans="1:1" ht="12.75" customHeight="1">
      <c r="A961" s="35"/>
    </row>
    <row r="962" spans="1:1" ht="12.75" customHeight="1">
      <c r="A962" s="35"/>
    </row>
    <row r="963" spans="1:1" ht="12.75" customHeight="1">
      <c r="A963" s="35"/>
    </row>
    <row r="964" spans="1:1" ht="12.75" customHeight="1">
      <c r="A964" s="35"/>
    </row>
    <row r="965" spans="1:1" ht="12.75" customHeight="1">
      <c r="A965" s="35"/>
    </row>
    <row r="966" spans="1:1" ht="12.75" customHeight="1">
      <c r="A966" s="35"/>
    </row>
    <row r="967" spans="1:1" ht="12.75" customHeight="1">
      <c r="A967" s="35"/>
    </row>
    <row r="968" spans="1:1" ht="12.75" customHeight="1">
      <c r="A968" s="35"/>
    </row>
    <row r="969" spans="1:1" ht="12.75" customHeight="1">
      <c r="A969" s="35"/>
    </row>
    <row r="970" spans="1:1" ht="12.75" customHeight="1">
      <c r="A970" s="35"/>
    </row>
    <row r="971" spans="1:1" ht="12.75" customHeight="1">
      <c r="A971" s="35"/>
    </row>
    <row r="972" spans="1:1" ht="12.75" customHeight="1">
      <c r="A972" s="35"/>
    </row>
    <row r="973" spans="1:1" ht="12.75" customHeight="1">
      <c r="A973" s="35"/>
    </row>
    <row r="974" spans="1:1" ht="12.75" customHeight="1">
      <c r="A974" s="35"/>
    </row>
    <row r="975" spans="1:1" ht="12.75" customHeight="1">
      <c r="A975" s="35"/>
    </row>
    <row r="976" spans="1:1" ht="12.75" customHeight="1">
      <c r="A976" s="35"/>
    </row>
    <row r="977" spans="1:1" ht="12.75" customHeight="1">
      <c r="A977" s="35"/>
    </row>
    <row r="978" spans="1:1" ht="12.75" customHeight="1">
      <c r="A978" s="35"/>
    </row>
    <row r="979" spans="1:1" ht="12.75" customHeight="1">
      <c r="A979" s="35"/>
    </row>
    <row r="980" spans="1:1" ht="12.75" customHeight="1">
      <c r="A980" s="35"/>
    </row>
    <row r="981" spans="1:1" ht="12.75" customHeight="1">
      <c r="A981" s="35"/>
    </row>
    <row r="982" spans="1:1" ht="12.75" customHeight="1">
      <c r="A982" s="35"/>
    </row>
    <row r="983" spans="1:1" ht="12.75" customHeight="1">
      <c r="A983" s="35"/>
    </row>
    <row r="984" spans="1:1" ht="12.75" customHeight="1">
      <c r="A984" s="35"/>
    </row>
    <row r="985" spans="1:1" ht="12.75" customHeight="1">
      <c r="A985" s="35"/>
    </row>
    <row r="986" spans="1:1" ht="12.75" customHeight="1">
      <c r="A986" s="35"/>
    </row>
    <row r="987" spans="1:1" ht="12.75" customHeight="1">
      <c r="A987" s="35"/>
    </row>
    <row r="988" spans="1:1" ht="12.75" customHeight="1">
      <c r="A988" s="35"/>
    </row>
    <row r="989" spans="1:1" ht="12.75" customHeight="1">
      <c r="A989" s="35"/>
    </row>
    <row r="990" spans="1:1" ht="12.75" customHeight="1">
      <c r="A990" s="35"/>
    </row>
    <row r="991" spans="1:1" ht="12.75" customHeight="1">
      <c r="A991" s="35"/>
    </row>
    <row r="992" spans="1:1" ht="12.75" customHeight="1">
      <c r="A992" s="35"/>
    </row>
    <row r="993" spans="1:1" ht="12.75" customHeight="1">
      <c r="A993" s="35"/>
    </row>
    <row r="994" spans="1:1" ht="12.75" customHeight="1">
      <c r="A994" s="35"/>
    </row>
    <row r="995" spans="1:1" ht="12.75" customHeight="1">
      <c r="A995" s="35"/>
    </row>
    <row r="996" spans="1:1" ht="12.75" customHeight="1">
      <c r="A996" s="35"/>
    </row>
    <row r="997" spans="1:1" ht="12.75" customHeight="1">
      <c r="A997" s="35"/>
    </row>
    <row r="998" spans="1:1" ht="12.75" customHeight="1">
      <c r="A998" s="35"/>
    </row>
    <row r="999" spans="1:1" ht="12.75" customHeight="1">
      <c r="A999" s="35"/>
    </row>
    <row r="1000" spans="1:1" ht="12.75" customHeight="1">
      <c r="A1000" s="35"/>
    </row>
  </sheetData>
  <mergeCells count="4">
    <mergeCell ref="B1:G1"/>
    <mergeCell ref="I1:K1"/>
    <mergeCell ref="A4:K4"/>
    <mergeCell ref="A19:K19"/>
  </mergeCells>
  <hyperlinks>
    <hyperlink ref="A5" r:id="rId1"/>
    <hyperlink ref="A7" r:id="rId2"/>
    <hyperlink ref="A8" r:id="rId3"/>
    <hyperlink ref="A10" r:id="rId4"/>
    <hyperlink ref="A13" r:id="rId5"/>
    <hyperlink ref="A15" r:id="rId6"/>
    <hyperlink ref="A16" r:id="rId7"/>
    <hyperlink ref="A17" r:id="rId8"/>
    <hyperlink ref="A18" r:id="rId9"/>
    <hyperlink ref="A20" r:id="rId10"/>
    <hyperlink ref="A22" r:id="rId11"/>
    <hyperlink ref="A24" r:id="rId12"/>
    <hyperlink ref="A25" r:id="rId13"/>
    <hyperlink ref="A27" r:id="rId14"/>
    <hyperlink ref="A28" r:id="rId15"/>
    <hyperlink ref="A29" r:id="rId16"/>
    <hyperlink ref="A30" r:id="rId17"/>
    <hyperlink ref="A31" r:id="rId18"/>
  </hyperlinks>
  <pageMargins left="0.25" right="0.25" top="0.75" bottom="0.75" header="0" footer="0"/>
  <pageSetup paperSize="9" scale="60" orientation="landscape"/>
  <drawing r:id="rId19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1"/>
  </sheetPr>
  <dimension ref="A1:X1000"/>
  <sheetViews>
    <sheetView workbookViewId="0">
      <selection activeCell="A2" sqref="A1:A1048576"/>
    </sheetView>
  </sheetViews>
  <sheetFormatPr defaultColWidth="14.42578125" defaultRowHeight="15.75" customHeight="1"/>
  <cols>
    <col min="1" max="1" width="81" customWidth="1"/>
    <col min="2" max="2" width="23.42578125" customWidth="1"/>
    <col min="3" max="3" width="29.28515625" customWidth="1"/>
    <col min="4" max="4" width="30.42578125" customWidth="1"/>
    <col min="5" max="5" width="31.7109375" customWidth="1"/>
    <col min="6" max="24" width="12.5703125" customWidth="1"/>
  </cols>
  <sheetData>
    <row r="1" spans="1:24" ht="90.75" customHeight="1">
      <c r="A1" s="1401" t="s">
        <v>1242</v>
      </c>
      <c r="B1" s="1286"/>
      <c r="C1" s="1286"/>
      <c r="D1" s="234"/>
      <c r="E1" s="352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</row>
    <row r="2" spans="1:24" ht="24.75" customHeight="1">
      <c r="A2" s="794" t="s">
        <v>3</v>
      </c>
      <c r="B2" s="794" t="s">
        <v>7</v>
      </c>
      <c r="C2" s="794" t="s">
        <v>5</v>
      </c>
      <c r="D2" s="794" t="s">
        <v>9</v>
      </c>
      <c r="E2" s="795" t="s">
        <v>455</v>
      </c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3" spans="1:24" ht="99" customHeight="1">
      <c r="A3" s="627" t="s">
        <v>1243</v>
      </c>
      <c r="B3" s="627" t="s">
        <v>1244</v>
      </c>
      <c r="C3" s="211"/>
      <c r="D3" s="796">
        <v>1200</v>
      </c>
      <c r="E3" s="797" t="s">
        <v>1245</v>
      </c>
      <c r="F3" s="234"/>
      <c r="G3" s="1399"/>
      <c r="H3" s="1239"/>
      <c r="I3" s="1239"/>
      <c r="J3" s="1239"/>
      <c r="K3" s="1239"/>
      <c r="L3" s="1239"/>
      <c r="M3" s="1239"/>
      <c r="N3" s="1239"/>
      <c r="O3" s="234"/>
      <c r="P3" s="234"/>
      <c r="Q3" s="234"/>
      <c r="R3" s="234"/>
      <c r="S3" s="234"/>
      <c r="T3" s="234"/>
      <c r="U3" s="234"/>
      <c r="V3" s="234"/>
      <c r="W3" s="234"/>
      <c r="X3" s="234"/>
    </row>
    <row r="4" spans="1:24" ht="99.75" customHeight="1">
      <c r="A4" s="135" t="s">
        <v>1246</v>
      </c>
      <c r="B4" s="135" t="s">
        <v>1247</v>
      </c>
      <c r="C4" s="215"/>
      <c r="D4" s="799">
        <v>1200</v>
      </c>
      <c r="E4" s="800" t="s">
        <v>1248</v>
      </c>
      <c r="F4" s="234"/>
      <c r="G4" s="1399"/>
      <c r="H4" s="1239"/>
      <c r="I4" s="1239"/>
      <c r="J4" s="1239"/>
      <c r="K4" s="1239"/>
      <c r="L4" s="1239"/>
      <c r="M4" s="1239"/>
      <c r="N4" s="1239"/>
      <c r="O4" s="234"/>
      <c r="P4" s="234"/>
      <c r="Q4" s="234"/>
      <c r="R4" s="234"/>
      <c r="S4" s="234"/>
      <c r="T4" s="234"/>
      <c r="U4" s="234"/>
      <c r="V4" s="234"/>
      <c r="W4" s="234"/>
      <c r="X4" s="234"/>
    </row>
    <row r="5" spans="1:24" ht="25.5" customHeight="1">
      <c r="A5" s="234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4" ht="96" customHeight="1">
      <c r="A6" s="1401" t="s">
        <v>1249</v>
      </c>
      <c r="B6" s="1286"/>
      <c r="C6" s="1286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spans="1:24" ht="24.75" customHeight="1">
      <c r="A7" s="801" t="s">
        <v>3</v>
      </c>
      <c r="B7" s="801" t="s">
        <v>7</v>
      </c>
      <c r="C7" s="801" t="s">
        <v>5</v>
      </c>
      <c r="D7" s="802" t="s">
        <v>9</v>
      </c>
      <c r="E7" s="803" t="s">
        <v>11</v>
      </c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</row>
    <row r="8" spans="1:24" ht="30.75" customHeight="1">
      <c r="A8" s="1402" t="s">
        <v>1250</v>
      </c>
      <c r="B8" s="1341"/>
      <c r="C8" s="1341"/>
      <c r="D8" s="1403"/>
      <c r="E8" s="805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</row>
    <row r="9" spans="1:24" ht="126" customHeight="1">
      <c r="A9" s="806" t="s">
        <v>1251</v>
      </c>
      <c r="B9" s="807" t="s">
        <v>1252</v>
      </c>
      <c r="C9" s="808"/>
      <c r="D9" s="799">
        <v>2175</v>
      </c>
      <c r="E9" s="809">
        <v>1101</v>
      </c>
      <c r="F9" s="234"/>
      <c r="G9" s="1399"/>
      <c r="H9" s="1239"/>
      <c r="I9" s="1239"/>
      <c r="J9" s="1239"/>
      <c r="K9" s="1239"/>
      <c r="L9" s="1239"/>
      <c r="M9" s="1239"/>
      <c r="N9" s="1239"/>
      <c r="O9" s="234"/>
      <c r="P9" s="234"/>
      <c r="Q9" s="234"/>
      <c r="R9" s="234"/>
      <c r="S9" s="234"/>
      <c r="T9" s="234"/>
      <c r="U9" s="234"/>
      <c r="V9" s="234"/>
      <c r="W9" s="234"/>
      <c r="X9" s="234"/>
    </row>
    <row r="10" spans="1:24" ht="30.75" customHeight="1">
      <c r="A10" s="1400" t="s">
        <v>1253</v>
      </c>
      <c r="B10" s="1253"/>
      <c r="C10" s="1253"/>
      <c r="D10" s="1344"/>
      <c r="E10" s="80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</row>
    <row r="11" spans="1:24" ht="101.25" customHeight="1">
      <c r="A11" s="806" t="s">
        <v>1254</v>
      </c>
      <c r="B11" s="807" t="s">
        <v>1255</v>
      </c>
      <c r="C11" s="810"/>
      <c r="D11" s="799">
        <v>1800</v>
      </c>
      <c r="E11" s="809">
        <v>1201</v>
      </c>
      <c r="F11" s="234"/>
      <c r="G11" s="1399"/>
      <c r="H11" s="1239"/>
      <c r="I11" s="1239"/>
      <c r="J11" s="1239"/>
      <c r="K11" s="1239"/>
      <c r="L11" s="1239"/>
      <c r="M11" s="1239"/>
      <c r="N11" s="1239"/>
      <c r="O11" s="234"/>
      <c r="P11" s="234"/>
      <c r="Q11" s="234"/>
      <c r="R11" s="234"/>
      <c r="S11" s="234"/>
      <c r="T11" s="234"/>
      <c r="U11" s="234"/>
      <c r="V11" s="234"/>
      <c r="W11" s="234"/>
      <c r="X11" s="234"/>
    </row>
    <row r="12" spans="1:24" ht="109.5" customHeight="1">
      <c r="A12" s="811" t="s">
        <v>1256</v>
      </c>
      <c r="B12" s="812" t="s">
        <v>1257</v>
      </c>
      <c r="C12" s="813"/>
      <c r="D12" s="814">
        <v>2700</v>
      </c>
      <c r="E12" s="809">
        <v>1202</v>
      </c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</row>
    <row r="13" spans="1:24" ht="27" customHeight="1">
      <c r="A13" s="1400" t="s">
        <v>1258</v>
      </c>
      <c r="B13" s="1253"/>
      <c r="C13" s="1253"/>
      <c r="D13" s="1344"/>
      <c r="E13" s="80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</row>
    <row r="14" spans="1:24" ht="102" customHeight="1">
      <c r="A14" s="806" t="s">
        <v>1259</v>
      </c>
      <c r="B14" s="807" t="s">
        <v>1260</v>
      </c>
      <c r="C14" s="810"/>
      <c r="D14" s="799">
        <v>2175</v>
      </c>
      <c r="E14" s="809">
        <v>1301</v>
      </c>
      <c r="F14" s="234"/>
      <c r="G14" s="1399"/>
      <c r="H14" s="1239"/>
      <c r="I14" s="1239"/>
      <c r="J14" s="1239"/>
      <c r="K14" s="1239"/>
      <c r="L14" s="1239"/>
      <c r="M14" s="1239"/>
      <c r="N14" s="1239"/>
      <c r="O14" s="798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1:24" ht="30" customHeight="1">
      <c r="A15" s="815"/>
      <c r="B15" s="816"/>
      <c r="C15" s="817"/>
      <c r="D15" s="818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</row>
    <row r="16" spans="1:24">
      <c r="A16" s="234"/>
      <c r="B16" s="234"/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</row>
    <row r="17" spans="1:24">
      <c r="A17" s="234"/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</row>
    <row r="18" spans="1:24">
      <c r="A18" s="234"/>
      <c r="B18" s="234"/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</row>
    <row r="19" spans="1:24">
      <c r="A19" s="234"/>
      <c r="B19" s="234"/>
      <c r="C19" s="234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</row>
    <row r="20" spans="1:24">
      <c r="A20" s="234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</row>
    <row r="21" spans="1:24">
      <c r="A21" s="234"/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</row>
    <row r="22" spans="1:24">
      <c r="A22" s="23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</row>
    <row r="23" spans="1:24">
      <c r="A23" s="23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</row>
    <row r="24" spans="1:24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</row>
    <row r="25" spans="1:24">
      <c r="A25" s="23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</row>
    <row r="26" spans="1:24">
      <c r="A26" s="234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</row>
    <row r="27" spans="1:24">
      <c r="A27" s="234"/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</row>
    <row r="28" spans="1:24">
      <c r="A28" s="234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</row>
    <row r="29" spans="1:24">
      <c r="A29" s="234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</row>
    <row r="30" spans="1:24">
      <c r="A30" s="234"/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</row>
    <row r="31" spans="1:24">
      <c r="A31" s="234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</row>
    <row r="32" spans="1:24">
      <c r="A32" s="234"/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</row>
    <row r="33" spans="1:24">
      <c r="A33" s="234"/>
      <c r="B33" s="234"/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</row>
    <row r="34" spans="1:24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</row>
    <row r="35" spans="1:24">
      <c r="A35" s="234"/>
      <c r="B35" s="234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</row>
    <row r="36" spans="1:24">
      <c r="A36" s="234"/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</row>
    <row r="37" spans="1:24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</row>
    <row r="38" spans="1:24">
      <c r="A38" s="234"/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</row>
    <row r="39" spans="1:24">
      <c r="A39" s="234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</row>
    <row r="40" spans="1:24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</row>
    <row r="41" spans="1:24">
      <c r="A41" s="234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</row>
    <row r="42" spans="1:24">
      <c r="A42" s="234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</row>
    <row r="43" spans="1:24">
      <c r="A43" s="234"/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</row>
    <row r="44" spans="1:24">
      <c r="A44" s="234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</row>
    <row r="45" spans="1:24">
      <c r="A45" s="234"/>
      <c r="B45" s="234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</row>
    <row r="46" spans="1:24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</row>
    <row r="47" spans="1:24">
      <c r="A47" s="234"/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</row>
    <row r="48" spans="1:24">
      <c r="A48" s="234"/>
      <c r="B48" s="234"/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</row>
    <row r="49" spans="1:24">
      <c r="A49" s="234"/>
      <c r="B49" s="234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</row>
    <row r="50" spans="1:24">
      <c r="A50" s="234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</row>
    <row r="51" spans="1:24">
      <c r="A51" s="234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</row>
    <row r="52" spans="1:24">
      <c r="A52" s="234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</row>
    <row r="53" spans="1:24">
      <c r="A53" s="234"/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</row>
    <row r="54" spans="1:24">
      <c r="A54" s="234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</row>
    <row r="55" spans="1:24">
      <c r="A55" s="234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</row>
    <row r="56" spans="1:24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</row>
    <row r="57" spans="1:24">
      <c r="A57" s="234"/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</row>
    <row r="58" spans="1:24">
      <c r="A58" s="234"/>
      <c r="B58" s="234"/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</row>
    <row r="59" spans="1:24">
      <c r="A59" s="234"/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</row>
    <row r="60" spans="1:24">
      <c r="A60" s="234"/>
      <c r="B60" s="234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</row>
    <row r="61" spans="1:24">
      <c r="A61" s="234"/>
      <c r="B61" s="234"/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</row>
    <row r="62" spans="1:24">
      <c r="A62" s="234"/>
      <c r="B62" s="234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</row>
    <row r="63" spans="1:24">
      <c r="A63" s="234"/>
      <c r="B63" s="234"/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</row>
    <row r="64" spans="1:24">
      <c r="A64" s="234"/>
      <c r="B64" s="234"/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</row>
    <row r="65" spans="1:24">
      <c r="A65" s="234"/>
      <c r="B65" s="234"/>
      <c r="C65" s="23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</row>
    <row r="66" spans="1:24">
      <c r="A66" s="234"/>
      <c r="B66" s="234"/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</row>
    <row r="67" spans="1:24">
      <c r="A67" s="234"/>
      <c r="B67" s="234"/>
      <c r="C67" s="23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</row>
    <row r="68" spans="1:24">
      <c r="A68" s="234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</row>
    <row r="69" spans="1:24">
      <c r="A69" s="234"/>
      <c r="B69" s="234"/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</row>
    <row r="70" spans="1:24">
      <c r="A70" s="234"/>
      <c r="B70" s="234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</row>
    <row r="71" spans="1:24">
      <c r="A71" s="234"/>
      <c r="B71" s="234"/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</row>
    <row r="72" spans="1:24">
      <c r="A72" s="234"/>
      <c r="B72" s="234"/>
      <c r="C72" s="23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</row>
    <row r="73" spans="1:24">
      <c r="A73" s="234"/>
      <c r="B73" s="234"/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</row>
    <row r="74" spans="1:24">
      <c r="A74" s="234"/>
      <c r="B74" s="234"/>
      <c r="C74" s="23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</row>
    <row r="75" spans="1:24">
      <c r="A75" s="234"/>
      <c r="B75" s="234"/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</row>
    <row r="76" spans="1:24">
      <c r="A76" s="234"/>
      <c r="B76" s="234"/>
      <c r="C76" s="23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</row>
    <row r="77" spans="1:24">
      <c r="A77" s="234"/>
      <c r="B77" s="234"/>
      <c r="C77" s="23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</row>
    <row r="78" spans="1:24">
      <c r="A78" s="234"/>
      <c r="B78" s="234"/>
      <c r="C78" s="23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</row>
    <row r="79" spans="1:24">
      <c r="A79" s="234"/>
      <c r="B79" s="234"/>
      <c r="C79" s="23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</row>
    <row r="80" spans="1:24">
      <c r="A80" s="234"/>
      <c r="B80" s="234"/>
      <c r="C80" s="23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</row>
    <row r="81" spans="1:24">
      <c r="A81" s="234"/>
      <c r="B81" s="234"/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</row>
    <row r="82" spans="1:24">
      <c r="A82" s="234"/>
      <c r="B82" s="234"/>
      <c r="C82" s="23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</row>
    <row r="83" spans="1:24">
      <c r="A83" s="234"/>
      <c r="B83" s="234"/>
      <c r="C83" s="23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</row>
    <row r="84" spans="1:24">
      <c r="A84" s="234"/>
      <c r="B84" s="234"/>
      <c r="C84" s="23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</row>
    <row r="85" spans="1:24">
      <c r="A85" s="234"/>
      <c r="B85" s="234"/>
      <c r="C85" s="23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</row>
    <row r="86" spans="1:24">
      <c r="A86" s="234"/>
      <c r="B86" s="234"/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</row>
    <row r="87" spans="1:24">
      <c r="A87" s="234"/>
      <c r="B87" s="234"/>
      <c r="C87" s="23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</row>
    <row r="88" spans="1:24">
      <c r="A88" s="234"/>
      <c r="B88" s="234"/>
      <c r="C88" s="23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</row>
    <row r="89" spans="1:24">
      <c r="A89" s="234"/>
      <c r="B89" s="234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</row>
    <row r="90" spans="1:24">
      <c r="A90" s="234"/>
      <c r="B90" s="234"/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</row>
    <row r="91" spans="1:24">
      <c r="A91" s="234"/>
      <c r="B91" s="234"/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</row>
    <row r="92" spans="1:24">
      <c r="A92" s="234"/>
      <c r="B92" s="234"/>
      <c r="C92" s="23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</row>
    <row r="93" spans="1:24">
      <c r="A93" s="234"/>
      <c r="B93" s="234"/>
      <c r="C93" s="23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</row>
    <row r="94" spans="1:24">
      <c r="A94" s="234"/>
      <c r="B94" s="234"/>
      <c r="C94" s="23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</row>
    <row r="95" spans="1:24">
      <c r="A95" s="234"/>
      <c r="B95" s="234"/>
      <c r="C95" s="23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</row>
    <row r="96" spans="1:24">
      <c r="A96" s="234"/>
      <c r="B96" s="234"/>
      <c r="C96" s="23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</row>
    <row r="97" spans="1:24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</row>
    <row r="98" spans="1:24">
      <c r="A98" s="234"/>
      <c r="B98" s="234"/>
      <c r="C98" s="23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</row>
    <row r="99" spans="1:24">
      <c r="A99" s="234"/>
      <c r="B99" s="234"/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</row>
    <row r="100" spans="1:24">
      <c r="A100" s="234"/>
      <c r="B100" s="234"/>
      <c r="C100" s="23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</row>
    <row r="101" spans="1:24">
      <c r="A101" s="234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</row>
    <row r="102" spans="1:24">
      <c r="A102" s="234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</row>
    <row r="103" spans="1:24">
      <c r="A103" s="234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</row>
    <row r="104" spans="1:24">
      <c r="A104" s="234"/>
      <c r="B104" s="234"/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</row>
    <row r="105" spans="1:24">
      <c r="A105" s="234"/>
      <c r="B105" s="234"/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</row>
    <row r="106" spans="1:24">
      <c r="A106" s="234"/>
      <c r="B106" s="234"/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</row>
    <row r="107" spans="1:24">
      <c r="A107" s="234"/>
      <c r="B107" s="234"/>
      <c r="C107" s="23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</row>
    <row r="108" spans="1:24">
      <c r="A108" s="234"/>
      <c r="B108" s="234"/>
      <c r="C108" s="23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</row>
    <row r="109" spans="1:24">
      <c r="A109" s="234"/>
      <c r="B109" s="234"/>
      <c r="C109" s="23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</row>
    <row r="110" spans="1:24">
      <c r="A110" s="234"/>
      <c r="B110" s="234"/>
      <c r="C110" s="23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</row>
    <row r="111" spans="1:24">
      <c r="A111" s="234"/>
      <c r="B111" s="234"/>
      <c r="C111" s="23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</row>
    <row r="112" spans="1:24">
      <c r="A112" s="234"/>
      <c r="B112" s="234"/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</row>
    <row r="113" spans="1:24">
      <c r="A113" s="234"/>
      <c r="B113" s="234"/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</row>
    <row r="114" spans="1:24">
      <c r="A114" s="234"/>
      <c r="B114" s="234"/>
      <c r="C114" s="23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</row>
    <row r="115" spans="1:24">
      <c r="A115" s="234"/>
      <c r="B115" s="234"/>
      <c r="C115" s="23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</row>
    <row r="116" spans="1:24">
      <c r="A116" s="234"/>
      <c r="B116" s="234"/>
      <c r="C116" s="23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</row>
    <row r="117" spans="1:24">
      <c r="A117" s="234"/>
      <c r="B117" s="234"/>
      <c r="C117" s="23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</row>
    <row r="118" spans="1:24">
      <c r="A118" s="234"/>
      <c r="B118" s="234"/>
      <c r="C118" s="23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</row>
    <row r="119" spans="1:24">
      <c r="A119" s="234"/>
      <c r="B119" s="234"/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</row>
    <row r="120" spans="1:24">
      <c r="A120" s="234"/>
      <c r="B120" s="234"/>
      <c r="C120" s="23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</row>
    <row r="121" spans="1:24">
      <c r="A121" s="234"/>
      <c r="B121" s="234"/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</row>
    <row r="122" spans="1:24">
      <c r="A122" s="234"/>
      <c r="B122" s="234"/>
      <c r="C122" s="23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</row>
    <row r="123" spans="1:24">
      <c r="A123" s="234"/>
      <c r="B123" s="234"/>
      <c r="C123" s="23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</row>
    <row r="124" spans="1:24">
      <c r="A124" s="234"/>
      <c r="B124" s="234"/>
      <c r="C124" s="23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</row>
    <row r="125" spans="1:24">
      <c r="A125" s="234"/>
      <c r="B125" s="234"/>
      <c r="C125" s="23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</row>
    <row r="126" spans="1:24">
      <c r="A126" s="234"/>
      <c r="B126" s="234"/>
      <c r="C126" s="23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</row>
    <row r="127" spans="1:24">
      <c r="A127" s="234"/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</row>
    <row r="128" spans="1:24">
      <c r="A128" s="234"/>
      <c r="B128" s="234"/>
      <c r="C128" s="23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</row>
    <row r="129" spans="1:24">
      <c r="A129" s="234"/>
      <c r="B129" s="234"/>
      <c r="C129" s="23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</row>
    <row r="130" spans="1:24">
      <c r="A130" s="234"/>
      <c r="B130" s="234"/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</row>
    <row r="131" spans="1:24">
      <c r="A131" s="234"/>
      <c r="B131" s="234"/>
      <c r="C131" s="23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</row>
    <row r="132" spans="1:24">
      <c r="A132" s="234"/>
      <c r="B132" s="234"/>
      <c r="C132" s="23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</row>
    <row r="133" spans="1:24">
      <c r="A133" s="234"/>
      <c r="B133" s="234"/>
      <c r="C133" s="23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</row>
    <row r="134" spans="1:24">
      <c r="A134" s="234"/>
      <c r="B134" s="234"/>
      <c r="C134" s="23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</row>
    <row r="135" spans="1:24">
      <c r="A135" s="234"/>
      <c r="B135" s="234"/>
      <c r="C135" s="23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</row>
    <row r="136" spans="1:24">
      <c r="A136" s="234"/>
      <c r="B136" s="234"/>
      <c r="C136" s="23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</row>
    <row r="137" spans="1:24">
      <c r="A137" s="234"/>
      <c r="B137" s="234"/>
      <c r="C137" s="23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</row>
    <row r="138" spans="1:24">
      <c r="A138" s="234"/>
      <c r="B138" s="234"/>
      <c r="C138" s="23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</row>
    <row r="139" spans="1:24">
      <c r="A139" s="234"/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</row>
    <row r="140" spans="1:24">
      <c r="A140" s="234"/>
      <c r="B140" s="234"/>
      <c r="C140" s="23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</row>
    <row r="141" spans="1:24">
      <c r="A141" s="234"/>
      <c r="B141" s="234"/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</row>
    <row r="142" spans="1:24">
      <c r="A142" s="234"/>
      <c r="B142" s="234"/>
      <c r="C142" s="23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</row>
    <row r="143" spans="1:24">
      <c r="A143" s="234"/>
      <c r="B143" s="234"/>
      <c r="C143" s="23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</row>
    <row r="144" spans="1:24">
      <c r="A144" s="234"/>
      <c r="B144" s="234"/>
      <c r="C144" s="234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</row>
    <row r="145" spans="1:24">
      <c r="A145" s="234"/>
      <c r="B145" s="234"/>
      <c r="C145" s="234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</row>
    <row r="146" spans="1:24">
      <c r="A146" s="234"/>
      <c r="B146" s="234"/>
      <c r="C146" s="234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</row>
    <row r="147" spans="1:24">
      <c r="A147" s="234"/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</row>
    <row r="148" spans="1:24">
      <c r="A148" s="234"/>
      <c r="B148" s="234"/>
      <c r="C148" s="234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</row>
    <row r="149" spans="1:24">
      <c r="A149" s="234"/>
      <c r="B149" s="234"/>
      <c r="C149" s="23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</row>
    <row r="150" spans="1:24">
      <c r="A150" s="234"/>
      <c r="B150" s="234"/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</row>
    <row r="151" spans="1:24">
      <c r="A151" s="234"/>
      <c r="B151" s="234"/>
      <c r="C151" s="234"/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</row>
    <row r="152" spans="1:24">
      <c r="A152" s="234"/>
      <c r="B152" s="234"/>
      <c r="C152" s="234"/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</row>
    <row r="153" spans="1:24">
      <c r="A153" s="234"/>
      <c r="B153" s="234"/>
      <c r="C153" s="234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</row>
    <row r="154" spans="1:24">
      <c r="A154" s="234"/>
      <c r="B154" s="234"/>
      <c r="C154" s="234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</row>
    <row r="155" spans="1:24">
      <c r="A155" s="234"/>
      <c r="B155" s="234"/>
      <c r="C155" s="234"/>
      <c r="D155" s="234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</row>
    <row r="156" spans="1:24">
      <c r="A156" s="234"/>
      <c r="B156" s="234"/>
      <c r="C156" s="234"/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</row>
    <row r="157" spans="1:24">
      <c r="A157" s="234"/>
      <c r="B157" s="234"/>
      <c r="C157" s="23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</row>
    <row r="158" spans="1:24">
      <c r="A158" s="234"/>
      <c r="B158" s="234"/>
      <c r="C158" s="234"/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</row>
    <row r="159" spans="1:24">
      <c r="A159" s="234"/>
      <c r="B159" s="234"/>
      <c r="C159" s="234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</row>
    <row r="160" spans="1:24">
      <c r="A160" s="234"/>
      <c r="B160" s="234"/>
      <c r="C160" s="234"/>
      <c r="D160" s="234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</row>
    <row r="161" spans="1:24">
      <c r="A161" s="234"/>
      <c r="B161" s="234"/>
      <c r="C161" s="234"/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</row>
    <row r="162" spans="1:24">
      <c r="A162" s="234"/>
      <c r="B162" s="234"/>
      <c r="C162" s="234"/>
      <c r="D162" s="234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</row>
    <row r="163" spans="1:24">
      <c r="A163" s="234"/>
      <c r="B163" s="234"/>
      <c r="C163" s="234"/>
      <c r="D163" s="234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</row>
    <row r="164" spans="1:24">
      <c r="A164" s="234"/>
      <c r="B164" s="234"/>
      <c r="C164" s="234"/>
      <c r="D164" s="234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</row>
    <row r="165" spans="1:24">
      <c r="A165" s="234"/>
      <c r="B165" s="234"/>
      <c r="C165" s="23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</row>
    <row r="166" spans="1:24">
      <c r="A166" s="234"/>
      <c r="B166" s="234"/>
      <c r="C166" s="23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</row>
    <row r="167" spans="1:24">
      <c r="A167" s="234"/>
      <c r="B167" s="234"/>
      <c r="C167" s="234"/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</row>
    <row r="168" spans="1:24">
      <c r="A168" s="234"/>
      <c r="B168" s="234"/>
      <c r="C168" s="234"/>
      <c r="D168" s="234"/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</row>
    <row r="169" spans="1:24">
      <c r="A169" s="234"/>
      <c r="B169" s="234"/>
      <c r="C169" s="234"/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</row>
    <row r="170" spans="1:24">
      <c r="A170" s="234"/>
      <c r="B170" s="234"/>
      <c r="C170" s="234"/>
      <c r="D170" s="234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</row>
    <row r="171" spans="1:24">
      <c r="A171" s="234"/>
      <c r="B171" s="234"/>
      <c r="C171" s="234"/>
      <c r="D171" s="234"/>
      <c r="E171" s="234"/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</row>
    <row r="172" spans="1:24">
      <c r="A172" s="234"/>
      <c r="B172" s="234"/>
      <c r="C172" s="234"/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</row>
    <row r="173" spans="1:24">
      <c r="A173" s="234"/>
      <c r="B173" s="234"/>
      <c r="C173" s="234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</row>
    <row r="174" spans="1:24">
      <c r="A174" s="234"/>
      <c r="B174" s="234"/>
      <c r="C174" s="234"/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</row>
    <row r="175" spans="1:24">
      <c r="A175" s="234"/>
      <c r="B175" s="234"/>
      <c r="C175" s="234"/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</row>
    <row r="176" spans="1:24">
      <c r="A176" s="234"/>
      <c r="B176" s="234"/>
      <c r="C176" s="234"/>
      <c r="D176" s="234"/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</row>
    <row r="177" spans="1:24">
      <c r="A177" s="234"/>
      <c r="B177" s="234"/>
      <c r="C177" s="234"/>
      <c r="D177" s="234"/>
      <c r="E177" s="234"/>
      <c r="F177" s="234"/>
      <c r="G177" s="234"/>
      <c r="H177" s="234"/>
      <c r="I177" s="234"/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</row>
    <row r="178" spans="1:24">
      <c r="A178" s="234"/>
      <c r="B178" s="234"/>
      <c r="C178" s="234"/>
      <c r="D178" s="234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</row>
    <row r="179" spans="1:24">
      <c r="A179" s="234"/>
      <c r="B179" s="234"/>
      <c r="C179" s="234"/>
      <c r="D179" s="234"/>
      <c r="E179" s="234"/>
      <c r="F179" s="234"/>
      <c r="G179" s="234"/>
      <c r="H179" s="234"/>
      <c r="I179" s="234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</row>
    <row r="180" spans="1:24">
      <c r="A180" s="234"/>
      <c r="B180" s="234"/>
      <c r="C180" s="234"/>
      <c r="D180" s="234"/>
      <c r="E180" s="234"/>
      <c r="F180" s="234"/>
      <c r="G180" s="234"/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234"/>
    </row>
    <row r="181" spans="1:24">
      <c r="A181" s="234"/>
      <c r="B181" s="234"/>
      <c r="C181" s="234"/>
      <c r="D181" s="234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</row>
    <row r="182" spans="1:24">
      <c r="A182" s="234"/>
      <c r="B182" s="234"/>
      <c r="C182" s="234"/>
      <c r="D182" s="234"/>
      <c r="E182" s="234"/>
      <c r="F182" s="234"/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</row>
    <row r="183" spans="1:24">
      <c r="A183" s="234"/>
      <c r="B183" s="234"/>
      <c r="C183" s="234"/>
      <c r="D183" s="234"/>
      <c r="E183" s="234"/>
      <c r="F183" s="234"/>
      <c r="G183" s="234"/>
      <c r="H183" s="234"/>
      <c r="I183" s="234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</row>
    <row r="184" spans="1:24">
      <c r="A184" s="234"/>
      <c r="B184" s="234"/>
      <c r="C184" s="234"/>
      <c r="D184" s="234"/>
      <c r="E184" s="234"/>
      <c r="F184" s="234"/>
      <c r="G184" s="234"/>
      <c r="H184" s="234"/>
      <c r="I184" s="234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234"/>
    </row>
    <row r="185" spans="1:24">
      <c r="A185" s="234"/>
      <c r="B185" s="234"/>
      <c r="C185" s="234"/>
      <c r="D185" s="234"/>
      <c r="E185" s="234"/>
      <c r="F185" s="234"/>
      <c r="G185" s="234"/>
      <c r="H185" s="234"/>
      <c r="I185" s="234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234"/>
      <c r="V185" s="234"/>
      <c r="W185" s="234"/>
      <c r="X185" s="234"/>
    </row>
    <row r="186" spans="1:24">
      <c r="A186" s="234"/>
      <c r="B186" s="234"/>
      <c r="C186" s="234"/>
      <c r="D186" s="234"/>
      <c r="E186" s="234"/>
      <c r="F186" s="234"/>
      <c r="G186" s="234"/>
      <c r="H186" s="234"/>
      <c r="I186" s="234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</row>
    <row r="187" spans="1:24">
      <c r="A187" s="234"/>
      <c r="B187" s="234"/>
      <c r="C187" s="234"/>
      <c r="D187" s="234"/>
      <c r="E187" s="234"/>
      <c r="F187" s="234"/>
      <c r="G187" s="234"/>
      <c r="H187" s="234"/>
      <c r="I187" s="234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</row>
    <row r="188" spans="1:24">
      <c r="A188" s="234"/>
      <c r="B188" s="234"/>
      <c r="C188" s="234"/>
      <c r="D188" s="234"/>
      <c r="E188" s="234"/>
      <c r="F188" s="234"/>
      <c r="G188" s="234"/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X188" s="234"/>
    </row>
    <row r="189" spans="1:24">
      <c r="A189" s="234"/>
      <c r="B189" s="234"/>
      <c r="C189" s="234"/>
      <c r="D189" s="234"/>
      <c r="E189" s="234"/>
      <c r="F189" s="234"/>
      <c r="G189" s="234"/>
      <c r="H189" s="234"/>
      <c r="I189" s="234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234"/>
      <c r="V189" s="234"/>
      <c r="W189" s="234"/>
      <c r="X189" s="234"/>
    </row>
    <row r="190" spans="1:24">
      <c r="A190" s="234"/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</row>
    <row r="191" spans="1:24">
      <c r="A191" s="234"/>
      <c r="B191" s="234"/>
      <c r="C191" s="234"/>
      <c r="D191" s="234"/>
      <c r="E191" s="234"/>
      <c r="F191" s="234"/>
      <c r="G191" s="234"/>
      <c r="H191" s="234"/>
      <c r="I191" s="234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234"/>
      <c r="V191" s="234"/>
      <c r="W191" s="234"/>
      <c r="X191" s="234"/>
    </row>
    <row r="192" spans="1:24">
      <c r="A192" s="234"/>
      <c r="B192" s="234"/>
      <c r="C192" s="234"/>
      <c r="D192" s="234"/>
      <c r="E192" s="234"/>
      <c r="F192" s="234"/>
      <c r="G192" s="234"/>
      <c r="H192" s="234"/>
      <c r="I192" s="234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234"/>
      <c r="V192" s="234"/>
      <c r="W192" s="234"/>
      <c r="X192" s="234"/>
    </row>
    <row r="193" spans="1:24">
      <c r="A193" s="234"/>
      <c r="B193" s="234"/>
      <c r="C193" s="234"/>
      <c r="D193" s="234"/>
      <c r="E193" s="234"/>
      <c r="F193" s="234"/>
      <c r="G193" s="234"/>
      <c r="H193" s="234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4"/>
      <c r="X193" s="234"/>
    </row>
    <row r="194" spans="1:24">
      <c r="A194" s="234"/>
      <c r="B194" s="234"/>
      <c r="C194" s="234"/>
      <c r="D194" s="234"/>
      <c r="E194" s="234"/>
      <c r="F194" s="234"/>
      <c r="G194" s="234"/>
      <c r="H194" s="234"/>
      <c r="I194" s="234"/>
      <c r="J194" s="234"/>
      <c r="K194" s="234"/>
      <c r="L194" s="234"/>
      <c r="M194" s="234"/>
      <c r="N194" s="234"/>
      <c r="O194" s="234"/>
      <c r="P194" s="234"/>
      <c r="Q194" s="234"/>
      <c r="R194" s="234"/>
      <c r="S194" s="234"/>
      <c r="T194" s="234"/>
      <c r="U194" s="234"/>
      <c r="V194" s="234"/>
      <c r="W194" s="234"/>
      <c r="X194" s="234"/>
    </row>
    <row r="195" spans="1:24">
      <c r="A195" s="234"/>
      <c r="B195" s="234"/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</row>
    <row r="196" spans="1:24">
      <c r="A196" s="234"/>
      <c r="B196" s="234"/>
      <c r="C196" s="234"/>
      <c r="D196" s="234"/>
      <c r="E196" s="234"/>
      <c r="F196" s="234"/>
      <c r="G196" s="234"/>
      <c r="H196" s="234"/>
      <c r="I196" s="234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4"/>
      <c r="X196" s="234"/>
    </row>
    <row r="197" spans="1:24">
      <c r="A197" s="234"/>
      <c r="B197" s="234"/>
      <c r="C197" s="234"/>
      <c r="D197" s="234"/>
      <c r="E197" s="234"/>
      <c r="F197" s="234"/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</row>
    <row r="198" spans="1:24">
      <c r="A198" s="234"/>
      <c r="B198" s="234"/>
      <c r="C198" s="234"/>
      <c r="D198" s="234"/>
      <c r="E198" s="234"/>
      <c r="F198" s="234"/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</row>
    <row r="199" spans="1:24">
      <c r="A199" s="234"/>
      <c r="B199" s="234"/>
      <c r="C199" s="234"/>
      <c r="D199" s="234"/>
      <c r="E199" s="234"/>
      <c r="F199" s="234"/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4"/>
      <c r="X199" s="234"/>
    </row>
    <row r="200" spans="1:24">
      <c r="A200" s="234"/>
      <c r="B200" s="234"/>
      <c r="C200" s="234"/>
      <c r="D200" s="234"/>
      <c r="E200" s="234"/>
      <c r="F200" s="234"/>
      <c r="G200" s="234"/>
      <c r="H200" s="234"/>
      <c r="I200" s="234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234"/>
      <c r="U200" s="234"/>
      <c r="V200" s="234"/>
      <c r="W200" s="234"/>
      <c r="X200" s="234"/>
    </row>
    <row r="201" spans="1:24">
      <c r="A201" s="234"/>
      <c r="B201" s="234"/>
      <c r="C201" s="234"/>
      <c r="D201" s="234"/>
      <c r="E201" s="234"/>
      <c r="F201" s="234"/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</row>
    <row r="202" spans="1:24">
      <c r="A202" s="234"/>
      <c r="B202" s="234"/>
      <c r="C202" s="234"/>
      <c r="D202" s="234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</row>
    <row r="203" spans="1:24">
      <c r="A203" s="234"/>
      <c r="B203" s="234"/>
      <c r="C203" s="234"/>
      <c r="D203" s="234"/>
      <c r="E203" s="234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</row>
    <row r="204" spans="1:24">
      <c r="A204" s="234"/>
      <c r="B204" s="234"/>
      <c r="C204" s="234"/>
      <c r="D204" s="234"/>
      <c r="E204" s="234"/>
      <c r="F204" s="234"/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</row>
    <row r="205" spans="1:24">
      <c r="A205" s="234"/>
      <c r="B205" s="234"/>
      <c r="C205" s="234"/>
      <c r="D205" s="234"/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</row>
    <row r="206" spans="1:24">
      <c r="A206" s="234"/>
      <c r="B206" s="234"/>
      <c r="C206" s="234"/>
      <c r="D206" s="234"/>
      <c r="E206" s="234"/>
      <c r="F206" s="234"/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</row>
    <row r="207" spans="1:24">
      <c r="A207" s="234"/>
      <c r="B207" s="234"/>
      <c r="C207" s="234"/>
      <c r="D207" s="234"/>
      <c r="E207" s="234"/>
      <c r="F207" s="234"/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</row>
    <row r="208" spans="1:24">
      <c r="A208" s="234"/>
      <c r="B208" s="234"/>
      <c r="C208" s="234"/>
      <c r="D208" s="234"/>
      <c r="E208" s="234"/>
      <c r="F208" s="234"/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4"/>
      <c r="R208" s="234"/>
      <c r="S208" s="234"/>
      <c r="T208" s="234"/>
      <c r="U208" s="234"/>
      <c r="V208" s="234"/>
      <c r="W208" s="234"/>
      <c r="X208" s="234"/>
    </row>
    <row r="209" spans="1:24">
      <c r="A209" s="234"/>
      <c r="B209" s="234"/>
      <c r="C209" s="234"/>
      <c r="D209" s="234"/>
      <c r="E209" s="234"/>
      <c r="F209" s="234"/>
      <c r="G209" s="234"/>
      <c r="H209" s="234"/>
      <c r="I209" s="234"/>
      <c r="J209" s="234"/>
      <c r="K209" s="234"/>
      <c r="L209" s="234"/>
      <c r="M209" s="234"/>
      <c r="N209" s="234"/>
      <c r="O209" s="234"/>
      <c r="P209" s="234"/>
      <c r="Q209" s="234"/>
      <c r="R209" s="234"/>
      <c r="S209" s="234"/>
      <c r="T209" s="234"/>
      <c r="U209" s="234"/>
      <c r="V209" s="234"/>
      <c r="W209" s="234"/>
      <c r="X209" s="234"/>
    </row>
    <row r="210" spans="1:24">
      <c r="A210" s="234"/>
      <c r="B210" s="234"/>
      <c r="C210" s="234"/>
      <c r="D210" s="234"/>
      <c r="E210" s="234"/>
      <c r="F210" s="234"/>
      <c r="G210" s="234"/>
      <c r="H210" s="234"/>
      <c r="I210" s="234"/>
      <c r="J210" s="234"/>
      <c r="K210" s="234"/>
      <c r="L210" s="234"/>
      <c r="M210" s="234"/>
      <c r="N210" s="234"/>
      <c r="O210" s="234"/>
      <c r="P210" s="234"/>
      <c r="Q210" s="234"/>
      <c r="R210" s="234"/>
      <c r="S210" s="234"/>
      <c r="T210" s="234"/>
      <c r="U210" s="234"/>
      <c r="V210" s="234"/>
      <c r="W210" s="234"/>
      <c r="X210" s="234"/>
    </row>
    <row r="211" spans="1:24">
      <c r="A211" s="234"/>
      <c r="B211" s="234"/>
      <c r="C211" s="234"/>
      <c r="D211" s="234"/>
      <c r="E211" s="234"/>
      <c r="F211" s="23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</row>
    <row r="212" spans="1:24">
      <c r="A212" s="234"/>
      <c r="B212" s="234"/>
      <c r="C212" s="234"/>
      <c r="D212" s="234"/>
      <c r="E212" s="234"/>
      <c r="F212" s="234"/>
      <c r="G212" s="234"/>
      <c r="H212" s="234"/>
      <c r="I212" s="234"/>
      <c r="J212" s="234"/>
      <c r="K212" s="234"/>
      <c r="L212" s="234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</row>
    <row r="213" spans="1:24">
      <c r="A213" s="234"/>
      <c r="B213" s="234"/>
      <c r="C213" s="234"/>
      <c r="D213" s="234"/>
      <c r="E213" s="234"/>
      <c r="F213" s="234"/>
      <c r="G213" s="234"/>
      <c r="H213" s="234"/>
      <c r="I213" s="234"/>
      <c r="J213" s="234"/>
      <c r="K213" s="234"/>
      <c r="L213" s="234"/>
      <c r="M213" s="234"/>
      <c r="N213" s="234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</row>
    <row r="214" spans="1:24">
      <c r="A214" s="234"/>
      <c r="B214" s="234"/>
      <c r="C214" s="234"/>
      <c r="D214" s="234"/>
      <c r="E214" s="234"/>
      <c r="F214" s="234"/>
      <c r="G214" s="234"/>
      <c r="H214" s="234"/>
      <c r="I214" s="234"/>
      <c r="J214" s="234"/>
      <c r="K214" s="234"/>
      <c r="L214" s="234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</row>
    <row r="215" spans="1:24">
      <c r="A215" s="234"/>
      <c r="B215" s="234"/>
      <c r="C215" s="234"/>
      <c r="D215" s="234"/>
      <c r="E215" s="234"/>
      <c r="F215" s="234"/>
      <c r="G215" s="234"/>
      <c r="H215" s="234"/>
      <c r="I215" s="234"/>
      <c r="J215" s="234"/>
      <c r="K215" s="234"/>
      <c r="L215" s="234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</row>
    <row r="216" spans="1:24">
      <c r="A216" s="234"/>
      <c r="B216" s="234"/>
      <c r="C216" s="234"/>
      <c r="D216" s="234"/>
      <c r="E216" s="234"/>
      <c r="F216" s="234"/>
      <c r="G216" s="234"/>
      <c r="H216" s="234"/>
      <c r="I216" s="234"/>
      <c r="J216" s="234"/>
      <c r="K216" s="234"/>
      <c r="L216" s="234"/>
      <c r="M216" s="234"/>
      <c r="N216" s="234"/>
      <c r="O216" s="234"/>
      <c r="P216" s="234"/>
      <c r="Q216" s="234"/>
      <c r="R216" s="234"/>
      <c r="S216" s="234"/>
      <c r="T216" s="234"/>
      <c r="U216" s="234"/>
      <c r="V216" s="234"/>
      <c r="W216" s="234"/>
      <c r="X216" s="234"/>
    </row>
    <row r="217" spans="1:24">
      <c r="A217" s="234"/>
      <c r="B217" s="234"/>
      <c r="C217" s="234"/>
      <c r="D217" s="234"/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</row>
    <row r="218" spans="1:24">
      <c r="A218" s="234"/>
      <c r="B218" s="234"/>
      <c r="C218" s="234"/>
      <c r="D218" s="234"/>
      <c r="E218" s="234"/>
      <c r="F218" s="234"/>
      <c r="G218" s="234"/>
      <c r="H218" s="234"/>
      <c r="I218" s="234"/>
      <c r="J218" s="234"/>
      <c r="K218" s="234"/>
      <c r="L218" s="234"/>
      <c r="M218" s="234"/>
      <c r="N218" s="234"/>
      <c r="O218" s="234"/>
      <c r="P218" s="234"/>
      <c r="Q218" s="234"/>
      <c r="R218" s="234"/>
      <c r="S218" s="234"/>
      <c r="T218" s="234"/>
      <c r="U218" s="234"/>
      <c r="V218" s="234"/>
      <c r="W218" s="234"/>
      <c r="X218" s="234"/>
    </row>
    <row r="219" spans="1:24">
      <c r="A219" s="234"/>
      <c r="B219" s="234"/>
      <c r="C219" s="234"/>
      <c r="D219" s="234"/>
      <c r="E219" s="234"/>
      <c r="F219" s="234"/>
      <c r="G219" s="234"/>
      <c r="H219" s="234"/>
      <c r="I219" s="234"/>
      <c r="J219" s="234"/>
      <c r="K219" s="234"/>
      <c r="L219" s="234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</row>
    <row r="220" spans="1:24">
      <c r="A220" s="234"/>
      <c r="B220" s="234"/>
      <c r="C220" s="234"/>
      <c r="D220" s="234"/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4"/>
      <c r="X220" s="234"/>
    </row>
    <row r="221" spans="1:24">
      <c r="A221" s="234"/>
      <c r="B221" s="234"/>
      <c r="C221" s="234"/>
      <c r="D221" s="234"/>
      <c r="E221" s="234"/>
      <c r="F221" s="234"/>
      <c r="G221" s="234"/>
      <c r="H221" s="234"/>
      <c r="I221" s="234"/>
      <c r="J221" s="234"/>
      <c r="K221" s="234"/>
      <c r="L221" s="234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</row>
    <row r="222" spans="1:24">
      <c r="A222" s="234"/>
      <c r="B222" s="234"/>
      <c r="C222" s="234"/>
      <c r="D222" s="234"/>
      <c r="E222" s="234"/>
      <c r="F222" s="234"/>
      <c r="G222" s="234"/>
      <c r="H222" s="234"/>
      <c r="I222" s="234"/>
      <c r="J222" s="234"/>
      <c r="K222" s="234"/>
      <c r="L222" s="234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</row>
    <row r="223" spans="1:24">
      <c r="A223" s="234"/>
      <c r="B223" s="234"/>
      <c r="C223" s="234"/>
      <c r="D223" s="234"/>
      <c r="E223" s="234"/>
      <c r="F223" s="234"/>
      <c r="G223" s="234"/>
      <c r="H223" s="234"/>
      <c r="I223" s="234"/>
      <c r="J223" s="234"/>
      <c r="K223" s="234"/>
      <c r="L223" s="234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4"/>
      <c r="X223" s="234"/>
    </row>
    <row r="224" spans="1:24">
      <c r="A224" s="234"/>
      <c r="B224" s="234"/>
      <c r="C224" s="234"/>
      <c r="D224" s="234"/>
      <c r="E224" s="234"/>
      <c r="F224" s="234"/>
      <c r="G224" s="234"/>
      <c r="H224" s="234"/>
      <c r="I224" s="234"/>
      <c r="J224" s="234"/>
      <c r="K224" s="234"/>
      <c r="L224" s="234"/>
      <c r="M224" s="234"/>
      <c r="N224" s="234"/>
      <c r="O224" s="234"/>
      <c r="P224" s="234"/>
      <c r="Q224" s="234"/>
      <c r="R224" s="234"/>
      <c r="S224" s="234"/>
      <c r="T224" s="234"/>
      <c r="U224" s="234"/>
      <c r="V224" s="234"/>
      <c r="W224" s="234"/>
      <c r="X224" s="234"/>
    </row>
    <row r="225" spans="1:24">
      <c r="A225" s="234"/>
      <c r="B225" s="234"/>
      <c r="C225" s="234"/>
      <c r="D225" s="234"/>
      <c r="E225" s="234"/>
      <c r="F225" s="234"/>
      <c r="G225" s="234"/>
      <c r="H225" s="234"/>
      <c r="I225" s="234"/>
      <c r="J225" s="234"/>
      <c r="K225" s="234"/>
      <c r="L225" s="234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</row>
    <row r="226" spans="1:24">
      <c r="A226" s="234"/>
      <c r="B226" s="234"/>
      <c r="C226" s="234"/>
      <c r="D226" s="234"/>
      <c r="E226" s="234"/>
      <c r="F226" s="234"/>
      <c r="G226" s="234"/>
      <c r="H226" s="234"/>
      <c r="I226" s="234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4"/>
      <c r="X226" s="234"/>
    </row>
    <row r="227" spans="1:24">
      <c r="A227" s="234"/>
      <c r="B227" s="234"/>
      <c r="C227" s="234"/>
      <c r="D227" s="234"/>
      <c r="E227" s="234"/>
      <c r="F227" s="234"/>
      <c r="G227" s="234"/>
      <c r="H227" s="234"/>
      <c r="I227" s="234"/>
      <c r="J227" s="234"/>
      <c r="K227" s="234"/>
      <c r="L227" s="234"/>
      <c r="M227" s="234"/>
      <c r="N227" s="234"/>
      <c r="O227" s="234"/>
      <c r="P227" s="234"/>
      <c r="Q227" s="234"/>
      <c r="R227" s="234"/>
      <c r="S227" s="234"/>
      <c r="T227" s="234"/>
      <c r="U227" s="234"/>
      <c r="V227" s="234"/>
      <c r="W227" s="234"/>
      <c r="X227" s="234"/>
    </row>
    <row r="228" spans="1:24">
      <c r="A228" s="234"/>
      <c r="B228" s="234"/>
      <c r="C228" s="234"/>
      <c r="D228" s="234"/>
      <c r="E228" s="234"/>
      <c r="F228" s="234"/>
      <c r="G228" s="234"/>
      <c r="H228" s="234"/>
      <c r="I228" s="234"/>
      <c r="J228" s="234"/>
      <c r="K228" s="234"/>
      <c r="L228" s="234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</row>
    <row r="229" spans="1:24">
      <c r="A229" s="234"/>
      <c r="B229" s="234"/>
      <c r="C229" s="234"/>
      <c r="D229" s="234"/>
      <c r="E229" s="234"/>
      <c r="F229" s="234"/>
      <c r="G229" s="234"/>
      <c r="H229" s="234"/>
      <c r="I229" s="234"/>
      <c r="J229" s="234"/>
      <c r="K229" s="234"/>
      <c r="L229" s="234"/>
      <c r="M229" s="234"/>
      <c r="N229" s="234"/>
      <c r="O229" s="234"/>
      <c r="P229" s="234"/>
      <c r="Q229" s="234"/>
      <c r="R229" s="234"/>
      <c r="S229" s="234"/>
      <c r="T229" s="234"/>
      <c r="U229" s="234"/>
      <c r="V229" s="234"/>
      <c r="W229" s="234"/>
      <c r="X229" s="234"/>
    </row>
    <row r="230" spans="1:24">
      <c r="A230" s="234"/>
      <c r="B230" s="234"/>
      <c r="C230" s="234"/>
      <c r="D230" s="234"/>
      <c r="E230" s="234"/>
      <c r="F230" s="234"/>
      <c r="G230" s="234"/>
      <c r="H230" s="234"/>
      <c r="I230" s="234"/>
      <c r="J230" s="234"/>
      <c r="K230" s="234"/>
      <c r="L230" s="234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</row>
    <row r="231" spans="1:24">
      <c r="A231" s="234"/>
      <c r="B231" s="234"/>
      <c r="C231" s="234"/>
      <c r="D231" s="234"/>
      <c r="E231" s="234"/>
      <c r="F231" s="234"/>
      <c r="G231" s="234"/>
      <c r="H231" s="234"/>
      <c r="I231" s="234"/>
      <c r="J231" s="234"/>
      <c r="K231" s="234"/>
      <c r="L231" s="234"/>
      <c r="M231" s="234"/>
      <c r="N231" s="234"/>
      <c r="O231" s="234"/>
      <c r="P231" s="234"/>
      <c r="Q231" s="234"/>
      <c r="R231" s="234"/>
      <c r="S231" s="234"/>
      <c r="T231" s="234"/>
      <c r="U231" s="234"/>
      <c r="V231" s="234"/>
      <c r="W231" s="234"/>
      <c r="X231" s="234"/>
    </row>
    <row r="232" spans="1:24">
      <c r="A232" s="234"/>
      <c r="B232" s="234"/>
      <c r="C232" s="234"/>
      <c r="D232" s="234"/>
      <c r="E232" s="234"/>
      <c r="F232" s="234"/>
      <c r="G232" s="234"/>
      <c r="H232" s="234"/>
      <c r="I232" s="234"/>
      <c r="J232" s="234"/>
      <c r="K232" s="234"/>
      <c r="L232" s="234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4"/>
      <c r="X232" s="234"/>
    </row>
    <row r="233" spans="1:24">
      <c r="A233" s="234"/>
      <c r="B233" s="234"/>
      <c r="C233" s="234"/>
      <c r="D233" s="234"/>
      <c r="E233" s="234"/>
      <c r="F233" s="234"/>
      <c r="G233" s="234"/>
      <c r="H233" s="234"/>
      <c r="I233" s="234"/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</row>
    <row r="234" spans="1:24">
      <c r="A234" s="234"/>
      <c r="B234" s="234"/>
      <c r="C234" s="234"/>
      <c r="D234" s="234"/>
      <c r="E234" s="234"/>
      <c r="F234" s="234"/>
      <c r="G234" s="234"/>
      <c r="H234" s="234"/>
      <c r="I234" s="234"/>
      <c r="J234" s="234"/>
      <c r="K234" s="234"/>
      <c r="L234" s="234"/>
      <c r="M234" s="234"/>
      <c r="N234" s="234"/>
      <c r="O234" s="234"/>
      <c r="P234" s="234"/>
      <c r="Q234" s="234"/>
      <c r="R234" s="234"/>
      <c r="S234" s="234"/>
      <c r="T234" s="234"/>
      <c r="U234" s="234"/>
      <c r="V234" s="234"/>
      <c r="W234" s="234"/>
      <c r="X234" s="234"/>
    </row>
    <row r="235" spans="1:24">
      <c r="A235" s="234"/>
      <c r="B235" s="234"/>
      <c r="C235" s="234"/>
      <c r="D235" s="234"/>
      <c r="E235" s="234"/>
      <c r="F235" s="234"/>
      <c r="G235" s="234"/>
      <c r="H235" s="234"/>
      <c r="I235" s="234"/>
      <c r="J235" s="234"/>
      <c r="K235" s="234"/>
      <c r="L235" s="234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4"/>
      <c r="X235" s="234"/>
    </row>
    <row r="236" spans="1:24">
      <c r="A236" s="234"/>
      <c r="B236" s="234"/>
      <c r="C236" s="234"/>
      <c r="D236" s="234"/>
      <c r="E236" s="234"/>
      <c r="F236" s="234"/>
      <c r="G236" s="234"/>
      <c r="H236" s="234"/>
      <c r="I236" s="234"/>
      <c r="J236" s="234"/>
      <c r="K236" s="234"/>
      <c r="L236" s="234"/>
      <c r="M236" s="234"/>
      <c r="N236" s="234"/>
      <c r="O236" s="234"/>
      <c r="P236" s="234"/>
      <c r="Q236" s="234"/>
      <c r="R236" s="234"/>
      <c r="S236" s="234"/>
      <c r="T236" s="234"/>
      <c r="U236" s="234"/>
      <c r="V236" s="234"/>
      <c r="W236" s="234"/>
      <c r="X236" s="234"/>
    </row>
    <row r="237" spans="1:24">
      <c r="A237" s="234"/>
      <c r="B237" s="234"/>
      <c r="C237" s="234"/>
      <c r="D237" s="234"/>
      <c r="E237" s="234"/>
      <c r="F237" s="234"/>
      <c r="G237" s="234"/>
      <c r="H237" s="234"/>
      <c r="I237" s="234"/>
      <c r="J237" s="234"/>
      <c r="K237" s="234"/>
      <c r="L237" s="234"/>
      <c r="M237" s="234"/>
      <c r="N237" s="234"/>
      <c r="O237" s="234"/>
      <c r="P237" s="234"/>
      <c r="Q237" s="234"/>
      <c r="R237" s="234"/>
      <c r="S237" s="234"/>
      <c r="T237" s="234"/>
      <c r="U237" s="234"/>
      <c r="V237" s="234"/>
      <c r="W237" s="234"/>
      <c r="X237" s="234"/>
    </row>
    <row r="238" spans="1:24">
      <c r="A238" s="234"/>
      <c r="B238" s="234"/>
      <c r="C238" s="234"/>
      <c r="D238" s="234"/>
      <c r="E238" s="234"/>
      <c r="F238" s="234"/>
      <c r="G238" s="234"/>
      <c r="H238" s="234"/>
      <c r="I238" s="234"/>
      <c r="J238" s="234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</row>
    <row r="239" spans="1:24">
      <c r="A239" s="234"/>
      <c r="B239" s="234"/>
      <c r="C239" s="234"/>
      <c r="D239" s="234"/>
      <c r="E239" s="234"/>
      <c r="F239" s="234"/>
      <c r="G239" s="234"/>
      <c r="H239" s="234"/>
      <c r="I239" s="234"/>
      <c r="J239" s="234"/>
      <c r="K239" s="234"/>
      <c r="L239" s="234"/>
      <c r="M239" s="234"/>
      <c r="N239" s="234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</row>
    <row r="240" spans="1:24">
      <c r="A240" s="234"/>
      <c r="B240" s="234"/>
      <c r="C240" s="234"/>
      <c r="D240" s="234"/>
      <c r="E240" s="234"/>
      <c r="F240" s="234"/>
      <c r="G240" s="234"/>
      <c r="H240" s="234"/>
      <c r="I240" s="234"/>
      <c r="J240" s="234"/>
      <c r="K240" s="234"/>
      <c r="L240" s="234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</row>
    <row r="241" spans="1:24">
      <c r="A241" s="234"/>
      <c r="B241" s="234"/>
      <c r="C241" s="234"/>
      <c r="D241" s="234"/>
      <c r="E241" s="234"/>
      <c r="F241" s="234"/>
      <c r="G241" s="234"/>
      <c r="H241" s="234"/>
      <c r="I241" s="234"/>
      <c r="J241" s="234"/>
      <c r="K241" s="234"/>
      <c r="L241" s="234"/>
      <c r="M241" s="234"/>
      <c r="N241" s="234"/>
      <c r="O241" s="234"/>
      <c r="P241" s="234"/>
      <c r="Q241" s="234"/>
      <c r="R241" s="234"/>
      <c r="S241" s="234"/>
      <c r="T241" s="234"/>
      <c r="U241" s="234"/>
      <c r="V241" s="234"/>
      <c r="W241" s="234"/>
      <c r="X241" s="234"/>
    </row>
    <row r="242" spans="1:24">
      <c r="A242" s="234"/>
      <c r="B242" s="234"/>
      <c r="C242" s="234"/>
      <c r="D242" s="234"/>
      <c r="E242" s="234"/>
      <c r="F242" s="234"/>
      <c r="G242" s="234"/>
      <c r="H242" s="234"/>
      <c r="I242" s="234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</row>
    <row r="243" spans="1:24">
      <c r="A243" s="234"/>
      <c r="B243" s="234"/>
      <c r="C243" s="234"/>
      <c r="D243" s="234"/>
      <c r="E243" s="234"/>
      <c r="F243" s="234"/>
      <c r="G243" s="234"/>
      <c r="H243" s="234"/>
      <c r="I243" s="234"/>
      <c r="J243" s="234"/>
      <c r="K243" s="234"/>
      <c r="L243" s="234"/>
      <c r="M243" s="234"/>
      <c r="N243" s="234"/>
      <c r="O243" s="234"/>
      <c r="P243" s="234"/>
      <c r="Q243" s="234"/>
      <c r="R243" s="234"/>
      <c r="S243" s="234"/>
      <c r="T243" s="234"/>
      <c r="U243" s="234"/>
      <c r="V243" s="234"/>
      <c r="W243" s="234"/>
      <c r="X243" s="234"/>
    </row>
    <row r="244" spans="1:24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/>
      <c r="O244" s="234"/>
      <c r="P244" s="234"/>
      <c r="Q244" s="234"/>
      <c r="R244" s="234"/>
      <c r="S244" s="234"/>
      <c r="T244" s="234"/>
      <c r="U244" s="234"/>
      <c r="V244" s="234"/>
      <c r="W244" s="234"/>
      <c r="X244" s="234"/>
    </row>
    <row r="245" spans="1:24">
      <c r="A245" s="234"/>
      <c r="B245" s="234"/>
      <c r="C245" s="234"/>
      <c r="D245" s="234"/>
      <c r="E245" s="234"/>
      <c r="F245" s="234"/>
      <c r="G245" s="234"/>
      <c r="H245" s="234"/>
      <c r="I245" s="234"/>
      <c r="J245" s="234"/>
      <c r="K245" s="234"/>
      <c r="L245" s="234"/>
      <c r="M245" s="234"/>
      <c r="N245" s="234"/>
      <c r="O245" s="234"/>
      <c r="P245" s="234"/>
      <c r="Q245" s="234"/>
      <c r="R245" s="234"/>
      <c r="S245" s="234"/>
      <c r="T245" s="234"/>
      <c r="U245" s="234"/>
      <c r="V245" s="234"/>
      <c r="W245" s="234"/>
      <c r="X245" s="234"/>
    </row>
    <row r="246" spans="1:24">
      <c r="A246" s="234"/>
      <c r="B246" s="234"/>
      <c r="C246" s="234"/>
      <c r="D246" s="234"/>
      <c r="E246" s="234"/>
      <c r="F246" s="234"/>
      <c r="G246" s="234"/>
      <c r="H246" s="234"/>
      <c r="I246" s="234"/>
      <c r="J246" s="234"/>
      <c r="K246" s="234"/>
      <c r="L246" s="234"/>
      <c r="M246" s="234"/>
      <c r="N246" s="234"/>
      <c r="O246" s="234"/>
      <c r="P246" s="234"/>
      <c r="Q246" s="234"/>
      <c r="R246" s="234"/>
      <c r="S246" s="234"/>
      <c r="T246" s="234"/>
      <c r="U246" s="234"/>
      <c r="V246" s="234"/>
      <c r="W246" s="234"/>
      <c r="X246" s="234"/>
    </row>
    <row r="247" spans="1:24">
      <c r="A247" s="234"/>
      <c r="B247" s="234"/>
      <c r="C247" s="234"/>
      <c r="D247" s="234"/>
      <c r="E247" s="234"/>
      <c r="F247" s="234"/>
      <c r="G247" s="234"/>
      <c r="H247" s="234"/>
      <c r="I247" s="234"/>
      <c r="J247" s="234"/>
      <c r="K247" s="234"/>
      <c r="L247" s="234"/>
      <c r="M247" s="234"/>
      <c r="N247" s="234"/>
      <c r="O247" s="234"/>
      <c r="P247" s="234"/>
      <c r="Q247" s="234"/>
      <c r="R247" s="234"/>
      <c r="S247" s="234"/>
      <c r="T247" s="234"/>
      <c r="U247" s="234"/>
      <c r="V247" s="234"/>
      <c r="W247" s="234"/>
      <c r="X247" s="234"/>
    </row>
    <row r="248" spans="1:24">
      <c r="A248" s="234"/>
      <c r="B248" s="234"/>
      <c r="C248" s="234"/>
      <c r="D248" s="234"/>
      <c r="E248" s="234"/>
      <c r="F248" s="234"/>
      <c r="G248" s="234"/>
      <c r="H248" s="234"/>
      <c r="I248" s="234"/>
      <c r="J248" s="234"/>
      <c r="K248" s="234"/>
      <c r="L248" s="234"/>
      <c r="M248" s="234"/>
      <c r="N248" s="234"/>
      <c r="O248" s="234"/>
      <c r="P248" s="234"/>
      <c r="Q248" s="234"/>
      <c r="R248" s="234"/>
      <c r="S248" s="234"/>
      <c r="T248" s="234"/>
      <c r="U248" s="234"/>
      <c r="V248" s="234"/>
      <c r="W248" s="234"/>
      <c r="X248" s="234"/>
    </row>
    <row r="249" spans="1:24">
      <c r="A249" s="234"/>
      <c r="B249" s="234"/>
      <c r="C249" s="234"/>
      <c r="D249" s="234"/>
      <c r="E249" s="234"/>
      <c r="F249" s="234"/>
      <c r="G249" s="234"/>
      <c r="H249" s="234"/>
      <c r="I249" s="234"/>
      <c r="J249" s="234"/>
      <c r="K249" s="234"/>
      <c r="L249" s="234"/>
      <c r="M249" s="234"/>
      <c r="N249" s="234"/>
      <c r="O249" s="234"/>
      <c r="P249" s="234"/>
      <c r="Q249" s="234"/>
      <c r="R249" s="234"/>
      <c r="S249" s="234"/>
      <c r="T249" s="234"/>
      <c r="U249" s="234"/>
      <c r="V249" s="234"/>
      <c r="W249" s="234"/>
      <c r="X249" s="234"/>
    </row>
    <row r="250" spans="1:24">
      <c r="A250" s="234"/>
      <c r="B250" s="234"/>
      <c r="C250" s="234"/>
      <c r="D250" s="234"/>
      <c r="E250" s="234"/>
      <c r="F250" s="234"/>
      <c r="G250" s="234"/>
      <c r="H250" s="234"/>
      <c r="I250" s="234"/>
      <c r="J250" s="234"/>
      <c r="K250" s="234"/>
      <c r="L250" s="234"/>
      <c r="M250" s="234"/>
      <c r="N250" s="234"/>
      <c r="O250" s="234"/>
      <c r="P250" s="234"/>
      <c r="Q250" s="234"/>
      <c r="R250" s="234"/>
      <c r="S250" s="234"/>
      <c r="T250" s="234"/>
      <c r="U250" s="234"/>
      <c r="V250" s="234"/>
      <c r="W250" s="234"/>
      <c r="X250" s="234"/>
    </row>
    <row r="251" spans="1:24">
      <c r="A251" s="234"/>
      <c r="B251" s="234"/>
      <c r="C251" s="234"/>
      <c r="D251" s="234"/>
      <c r="E251" s="234"/>
      <c r="F251" s="234"/>
      <c r="G251" s="234"/>
      <c r="H251" s="234"/>
      <c r="I251" s="234"/>
      <c r="J251" s="234"/>
      <c r="K251" s="234"/>
      <c r="L251" s="234"/>
      <c r="M251" s="234"/>
      <c r="N251" s="234"/>
      <c r="O251" s="234"/>
      <c r="P251" s="234"/>
      <c r="Q251" s="234"/>
      <c r="R251" s="234"/>
      <c r="S251" s="234"/>
      <c r="T251" s="234"/>
      <c r="U251" s="234"/>
      <c r="V251" s="234"/>
      <c r="W251" s="234"/>
      <c r="X251" s="234"/>
    </row>
    <row r="252" spans="1:24">
      <c r="A252" s="234"/>
      <c r="B252" s="234"/>
      <c r="C252" s="234"/>
      <c r="D252" s="234"/>
      <c r="E252" s="234"/>
      <c r="F252" s="234"/>
      <c r="G252" s="234"/>
      <c r="H252" s="234"/>
      <c r="I252" s="234"/>
      <c r="J252" s="234"/>
      <c r="K252" s="234"/>
      <c r="L252" s="234"/>
      <c r="M252" s="234"/>
      <c r="N252" s="234"/>
      <c r="O252" s="234"/>
      <c r="P252" s="234"/>
      <c r="Q252" s="234"/>
      <c r="R252" s="234"/>
      <c r="S252" s="234"/>
      <c r="T252" s="234"/>
      <c r="U252" s="234"/>
      <c r="V252" s="234"/>
      <c r="W252" s="234"/>
      <c r="X252" s="234"/>
    </row>
    <row r="253" spans="1:24">
      <c r="A253" s="234"/>
      <c r="B253" s="234"/>
      <c r="C253" s="234"/>
      <c r="D253" s="234"/>
      <c r="E253" s="234"/>
      <c r="F253" s="234"/>
      <c r="G253" s="234"/>
      <c r="H253" s="234"/>
      <c r="I253" s="234"/>
      <c r="J253" s="234"/>
      <c r="K253" s="234"/>
      <c r="L253" s="234"/>
      <c r="M253" s="234"/>
      <c r="N253" s="234"/>
      <c r="O253" s="234"/>
      <c r="P253" s="234"/>
      <c r="Q253" s="234"/>
      <c r="R253" s="234"/>
      <c r="S253" s="234"/>
      <c r="T253" s="234"/>
      <c r="U253" s="234"/>
      <c r="V253" s="234"/>
      <c r="W253" s="234"/>
      <c r="X253" s="234"/>
    </row>
    <row r="254" spans="1:24">
      <c r="A254" s="234"/>
      <c r="B254" s="234"/>
      <c r="C254" s="234"/>
      <c r="D254" s="234"/>
      <c r="E254" s="234"/>
      <c r="F254" s="234"/>
      <c r="G254" s="234"/>
      <c r="H254" s="234"/>
      <c r="I254" s="234"/>
      <c r="J254" s="234"/>
      <c r="K254" s="234"/>
      <c r="L254" s="234"/>
      <c r="M254" s="234"/>
      <c r="N254" s="234"/>
      <c r="O254" s="234"/>
      <c r="P254" s="234"/>
      <c r="Q254" s="234"/>
      <c r="R254" s="234"/>
      <c r="S254" s="234"/>
      <c r="T254" s="234"/>
      <c r="U254" s="234"/>
      <c r="V254" s="234"/>
      <c r="W254" s="234"/>
      <c r="X254" s="234"/>
    </row>
    <row r="255" spans="1:24">
      <c r="A255" s="234"/>
      <c r="B255" s="234"/>
      <c r="C255" s="234"/>
      <c r="D255" s="234"/>
      <c r="E255" s="234"/>
      <c r="F255" s="234"/>
      <c r="G255" s="234"/>
      <c r="H255" s="234"/>
      <c r="I255" s="234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</row>
    <row r="256" spans="1:24">
      <c r="A256" s="234"/>
      <c r="B256" s="234"/>
      <c r="C256" s="234"/>
      <c r="D256" s="234"/>
      <c r="E256" s="234"/>
      <c r="F256" s="234"/>
      <c r="G256" s="234"/>
      <c r="H256" s="234"/>
      <c r="I256" s="234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</row>
    <row r="257" spans="1:24">
      <c r="A257" s="234"/>
      <c r="B257" s="234"/>
      <c r="C257" s="234"/>
      <c r="D257" s="234"/>
      <c r="E257" s="234"/>
      <c r="F257" s="234"/>
      <c r="G257" s="234"/>
      <c r="H257" s="234"/>
      <c r="I257" s="234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</row>
    <row r="258" spans="1:24">
      <c r="A258" s="234"/>
      <c r="B258" s="234"/>
      <c r="C258" s="234"/>
      <c r="D258" s="234"/>
      <c r="E258" s="234"/>
      <c r="F258" s="234"/>
      <c r="G258" s="234"/>
      <c r="H258" s="234"/>
      <c r="I258" s="234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</row>
    <row r="259" spans="1:24">
      <c r="A259" s="234"/>
      <c r="B259" s="234"/>
      <c r="C259" s="234"/>
      <c r="D259" s="234"/>
      <c r="E259" s="234"/>
      <c r="F259" s="234"/>
      <c r="G259" s="234"/>
      <c r="H259" s="234"/>
      <c r="I259" s="234"/>
      <c r="J259" s="234"/>
      <c r="K259" s="234"/>
      <c r="L259" s="234"/>
      <c r="M259" s="234"/>
      <c r="N259" s="234"/>
      <c r="O259" s="234"/>
      <c r="P259" s="234"/>
      <c r="Q259" s="234"/>
      <c r="R259" s="234"/>
      <c r="S259" s="234"/>
      <c r="T259" s="234"/>
      <c r="U259" s="234"/>
      <c r="V259" s="234"/>
      <c r="W259" s="234"/>
      <c r="X259" s="234"/>
    </row>
    <row r="260" spans="1:24">
      <c r="A260" s="234"/>
      <c r="B260" s="234"/>
      <c r="C260" s="234"/>
      <c r="D260" s="234"/>
      <c r="E260" s="234"/>
      <c r="F260" s="234"/>
      <c r="G260" s="234"/>
      <c r="H260" s="234"/>
      <c r="I260" s="234"/>
      <c r="J260" s="234"/>
      <c r="K260" s="234"/>
      <c r="L260" s="234"/>
      <c r="M260" s="234"/>
      <c r="N260" s="234"/>
      <c r="O260" s="234"/>
      <c r="P260" s="234"/>
      <c r="Q260" s="234"/>
      <c r="R260" s="234"/>
      <c r="S260" s="234"/>
      <c r="T260" s="234"/>
      <c r="U260" s="234"/>
      <c r="V260" s="234"/>
      <c r="W260" s="234"/>
      <c r="X260" s="234"/>
    </row>
    <row r="261" spans="1:24">
      <c r="A261" s="234"/>
      <c r="B261" s="234"/>
      <c r="C261" s="234"/>
      <c r="D261" s="234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</row>
    <row r="262" spans="1:24">
      <c r="A262" s="234"/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</row>
    <row r="263" spans="1:24">
      <c r="A263" s="234"/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</row>
    <row r="264" spans="1:24">
      <c r="A264" s="234"/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</row>
    <row r="265" spans="1:24">
      <c r="A265" s="234"/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</row>
    <row r="266" spans="1:24">
      <c r="A266" s="234"/>
      <c r="B266" s="234"/>
      <c r="C266" s="234"/>
      <c r="D266" s="234"/>
      <c r="E266" s="234"/>
      <c r="F266" s="234"/>
      <c r="G266" s="234"/>
      <c r="H266" s="234"/>
      <c r="I266" s="234"/>
      <c r="J266" s="234"/>
      <c r="K266" s="234"/>
      <c r="L266" s="234"/>
      <c r="M266" s="234"/>
      <c r="N266" s="234"/>
      <c r="O266" s="234"/>
      <c r="P266" s="234"/>
      <c r="Q266" s="234"/>
      <c r="R266" s="234"/>
      <c r="S266" s="234"/>
      <c r="T266" s="234"/>
      <c r="U266" s="234"/>
      <c r="V266" s="234"/>
      <c r="W266" s="234"/>
      <c r="X266" s="234"/>
    </row>
    <row r="267" spans="1:24">
      <c r="A267" s="234"/>
      <c r="B267" s="234"/>
      <c r="C267" s="234"/>
      <c r="D267" s="234"/>
      <c r="E267" s="234"/>
      <c r="F267" s="234"/>
      <c r="G267" s="234"/>
      <c r="H267" s="234"/>
      <c r="I267" s="234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</row>
    <row r="268" spans="1:24">
      <c r="A268" s="234"/>
      <c r="B268" s="234"/>
      <c r="C268" s="234"/>
      <c r="D268" s="234"/>
      <c r="E268" s="234"/>
      <c r="F268" s="234"/>
      <c r="G268" s="234"/>
      <c r="H268" s="234"/>
      <c r="I268" s="234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</row>
    <row r="269" spans="1:24">
      <c r="A269" s="234"/>
      <c r="B269" s="234"/>
      <c r="C269" s="234"/>
      <c r="D269" s="234"/>
      <c r="E269" s="234"/>
      <c r="F269" s="234"/>
      <c r="G269" s="234"/>
      <c r="H269" s="234"/>
      <c r="I269" s="234"/>
      <c r="J269" s="234"/>
      <c r="K269" s="234"/>
      <c r="L269" s="234"/>
      <c r="M269" s="234"/>
      <c r="N269" s="234"/>
      <c r="O269" s="234"/>
      <c r="P269" s="234"/>
      <c r="Q269" s="234"/>
      <c r="R269" s="234"/>
      <c r="S269" s="234"/>
      <c r="T269" s="234"/>
      <c r="U269" s="234"/>
      <c r="V269" s="234"/>
      <c r="W269" s="234"/>
      <c r="X269" s="234"/>
    </row>
    <row r="270" spans="1:24">
      <c r="A270" s="234"/>
      <c r="B270" s="234"/>
      <c r="C270" s="234"/>
      <c r="D270" s="234"/>
      <c r="E270" s="234"/>
      <c r="F270" s="234"/>
      <c r="G270" s="234"/>
      <c r="H270" s="234"/>
      <c r="I270" s="234"/>
      <c r="J270" s="234"/>
      <c r="K270" s="234"/>
      <c r="L270" s="234"/>
      <c r="M270" s="234"/>
      <c r="N270" s="234"/>
      <c r="O270" s="234"/>
      <c r="P270" s="234"/>
      <c r="Q270" s="234"/>
      <c r="R270" s="234"/>
      <c r="S270" s="234"/>
      <c r="T270" s="234"/>
      <c r="U270" s="234"/>
      <c r="V270" s="234"/>
      <c r="W270" s="234"/>
      <c r="X270" s="234"/>
    </row>
    <row r="271" spans="1:24">
      <c r="A271" s="234"/>
      <c r="B271" s="234"/>
      <c r="C271" s="234"/>
      <c r="D271" s="234"/>
      <c r="E271" s="234"/>
      <c r="F271" s="234"/>
      <c r="G271" s="234"/>
      <c r="H271" s="234"/>
      <c r="I271" s="234"/>
      <c r="J271" s="234"/>
      <c r="K271" s="234"/>
      <c r="L271" s="234"/>
      <c r="M271" s="234"/>
      <c r="N271" s="234"/>
      <c r="O271" s="234"/>
      <c r="P271" s="234"/>
      <c r="Q271" s="234"/>
      <c r="R271" s="234"/>
      <c r="S271" s="234"/>
      <c r="T271" s="234"/>
      <c r="U271" s="234"/>
      <c r="V271" s="234"/>
      <c r="W271" s="234"/>
      <c r="X271" s="234"/>
    </row>
    <row r="272" spans="1:24">
      <c r="A272" s="234"/>
      <c r="B272" s="234"/>
      <c r="C272" s="234"/>
      <c r="D272" s="234"/>
      <c r="E272" s="234"/>
      <c r="F272" s="234"/>
      <c r="G272" s="234"/>
      <c r="H272" s="234"/>
      <c r="I272" s="234"/>
      <c r="J272" s="234"/>
      <c r="K272" s="234"/>
      <c r="L272" s="234"/>
      <c r="M272" s="234"/>
      <c r="N272" s="234"/>
      <c r="O272" s="234"/>
      <c r="P272" s="234"/>
      <c r="Q272" s="234"/>
      <c r="R272" s="234"/>
      <c r="S272" s="234"/>
      <c r="T272" s="234"/>
      <c r="U272" s="234"/>
      <c r="V272" s="234"/>
      <c r="W272" s="234"/>
      <c r="X272" s="234"/>
    </row>
    <row r="273" spans="1:24">
      <c r="A273" s="234"/>
      <c r="B273" s="234"/>
      <c r="C273" s="234"/>
      <c r="D273" s="234"/>
      <c r="E273" s="234"/>
      <c r="F273" s="234"/>
      <c r="G273" s="234"/>
      <c r="H273" s="234"/>
      <c r="I273" s="234"/>
      <c r="J273" s="234"/>
      <c r="K273" s="234"/>
      <c r="L273" s="234"/>
      <c r="M273" s="234"/>
      <c r="N273" s="234"/>
      <c r="O273" s="234"/>
      <c r="P273" s="234"/>
      <c r="Q273" s="234"/>
      <c r="R273" s="234"/>
      <c r="S273" s="234"/>
      <c r="T273" s="234"/>
      <c r="U273" s="234"/>
      <c r="V273" s="234"/>
      <c r="W273" s="234"/>
      <c r="X273" s="234"/>
    </row>
    <row r="274" spans="1:24">
      <c r="A274" s="234"/>
      <c r="B274" s="234"/>
      <c r="C274" s="234"/>
      <c r="D274" s="234"/>
      <c r="E274" s="234"/>
      <c r="F274" s="234"/>
      <c r="G274" s="234"/>
      <c r="H274" s="234"/>
      <c r="I274" s="234"/>
      <c r="J274" s="234"/>
      <c r="K274" s="234"/>
      <c r="L274" s="234"/>
      <c r="M274" s="234"/>
      <c r="N274" s="234"/>
      <c r="O274" s="234"/>
      <c r="P274" s="234"/>
      <c r="Q274" s="234"/>
      <c r="R274" s="234"/>
      <c r="S274" s="234"/>
      <c r="T274" s="234"/>
      <c r="U274" s="234"/>
      <c r="V274" s="234"/>
      <c r="W274" s="234"/>
      <c r="X274" s="234"/>
    </row>
    <row r="275" spans="1:24">
      <c r="A275" s="234"/>
      <c r="B275" s="234"/>
      <c r="C275" s="234"/>
      <c r="D275" s="234"/>
      <c r="E275" s="234"/>
      <c r="F275" s="234"/>
      <c r="G275" s="234"/>
      <c r="H275" s="234"/>
      <c r="I275" s="234"/>
      <c r="J275" s="234"/>
      <c r="K275" s="234"/>
      <c r="L275" s="234"/>
      <c r="M275" s="234"/>
      <c r="N275" s="234"/>
      <c r="O275" s="234"/>
      <c r="P275" s="234"/>
      <c r="Q275" s="234"/>
      <c r="R275" s="234"/>
      <c r="S275" s="234"/>
      <c r="T275" s="234"/>
      <c r="U275" s="234"/>
      <c r="V275" s="234"/>
      <c r="W275" s="234"/>
      <c r="X275" s="234"/>
    </row>
    <row r="276" spans="1:24">
      <c r="A276" s="234"/>
      <c r="B276" s="234"/>
      <c r="C276" s="234"/>
      <c r="D276" s="234"/>
      <c r="E276" s="234"/>
      <c r="F276" s="234"/>
      <c r="G276" s="234"/>
      <c r="H276" s="234"/>
      <c r="I276" s="234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</row>
    <row r="277" spans="1:24">
      <c r="A277" s="234"/>
      <c r="B277" s="234"/>
      <c r="C277" s="234"/>
      <c r="D277" s="234"/>
      <c r="E277" s="234"/>
      <c r="F277" s="234"/>
      <c r="G277" s="234"/>
      <c r="H277" s="234"/>
      <c r="I277" s="234"/>
      <c r="J277" s="234"/>
      <c r="K277" s="234"/>
      <c r="L277" s="234"/>
      <c r="M277" s="234"/>
      <c r="N277" s="234"/>
      <c r="O277" s="234"/>
      <c r="P277" s="234"/>
      <c r="Q277" s="234"/>
      <c r="R277" s="234"/>
      <c r="S277" s="234"/>
      <c r="T277" s="234"/>
      <c r="U277" s="234"/>
      <c r="V277" s="234"/>
      <c r="W277" s="234"/>
      <c r="X277" s="234"/>
    </row>
    <row r="278" spans="1:24">
      <c r="A278" s="234"/>
      <c r="B278" s="234"/>
      <c r="C278" s="234"/>
      <c r="D278" s="234"/>
      <c r="E278" s="234"/>
      <c r="F278" s="234"/>
      <c r="G278" s="234"/>
      <c r="H278" s="234"/>
      <c r="I278" s="234"/>
      <c r="J278" s="234"/>
      <c r="K278" s="234"/>
      <c r="L278" s="234"/>
      <c r="M278" s="234"/>
      <c r="N278" s="234"/>
      <c r="O278" s="234"/>
      <c r="P278" s="234"/>
      <c r="Q278" s="234"/>
      <c r="R278" s="234"/>
      <c r="S278" s="234"/>
      <c r="T278" s="234"/>
      <c r="U278" s="234"/>
      <c r="V278" s="234"/>
      <c r="W278" s="234"/>
      <c r="X278" s="234"/>
    </row>
    <row r="279" spans="1:24">
      <c r="A279" s="234"/>
      <c r="B279" s="234"/>
      <c r="C279" s="234"/>
      <c r="D279" s="234"/>
      <c r="E279" s="234"/>
      <c r="F279" s="234"/>
      <c r="G279" s="234"/>
      <c r="H279" s="234"/>
      <c r="I279" s="234"/>
      <c r="J279" s="234"/>
      <c r="K279" s="234"/>
      <c r="L279" s="234"/>
      <c r="M279" s="234"/>
      <c r="N279" s="234"/>
      <c r="O279" s="234"/>
      <c r="P279" s="234"/>
      <c r="Q279" s="234"/>
      <c r="R279" s="234"/>
      <c r="S279" s="234"/>
      <c r="T279" s="234"/>
      <c r="U279" s="234"/>
      <c r="V279" s="234"/>
      <c r="W279" s="234"/>
      <c r="X279" s="234"/>
    </row>
    <row r="280" spans="1:24">
      <c r="A280" s="234"/>
      <c r="B280" s="234"/>
      <c r="C280" s="234"/>
      <c r="D280" s="234"/>
      <c r="E280" s="234"/>
      <c r="F280" s="234"/>
      <c r="G280" s="234"/>
      <c r="H280" s="234"/>
      <c r="I280" s="234"/>
      <c r="J280" s="234"/>
      <c r="K280" s="234"/>
      <c r="L280" s="234"/>
      <c r="M280" s="234"/>
      <c r="N280" s="234"/>
      <c r="O280" s="234"/>
      <c r="P280" s="234"/>
      <c r="Q280" s="234"/>
      <c r="R280" s="234"/>
      <c r="S280" s="234"/>
      <c r="T280" s="234"/>
      <c r="U280" s="234"/>
      <c r="V280" s="234"/>
      <c r="W280" s="234"/>
      <c r="X280" s="234"/>
    </row>
    <row r="281" spans="1:24">
      <c r="A281" s="234"/>
      <c r="B281" s="234"/>
      <c r="C281" s="234"/>
      <c r="D281" s="234"/>
      <c r="E281" s="234"/>
      <c r="F281" s="234"/>
      <c r="G281" s="234"/>
      <c r="H281" s="234"/>
      <c r="I281" s="234"/>
      <c r="J281" s="234"/>
      <c r="K281" s="234"/>
      <c r="L281" s="234"/>
      <c r="M281" s="234"/>
      <c r="N281" s="234"/>
      <c r="O281" s="234"/>
      <c r="P281" s="234"/>
      <c r="Q281" s="234"/>
      <c r="R281" s="234"/>
      <c r="S281" s="234"/>
      <c r="T281" s="234"/>
      <c r="U281" s="234"/>
      <c r="V281" s="234"/>
      <c r="W281" s="234"/>
      <c r="X281" s="234"/>
    </row>
    <row r="282" spans="1:24">
      <c r="A282" s="234"/>
      <c r="B282" s="234"/>
      <c r="C282" s="234"/>
      <c r="D282" s="234"/>
      <c r="E282" s="234"/>
      <c r="F282" s="234"/>
      <c r="G282" s="234"/>
      <c r="H282" s="234"/>
      <c r="I282" s="234"/>
      <c r="J282" s="234"/>
      <c r="K282" s="234"/>
      <c r="L282" s="234"/>
      <c r="M282" s="234"/>
      <c r="N282" s="234"/>
      <c r="O282" s="234"/>
      <c r="P282" s="234"/>
      <c r="Q282" s="234"/>
      <c r="R282" s="234"/>
      <c r="S282" s="234"/>
      <c r="T282" s="234"/>
      <c r="U282" s="234"/>
      <c r="V282" s="234"/>
      <c r="W282" s="234"/>
      <c r="X282" s="234"/>
    </row>
    <row r="283" spans="1:24">
      <c r="A283" s="234"/>
      <c r="B283" s="234"/>
      <c r="C283" s="234"/>
      <c r="D283" s="234"/>
      <c r="E283" s="234"/>
      <c r="F283" s="234"/>
      <c r="G283" s="234"/>
      <c r="H283" s="234"/>
      <c r="I283" s="234"/>
      <c r="J283" s="234"/>
      <c r="K283" s="234"/>
      <c r="L283" s="234"/>
      <c r="M283" s="234"/>
      <c r="N283" s="234"/>
      <c r="O283" s="234"/>
      <c r="P283" s="234"/>
      <c r="Q283" s="234"/>
      <c r="R283" s="234"/>
      <c r="S283" s="234"/>
      <c r="T283" s="234"/>
      <c r="U283" s="234"/>
      <c r="V283" s="234"/>
      <c r="W283" s="234"/>
      <c r="X283" s="234"/>
    </row>
    <row r="284" spans="1:24">
      <c r="A284" s="234"/>
      <c r="B284" s="234"/>
      <c r="C284" s="234"/>
      <c r="D284" s="234"/>
      <c r="E284" s="234"/>
      <c r="F284" s="234"/>
      <c r="G284" s="234"/>
      <c r="H284" s="234"/>
      <c r="I284" s="234"/>
      <c r="J284" s="234"/>
      <c r="K284" s="234"/>
      <c r="L284" s="234"/>
      <c r="M284" s="234"/>
      <c r="N284" s="234"/>
      <c r="O284" s="234"/>
      <c r="P284" s="234"/>
      <c r="Q284" s="234"/>
      <c r="R284" s="234"/>
      <c r="S284" s="234"/>
      <c r="T284" s="234"/>
      <c r="U284" s="234"/>
      <c r="V284" s="234"/>
      <c r="W284" s="234"/>
      <c r="X284" s="234"/>
    </row>
    <row r="285" spans="1:24">
      <c r="A285" s="234"/>
      <c r="B285" s="234"/>
      <c r="C285" s="234"/>
      <c r="D285" s="234"/>
      <c r="E285" s="234"/>
      <c r="F285" s="234"/>
      <c r="G285" s="234"/>
      <c r="H285" s="234"/>
      <c r="I285" s="234"/>
      <c r="J285" s="234"/>
      <c r="K285" s="234"/>
      <c r="L285" s="234"/>
      <c r="M285" s="234"/>
      <c r="N285" s="234"/>
      <c r="O285" s="234"/>
      <c r="P285" s="234"/>
      <c r="Q285" s="234"/>
      <c r="R285" s="234"/>
      <c r="S285" s="234"/>
      <c r="T285" s="234"/>
      <c r="U285" s="234"/>
      <c r="V285" s="234"/>
      <c r="W285" s="234"/>
      <c r="X285" s="234"/>
    </row>
    <row r="286" spans="1:24">
      <c r="A286" s="234"/>
      <c r="B286" s="234"/>
      <c r="C286" s="234"/>
      <c r="D286" s="234"/>
      <c r="E286" s="234"/>
      <c r="F286" s="234"/>
      <c r="G286" s="234"/>
      <c r="H286" s="234"/>
      <c r="I286" s="234"/>
      <c r="J286" s="234"/>
      <c r="K286" s="234"/>
      <c r="L286" s="234"/>
      <c r="M286" s="234"/>
      <c r="N286" s="234"/>
      <c r="O286" s="234"/>
      <c r="P286" s="234"/>
      <c r="Q286" s="234"/>
      <c r="R286" s="234"/>
      <c r="S286" s="234"/>
      <c r="T286" s="234"/>
      <c r="U286" s="234"/>
      <c r="V286" s="234"/>
      <c r="W286" s="234"/>
      <c r="X286" s="234"/>
    </row>
    <row r="287" spans="1:24">
      <c r="A287" s="234"/>
      <c r="B287" s="234"/>
      <c r="C287" s="234"/>
      <c r="D287" s="234"/>
      <c r="E287" s="234"/>
      <c r="F287" s="234"/>
      <c r="G287" s="234"/>
      <c r="H287" s="234"/>
      <c r="I287" s="234"/>
      <c r="J287" s="234"/>
      <c r="K287" s="234"/>
      <c r="L287" s="234"/>
      <c r="M287" s="234"/>
      <c r="N287" s="234"/>
      <c r="O287" s="234"/>
      <c r="P287" s="234"/>
      <c r="Q287" s="234"/>
      <c r="R287" s="234"/>
      <c r="S287" s="234"/>
      <c r="T287" s="234"/>
      <c r="U287" s="234"/>
      <c r="V287" s="234"/>
      <c r="W287" s="234"/>
      <c r="X287" s="234"/>
    </row>
    <row r="288" spans="1:24">
      <c r="A288" s="234"/>
      <c r="B288" s="234"/>
      <c r="C288" s="234"/>
      <c r="D288" s="234"/>
      <c r="E288" s="234"/>
      <c r="F288" s="234"/>
      <c r="G288" s="234"/>
      <c r="H288" s="234"/>
      <c r="I288" s="234"/>
      <c r="J288" s="234"/>
      <c r="K288" s="234"/>
      <c r="L288" s="234"/>
      <c r="M288" s="234"/>
      <c r="N288" s="234"/>
      <c r="O288" s="234"/>
      <c r="P288" s="234"/>
      <c r="Q288" s="234"/>
      <c r="R288" s="234"/>
      <c r="S288" s="234"/>
      <c r="T288" s="234"/>
      <c r="U288" s="234"/>
      <c r="V288" s="234"/>
      <c r="W288" s="234"/>
      <c r="X288" s="234"/>
    </row>
    <row r="289" spans="1:24">
      <c r="A289" s="234"/>
      <c r="B289" s="234"/>
      <c r="C289" s="234"/>
      <c r="D289" s="234"/>
      <c r="E289" s="234"/>
      <c r="F289" s="234"/>
      <c r="G289" s="234"/>
      <c r="H289" s="234"/>
      <c r="I289" s="234"/>
      <c r="J289" s="234"/>
      <c r="K289" s="234"/>
      <c r="L289" s="234"/>
      <c r="M289" s="234"/>
      <c r="N289" s="234"/>
      <c r="O289" s="234"/>
      <c r="P289" s="234"/>
      <c r="Q289" s="234"/>
      <c r="R289" s="234"/>
      <c r="S289" s="234"/>
      <c r="T289" s="234"/>
      <c r="U289" s="234"/>
      <c r="V289" s="234"/>
      <c r="W289" s="234"/>
      <c r="X289" s="234"/>
    </row>
    <row r="290" spans="1:24">
      <c r="A290" s="234"/>
      <c r="B290" s="234"/>
      <c r="C290" s="234"/>
      <c r="D290" s="234"/>
      <c r="E290" s="234"/>
      <c r="F290" s="234"/>
      <c r="G290" s="234"/>
      <c r="H290" s="234"/>
      <c r="I290" s="234"/>
      <c r="J290" s="234"/>
      <c r="K290" s="234"/>
      <c r="L290" s="234"/>
      <c r="M290" s="234"/>
      <c r="N290" s="234"/>
      <c r="O290" s="234"/>
      <c r="P290" s="234"/>
      <c r="Q290" s="234"/>
      <c r="R290" s="234"/>
      <c r="S290" s="234"/>
      <c r="T290" s="234"/>
      <c r="U290" s="234"/>
      <c r="V290" s="234"/>
      <c r="W290" s="234"/>
      <c r="X290" s="234"/>
    </row>
    <row r="291" spans="1:24">
      <c r="A291" s="234"/>
      <c r="B291" s="234"/>
      <c r="C291" s="234"/>
      <c r="D291" s="234"/>
      <c r="E291" s="234"/>
      <c r="F291" s="234"/>
      <c r="G291" s="234"/>
      <c r="H291" s="234"/>
      <c r="I291" s="234"/>
      <c r="J291" s="234"/>
      <c r="K291" s="234"/>
      <c r="L291" s="234"/>
      <c r="M291" s="234"/>
      <c r="N291" s="234"/>
      <c r="O291" s="234"/>
      <c r="P291" s="234"/>
      <c r="Q291" s="234"/>
      <c r="R291" s="234"/>
      <c r="S291" s="234"/>
      <c r="T291" s="234"/>
      <c r="U291" s="234"/>
      <c r="V291" s="234"/>
      <c r="W291" s="234"/>
      <c r="X291" s="234"/>
    </row>
    <row r="292" spans="1:24">
      <c r="A292" s="234"/>
      <c r="B292" s="234"/>
      <c r="C292" s="234"/>
      <c r="D292" s="234"/>
      <c r="E292" s="234"/>
      <c r="F292" s="234"/>
      <c r="G292" s="234"/>
      <c r="H292" s="234"/>
      <c r="I292" s="234"/>
      <c r="J292" s="234"/>
      <c r="K292" s="234"/>
      <c r="L292" s="234"/>
      <c r="M292" s="234"/>
      <c r="N292" s="234"/>
      <c r="O292" s="234"/>
      <c r="P292" s="234"/>
      <c r="Q292" s="234"/>
      <c r="R292" s="234"/>
      <c r="S292" s="234"/>
      <c r="T292" s="234"/>
      <c r="U292" s="234"/>
      <c r="V292" s="234"/>
      <c r="W292" s="234"/>
      <c r="X292" s="234"/>
    </row>
    <row r="293" spans="1:24">
      <c r="A293" s="234"/>
      <c r="B293" s="234"/>
      <c r="C293" s="234"/>
      <c r="D293" s="234"/>
      <c r="E293" s="234"/>
      <c r="F293" s="234"/>
      <c r="G293" s="234"/>
      <c r="H293" s="234"/>
      <c r="I293" s="234"/>
      <c r="J293" s="234"/>
      <c r="K293" s="234"/>
      <c r="L293" s="234"/>
      <c r="M293" s="234"/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</row>
    <row r="294" spans="1:24">
      <c r="A294" s="234"/>
      <c r="B294" s="234"/>
      <c r="C294" s="234"/>
      <c r="D294" s="234"/>
      <c r="E294" s="234"/>
      <c r="F294" s="234"/>
      <c r="G294" s="234"/>
      <c r="H294" s="234"/>
      <c r="I294" s="234"/>
      <c r="J294" s="234"/>
      <c r="K294" s="234"/>
      <c r="L294" s="234"/>
      <c r="M294" s="234"/>
      <c r="N294" s="234"/>
      <c r="O294" s="234"/>
      <c r="P294" s="234"/>
      <c r="Q294" s="234"/>
      <c r="R294" s="234"/>
      <c r="S294" s="234"/>
      <c r="T294" s="234"/>
      <c r="U294" s="234"/>
      <c r="V294" s="234"/>
      <c r="W294" s="234"/>
      <c r="X294" s="234"/>
    </row>
    <row r="295" spans="1:24">
      <c r="A295" s="234"/>
      <c r="B295" s="234"/>
      <c r="C295" s="234"/>
      <c r="D295" s="234"/>
      <c r="E295" s="234"/>
      <c r="F295" s="234"/>
      <c r="G295" s="234"/>
      <c r="H295" s="234"/>
      <c r="I295" s="234"/>
      <c r="J295" s="234"/>
      <c r="K295" s="234"/>
      <c r="L295" s="234"/>
      <c r="M295" s="234"/>
      <c r="N295" s="234"/>
      <c r="O295" s="234"/>
      <c r="P295" s="234"/>
      <c r="Q295" s="234"/>
      <c r="R295" s="234"/>
      <c r="S295" s="234"/>
      <c r="T295" s="234"/>
      <c r="U295" s="234"/>
      <c r="V295" s="234"/>
      <c r="W295" s="234"/>
      <c r="X295" s="234"/>
    </row>
    <row r="296" spans="1:24">
      <c r="A296" s="234"/>
      <c r="B296" s="234"/>
      <c r="C296" s="234"/>
      <c r="D296" s="234"/>
      <c r="E296" s="234"/>
      <c r="F296" s="234"/>
      <c r="G296" s="234"/>
      <c r="H296" s="234"/>
      <c r="I296" s="234"/>
      <c r="J296" s="234"/>
      <c r="K296" s="234"/>
      <c r="L296" s="234"/>
      <c r="M296" s="234"/>
      <c r="N296" s="234"/>
      <c r="O296" s="234"/>
      <c r="P296" s="234"/>
      <c r="Q296" s="234"/>
      <c r="R296" s="234"/>
      <c r="S296" s="234"/>
      <c r="T296" s="234"/>
      <c r="U296" s="234"/>
      <c r="V296" s="234"/>
      <c r="W296" s="234"/>
      <c r="X296" s="234"/>
    </row>
    <row r="297" spans="1:24">
      <c r="A297" s="234"/>
      <c r="B297" s="234"/>
      <c r="C297" s="234"/>
      <c r="D297" s="234"/>
      <c r="E297" s="234"/>
      <c r="F297" s="234"/>
      <c r="G297" s="234"/>
      <c r="H297" s="234"/>
      <c r="I297" s="234"/>
      <c r="J297" s="234"/>
      <c r="K297" s="234"/>
      <c r="L297" s="234"/>
      <c r="M297" s="234"/>
      <c r="N297" s="234"/>
      <c r="O297" s="234"/>
      <c r="P297" s="234"/>
      <c r="Q297" s="234"/>
      <c r="R297" s="234"/>
      <c r="S297" s="234"/>
      <c r="T297" s="234"/>
      <c r="U297" s="234"/>
      <c r="V297" s="234"/>
      <c r="W297" s="234"/>
      <c r="X297" s="234"/>
    </row>
    <row r="298" spans="1:24">
      <c r="A298" s="234"/>
      <c r="B298" s="234"/>
      <c r="C298" s="234"/>
      <c r="D298" s="234"/>
      <c r="E298" s="234"/>
      <c r="F298" s="234"/>
      <c r="G298" s="234"/>
      <c r="H298" s="234"/>
      <c r="I298" s="234"/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</row>
    <row r="299" spans="1:24">
      <c r="A299" s="234"/>
      <c r="B299" s="234"/>
      <c r="C299" s="234"/>
      <c r="D299" s="234"/>
      <c r="E299" s="234"/>
      <c r="F299" s="234"/>
      <c r="G299" s="234"/>
      <c r="H299" s="234"/>
      <c r="I299" s="234"/>
      <c r="J299" s="234"/>
      <c r="K299" s="234"/>
      <c r="L299" s="234"/>
      <c r="M299" s="234"/>
      <c r="N299" s="234"/>
      <c r="O299" s="234"/>
      <c r="P299" s="234"/>
      <c r="Q299" s="234"/>
      <c r="R299" s="234"/>
      <c r="S299" s="234"/>
      <c r="T299" s="234"/>
      <c r="U299" s="234"/>
      <c r="V299" s="234"/>
      <c r="W299" s="234"/>
      <c r="X299" s="234"/>
    </row>
    <row r="300" spans="1:24">
      <c r="A300" s="234"/>
      <c r="B300" s="234"/>
      <c r="C300" s="234"/>
      <c r="D300" s="234"/>
      <c r="E300" s="234"/>
      <c r="F300" s="234"/>
      <c r="G300" s="234"/>
      <c r="H300" s="234"/>
      <c r="I300" s="234"/>
      <c r="J300" s="234"/>
      <c r="K300" s="234"/>
      <c r="L300" s="234"/>
      <c r="M300" s="234"/>
      <c r="N300" s="234"/>
      <c r="O300" s="234"/>
      <c r="P300" s="234"/>
      <c r="Q300" s="234"/>
      <c r="R300" s="234"/>
      <c r="S300" s="234"/>
      <c r="T300" s="234"/>
      <c r="U300" s="234"/>
      <c r="V300" s="234"/>
      <c r="W300" s="234"/>
      <c r="X300" s="234"/>
    </row>
    <row r="301" spans="1:24">
      <c r="A301" s="234"/>
      <c r="B301" s="234"/>
      <c r="C301" s="234"/>
      <c r="D301" s="234"/>
      <c r="E301" s="234"/>
      <c r="F301" s="234"/>
      <c r="G301" s="234"/>
      <c r="H301" s="234"/>
      <c r="I301" s="234"/>
      <c r="J301" s="234"/>
      <c r="K301" s="234"/>
      <c r="L301" s="234"/>
      <c r="M301" s="234"/>
      <c r="N301" s="234"/>
      <c r="O301" s="234"/>
      <c r="P301" s="234"/>
      <c r="Q301" s="234"/>
      <c r="R301" s="234"/>
      <c r="S301" s="234"/>
      <c r="T301" s="234"/>
      <c r="U301" s="234"/>
      <c r="V301" s="234"/>
      <c r="W301" s="234"/>
      <c r="X301" s="234"/>
    </row>
    <row r="302" spans="1:24">
      <c r="A302" s="234"/>
      <c r="B302" s="234"/>
      <c r="C302" s="234"/>
      <c r="D302" s="234"/>
      <c r="E302" s="234"/>
      <c r="F302" s="234"/>
      <c r="G302" s="234"/>
      <c r="H302" s="234"/>
      <c r="I302" s="234"/>
      <c r="J302" s="234"/>
      <c r="K302" s="234"/>
      <c r="L302" s="234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</row>
    <row r="303" spans="1:24">
      <c r="A303" s="234"/>
      <c r="B303" s="234"/>
      <c r="C303" s="234"/>
      <c r="D303" s="234"/>
      <c r="E303" s="234"/>
      <c r="F303" s="234"/>
      <c r="G303" s="234"/>
      <c r="H303" s="234"/>
      <c r="I303" s="234"/>
      <c r="J303" s="234"/>
      <c r="K303" s="234"/>
      <c r="L303" s="234"/>
      <c r="M303" s="234"/>
      <c r="N303" s="234"/>
      <c r="O303" s="234"/>
      <c r="P303" s="234"/>
      <c r="Q303" s="234"/>
      <c r="R303" s="234"/>
      <c r="S303" s="234"/>
      <c r="T303" s="234"/>
      <c r="U303" s="234"/>
      <c r="V303" s="234"/>
      <c r="W303" s="234"/>
      <c r="X303" s="234"/>
    </row>
    <row r="304" spans="1:24">
      <c r="A304" s="234"/>
      <c r="B304" s="234"/>
      <c r="C304" s="234"/>
      <c r="D304" s="234"/>
      <c r="E304" s="234"/>
      <c r="F304" s="234"/>
      <c r="G304" s="234"/>
      <c r="H304" s="234"/>
      <c r="I304" s="234"/>
      <c r="J304" s="234"/>
      <c r="K304" s="234"/>
      <c r="L304" s="234"/>
      <c r="M304" s="234"/>
      <c r="N304" s="234"/>
      <c r="O304" s="234"/>
      <c r="P304" s="234"/>
      <c r="Q304" s="234"/>
      <c r="R304" s="234"/>
      <c r="S304" s="234"/>
      <c r="T304" s="234"/>
      <c r="U304" s="234"/>
      <c r="V304" s="234"/>
      <c r="W304" s="234"/>
      <c r="X304" s="234"/>
    </row>
    <row r="305" spans="1:24">
      <c r="A305" s="234"/>
      <c r="B305" s="234"/>
      <c r="C305" s="234"/>
      <c r="D305" s="234"/>
      <c r="E305" s="234"/>
      <c r="F305" s="234"/>
      <c r="G305" s="234"/>
      <c r="H305" s="234"/>
      <c r="I305" s="234"/>
      <c r="J305" s="234"/>
      <c r="K305" s="234"/>
      <c r="L305" s="234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</row>
    <row r="306" spans="1:24">
      <c r="A306" s="234"/>
      <c r="B306" s="234"/>
      <c r="C306" s="234"/>
      <c r="D306" s="234"/>
      <c r="E306" s="234"/>
      <c r="F306" s="234"/>
      <c r="G306" s="234"/>
      <c r="H306" s="234"/>
      <c r="I306" s="234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</row>
    <row r="307" spans="1:24">
      <c r="A307" s="234"/>
      <c r="B307" s="234"/>
      <c r="C307" s="234"/>
      <c r="D307" s="234"/>
      <c r="E307" s="234"/>
      <c r="F307" s="234"/>
      <c r="G307" s="234"/>
      <c r="H307" s="234"/>
      <c r="I307" s="234"/>
      <c r="J307" s="234"/>
      <c r="K307" s="234"/>
      <c r="L307" s="234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</row>
    <row r="308" spans="1:24">
      <c r="A308" s="234"/>
      <c r="B308" s="234"/>
      <c r="C308" s="234"/>
      <c r="D308" s="234"/>
      <c r="E308" s="234"/>
      <c r="F308" s="234"/>
      <c r="G308" s="234"/>
      <c r="H308" s="234"/>
      <c r="I308" s="234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</row>
    <row r="309" spans="1:24">
      <c r="A309" s="234"/>
      <c r="B309" s="234"/>
      <c r="C309" s="234"/>
      <c r="D309" s="234"/>
      <c r="E309" s="234"/>
      <c r="F309" s="234"/>
      <c r="G309" s="234"/>
      <c r="H309" s="234"/>
      <c r="I309" s="234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</row>
    <row r="310" spans="1:24">
      <c r="A310" s="234"/>
      <c r="B310" s="234"/>
      <c r="C310" s="234"/>
      <c r="D310" s="234"/>
      <c r="E310" s="234"/>
      <c r="F310" s="234"/>
      <c r="G310" s="234"/>
      <c r="H310" s="234"/>
      <c r="I310" s="234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</row>
    <row r="311" spans="1:24">
      <c r="A311" s="234"/>
      <c r="B311" s="234"/>
      <c r="C311" s="234"/>
      <c r="D311" s="234"/>
      <c r="E311" s="234"/>
      <c r="F311" s="234"/>
      <c r="G311" s="234"/>
      <c r="H311" s="234"/>
      <c r="I311" s="234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</row>
    <row r="312" spans="1:24">
      <c r="A312" s="234"/>
      <c r="B312" s="234"/>
      <c r="C312" s="234"/>
      <c r="D312" s="234"/>
      <c r="E312" s="234"/>
      <c r="F312" s="234"/>
      <c r="G312" s="234"/>
      <c r="H312" s="234"/>
      <c r="I312" s="234"/>
      <c r="J312" s="234"/>
      <c r="K312" s="234"/>
      <c r="L312" s="234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</row>
    <row r="313" spans="1:24">
      <c r="A313" s="234"/>
      <c r="B313" s="234"/>
      <c r="C313" s="234"/>
      <c r="D313" s="234"/>
      <c r="E313" s="234"/>
      <c r="F313" s="234"/>
      <c r="G313" s="234"/>
      <c r="H313" s="234"/>
      <c r="I313" s="234"/>
      <c r="J313" s="234"/>
      <c r="K313" s="234"/>
      <c r="L313" s="234"/>
      <c r="M313" s="234"/>
      <c r="N313" s="234"/>
      <c r="O313" s="234"/>
      <c r="P313" s="234"/>
      <c r="Q313" s="234"/>
      <c r="R313" s="234"/>
      <c r="S313" s="234"/>
      <c r="T313" s="234"/>
      <c r="U313" s="234"/>
      <c r="V313" s="234"/>
      <c r="W313" s="234"/>
      <c r="X313" s="234"/>
    </row>
    <row r="314" spans="1:24">
      <c r="A314" s="234"/>
      <c r="B314" s="234"/>
      <c r="C314" s="234"/>
      <c r="D314" s="234"/>
      <c r="E314" s="234"/>
      <c r="F314" s="234"/>
      <c r="G314" s="234"/>
      <c r="H314" s="234"/>
      <c r="I314" s="234"/>
      <c r="J314" s="234"/>
      <c r="K314" s="234"/>
      <c r="L314" s="234"/>
      <c r="M314" s="234"/>
      <c r="N314" s="234"/>
      <c r="O314" s="234"/>
      <c r="P314" s="234"/>
      <c r="Q314" s="234"/>
      <c r="R314" s="234"/>
      <c r="S314" s="234"/>
      <c r="T314" s="234"/>
      <c r="U314" s="234"/>
      <c r="V314" s="234"/>
      <c r="W314" s="234"/>
      <c r="X314" s="234"/>
    </row>
    <row r="315" spans="1:24">
      <c r="A315" s="234"/>
      <c r="B315" s="234"/>
      <c r="C315" s="234"/>
      <c r="D315" s="234"/>
      <c r="E315" s="234"/>
      <c r="F315" s="234"/>
      <c r="G315" s="234"/>
      <c r="H315" s="234"/>
      <c r="I315" s="234"/>
      <c r="J315" s="234"/>
      <c r="K315" s="234"/>
      <c r="L315" s="234"/>
      <c r="M315" s="234"/>
      <c r="N315" s="234"/>
      <c r="O315" s="234"/>
      <c r="P315" s="234"/>
      <c r="Q315" s="234"/>
      <c r="R315" s="234"/>
      <c r="S315" s="234"/>
      <c r="T315" s="234"/>
      <c r="U315" s="234"/>
      <c r="V315" s="234"/>
      <c r="W315" s="234"/>
      <c r="X315" s="234"/>
    </row>
    <row r="316" spans="1:24">
      <c r="A316" s="234"/>
      <c r="B316" s="234"/>
      <c r="C316" s="234"/>
      <c r="D316" s="234"/>
      <c r="E316" s="234"/>
      <c r="F316" s="234"/>
      <c r="G316" s="234"/>
      <c r="H316" s="234"/>
      <c r="I316" s="234"/>
      <c r="J316" s="234"/>
      <c r="K316" s="234"/>
      <c r="L316" s="234"/>
      <c r="M316" s="234"/>
      <c r="N316" s="234"/>
      <c r="O316" s="234"/>
      <c r="P316" s="234"/>
      <c r="Q316" s="234"/>
      <c r="R316" s="234"/>
      <c r="S316" s="234"/>
      <c r="T316" s="234"/>
      <c r="U316" s="234"/>
      <c r="V316" s="234"/>
      <c r="W316" s="234"/>
      <c r="X316" s="234"/>
    </row>
    <row r="317" spans="1:24">
      <c r="A317" s="234"/>
      <c r="B317" s="234"/>
      <c r="C317" s="234"/>
      <c r="D317" s="234"/>
      <c r="E317" s="234"/>
      <c r="F317" s="234"/>
      <c r="G317" s="234"/>
      <c r="H317" s="234"/>
      <c r="I317" s="234"/>
      <c r="J317" s="234"/>
      <c r="K317" s="234"/>
      <c r="L317" s="234"/>
      <c r="M317" s="234"/>
      <c r="N317" s="234"/>
      <c r="O317" s="234"/>
      <c r="P317" s="234"/>
      <c r="Q317" s="234"/>
      <c r="R317" s="234"/>
      <c r="S317" s="234"/>
      <c r="T317" s="234"/>
      <c r="U317" s="234"/>
      <c r="V317" s="234"/>
      <c r="W317" s="234"/>
      <c r="X317" s="234"/>
    </row>
    <row r="318" spans="1:24">
      <c r="A318" s="234"/>
      <c r="B318" s="234"/>
      <c r="C318" s="234"/>
      <c r="D318" s="234"/>
      <c r="E318" s="234"/>
      <c r="F318" s="234"/>
      <c r="G318" s="234"/>
      <c r="H318" s="234"/>
      <c r="I318" s="234"/>
      <c r="J318" s="234"/>
      <c r="K318" s="234"/>
      <c r="L318" s="234"/>
      <c r="M318" s="234"/>
      <c r="N318" s="234"/>
      <c r="O318" s="234"/>
      <c r="P318" s="234"/>
      <c r="Q318" s="234"/>
      <c r="R318" s="234"/>
      <c r="S318" s="234"/>
      <c r="T318" s="234"/>
      <c r="U318" s="234"/>
      <c r="V318" s="234"/>
      <c r="W318" s="234"/>
      <c r="X318" s="234"/>
    </row>
    <row r="319" spans="1:24">
      <c r="A319" s="234"/>
      <c r="B319" s="234"/>
      <c r="C319" s="234"/>
      <c r="D319" s="234"/>
      <c r="E319" s="234"/>
      <c r="F319" s="234"/>
      <c r="G319" s="234"/>
      <c r="H319" s="234"/>
      <c r="I319" s="234"/>
      <c r="J319" s="234"/>
      <c r="K319" s="234"/>
      <c r="L319" s="234"/>
      <c r="M319" s="234"/>
      <c r="N319" s="234"/>
      <c r="O319" s="234"/>
      <c r="P319" s="234"/>
      <c r="Q319" s="234"/>
      <c r="R319" s="234"/>
      <c r="S319" s="234"/>
      <c r="T319" s="234"/>
      <c r="U319" s="234"/>
      <c r="V319" s="234"/>
      <c r="W319" s="234"/>
      <c r="X319" s="234"/>
    </row>
    <row r="320" spans="1:24">
      <c r="A320" s="234"/>
      <c r="B320" s="234"/>
      <c r="C320" s="234"/>
      <c r="D320" s="234"/>
      <c r="E320" s="234"/>
      <c r="F320" s="234"/>
      <c r="G320" s="234"/>
      <c r="H320" s="234"/>
      <c r="I320" s="234"/>
      <c r="J320" s="234"/>
      <c r="K320" s="234"/>
      <c r="L320" s="234"/>
      <c r="M320" s="234"/>
      <c r="N320" s="234"/>
      <c r="O320" s="234"/>
      <c r="P320" s="234"/>
      <c r="Q320" s="234"/>
      <c r="R320" s="234"/>
      <c r="S320" s="234"/>
      <c r="T320" s="234"/>
      <c r="U320" s="234"/>
      <c r="V320" s="234"/>
      <c r="W320" s="234"/>
      <c r="X320" s="234"/>
    </row>
    <row r="321" spans="1:24">
      <c r="A321" s="234"/>
      <c r="B321" s="234"/>
      <c r="C321" s="234"/>
      <c r="D321" s="234"/>
      <c r="E321" s="234"/>
      <c r="F321" s="234"/>
      <c r="G321" s="234"/>
      <c r="H321" s="234"/>
      <c r="I321" s="234"/>
      <c r="J321" s="234"/>
      <c r="K321" s="234"/>
      <c r="L321" s="234"/>
      <c r="M321" s="234"/>
      <c r="N321" s="234"/>
      <c r="O321" s="234"/>
      <c r="P321" s="234"/>
      <c r="Q321" s="234"/>
      <c r="R321" s="234"/>
      <c r="S321" s="234"/>
      <c r="T321" s="234"/>
      <c r="U321" s="234"/>
      <c r="V321" s="234"/>
      <c r="W321" s="234"/>
      <c r="X321" s="234"/>
    </row>
    <row r="322" spans="1:24">
      <c r="A322" s="234"/>
      <c r="B322" s="234"/>
      <c r="C322" s="234"/>
      <c r="D322" s="234"/>
      <c r="E322" s="234"/>
      <c r="F322" s="234"/>
      <c r="G322" s="234"/>
      <c r="H322" s="234"/>
      <c r="I322" s="234"/>
      <c r="J322" s="234"/>
      <c r="K322" s="234"/>
      <c r="L322" s="234"/>
      <c r="M322" s="234"/>
      <c r="N322" s="234"/>
      <c r="O322" s="234"/>
      <c r="P322" s="234"/>
      <c r="Q322" s="234"/>
      <c r="R322" s="234"/>
      <c r="S322" s="234"/>
      <c r="T322" s="234"/>
      <c r="U322" s="234"/>
      <c r="V322" s="234"/>
      <c r="W322" s="234"/>
      <c r="X322" s="234"/>
    </row>
    <row r="323" spans="1:24">
      <c r="A323" s="234"/>
      <c r="B323" s="234"/>
      <c r="C323" s="234"/>
      <c r="D323" s="234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234"/>
      <c r="P323" s="234"/>
      <c r="Q323" s="234"/>
      <c r="R323" s="234"/>
      <c r="S323" s="234"/>
      <c r="T323" s="234"/>
      <c r="U323" s="234"/>
      <c r="V323" s="234"/>
      <c r="W323" s="234"/>
      <c r="X323" s="234"/>
    </row>
    <row r="324" spans="1:24">
      <c r="A324" s="234"/>
      <c r="B324" s="234"/>
      <c r="C324" s="234"/>
      <c r="D324" s="234"/>
      <c r="E324" s="234"/>
      <c r="F324" s="234"/>
      <c r="G324" s="234"/>
      <c r="H324" s="234"/>
      <c r="I324" s="234"/>
      <c r="J324" s="234"/>
      <c r="K324" s="234"/>
      <c r="L324" s="234"/>
      <c r="M324" s="234"/>
      <c r="N324" s="234"/>
      <c r="O324" s="234"/>
      <c r="P324" s="234"/>
      <c r="Q324" s="234"/>
      <c r="R324" s="234"/>
      <c r="S324" s="234"/>
      <c r="T324" s="234"/>
      <c r="U324" s="234"/>
      <c r="V324" s="234"/>
      <c r="W324" s="234"/>
      <c r="X324" s="234"/>
    </row>
    <row r="325" spans="1:24">
      <c r="A325" s="234"/>
      <c r="B325" s="234"/>
      <c r="C325" s="234"/>
      <c r="D325" s="234"/>
      <c r="E325" s="234"/>
      <c r="F325" s="234"/>
      <c r="G325" s="234"/>
      <c r="H325" s="234"/>
      <c r="I325" s="234"/>
      <c r="J325" s="234"/>
      <c r="K325" s="234"/>
      <c r="L325" s="234"/>
      <c r="M325" s="234"/>
      <c r="N325" s="234"/>
      <c r="O325" s="234"/>
      <c r="P325" s="234"/>
      <c r="Q325" s="234"/>
      <c r="R325" s="234"/>
      <c r="S325" s="234"/>
      <c r="T325" s="234"/>
      <c r="U325" s="234"/>
      <c r="V325" s="234"/>
      <c r="W325" s="234"/>
      <c r="X325" s="234"/>
    </row>
    <row r="326" spans="1:24">
      <c r="A326" s="234"/>
      <c r="B326" s="234"/>
      <c r="C326" s="234"/>
      <c r="D326" s="234"/>
      <c r="E326" s="234"/>
      <c r="F326" s="234"/>
      <c r="G326" s="234"/>
      <c r="H326" s="234"/>
      <c r="I326" s="234"/>
      <c r="J326" s="234"/>
      <c r="K326" s="234"/>
      <c r="L326" s="234"/>
      <c r="M326" s="234"/>
      <c r="N326" s="234"/>
      <c r="O326" s="234"/>
      <c r="P326" s="234"/>
      <c r="Q326" s="234"/>
      <c r="R326" s="234"/>
      <c r="S326" s="234"/>
      <c r="T326" s="234"/>
      <c r="U326" s="234"/>
      <c r="V326" s="234"/>
      <c r="W326" s="234"/>
      <c r="X326" s="234"/>
    </row>
    <row r="327" spans="1:24">
      <c r="A327" s="234"/>
      <c r="B327" s="234"/>
      <c r="C327" s="234"/>
      <c r="D327" s="234"/>
      <c r="E327" s="234"/>
      <c r="F327" s="234"/>
      <c r="G327" s="234"/>
      <c r="H327" s="234"/>
      <c r="I327" s="234"/>
      <c r="J327" s="234"/>
      <c r="K327" s="234"/>
      <c r="L327" s="234"/>
      <c r="M327" s="234"/>
      <c r="N327" s="234"/>
      <c r="O327" s="234"/>
      <c r="P327" s="234"/>
      <c r="Q327" s="234"/>
      <c r="R327" s="234"/>
      <c r="S327" s="234"/>
      <c r="T327" s="234"/>
      <c r="U327" s="234"/>
      <c r="V327" s="234"/>
      <c r="W327" s="234"/>
      <c r="X327" s="234"/>
    </row>
    <row r="328" spans="1:24">
      <c r="A328" s="234"/>
      <c r="B328" s="234"/>
      <c r="C328" s="234"/>
      <c r="D328" s="234"/>
      <c r="E328" s="234"/>
      <c r="F328" s="234"/>
      <c r="G328" s="234"/>
      <c r="H328" s="234"/>
      <c r="I328" s="234"/>
      <c r="J328" s="234"/>
      <c r="K328" s="234"/>
      <c r="L328" s="234"/>
      <c r="M328" s="234"/>
      <c r="N328" s="234"/>
      <c r="O328" s="234"/>
      <c r="P328" s="234"/>
      <c r="Q328" s="234"/>
      <c r="R328" s="234"/>
      <c r="S328" s="234"/>
      <c r="T328" s="234"/>
      <c r="U328" s="234"/>
      <c r="V328" s="234"/>
      <c r="W328" s="234"/>
      <c r="X328" s="234"/>
    </row>
    <row r="329" spans="1:24">
      <c r="A329" s="234"/>
      <c r="B329" s="234"/>
      <c r="C329" s="234"/>
      <c r="D329" s="234"/>
      <c r="E329" s="234"/>
      <c r="F329" s="234"/>
      <c r="G329" s="234"/>
      <c r="H329" s="234"/>
      <c r="I329" s="234"/>
      <c r="J329" s="234"/>
      <c r="K329" s="234"/>
      <c r="L329" s="234"/>
      <c r="M329" s="234"/>
      <c r="N329" s="234"/>
      <c r="O329" s="234"/>
      <c r="P329" s="234"/>
      <c r="Q329" s="234"/>
      <c r="R329" s="234"/>
      <c r="S329" s="234"/>
      <c r="T329" s="234"/>
      <c r="U329" s="234"/>
      <c r="V329" s="234"/>
      <c r="W329" s="234"/>
      <c r="X329" s="234"/>
    </row>
    <row r="330" spans="1:24">
      <c r="A330" s="234"/>
      <c r="B330" s="234"/>
      <c r="C330" s="234"/>
      <c r="D330" s="234"/>
      <c r="E330" s="234"/>
      <c r="F330" s="234"/>
      <c r="G330" s="234"/>
      <c r="H330" s="234"/>
      <c r="I330" s="234"/>
      <c r="J330" s="234"/>
      <c r="K330" s="234"/>
      <c r="L330" s="234"/>
      <c r="M330" s="234"/>
      <c r="N330" s="234"/>
      <c r="O330" s="234"/>
      <c r="P330" s="234"/>
      <c r="Q330" s="234"/>
      <c r="R330" s="234"/>
      <c r="S330" s="234"/>
      <c r="T330" s="234"/>
      <c r="U330" s="234"/>
      <c r="V330" s="234"/>
      <c r="W330" s="234"/>
      <c r="X330" s="234"/>
    </row>
    <row r="331" spans="1:24">
      <c r="A331" s="234"/>
      <c r="B331" s="234"/>
      <c r="C331" s="234"/>
      <c r="D331" s="234"/>
      <c r="E331" s="234"/>
      <c r="F331" s="234"/>
      <c r="G331" s="234"/>
      <c r="H331" s="234"/>
      <c r="I331" s="234"/>
      <c r="J331" s="234"/>
      <c r="K331" s="234"/>
      <c r="L331" s="234"/>
      <c r="M331" s="234"/>
      <c r="N331" s="234"/>
      <c r="O331" s="234"/>
      <c r="P331" s="234"/>
      <c r="Q331" s="234"/>
      <c r="R331" s="234"/>
      <c r="S331" s="234"/>
      <c r="T331" s="234"/>
      <c r="U331" s="234"/>
      <c r="V331" s="234"/>
      <c r="W331" s="234"/>
      <c r="X331" s="234"/>
    </row>
    <row r="332" spans="1:24">
      <c r="A332" s="234"/>
      <c r="B332" s="234"/>
      <c r="C332" s="234"/>
      <c r="D332" s="234"/>
      <c r="E332" s="234"/>
      <c r="F332" s="234"/>
      <c r="G332" s="234"/>
      <c r="H332" s="234"/>
      <c r="I332" s="234"/>
      <c r="J332" s="234"/>
      <c r="K332" s="234"/>
      <c r="L332" s="234"/>
      <c r="M332" s="234"/>
      <c r="N332" s="234"/>
      <c r="O332" s="234"/>
      <c r="P332" s="234"/>
      <c r="Q332" s="234"/>
      <c r="R332" s="234"/>
      <c r="S332" s="234"/>
      <c r="T332" s="234"/>
      <c r="U332" s="234"/>
      <c r="V332" s="234"/>
      <c r="W332" s="234"/>
      <c r="X332" s="234"/>
    </row>
    <row r="333" spans="1:24">
      <c r="A333" s="234"/>
      <c r="B333" s="234"/>
      <c r="C333" s="234"/>
      <c r="D333" s="234"/>
      <c r="E333" s="234"/>
      <c r="F333" s="234"/>
      <c r="G333" s="234"/>
      <c r="H333" s="234"/>
      <c r="I333" s="234"/>
      <c r="J333" s="234"/>
      <c r="K333" s="234"/>
      <c r="L333" s="234"/>
      <c r="M333" s="234"/>
      <c r="N333" s="234"/>
      <c r="O333" s="234"/>
      <c r="P333" s="234"/>
      <c r="Q333" s="234"/>
      <c r="R333" s="234"/>
      <c r="S333" s="234"/>
      <c r="T333" s="234"/>
      <c r="U333" s="234"/>
      <c r="V333" s="234"/>
      <c r="W333" s="234"/>
      <c r="X333" s="234"/>
    </row>
    <row r="334" spans="1:24">
      <c r="A334" s="234"/>
      <c r="B334" s="234"/>
      <c r="C334" s="234"/>
      <c r="D334" s="234"/>
      <c r="E334" s="234"/>
      <c r="F334" s="234"/>
      <c r="G334" s="234"/>
      <c r="H334" s="234"/>
      <c r="I334" s="234"/>
      <c r="J334" s="234"/>
      <c r="K334" s="234"/>
      <c r="L334" s="234"/>
      <c r="M334" s="234"/>
      <c r="N334" s="234"/>
      <c r="O334" s="234"/>
      <c r="P334" s="234"/>
      <c r="Q334" s="234"/>
      <c r="R334" s="234"/>
      <c r="S334" s="234"/>
      <c r="T334" s="234"/>
      <c r="U334" s="234"/>
      <c r="V334" s="234"/>
      <c r="W334" s="234"/>
      <c r="X334" s="234"/>
    </row>
    <row r="335" spans="1:24">
      <c r="A335" s="234"/>
      <c r="B335" s="234"/>
      <c r="C335" s="234"/>
      <c r="D335" s="234"/>
      <c r="E335" s="234"/>
      <c r="F335" s="234"/>
      <c r="G335" s="234"/>
      <c r="H335" s="234"/>
      <c r="I335" s="234"/>
      <c r="J335" s="234"/>
      <c r="K335" s="234"/>
      <c r="L335" s="234"/>
      <c r="M335" s="234"/>
      <c r="N335" s="234"/>
      <c r="O335" s="234"/>
      <c r="P335" s="234"/>
      <c r="Q335" s="234"/>
      <c r="R335" s="234"/>
      <c r="S335" s="234"/>
      <c r="T335" s="234"/>
      <c r="U335" s="234"/>
      <c r="V335" s="234"/>
      <c r="W335" s="234"/>
      <c r="X335" s="234"/>
    </row>
    <row r="336" spans="1:24">
      <c r="A336" s="234"/>
      <c r="B336" s="234"/>
      <c r="C336" s="234"/>
      <c r="D336" s="234"/>
      <c r="E336" s="234"/>
      <c r="F336" s="234"/>
      <c r="G336" s="234"/>
      <c r="H336" s="234"/>
      <c r="I336" s="234"/>
      <c r="J336" s="234"/>
      <c r="K336" s="234"/>
      <c r="L336" s="234"/>
      <c r="M336" s="234"/>
      <c r="N336" s="234"/>
      <c r="O336" s="234"/>
      <c r="P336" s="234"/>
      <c r="Q336" s="234"/>
      <c r="R336" s="234"/>
      <c r="S336" s="234"/>
      <c r="T336" s="234"/>
      <c r="U336" s="234"/>
      <c r="V336" s="234"/>
      <c r="W336" s="234"/>
      <c r="X336" s="234"/>
    </row>
    <row r="337" spans="1:24">
      <c r="A337" s="234"/>
      <c r="B337" s="234"/>
      <c r="C337" s="234"/>
      <c r="D337" s="234"/>
      <c r="E337" s="234"/>
      <c r="F337" s="234"/>
      <c r="G337" s="234"/>
      <c r="H337" s="234"/>
      <c r="I337" s="234"/>
      <c r="J337" s="234"/>
      <c r="K337" s="234"/>
      <c r="L337" s="234"/>
      <c r="M337" s="234"/>
      <c r="N337" s="234"/>
      <c r="O337" s="234"/>
      <c r="P337" s="234"/>
      <c r="Q337" s="234"/>
      <c r="R337" s="234"/>
      <c r="S337" s="234"/>
      <c r="T337" s="234"/>
      <c r="U337" s="234"/>
      <c r="V337" s="234"/>
      <c r="W337" s="234"/>
      <c r="X337" s="234"/>
    </row>
    <row r="338" spans="1:24">
      <c r="A338" s="234"/>
      <c r="B338" s="234"/>
      <c r="C338" s="234"/>
      <c r="D338" s="234"/>
      <c r="E338" s="234"/>
      <c r="F338" s="234"/>
      <c r="G338" s="234"/>
      <c r="H338" s="234"/>
      <c r="I338" s="234"/>
      <c r="J338" s="234"/>
      <c r="K338" s="234"/>
      <c r="L338" s="234"/>
      <c r="M338" s="234"/>
      <c r="N338" s="234"/>
      <c r="O338" s="234"/>
      <c r="P338" s="234"/>
      <c r="Q338" s="234"/>
      <c r="R338" s="234"/>
      <c r="S338" s="234"/>
      <c r="T338" s="234"/>
      <c r="U338" s="234"/>
      <c r="V338" s="234"/>
      <c r="W338" s="234"/>
      <c r="X338" s="234"/>
    </row>
    <row r="339" spans="1:24">
      <c r="A339" s="234"/>
      <c r="B339" s="234"/>
      <c r="C339" s="234"/>
      <c r="D339" s="234"/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234"/>
      <c r="P339" s="234"/>
      <c r="Q339" s="234"/>
      <c r="R339" s="234"/>
      <c r="S339" s="234"/>
      <c r="T339" s="234"/>
      <c r="U339" s="234"/>
      <c r="V339" s="234"/>
      <c r="W339" s="234"/>
      <c r="X339" s="234"/>
    </row>
    <row r="340" spans="1:24">
      <c r="A340" s="234"/>
      <c r="B340" s="234"/>
      <c r="C340" s="234"/>
      <c r="D340" s="234"/>
      <c r="E340" s="234"/>
      <c r="F340" s="234"/>
      <c r="G340" s="234"/>
      <c r="H340" s="234"/>
      <c r="I340" s="234"/>
      <c r="J340" s="234"/>
      <c r="K340" s="234"/>
      <c r="L340" s="234"/>
      <c r="M340" s="234"/>
      <c r="N340" s="234"/>
      <c r="O340" s="234"/>
      <c r="P340" s="234"/>
      <c r="Q340" s="234"/>
      <c r="R340" s="234"/>
      <c r="S340" s="234"/>
      <c r="T340" s="234"/>
      <c r="U340" s="234"/>
      <c r="V340" s="234"/>
      <c r="W340" s="234"/>
      <c r="X340" s="234"/>
    </row>
    <row r="341" spans="1:24">
      <c r="A341" s="234"/>
      <c r="B341" s="234"/>
      <c r="C341" s="234"/>
      <c r="D341" s="234"/>
      <c r="E341" s="234"/>
      <c r="F341" s="234"/>
      <c r="G341" s="234"/>
      <c r="H341" s="234"/>
      <c r="I341" s="234"/>
      <c r="J341" s="234"/>
      <c r="K341" s="234"/>
      <c r="L341" s="234"/>
      <c r="M341" s="234"/>
      <c r="N341" s="234"/>
      <c r="O341" s="234"/>
      <c r="P341" s="234"/>
      <c r="Q341" s="234"/>
      <c r="R341" s="234"/>
      <c r="S341" s="234"/>
      <c r="T341" s="234"/>
      <c r="U341" s="234"/>
      <c r="V341" s="234"/>
      <c r="W341" s="234"/>
      <c r="X341" s="234"/>
    </row>
    <row r="342" spans="1:24">
      <c r="A342" s="234"/>
      <c r="B342" s="234"/>
      <c r="C342" s="234"/>
      <c r="D342" s="234"/>
      <c r="E342" s="234"/>
      <c r="F342" s="234"/>
      <c r="G342" s="234"/>
      <c r="H342" s="234"/>
      <c r="I342" s="234"/>
      <c r="J342" s="234"/>
      <c r="K342" s="234"/>
      <c r="L342" s="234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</row>
    <row r="343" spans="1:24">
      <c r="A343" s="234"/>
      <c r="B343" s="234"/>
      <c r="C343" s="234"/>
      <c r="D343" s="234"/>
      <c r="E343" s="234"/>
      <c r="F343" s="234"/>
      <c r="G343" s="234"/>
      <c r="H343" s="234"/>
      <c r="I343" s="234"/>
      <c r="J343" s="234"/>
      <c r="K343" s="234"/>
      <c r="L343" s="234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</row>
    <row r="344" spans="1:24">
      <c r="A344" s="234"/>
      <c r="B344" s="234"/>
      <c r="C344" s="234"/>
      <c r="D344" s="234"/>
      <c r="E344" s="234"/>
      <c r="F344" s="234"/>
      <c r="G344" s="234"/>
      <c r="H344" s="234"/>
      <c r="I344" s="234"/>
      <c r="J344" s="234"/>
      <c r="K344" s="234"/>
      <c r="L344" s="234"/>
      <c r="M344" s="234"/>
      <c r="N344" s="234"/>
      <c r="O344" s="234"/>
      <c r="P344" s="234"/>
      <c r="Q344" s="234"/>
      <c r="R344" s="234"/>
      <c r="S344" s="234"/>
      <c r="T344" s="234"/>
      <c r="U344" s="234"/>
      <c r="V344" s="234"/>
      <c r="W344" s="234"/>
      <c r="X344" s="234"/>
    </row>
    <row r="345" spans="1:24">
      <c r="A345" s="234"/>
      <c r="B345" s="234"/>
      <c r="C345" s="234"/>
      <c r="D345" s="234"/>
      <c r="E345" s="234"/>
      <c r="F345" s="234"/>
      <c r="G345" s="234"/>
      <c r="H345" s="234"/>
      <c r="I345" s="234"/>
      <c r="J345" s="234"/>
      <c r="K345" s="234"/>
      <c r="L345" s="234"/>
      <c r="M345" s="234"/>
      <c r="N345" s="234"/>
      <c r="O345" s="234"/>
      <c r="P345" s="234"/>
      <c r="Q345" s="234"/>
      <c r="R345" s="234"/>
      <c r="S345" s="234"/>
      <c r="T345" s="234"/>
      <c r="U345" s="234"/>
      <c r="V345" s="234"/>
      <c r="W345" s="234"/>
      <c r="X345" s="234"/>
    </row>
    <row r="346" spans="1:24">
      <c r="A346" s="234"/>
      <c r="B346" s="234"/>
      <c r="C346" s="234"/>
      <c r="D346" s="234"/>
      <c r="E346" s="234"/>
      <c r="F346" s="234"/>
      <c r="G346" s="234"/>
      <c r="H346" s="234"/>
      <c r="I346" s="234"/>
      <c r="J346" s="234"/>
      <c r="K346" s="234"/>
      <c r="L346" s="234"/>
      <c r="M346" s="234"/>
      <c r="N346" s="234"/>
      <c r="O346" s="234"/>
      <c r="P346" s="234"/>
      <c r="Q346" s="234"/>
      <c r="R346" s="234"/>
      <c r="S346" s="234"/>
      <c r="T346" s="234"/>
      <c r="U346" s="234"/>
      <c r="V346" s="234"/>
      <c r="W346" s="234"/>
      <c r="X346" s="234"/>
    </row>
    <row r="347" spans="1:24">
      <c r="A347" s="234"/>
      <c r="B347" s="234"/>
      <c r="C347" s="234"/>
      <c r="D347" s="234"/>
      <c r="E347" s="234"/>
      <c r="F347" s="234"/>
      <c r="G347" s="234"/>
      <c r="H347" s="234"/>
      <c r="I347" s="234"/>
      <c r="J347" s="234"/>
      <c r="K347" s="234"/>
      <c r="L347" s="234"/>
      <c r="M347" s="234"/>
      <c r="N347" s="234"/>
      <c r="O347" s="234"/>
      <c r="P347" s="234"/>
      <c r="Q347" s="234"/>
      <c r="R347" s="234"/>
      <c r="S347" s="234"/>
      <c r="T347" s="234"/>
      <c r="U347" s="234"/>
      <c r="V347" s="234"/>
      <c r="W347" s="234"/>
      <c r="X347" s="234"/>
    </row>
    <row r="348" spans="1:24">
      <c r="A348" s="234"/>
      <c r="B348" s="234"/>
      <c r="C348" s="234"/>
      <c r="D348" s="234"/>
      <c r="E348" s="234"/>
      <c r="F348" s="234"/>
      <c r="G348" s="234"/>
      <c r="H348" s="234"/>
      <c r="I348" s="234"/>
      <c r="J348" s="234"/>
      <c r="K348" s="234"/>
      <c r="L348" s="234"/>
      <c r="M348" s="234"/>
      <c r="N348" s="234"/>
      <c r="O348" s="234"/>
      <c r="P348" s="234"/>
      <c r="Q348" s="234"/>
      <c r="R348" s="234"/>
      <c r="S348" s="234"/>
      <c r="T348" s="234"/>
      <c r="U348" s="234"/>
      <c r="V348" s="234"/>
      <c r="W348" s="234"/>
      <c r="X348" s="234"/>
    </row>
    <row r="349" spans="1:24">
      <c r="A349" s="234"/>
      <c r="B349" s="234"/>
      <c r="C349" s="234"/>
      <c r="D349" s="234"/>
      <c r="E349" s="234"/>
      <c r="F349" s="234"/>
      <c r="G349" s="234"/>
      <c r="H349" s="234"/>
      <c r="I349" s="234"/>
      <c r="J349" s="234"/>
      <c r="K349" s="234"/>
      <c r="L349" s="234"/>
      <c r="M349" s="234"/>
      <c r="N349" s="234"/>
      <c r="O349" s="234"/>
      <c r="P349" s="234"/>
      <c r="Q349" s="234"/>
      <c r="R349" s="234"/>
      <c r="S349" s="234"/>
      <c r="T349" s="234"/>
      <c r="U349" s="234"/>
      <c r="V349" s="234"/>
      <c r="W349" s="234"/>
      <c r="X349" s="234"/>
    </row>
    <row r="350" spans="1:24">
      <c r="A350" s="234"/>
      <c r="B350" s="234"/>
      <c r="C350" s="234"/>
      <c r="D350" s="234"/>
      <c r="E350" s="234"/>
      <c r="F350" s="234"/>
      <c r="G350" s="234"/>
      <c r="H350" s="234"/>
      <c r="I350" s="234"/>
      <c r="J350" s="234"/>
      <c r="K350" s="234"/>
      <c r="L350" s="234"/>
      <c r="M350" s="234"/>
      <c r="N350" s="234"/>
      <c r="O350" s="234"/>
      <c r="P350" s="234"/>
      <c r="Q350" s="234"/>
      <c r="R350" s="234"/>
      <c r="S350" s="234"/>
      <c r="T350" s="234"/>
      <c r="U350" s="234"/>
      <c r="V350" s="234"/>
      <c r="W350" s="234"/>
      <c r="X350" s="234"/>
    </row>
    <row r="351" spans="1:24">
      <c r="A351" s="234"/>
      <c r="B351" s="234"/>
      <c r="C351" s="234"/>
      <c r="D351" s="234"/>
      <c r="E351" s="234"/>
      <c r="F351" s="234"/>
      <c r="G351" s="234"/>
      <c r="H351" s="234"/>
      <c r="I351" s="234"/>
      <c r="J351" s="234"/>
      <c r="K351" s="234"/>
      <c r="L351" s="234"/>
      <c r="M351" s="234"/>
      <c r="N351" s="234"/>
      <c r="O351" s="234"/>
      <c r="P351" s="234"/>
      <c r="Q351" s="234"/>
      <c r="R351" s="234"/>
      <c r="S351" s="234"/>
      <c r="T351" s="234"/>
      <c r="U351" s="234"/>
      <c r="V351" s="234"/>
      <c r="W351" s="234"/>
      <c r="X351" s="234"/>
    </row>
    <row r="352" spans="1:24">
      <c r="A352" s="234"/>
      <c r="B352" s="234"/>
      <c r="C352" s="234"/>
      <c r="D352" s="234"/>
      <c r="E352" s="234"/>
      <c r="F352" s="234"/>
      <c r="G352" s="234"/>
      <c r="H352" s="234"/>
      <c r="I352" s="234"/>
      <c r="J352" s="234"/>
      <c r="K352" s="234"/>
      <c r="L352" s="234"/>
      <c r="M352" s="234"/>
      <c r="N352" s="234"/>
      <c r="O352" s="234"/>
      <c r="P352" s="234"/>
      <c r="Q352" s="234"/>
      <c r="R352" s="234"/>
      <c r="S352" s="234"/>
      <c r="T352" s="234"/>
      <c r="U352" s="234"/>
      <c r="V352" s="234"/>
      <c r="W352" s="234"/>
      <c r="X352" s="234"/>
    </row>
    <row r="353" spans="1:24">
      <c r="A353" s="234"/>
      <c r="B353" s="234"/>
      <c r="C353" s="234"/>
      <c r="D353" s="234"/>
      <c r="E353" s="234"/>
      <c r="F353" s="234"/>
      <c r="G353" s="234"/>
      <c r="H353" s="234"/>
      <c r="I353" s="234"/>
      <c r="J353" s="234"/>
      <c r="K353" s="234"/>
      <c r="L353" s="234"/>
      <c r="M353" s="234"/>
      <c r="N353" s="234"/>
      <c r="O353" s="234"/>
      <c r="P353" s="234"/>
      <c r="Q353" s="234"/>
      <c r="R353" s="234"/>
      <c r="S353" s="234"/>
      <c r="T353" s="234"/>
      <c r="U353" s="234"/>
      <c r="V353" s="234"/>
      <c r="W353" s="234"/>
      <c r="X353" s="234"/>
    </row>
    <row r="354" spans="1:24">
      <c r="A354" s="234"/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234"/>
      <c r="X354" s="234"/>
    </row>
    <row r="355" spans="1:24">
      <c r="A355" s="234"/>
      <c r="B355" s="234"/>
      <c r="C355" s="234"/>
      <c r="D355" s="234"/>
      <c r="E355" s="234"/>
      <c r="F355" s="234"/>
      <c r="G355" s="234"/>
      <c r="H355" s="234"/>
      <c r="I355" s="234"/>
      <c r="J355" s="234"/>
      <c r="K355" s="234"/>
      <c r="L355" s="234"/>
      <c r="M355" s="234"/>
      <c r="N355" s="234"/>
      <c r="O355" s="234"/>
      <c r="P355" s="234"/>
      <c r="Q355" s="234"/>
      <c r="R355" s="234"/>
      <c r="S355" s="234"/>
      <c r="T355" s="234"/>
      <c r="U355" s="234"/>
      <c r="V355" s="234"/>
      <c r="W355" s="234"/>
      <c r="X355" s="234"/>
    </row>
    <row r="356" spans="1:24">
      <c r="A356" s="234"/>
      <c r="B356" s="234"/>
      <c r="C356" s="234"/>
      <c r="D356" s="234"/>
      <c r="E356" s="234"/>
      <c r="F356" s="234"/>
      <c r="G356" s="234"/>
      <c r="H356" s="234"/>
      <c r="I356" s="234"/>
      <c r="J356" s="234"/>
      <c r="K356" s="234"/>
      <c r="L356" s="234"/>
      <c r="M356" s="234"/>
      <c r="N356" s="234"/>
      <c r="O356" s="234"/>
      <c r="P356" s="234"/>
      <c r="Q356" s="234"/>
      <c r="R356" s="234"/>
      <c r="S356" s="234"/>
      <c r="T356" s="234"/>
      <c r="U356" s="234"/>
      <c r="V356" s="234"/>
      <c r="W356" s="234"/>
      <c r="X356" s="234"/>
    </row>
    <row r="357" spans="1:24">
      <c r="A357" s="234"/>
      <c r="B357" s="234"/>
      <c r="C357" s="234"/>
      <c r="D357" s="234"/>
      <c r="E357" s="234"/>
      <c r="F357" s="234"/>
      <c r="G357" s="234"/>
      <c r="H357" s="234"/>
      <c r="I357" s="234"/>
      <c r="J357" s="234"/>
      <c r="K357" s="234"/>
      <c r="L357" s="234"/>
      <c r="M357" s="234"/>
      <c r="N357" s="234"/>
      <c r="O357" s="234"/>
      <c r="P357" s="234"/>
      <c r="Q357" s="234"/>
      <c r="R357" s="234"/>
      <c r="S357" s="234"/>
      <c r="T357" s="234"/>
      <c r="U357" s="234"/>
      <c r="V357" s="234"/>
      <c r="W357" s="234"/>
      <c r="X357" s="234"/>
    </row>
    <row r="358" spans="1:24">
      <c r="A358" s="234"/>
      <c r="B358" s="234"/>
      <c r="C358" s="234"/>
      <c r="D358" s="234"/>
      <c r="E358" s="234"/>
      <c r="F358" s="234"/>
      <c r="G358" s="234"/>
      <c r="H358" s="234"/>
      <c r="I358" s="234"/>
      <c r="J358" s="234"/>
      <c r="K358" s="234"/>
      <c r="L358" s="234"/>
      <c r="M358" s="234"/>
      <c r="N358" s="234"/>
      <c r="O358" s="234"/>
      <c r="P358" s="234"/>
      <c r="Q358" s="234"/>
      <c r="R358" s="234"/>
      <c r="S358" s="234"/>
      <c r="T358" s="234"/>
      <c r="U358" s="234"/>
      <c r="V358" s="234"/>
      <c r="W358" s="234"/>
      <c r="X358" s="234"/>
    </row>
    <row r="359" spans="1:24">
      <c r="A359" s="234"/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234"/>
      <c r="X359" s="234"/>
    </row>
    <row r="360" spans="1:24">
      <c r="A360" s="234"/>
      <c r="B360" s="234"/>
      <c r="C360" s="234"/>
      <c r="D360" s="234"/>
      <c r="E360" s="234"/>
      <c r="F360" s="234"/>
      <c r="G360" s="234"/>
      <c r="H360" s="234"/>
      <c r="I360" s="234"/>
      <c r="J360" s="234"/>
      <c r="K360" s="234"/>
      <c r="L360" s="234"/>
      <c r="M360" s="234"/>
      <c r="N360" s="234"/>
      <c r="O360" s="234"/>
      <c r="P360" s="234"/>
      <c r="Q360" s="234"/>
      <c r="R360" s="234"/>
      <c r="S360" s="234"/>
      <c r="T360" s="234"/>
      <c r="U360" s="234"/>
      <c r="V360" s="234"/>
      <c r="W360" s="234"/>
      <c r="X360" s="234"/>
    </row>
    <row r="361" spans="1:24">
      <c r="A361" s="234"/>
      <c r="B361" s="234"/>
      <c r="C361" s="234"/>
      <c r="D361" s="234"/>
      <c r="E361" s="234"/>
      <c r="F361" s="234"/>
      <c r="G361" s="234"/>
      <c r="H361" s="234"/>
      <c r="I361" s="234"/>
      <c r="J361" s="234"/>
      <c r="K361" s="234"/>
      <c r="L361" s="234"/>
      <c r="M361" s="234"/>
      <c r="N361" s="234"/>
      <c r="O361" s="234"/>
      <c r="P361" s="234"/>
      <c r="Q361" s="234"/>
      <c r="R361" s="234"/>
      <c r="S361" s="234"/>
      <c r="T361" s="234"/>
      <c r="U361" s="234"/>
      <c r="V361" s="234"/>
      <c r="W361" s="234"/>
      <c r="X361" s="234"/>
    </row>
    <row r="362" spans="1:24">
      <c r="A362" s="234"/>
      <c r="B362" s="234"/>
      <c r="C362" s="234"/>
      <c r="D362" s="234"/>
      <c r="E362" s="234"/>
      <c r="F362" s="234"/>
      <c r="G362" s="234"/>
      <c r="H362" s="234"/>
      <c r="I362" s="234"/>
      <c r="J362" s="234"/>
      <c r="K362" s="234"/>
      <c r="L362" s="234"/>
      <c r="M362" s="234"/>
      <c r="N362" s="234"/>
      <c r="O362" s="234"/>
      <c r="P362" s="234"/>
      <c r="Q362" s="234"/>
      <c r="R362" s="234"/>
      <c r="S362" s="234"/>
      <c r="T362" s="234"/>
      <c r="U362" s="234"/>
      <c r="V362" s="234"/>
      <c r="W362" s="234"/>
      <c r="X362" s="234"/>
    </row>
    <row r="363" spans="1:24">
      <c r="A363" s="234"/>
      <c r="B363" s="234"/>
      <c r="C363" s="234"/>
      <c r="D363" s="234"/>
      <c r="E363" s="234"/>
      <c r="F363" s="234"/>
      <c r="G363" s="234"/>
      <c r="H363" s="234"/>
      <c r="I363" s="234"/>
      <c r="J363" s="234"/>
      <c r="K363" s="234"/>
      <c r="L363" s="234"/>
      <c r="M363" s="234"/>
      <c r="N363" s="234"/>
      <c r="O363" s="234"/>
      <c r="P363" s="234"/>
      <c r="Q363" s="234"/>
      <c r="R363" s="234"/>
      <c r="S363" s="234"/>
      <c r="T363" s="234"/>
      <c r="U363" s="234"/>
      <c r="V363" s="234"/>
      <c r="W363" s="234"/>
      <c r="X363" s="234"/>
    </row>
    <row r="364" spans="1:24">
      <c r="A364" s="234"/>
      <c r="B364" s="234"/>
      <c r="C364" s="234"/>
      <c r="D364" s="234"/>
      <c r="E364" s="234"/>
      <c r="F364" s="234"/>
      <c r="G364" s="234"/>
      <c r="H364" s="234"/>
      <c r="I364" s="234"/>
      <c r="J364" s="234"/>
      <c r="K364" s="234"/>
      <c r="L364" s="234"/>
      <c r="M364" s="234"/>
      <c r="N364" s="234"/>
      <c r="O364" s="234"/>
      <c r="P364" s="234"/>
      <c r="Q364" s="234"/>
      <c r="R364" s="234"/>
      <c r="S364" s="234"/>
      <c r="T364" s="234"/>
      <c r="U364" s="234"/>
      <c r="V364" s="234"/>
      <c r="W364" s="234"/>
      <c r="X364" s="234"/>
    </row>
    <row r="365" spans="1:24">
      <c r="A365" s="234"/>
      <c r="B365" s="234"/>
      <c r="C365" s="234"/>
      <c r="D365" s="234"/>
      <c r="E365" s="234"/>
      <c r="F365" s="234"/>
      <c r="G365" s="234"/>
      <c r="H365" s="234"/>
      <c r="I365" s="234"/>
      <c r="J365" s="234"/>
      <c r="K365" s="234"/>
      <c r="L365" s="234"/>
      <c r="M365" s="234"/>
      <c r="N365" s="234"/>
      <c r="O365" s="234"/>
      <c r="P365" s="234"/>
      <c r="Q365" s="234"/>
      <c r="R365" s="234"/>
      <c r="S365" s="234"/>
      <c r="T365" s="234"/>
      <c r="U365" s="234"/>
      <c r="V365" s="234"/>
      <c r="W365" s="234"/>
      <c r="X365" s="234"/>
    </row>
    <row r="366" spans="1:24">
      <c r="A366" s="234"/>
      <c r="B366" s="234"/>
      <c r="C366" s="234"/>
      <c r="D366" s="234"/>
      <c r="E366" s="234"/>
      <c r="F366" s="234"/>
      <c r="G366" s="234"/>
      <c r="H366" s="234"/>
      <c r="I366" s="234"/>
      <c r="J366" s="234"/>
      <c r="K366" s="234"/>
      <c r="L366" s="234"/>
      <c r="M366" s="234"/>
      <c r="N366" s="234"/>
      <c r="O366" s="234"/>
      <c r="P366" s="234"/>
      <c r="Q366" s="234"/>
      <c r="R366" s="234"/>
      <c r="S366" s="234"/>
      <c r="T366" s="234"/>
      <c r="U366" s="234"/>
      <c r="V366" s="234"/>
      <c r="W366" s="234"/>
      <c r="X366" s="234"/>
    </row>
    <row r="367" spans="1:24">
      <c r="A367" s="234"/>
      <c r="B367" s="234"/>
      <c r="C367" s="234"/>
      <c r="D367" s="234"/>
      <c r="E367" s="234"/>
      <c r="F367" s="234"/>
      <c r="G367" s="234"/>
      <c r="H367" s="234"/>
      <c r="I367" s="234"/>
      <c r="J367" s="234"/>
      <c r="K367" s="234"/>
      <c r="L367" s="234"/>
      <c r="M367" s="234"/>
      <c r="N367" s="234"/>
      <c r="O367" s="234"/>
      <c r="P367" s="234"/>
      <c r="Q367" s="234"/>
      <c r="R367" s="234"/>
      <c r="S367" s="234"/>
      <c r="T367" s="234"/>
      <c r="U367" s="234"/>
      <c r="V367" s="234"/>
      <c r="W367" s="234"/>
      <c r="X367" s="234"/>
    </row>
    <row r="368" spans="1:24">
      <c r="A368" s="234"/>
      <c r="B368" s="234"/>
      <c r="C368" s="234"/>
      <c r="D368" s="234"/>
      <c r="E368" s="234"/>
      <c r="F368" s="234"/>
      <c r="G368" s="234"/>
      <c r="H368" s="234"/>
      <c r="I368" s="234"/>
      <c r="J368" s="234"/>
      <c r="K368" s="234"/>
      <c r="L368" s="234"/>
      <c r="M368" s="234"/>
      <c r="N368" s="234"/>
      <c r="O368" s="234"/>
      <c r="P368" s="234"/>
      <c r="Q368" s="234"/>
      <c r="R368" s="234"/>
      <c r="S368" s="234"/>
      <c r="T368" s="234"/>
      <c r="U368" s="234"/>
      <c r="V368" s="234"/>
      <c r="W368" s="234"/>
      <c r="X368" s="234"/>
    </row>
    <row r="369" spans="1:24">
      <c r="A369" s="234"/>
      <c r="B369" s="234"/>
      <c r="C369" s="234"/>
      <c r="D369" s="234"/>
      <c r="E369" s="234"/>
      <c r="F369" s="234"/>
      <c r="G369" s="234"/>
      <c r="H369" s="234"/>
      <c r="I369" s="234"/>
      <c r="J369" s="234"/>
      <c r="K369" s="234"/>
      <c r="L369" s="234"/>
      <c r="M369" s="234"/>
      <c r="N369" s="234"/>
      <c r="O369" s="234"/>
      <c r="P369" s="234"/>
      <c r="Q369" s="234"/>
      <c r="R369" s="234"/>
      <c r="S369" s="234"/>
      <c r="T369" s="234"/>
      <c r="U369" s="234"/>
      <c r="V369" s="234"/>
      <c r="W369" s="234"/>
      <c r="X369" s="234"/>
    </row>
    <row r="370" spans="1:24">
      <c r="A370" s="234"/>
      <c r="B370" s="234"/>
      <c r="C370" s="234"/>
      <c r="D370" s="234"/>
      <c r="E370" s="234"/>
      <c r="F370" s="234"/>
      <c r="G370" s="234"/>
      <c r="H370" s="234"/>
      <c r="I370" s="234"/>
      <c r="J370" s="234"/>
      <c r="K370" s="234"/>
      <c r="L370" s="234"/>
      <c r="M370" s="234"/>
      <c r="N370" s="234"/>
      <c r="O370" s="234"/>
      <c r="P370" s="234"/>
      <c r="Q370" s="234"/>
      <c r="R370" s="234"/>
      <c r="S370" s="234"/>
      <c r="T370" s="234"/>
      <c r="U370" s="234"/>
      <c r="V370" s="234"/>
      <c r="W370" s="234"/>
      <c r="X370" s="234"/>
    </row>
    <row r="371" spans="1:24">
      <c r="A371" s="234"/>
      <c r="B371" s="234"/>
      <c r="C371" s="234"/>
      <c r="D371" s="234"/>
      <c r="E371" s="234"/>
      <c r="F371" s="234"/>
      <c r="G371" s="234"/>
      <c r="H371" s="234"/>
      <c r="I371" s="234"/>
      <c r="J371" s="234"/>
      <c r="K371" s="234"/>
      <c r="L371" s="234"/>
      <c r="M371" s="234"/>
      <c r="N371" s="234"/>
      <c r="O371" s="234"/>
      <c r="P371" s="234"/>
      <c r="Q371" s="234"/>
      <c r="R371" s="234"/>
      <c r="S371" s="234"/>
      <c r="T371" s="234"/>
      <c r="U371" s="234"/>
      <c r="V371" s="234"/>
      <c r="W371" s="234"/>
      <c r="X371" s="234"/>
    </row>
    <row r="372" spans="1:24">
      <c r="A372" s="234"/>
      <c r="B372" s="234"/>
      <c r="C372" s="234"/>
      <c r="D372" s="234"/>
      <c r="E372" s="234"/>
      <c r="F372" s="234"/>
      <c r="G372" s="234"/>
      <c r="H372" s="234"/>
      <c r="I372" s="234"/>
      <c r="J372" s="234"/>
      <c r="K372" s="234"/>
      <c r="L372" s="234"/>
      <c r="M372" s="234"/>
      <c r="N372" s="234"/>
      <c r="O372" s="234"/>
      <c r="P372" s="234"/>
      <c r="Q372" s="234"/>
      <c r="R372" s="234"/>
      <c r="S372" s="234"/>
      <c r="T372" s="234"/>
      <c r="U372" s="234"/>
      <c r="V372" s="234"/>
      <c r="W372" s="234"/>
      <c r="X372" s="234"/>
    </row>
    <row r="373" spans="1:24">
      <c r="A373" s="234"/>
      <c r="B373" s="234"/>
      <c r="C373" s="234"/>
      <c r="D373" s="234"/>
      <c r="E373" s="234"/>
      <c r="F373" s="234"/>
      <c r="G373" s="234"/>
      <c r="H373" s="234"/>
      <c r="I373" s="234"/>
      <c r="J373" s="234"/>
      <c r="K373" s="234"/>
      <c r="L373" s="234"/>
      <c r="M373" s="234"/>
      <c r="N373" s="234"/>
      <c r="O373" s="234"/>
      <c r="P373" s="234"/>
      <c r="Q373" s="234"/>
      <c r="R373" s="234"/>
      <c r="S373" s="234"/>
      <c r="T373" s="234"/>
      <c r="U373" s="234"/>
      <c r="V373" s="234"/>
      <c r="W373" s="234"/>
      <c r="X373" s="234"/>
    </row>
    <row r="374" spans="1:24">
      <c r="A374" s="234"/>
      <c r="B374" s="234"/>
      <c r="C374" s="234"/>
      <c r="D374" s="234"/>
      <c r="E374" s="234"/>
      <c r="F374" s="234"/>
      <c r="G374" s="234"/>
      <c r="H374" s="234"/>
      <c r="I374" s="234"/>
      <c r="J374" s="234"/>
      <c r="K374" s="234"/>
      <c r="L374" s="234"/>
      <c r="M374" s="234"/>
      <c r="N374" s="234"/>
      <c r="O374" s="234"/>
      <c r="P374" s="234"/>
      <c r="Q374" s="234"/>
      <c r="R374" s="234"/>
      <c r="S374" s="234"/>
      <c r="T374" s="234"/>
      <c r="U374" s="234"/>
      <c r="V374" s="234"/>
      <c r="W374" s="234"/>
      <c r="X374" s="234"/>
    </row>
    <row r="375" spans="1:24">
      <c r="A375" s="234"/>
      <c r="B375" s="234"/>
      <c r="C375" s="234"/>
      <c r="D375" s="234"/>
      <c r="E375" s="234"/>
      <c r="F375" s="234"/>
      <c r="G375" s="234"/>
      <c r="H375" s="234"/>
      <c r="I375" s="234"/>
      <c r="J375" s="234"/>
      <c r="K375" s="234"/>
      <c r="L375" s="234"/>
      <c r="M375" s="234"/>
      <c r="N375" s="234"/>
      <c r="O375" s="234"/>
      <c r="P375" s="234"/>
      <c r="Q375" s="234"/>
      <c r="R375" s="234"/>
      <c r="S375" s="234"/>
      <c r="T375" s="234"/>
      <c r="U375" s="234"/>
      <c r="V375" s="234"/>
      <c r="W375" s="234"/>
      <c r="X375" s="234"/>
    </row>
    <row r="376" spans="1:24">
      <c r="A376" s="234"/>
      <c r="B376" s="234"/>
      <c r="C376" s="234"/>
      <c r="D376" s="234"/>
      <c r="E376" s="234"/>
      <c r="F376" s="234"/>
      <c r="G376" s="234"/>
      <c r="H376" s="234"/>
      <c r="I376" s="234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</row>
    <row r="377" spans="1:24">
      <c r="A377" s="234"/>
      <c r="B377" s="234"/>
      <c r="C377" s="234"/>
      <c r="D377" s="234"/>
      <c r="E377" s="234"/>
      <c r="F377" s="234"/>
      <c r="G377" s="234"/>
      <c r="H377" s="234"/>
      <c r="I377" s="234"/>
      <c r="J377" s="234"/>
      <c r="K377" s="234"/>
      <c r="L377" s="234"/>
      <c r="M377" s="234"/>
      <c r="N377" s="234"/>
      <c r="O377" s="234"/>
      <c r="P377" s="234"/>
      <c r="Q377" s="234"/>
      <c r="R377" s="234"/>
      <c r="S377" s="234"/>
      <c r="T377" s="234"/>
      <c r="U377" s="234"/>
      <c r="V377" s="234"/>
      <c r="W377" s="234"/>
      <c r="X377" s="234"/>
    </row>
    <row r="378" spans="1:24">
      <c r="A378" s="234"/>
      <c r="B378" s="234"/>
      <c r="C378" s="234"/>
      <c r="D378" s="234"/>
      <c r="E378" s="234"/>
      <c r="F378" s="234"/>
      <c r="G378" s="234"/>
      <c r="H378" s="234"/>
      <c r="I378" s="234"/>
      <c r="J378" s="234"/>
      <c r="K378" s="234"/>
      <c r="L378" s="234"/>
      <c r="M378" s="234"/>
      <c r="N378" s="234"/>
      <c r="O378" s="234"/>
      <c r="P378" s="234"/>
      <c r="Q378" s="234"/>
      <c r="R378" s="234"/>
      <c r="S378" s="234"/>
      <c r="T378" s="234"/>
      <c r="U378" s="234"/>
      <c r="V378" s="234"/>
      <c r="W378" s="234"/>
      <c r="X378" s="234"/>
    </row>
    <row r="379" spans="1:24">
      <c r="A379" s="234"/>
      <c r="B379" s="234"/>
      <c r="C379" s="234"/>
      <c r="D379" s="234"/>
      <c r="E379" s="234"/>
      <c r="F379" s="234"/>
      <c r="G379" s="234"/>
      <c r="H379" s="234"/>
      <c r="I379" s="234"/>
      <c r="J379" s="234"/>
      <c r="K379" s="234"/>
      <c r="L379" s="234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4"/>
      <c r="X379" s="234"/>
    </row>
    <row r="380" spans="1:24">
      <c r="A380" s="234"/>
      <c r="B380" s="234"/>
      <c r="C380" s="234"/>
      <c r="D380" s="234"/>
      <c r="E380" s="234"/>
      <c r="F380" s="234"/>
      <c r="G380" s="234"/>
      <c r="H380" s="234"/>
      <c r="I380" s="234"/>
      <c r="J380" s="234"/>
      <c r="K380" s="234"/>
      <c r="L380" s="234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4"/>
    </row>
    <row r="381" spans="1:24">
      <c r="A381" s="234"/>
      <c r="B381" s="234"/>
      <c r="C381" s="234"/>
      <c r="D381" s="234"/>
      <c r="E381" s="234"/>
      <c r="F381" s="234"/>
      <c r="G381" s="234"/>
      <c r="H381" s="234"/>
      <c r="I381" s="234"/>
      <c r="J381" s="234"/>
      <c r="K381" s="234"/>
      <c r="L381" s="234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</row>
    <row r="382" spans="1:24">
      <c r="A382" s="234"/>
      <c r="B382" s="234"/>
      <c r="C382" s="234"/>
      <c r="D382" s="234"/>
      <c r="E382" s="234"/>
      <c r="F382" s="234"/>
      <c r="G382" s="234"/>
      <c r="H382" s="234"/>
      <c r="I382" s="234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</row>
    <row r="383" spans="1:24">
      <c r="A383" s="234"/>
      <c r="B383" s="234"/>
      <c r="C383" s="234"/>
      <c r="D383" s="234"/>
      <c r="E383" s="234"/>
      <c r="F383" s="234"/>
      <c r="G383" s="234"/>
      <c r="H383" s="234"/>
      <c r="I383" s="234"/>
      <c r="J383" s="234"/>
      <c r="K383" s="234"/>
      <c r="L383" s="234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</row>
    <row r="384" spans="1:24">
      <c r="A384" s="234"/>
      <c r="B384" s="234"/>
      <c r="C384" s="234"/>
      <c r="D384" s="234"/>
      <c r="E384" s="234"/>
      <c r="F384" s="234"/>
      <c r="G384" s="234"/>
      <c r="H384" s="234"/>
      <c r="I384" s="234"/>
      <c r="J384" s="234"/>
      <c r="K384" s="234"/>
      <c r="L384" s="234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</row>
    <row r="385" spans="1:24">
      <c r="A385" s="234"/>
      <c r="B385" s="234"/>
      <c r="C385" s="234"/>
      <c r="D385" s="234"/>
      <c r="E385" s="234"/>
      <c r="F385" s="234"/>
      <c r="G385" s="234"/>
      <c r="H385" s="234"/>
      <c r="I385" s="234"/>
      <c r="J385" s="234"/>
      <c r="K385" s="234"/>
      <c r="L385" s="234"/>
      <c r="M385" s="234"/>
      <c r="N385" s="234"/>
      <c r="O385" s="234"/>
      <c r="P385" s="234"/>
      <c r="Q385" s="234"/>
      <c r="R385" s="234"/>
      <c r="S385" s="234"/>
      <c r="T385" s="234"/>
      <c r="U385" s="234"/>
      <c r="V385" s="234"/>
      <c r="W385" s="234"/>
      <c r="X385" s="234"/>
    </row>
    <row r="386" spans="1:24">
      <c r="A386" s="234"/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234"/>
      <c r="X386" s="234"/>
    </row>
    <row r="387" spans="1:24">
      <c r="A387" s="234"/>
      <c r="B387" s="234"/>
      <c r="C387" s="234"/>
      <c r="D387" s="234"/>
      <c r="E387" s="234"/>
      <c r="F387" s="234"/>
      <c r="G387" s="234"/>
      <c r="H387" s="234"/>
      <c r="I387" s="234"/>
      <c r="J387" s="234"/>
      <c r="K387" s="234"/>
      <c r="L387" s="234"/>
      <c r="M387" s="234"/>
      <c r="N387" s="234"/>
      <c r="O387" s="234"/>
      <c r="P387" s="234"/>
      <c r="Q387" s="234"/>
      <c r="R387" s="234"/>
      <c r="S387" s="234"/>
      <c r="T387" s="234"/>
      <c r="U387" s="234"/>
      <c r="V387" s="234"/>
      <c r="W387" s="234"/>
      <c r="X387" s="234"/>
    </row>
    <row r="388" spans="1:24">
      <c r="A388" s="234"/>
      <c r="B388" s="234"/>
      <c r="C388" s="234"/>
      <c r="D388" s="234"/>
      <c r="E388" s="234"/>
      <c r="F388" s="234"/>
      <c r="G388" s="234"/>
      <c r="H388" s="234"/>
      <c r="I388" s="234"/>
      <c r="J388" s="234"/>
      <c r="K388" s="234"/>
      <c r="L388" s="234"/>
      <c r="M388" s="234"/>
      <c r="N388" s="234"/>
      <c r="O388" s="234"/>
      <c r="P388" s="234"/>
      <c r="Q388" s="234"/>
      <c r="R388" s="234"/>
      <c r="S388" s="234"/>
      <c r="T388" s="234"/>
      <c r="U388" s="234"/>
      <c r="V388" s="234"/>
      <c r="W388" s="234"/>
      <c r="X388" s="234"/>
    </row>
    <row r="389" spans="1:24">
      <c r="A389" s="234"/>
      <c r="B389" s="234"/>
      <c r="C389" s="234"/>
      <c r="D389" s="234"/>
      <c r="E389" s="234"/>
      <c r="F389" s="234"/>
      <c r="G389" s="234"/>
      <c r="H389" s="234"/>
      <c r="I389" s="234"/>
      <c r="J389" s="234"/>
      <c r="K389" s="234"/>
      <c r="L389" s="234"/>
      <c r="M389" s="234"/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</row>
    <row r="390" spans="1:24">
      <c r="A390" s="234"/>
      <c r="B390" s="234"/>
      <c r="C390" s="234"/>
      <c r="D390" s="234"/>
      <c r="E390" s="234"/>
      <c r="F390" s="234"/>
      <c r="G390" s="234"/>
      <c r="H390" s="234"/>
      <c r="I390" s="234"/>
      <c r="J390" s="234"/>
      <c r="K390" s="234"/>
      <c r="L390" s="234"/>
      <c r="M390" s="234"/>
      <c r="N390" s="234"/>
      <c r="O390" s="234"/>
      <c r="P390" s="234"/>
      <c r="Q390" s="234"/>
      <c r="R390" s="234"/>
      <c r="S390" s="234"/>
      <c r="T390" s="234"/>
      <c r="U390" s="234"/>
      <c r="V390" s="234"/>
      <c r="W390" s="234"/>
      <c r="X390" s="234"/>
    </row>
    <row r="391" spans="1:24">
      <c r="A391" s="234"/>
      <c r="B391" s="234"/>
      <c r="C391" s="234"/>
      <c r="D391" s="234"/>
      <c r="E391" s="234"/>
      <c r="F391" s="234"/>
      <c r="G391" s="234"/>
      <c r="H391" s="234"/>
      <c r="I391" s="234"/>
      <c r="J391" s="234"/>
      <c r="K391" s="234"/>
      <c r="L391" s="234"/>
      <c r="M391" s="234"/>
      <c r="N391" s="234"/>
      <c r="O391" s="234"/>
      <c r="P391" s="234"/>
      <c r="Q391" s="234"/>
      <c r="R391" s="234"/>
      <c r="S391" s="234"/>
      <c r="T391" s="234"/>
      <c r="U391" s="234"/>
      <c r="V391" s="234"/>
      <c r="W391" s="234"/>
      <c r="X391" s="234"/>
    </row>
    <row r="392" spans="1:24">
      <c r="A392" s="234"/>
      <c r="B392" s="234"/>
      <c r="C392" s="234"/>
      <c r="D392" s="234"/>
      <c r="E392" s="234"/>
      <c r="F392" s="234"/>
      <c r="G392" s="234"/>
      <c r="H392" s="234"/>
      <c r="I392" s="234"/>
      <c r="J392" s="234"/>
      <c r="K392" s="234"/>
      <c r="L392" s="234"/>
      <c r="M392" s="234"/>
      <c r="N392" s="234"/>
      <c r="O392" s="234"/>
      <c r="P392" s="234"/>
      <c r="Q392" s="234"/>
      <c r="R392" s="234"/>
      <c r="S392" s="234"/>
      <c r="T392" s="234"/>
      <c r="U392" s="234"/>
      <c r="V392" s="234"/>
      <c r="W392" s="234"/>
      <c r="X392" s="234"/>
    </row>
    <row r="393" spans="1:24">
      <c r="A393" s="234"/>
      <c r="B393" s="234"/>
      <c r="C393" s="234"/>
      <c r="D393" s="234"/>
      <c r="E393" s="234"/>
      <c r="F393" s="234"/>
      <c r="G393" s="234"/>
      <c r="H393" s="234"/>
      <c r="I393" s="234"/>
      <c r="J393" s="234"/>
      <c r="K393" s="234"/>
      <c r="L393" s="234"/>
      <c r="M393" s="234"/>
      <c r="N393" s="234"/>
      <c r="O393" s="234"/>
      <c r="P393" s="234"/>
      <c r="Q393" s="234"/>
      <c r="R393" s="234"/>
      <c r="S393" s="234"/>
      <c r="T393" s="234"/>
      <c r="U393" s="234"/>
      <c r="V393" s="234"/>
      <c r="W393" s="234"/>
      <c r="X393" s="234"/>
    </row>
    <row r="394" spans="1:24">
      <c r="A394" s="234"/>
      <c r="B394" s="234"/>
      <c r="C394" s="234"/>
      <c r="D394" s="234"/>
      <c r="E394" s="234"/>
      <c r="F394" s="234"/>
      <c r="G394" s="234"/>
      <c r="H394" s="234"/>
      <c r="I394" s="234"/>
      <c r="J394" s="234"/>
      <c r="K394" s="234"/>
      <c r="L394" s="234"/>
      <c r="M394" s="234"/>
      <c r="N394" s="234"/>
      <c r="O394" s="234"/>
      <c r="P394" s="234"/>
      <c r="Q394" s="234"/>
      <c r="R394" s="234"/>
      <c r="S394" s="234"/>
      <c r="T394" s="234"/>
      <c r="U394" s="234"/>
      <c r="V394" s="234"/>
      <c r="W394" s="234"/>
      <c r="X394" s="234"/>
    </row>
    <row r="395" spans="1:24">
      <c r="A395" s="234"/>
      <c r="B395" s="234"/>
      <c r="C395" s="234"/>
      <c r="D395" s="234"/>
      <c r="E395" s="234"/>
      <c r="F395" s="234"/>
      <c r="G395" s="234"/>
      <c r="H395" s="234"/>
      <c r="I395" s="234"/>
      <c r="J395" s="234"/>
      <c r="K395" s="234"/>
      <c r="L395" s="234"/>
      <c r="M395" s="234"/>
      <c r="N395" s="234"/>
      <c r="O395" s="234"/>
      <c r="P395" s="234"/>
      <c r="Q395" s="234"/>
      <c r="R395" s="234"/>
      <c r="S395" s="234"/>
      <c r="T395" s="234"/>
      <c r="U395" s="234"/>
      <c r="V395" s="234"/>
      <c r="W395" s="234"/>
      <c r="X395" s="234"/>
    </row>
    <row r="396" spans="1:24">
      <c r="A396" s="234"/>
      <c r="B396" s="234"/>
      <c r="C396" s="234"/>
      <c r="D396" s="234"/>
      <c r="E396" s="234"/>
      <c r="F396" s="234"/>
      <c r="G396" s="234"/>
      <c r="H396" s="234"/>
      <c r="I396" s="234"/>
      <c r="J396" s="234"/>
      <c r="K396" s="234"/>
      <c r="L396" s="234"/>
      <c r="M396" s="234"/>
      <c r="N396" s="234"/>
      <c r="O396" s="234"/>
      <c r="P396" s="234"/>
      <c r="Q396" s="234"/>
      <c r="R396" s="234"/>
      <c r="S396" s="234"/>
      <c r="T396" s="234"/>
      <c r="U396" s="234"/>
      <c r="V396" s="234"/>
      <c r="W396" s="234"/>
      <c r="X396" s="234"/>
    </row>
    <row r="397" spans="1:24">
      <c r="A397" s="234"/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234"/>
      <c r="P397" s="234"/>
      <c r="Q397" s="234"/>
      <c r="R397" s="234"/>
      <c r="S397" s="234"/>
      <c r="T397" s="234"/>
      <c r="U397" s="234"/>
      <c r="V397" s="234"/>
      <c r="W397" s="234"/>
      <c r="X397" s="234"/>
    </row>
    <row r="398" spans="1:24">
      <c r="A398" s="234"/>
      <c r="B398" s="234"/>
      <c r="C398" s="234"/>
      <c r="D398" s="234"/>
      <c r="E398" s="234"/>
      <c r="F398" s="234"/>
      <c r="G398" s="234"/>
      <c r="H398" s="234"/>
      <c r="I398" s="234"/>
      <c r="J398" s="234"/>
      <c r="K398" s="234"/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</row>
    <row r="399" spans="1:24">
      <c r="A399" s="234"/>
      <c r="B399" s="234"/>
      <c r="C399" s="234"/>
      <c r="D399" s="234"/>
      <c r="E399" s="234"/>
      <c r="F399" s="234"/>
      <c r="G399" s="234"/>
      <c r="H399" s="234"/>
      <c r="I399" s="234"/>
      <c r="J399" s="234"/>
      <c r="K399" s="234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</row>
    <row r="400" spans="1:24">
      <c r="A400" s="234"/>
      <c r="B400" s="234"/>
      <c r="C400" s="234"/>
      <c r="D400" s="234"/>
      <c r="E400" s="234"/>
      <c r="F400" s="234"/>
      <c r="G400" s="234"/>
      <c r="H400" s="234"/>
      <c r="I400" s="234"/>
      <c r="J400" s="234"/>
      <c r="K400" s="234"/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</row>
    <row r="401" spans="1:24">
      <c r="A401" s="234"/>
      <c r="B401" s="234"/>
      <c r="C401" s="234"/>
      <c r="D401" s="234"/>
      <c r="E401" s="234"/>
      <c r="F401" s="234"/>
      <c r="G401" s="234"/>
      <c r="H401" s="234"/>
      <c r="I401" s="234"/>
      <c r="J401" s="234"/>
      <c r="K401" s="234"/>
      <c r="L401" s="234"/>
      <c r="M401" s="234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</row>
    <row r="402" spans="1:24">
      <c r="A402" s="234"/>
      <c r="B402" s="234"/>
      <c r="C402" s="234"/>
      <c r="D402" s="234"/>
      <c r="E402" s="234"/>
      <c r="F402" s="234"/>
      <c r="G402" s="234"/>
      <c r="H402" s="234"/>
      <c r="I402" s="234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</row>
    <row r="403" spans="1:24">
      <c r="A403" s="234"/>
      <c r="B403" s="234"/>
      <c r="C403" s="234"/>
      <c r="D403" s="234"/>
      <c r="E403" s="234"/>
      <c r="F403" s="234"/>
      <c r="G403" s="234"/>
      <c r="H403" s="234"/>
      <c r="I403" s="234"/>
      <c r="J403" s="234"/>
      <c r="K403" s="234"/>
      <c r="L403" s="234"/>
      <c r="M403" s="234"/>
      <c r="N403" s="234"/>
      <c r="O403" s="234"/>
      <c r="P403" s="234"/>
      <c r="Q403" s="234"/>
      <c r="R403" s="234"/>
      <c r="S403" s="234"/>
      <c r="T403" s="234"/>
      <c r="U403" s="234"/>
      <c r="V403" s="234"/>
      <c r="W403" s="234"/>
      <c r="X403" s="234"/>
    </row>
    <row r="404" spans="1:24">
      <c r="A404" s="234"/>
      <c r="B404" s="234"/>
      <c r="C404" s="234"/>
      <c r="D404" s="234"/>
      <c r="E404" s="234"/>
      <c r="F404" s="234"/>
      <c r="G404" s="234"/>
      <c r="H404" s="234"/>
      <c r="I404" s="234"/>
      <c r="J404" s="234"/>
      <c r="K404" s="234"/>
      <c r="L404" s="234"/>
      <c r="M404" s="234"/>
      <c r="N404" s="234"/>
      <c r="O404" s="234"/>
      <c r="P404" s="234"/>
      <c r="Q404" s="234"/>
      <c r="R404" s="234"/>
      <c r="S404" s="234"/>
      <c r="T404" s="234"/>
      <c r="U404" s="234"/>
      <c r="V404" s="234"/>
      <c r="W404" s="234"/>
      <c r="X404" s="234"/>
    </row>
    <row r="405" spans="1:24">
      <c r="A405" s="234"/>
      <c r="B405" s="234"/>
      <c r="C405" s="234"/>
      <c r="D405" s="234"/>
      <c r="E405" s="234"/>
      <c r="F405" s="234"/>
      <c r="G405" s="234"/>
      <c r="H405" s="234"/>
      <c r="I405" s="234"/>
      <c r="J405" s="234"/>
      <c r="K405" s="234"/>
      <c r="L405" s="234"/>
      <c r="M405" s="234"/>
      <c r="N405" s="234"/>
      <c r="O405" s="234"/>
      <c r="P405" s="234"/>
      <c r="Q405" s="234"/>
      <c r="R405" s="234"/>
      <c r="S405" s="234"/>
      <c r="T405" s="234"/>
      <c r="U405" s="234"/>
      <c r="V405" s="234"/>
      <c r="W405" s="234"/>
      <c r="X405" s="234"/>
    </row>
    <row r="406" spans="1:24">
      <c r="A406" s="234"/>
      <c r="B406" s="234"/>
      <c r="C406" s="234"/>
      <c r="D406" s="234"/>
      <c r="E406" s="234"/>
      <c r="F406" s="234"/>
      <c r="G406" s="234"/>
      <c r="H406" s="234"/>
      <c r="I406" s="234"/>
      <c r="J406" s="234"/>
      <c r="K406" s="234"/>
      <c r="L406" s="234"/>
      <c r="M406" s="234"/>
      <c r="N406" s="234"/>
      <c r="O406" s="234"/>
      <c r="P406" s="234"/>
      <c r="Q406" s="234"/>
      <c r="R406" s="234"/>
      <c r="S406" s="234"/>
      <c r="T406" s="234"/>
      <c r="U406" s="234"/>
      <c r="V406" s="234"/>
      <c r="W406" s="234"/>
      <c r="X406" s="234"/>
    </row>
    <row r="407" spans="1:24">
      <c r="A407" s="234"/>
      <c r="B407" s="234"/>
      <c r="C407" s="234"/>
      <c r="D407" s="234"/>
      <c r="E407" s="234"/>
      <c r="F407" s="234"/>
      <c r="G407" s="234"/>
      <c r="H407" s="234"/>
      <c r="I407" s="234"/>
      <c r="J407" s="234"/>
      <c r="K407" s="234"/>
      <c r="L407" s="234"/>
      <c r="M407" s="234"/>
      <c r="N407" s="234"/>
      <c r="O407" s="234"/>
      <c r="P407" s="234"/>
      <c r="Q407" s="234"/>
      <c r="R407" s="234"/>
      <c r="S407" s="234"/>
      <c r="T407" s="234"/>
      <c r="U407" s="234"/>
      <c r="V407" s="234"/>
      <c r="W407" s="234"/>
      <c r="X407" s="234"/>
    </row>
    <row r="408" spans="1:24">
      <c r="A408" s="234"/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234"/>
      <c r="P408" s="234"/>
      <c r="Q408" s="234"/>
      <c r="R408" s="234"/>
      <c r="S408" s="234"/>
      <c r="T408" s="234"/>
      <c r="U408" s="234"/>
      <c r="V408" s="234"/>
      <c r="W408" s="234"/>
      <c r="X408" s="234"/>
    </row>
    <row r="409" spans="1:24">
      <c r="A409" s="234"/>
      <c r="B409" s="234"/>
      <c r="C409" s="234"/>
      <c r="D409" s="234"/>
      <c r="E409" s="234"/>
      <c r="F409" s="234"/>
      <c r="G409" s="234"/>
      <c r="H409" s="234"/>
      <c r="I409" s="234"/>
      <c r="J409" s="234"/>
      <c r="K409" s="234"/>
      <c r="L409" s="234"/>
      <c r="M409" s="234"/>
      <c r="N409" s="234"/>
      <c r="O409" s="234"/>
      <c r="P409" s="234"/>
      <c r="Q409" s="234"/>
      <c r="R409" s="234"/>
      <c r="S409" s="234"/>
      <c r="T409" s="234"/>
      <c r="U409" s="234"/>
      <c r="V409" s="234"/>
      <c r="W409" s="234"/>
      <c r="X409" s="234"/>
    </row>
    <row r="410" spans="1:24">
      <c r="A410" s="234"/>
      <c r="B410" s="234"/>
      <c r="C410" s="234"/>
      <c r="D410" s="234"/>
      <c r="E410" s="234"/>
      <c r="F410" s="234"/>
      <c r="G410" s="234"/>
      <c r="H410" s="234"/>
      <c r="I410" s="234"/>
      <c r="J410" s="234"/>
      <c r="K410" s="234"/>
      <c r="L410" s="234"/>
      <c r="M410" s="234"/>
      <c r="N410" s="234"/>
      <c r="O410" s="234"/>
      <c r="P410" s="234"/>
      <c r="Q410" s="234"/>
      <c r="R410" s="234"/>
      <c r="S410" s="234"/>
      <c r="T410" s="234"/>
      <c r="U410" s="234"/>
      <c r="V410" s="234"/>
      <c r="W410" s="234"/>
      <c r="X410" s="234"/>
    </row>
    <row r="411" spans="1:24">
      <c r="A411" s="234"/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</row>
    <row r="412" spans="1:24">
      <c r="A412" s="234"/>
      <c r="B412" s="234"/>
      <c r="C412" s="234"/>
      <c r="D412" s="234"/>
      <c r="E412" s="234"/>
      <c r="F412" s="234"/>
      <c r="G412" s="234"/>
      <c r="H412" s="234"/>
      <c r="I412" s="234"/>
      <c r="J412" s="234"/>
      <c r="K412" s="234"/>
      <c r="L412" s="234"/>
      <c r="M412" s="234"/>
      <c r="N412" s="234"/>
      <c r="O412" s="234"/>
      <c r="P412" s="234"/>
      <c r="Q412" s="234"/>
      <c r="R412" s="234"/>
      <c r="S412" s="234"/>
      <c r="T412" s="234"/>
      <c r="U412" s="234"/>
      <c r="V412" s="234"/>
      <c r="W412" s="234"/>
      <c r="X412" s="234"/>
    </row>
    <row r="413" spans="1:24">
      <c r="A413" s="234"/>
      <c r="B413" s="234"/>
      <c r="C413" s="234"/>
      <c r="D413" s="234"/>
      <c r="E413" s="234"/>
      <c r="F413" s="234"/>
      <c r="G413" s="234"/>
      <c r="H413" s="234"/>
      <c r="I413" s="234"/>
      <c r="J413" s="234"/>
      <c r="K413" s="234"/>
      <c r="L413" s="234"/>
      <c r="M413" s="234"/>
      <c r="N413" s="234"/>
      <c r="O413" s="234"/>
      <c r="P413" s="234"/>
      <c r="Q413" s="234"/>
      <c r="R413" s="234"/>
      <c r="S413" s="234"/>
      <c r="T413" s="234"/>
      <c r="U413" s="234"/>
      <c r="V413" s="234"/>
      <c r="W413" s="234"/>
      <c r="X413" s="234"/>
    </row>
    <row r="414" spans="1:24">
      <c r="A414" s="234"/>
      <c r="B414" s="234"/>
      <c r="C414" s="234"/>
      <c r="D414" s="234"/>
      <c r="E414" s="234"/>
      <c r="F414" s="234"/>
      <c r="G414" s="234"/>
      <c r="H414" s="234"/>
      <c r="I414" s="234"/>
      <c r="J414" s="234"/>
      <c r="K414" s="234"/>
      <c r="L414" s="234"/>
      <c r="M414" s="234"/>
      <c r="N414" s="234"/>
      <c r="O414" s="234"/>
      <c r="P414" s="234"/>
      <c r="Q414" s="234"/>
      <c r="R414" s="234"/>
      <c r="S414" s="234"/>
      <c r="T414" s="234"/>
      <c r="U414" s="234"/>
      <c r="V414" s="234"/>
      <c r="W414" s="234"/>
      <c r="X414" s="234"/>
    </row>
    <row r="415" spans="1:24">
      <c r="A415" s="234"/>
      <c r="B415" s="234"/>
      <c r="C415" s="234"/>
      <c r="D415" s="234"/>
      <c r="E415" s="234"/>
      <c r="F415" s="234"/>
      <c r="G415" s="234"/>
      <c r="H415" s="234"/>
      <c r="I415" s="234"/>
      <c r="J415" s="234"/>
      <c r="K415" s="234"/>
      <c r="L415" s="234"/>
      <c r="M415" s="234"/>
      <c r="N415" s="234"/>
      <c r="O415" s="234"/>
      <c r="P415" s="234"/>
      <c r="Q415" s="234"/>
      <c r="R415" s="234"/>
      <c r="S415" s="234"/>
      <c r="T415" s="234"/>
      <c r="U415" s="234"/>
      <c r="V415" s="234"/>
      <c r="W415" s="234"/>
      <c r="X415" s="234"/>
    </row>
    <row r="416" spans="1:24">
      <c r="A416" s="234"/>
      <c r="B416" s="234"/>
      <c r="C416" s="234"/>
      <c r="D416" s="234"/>
      <c r="E416" s="234"/>
      <c r="F416" s="234"/>
      <c r="G416" s="234"/>
      <c r="H416" s="234"/>
      <c r="I416" s="234"/>
      <c r="J416" s="234"/>
      <c r="K416" s="234"/>
      <c r="L416" s="234"/>
      <c r="M416" s="234"/>
      <c r="N416" s="234"/>
      <c r="O416" s="234"/>
      <c r="P416" s="234"/>
      <c r="Q416" s="234"/>
      <c r="R416" s="234"/>
      <c r="S416" s="234"/>
      <c r="T416" s="234"/>
      <c r="U416" s="234"/>
      <c r="V416" s="234"/>
      <c r="W416" s="234"/>
      <c r="X416" s="234"/>
    </row>
    <row r="417" spans="1:24">
      <c r="A417" s="234"/>
      <c r="B417" s="234"/>
      <c r="C417" s="234"/>
      <c r="D417" s="234"/>
      <c r="E417" s="234"/>
      <c r="F417" s="234"/>
      <c r="G417" s="234"/>
      <c r="H417" s="234"/>
      <c r="I417" s="234"/>
      <c r="J417" s="234"/>
      <c r="K417" s="234"/>
      <c r="L417" s="234"/>
      <c r="M417" s="234"/>
      <c r="N417" s="234"/>
      <c r="O417" s="234"/>
      <c r="P417" s="234"/>
      <c r="Q417" s="234"/>
      <c r="R417" s="234"/>
      <c r="S417" s="234"/>
      <c r="T417" s="234"/>
      <c r="U417" s="234"/>
      <c r="V417" s="234"/>
      <c r="W417" s="234"/>
      <c r="X417" s="234"/>
    </row>
    <row r="418" spans="1:24">
      <c r="A418" s="234"/>
      <c r="B418" s="234"/>
      <c r="C418" s="234"/>
      <c r="D418" s="234"/>
      <c r="E418" s="234"/>
      <c r="F418" s="234"/>
      <c r="G418" s="234"/>
      <c r="H418" s="234"/>
      <c r="I418" s="234"/>
      <c r="J418" s="234"/>
      <c r="K418" s="234"/>
      <c r="L418" s="234"/>
      <c r="M418" s="234"/>
      <c r="N418" s="234"/>
      <c r="O418" s="234"/>
      <c r="P418" s="234"/>
      <c r="Q418" s="234"/>
      <c r="R418" s="234"/>
      <c r="S418" s="234"/>
      <c r="T418" s="234"/>
      <c r="U418" s="234"/>
      <c r="V418" s="234"/>
      <c r="W418" s="234"/>
      <c r="X418" s="234"/>
    </row>
    <row r="419" spans="1:24">
      <c r="A419" s="234"/>
      <c r="B419" s="234"/>
      <c r="C419" s="234"/>
      <c r="D419" s="234"/>
      <c r="E419" s="234"/>
      <c r="F419" s="234"/>
      <c r="G419" s="234"/>
      <c r="H419" s="234"/>
      <c r="I419" s="234"/>
      <c r="J419" s="234"/>
      <c r="K419" s="234"/>
      <c r="L419" s="234"/>
      <c r="M419" s="234"/>
      <c r="N419" s="234"/>
      <c r="O419" s="234"/>
      <c r="P419" s="234"/>
      <c r="Q419" s="234"/>
      <c r="R419" s="234"/>
      <c r="S419" s="234"/>
      <c r="T419" s="234"/>
      <c r="U419" s="234"/>
      <c r="V419" s="234"/>
      <c r="W419" s="234"/>
      <c r="X419" s="234"/>
    </row>
    <row r="420" spans="1:24">
      <c r="A420" s="234"/>
      <c r="B420" s="234"/>
      <c r="C420" s="234"/>
      <c r="D420" s="234"/>
      <c r="E420" s="234"/>
      <c r="F420" s="234"/>
      <c r="G420" s="234"/>
      <c r="H420" s="234"/>
      <c r="I420" s="234"/>
      <c r="J420" s="234"/>
      <c r="K420" s="234"/>
      <c r="L420" s="234"/>
      <c r="M420" s="234"/>
      <c r="N420" s="234"/>
      <c r="O420" s="234"/>
      <c r="P420" s="234"/>
      <c r="Q420" s="234"/>
      <c r="R420" s="234"/>
      <c r="S420" s="234"/>
      <c r="T420" s="234"/>
      <c r="U420" s="234"/>
      <c r="V420" s="234"/>
      <c r="W420" s="234"/>
      <c r="X420" s="234"/>
    </row>
    <row r="421" spans="1:24">
      <c r="A421" s="234"/>
      <c r="B421" s="234"/>
      <c r="C421" s="234"/>
      <c r="D421" s="234"/>
      <c r="E421" s="234"/>
      <c r="F421" s="234"/>
      <c r="G421" s="234"/>
      <c r="H421" s="234"/>
      <c r="I421" s="234"/>
      <c r="J421" s="234"/>
      <c r="K421" s="234"/>
      <c r="L421" s="234"/>
      <c r="M421" s="234"/>
      <c r="N421" s="234"/>
      <c r="O421" s="234"/>
      <c r="P421" s="234"/>
      <c r="Q421" s="234"/>
      <c r="R421" s="234"/>
      <c r="S421" s="234"/>
      <c r="T421" s="234"/>
      <c r="U421" s="234"/>
      <c r="V421" s="234"/>
      <c r="W421" s="234"/>
      <c r="X421" s="234"/>
    </row>
    <row r="422" spans="1:24">
      <c r="A422" s="234"/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</row>
    <row r="423" spans="1:24">
      <c r="A423" s="234"/>
      <c r="B423" s="234"/>
      <c r="C423" s="234"/>
      <c r="D423" s="234"/>
      <c r="E423" s="234"/>
      <c r="F423" s="234"/>
      <c r="G423" s="234"/>
      <c r="H423" s="234"/>
      <c r="I423" s="234"/>
      <c r="J423" s="234"/>
      <c r="K423" s="234"/>
      <c r="L423" s="234"/>
      <c r="M423" s="234"/>
      <c r="N423" s="234"/>
      <c r="O423" s="234"/>
      <c r="P423" s="234"/>
      <c r="Q423" s="234"/>
      <c r="R423" s="234"/>
      <c r="S423" s="234"/>
      <c r="T423" s="234"/>
      <c r="U423" s="234"/>
      <c r="V423" s="234"/>
      <c r="W423" s="234"/>
      <c r="X423" s="234"/>
    </row>
    <row r="424" spans="1:24">
      <c r="A424" s="234"/>
      <c r="B424" s="234"/>
      <c r="C424" s="234"/>
      <c r="D424" s="234"/>
      <c r="E424" s="234"/>
      <c r="F424" s="234"/>
      <c r="G424" s="234"/>
      <c r="H424" s="234"/>
      <c r="I424" s="234"/>
      <c r="J424" s="234"/>
      <c r="K424" s="234"/>
      <c r="L424" s="234"/>
      <c r="M424" s="234"/>
      <c r="N424" s="234"/>
      <c r="O424" s="234"/>
      <c r="P424" s="234"/>
      <c r="Q424" s="234"/>
      <c r="R424" s="234"/>
      <c r="S424" s="234"/>
      <c r="T424" s="234"/>
      <c r="U424" s="234"/>
      <c r="V424" s="234"/>
      <c r="W424" s="234"/>
      <c r="X424" s="234"/>
    </row>
    <row r="425" spans="1:24">
      <c r="A425" s="234"/>
      <c r="B425" s="234"/>
      <c r="C425" s="234"/>
      <c r="D425" s="234"/>
      <c r="E425" s="234"/>
      <c r="F425" s="234"/>
      <c r="G425" s="234"/>
      <c r="H425" s="234"/>
      <c r="I425" s="234"/>
      <c r="J425" s="234"/>
      <c r="K425" s="234"/>
      <c r="L425" s="234"/>
      <c r="M425" s="234"/>
      <c r="N425" s="234"/>
      <c r="O425" s="234"/>
      <c r="P425" s="234"/>
      <c r="Q425" s="234"/>
      <c r="R425" s="234"/>
      <c r="S425" s="234"/>
      <c r="T425" s="234"/>
      <c r="U425" s="234"/>
      <c r="V425" s="234"/>
      <c r="W425" s="234"/>
      <c r="X425" s="234"/>
    </row>
    <row r="426" spans="1:24">
      <c r="A426" s="234"/>
      <c r="B426" s="234"/>
      <c r="C426" s="234"/>
      <c r="D426" s="234"/>
      <c r="E426" s="234"/>
      <c r="F426" s="234"/>
      <c r="G426" s="234"/>
      <c r="H426" s="234"/>
      <c r="I426" s="234"/>
      <c r="J426" s="234"/>
      <c r="K426" s="234"/>
      <c r="L426" s="234"/>
      <c r="M426" s="234"/>
      <c r="N426" s="234"/>
      <c r="O426" s="234"/>
      <c r="P426" s="234"/>
      <c r="Q426" s="234"/>
      <c r="R426" s="234"/>
      <c r="S426" s="234"/>
      <c r="T426" s="234"/>
      <c r="U426" s="234"/>
      <c r="V426" s="234"/>
      <c r="W426" s="234"/>
      <c r="X426" s="234"/>
    </row>
    <row r="427" spans="1:24">
      <c r="A427" s="234"/>
      <c r="B427" s="234"/>
      <c r="C427" s="234"/>
      <c r="D427" s="234"/>
      <c r="E427" s="234"/>
      <c r="F427" s="234"/>
      <c r="G427" s="234"/>
      <c r="H427" s="234"/>
      <c r="I427" s="234"/>
      <c r="J427" s="234"/>
      <c r="K427" s="234"/>
      <c r="L427" s="234"/>
      <c r="M427" s="234"/>
      <c r="N427" s="234"/>
      <c r="O427" s="234"/>
      <c r="P427" s="234"/>
      <c r="Q427" s="234"/>
      <c r="R427" s="234"/>
      <c r="S427" s="234"/>
      <c r="T427" s="234"/>
      <c r="U427" s="234"/>
      <c r="V427" s="234"/>
      <c r="W427" s="234"/>
      <c r="X427" s="234"/>
    </row>
    <row r="428" spans="1:24">
      <c r="A428" s="234"/>
      <c r="B428" s="234"/>
      <c r="C428" s="234"/>
      <c r="D428" s="234"/>
      <c r="E428" s="234"/>
      <c r="F428" s="234"/>
      <c r="G428" s="234"/>
      <c r="H428" s="234"/>
      <c r="I428" s="234"/>
      <c r="J428" s="234"/>
      <c r="K428" s="234"/>
      <c r="L428" s="234"/>
      <c r="M428" s="234"/>
      <c r="N428" s="234"/>
      <c r="O428" s="234"/>
      <c r="P428" s="234"/>
      <c r="Q428" s="234"/>
      <c r="R428" s="234"/>
      <c r="S428" s="234"/>
      <c r="T428" s="234"/>
      <c r="U428" s="234"/>
      <c r="V428" s="234"/>
      <c r="W428" s="234"/>
      <c r="X428" s="234"/>
    </row>
    <row r="429" spans="1:24">
      <c r="A429" s="234"/>
      <c r="B429" s="234"/>
      <c r="C429" s="234"/>
      <c r="D429" s="234"/>
      <c r="E429" s="234"/>
      <c r="F429" s="234"/>
      <c r="G429" s="234"/>
      <c r="H429" s="234"/>
      <c r="I429" s="234"/>
      <c r="J429" s="234"/>
      <c r="K429" s="234"/>
      <c r="L429" s="234"/>
      <c r="M429" s="234"/>
      <c r="N429" s="234"/>
      <c r="O429" s="234"/>
      <c r="P429" s="234"/>
      <c r="Q429" s="234"/>
      <c r="R429" s="234"/>
      <c r="S429" s="234"/>
      <c r="T429" s="234"/>
      <c r="U429" s="234"/>
      <c r="V429" s="234"/>
      <c r="W429" s="234"/>
      <c r="X429" s="234"/>
    </row>
    <row r="430" spans="1:24">
      <c r="A430" s="234"/>
      <c r="B430" s="234"/>
      <c r="C430" s="234"/>
      <c r="D430" s="234"/>
      <c r="E430" s="234"/>
      <c r="F430" s="234"/>
      <c r="G430" s="234"/>
      <c r="H430" s="234"/>
      <c r="I430" s="234"/>
      <c r="J430" s="234"/>
      <c r="K430" s="234"/>
      <c r="L430" s="234"/>
      <c r="M430" s="234"/>
      <c r="N430" s="234"/>
      <c r="O430" s="234"/>
      <c r="P430" s="234"/>
      <c r="Q430" s="234"/>
      <c r="R430" s="234"/>
      <c r="S430" s="234"/>
      <c r="T430" s="234"/>
      <c r="U430" s="234"/>
      <c r="V430" s="234"/>
      <c r="W430" s="234"/>
      <c r="X430" s="234"/>
    </row>
    <row r="431" spans="1:24">
      <c r="A431" s="234"/>
      <c r="B431" s="234"/>
      <c r="C431" s="234"/>
      <c r="D431" s="234"/>
      <c r="E431" s="234"/>
      <c r="F431" s="234"/>
      <c r="G431" s="234"/>
      <c r="H431" s="234"/>
      <c r="I431" s="234"/>
      <c r="J431" s="234"/>
      <c r="K431" s="234"/>
      <c r="L431" s="234"/>
      <c r="M431" s="234"/>
      <c r="N431" s="234"/>
      <c r="O431" s="234"/>
      <c r="P431" s="234"/>
      <c r="Q431" s="234"/>
      <c r="R431" s="234"/>
      <c r="S431" s="234"/>
      <c r="T431" s="234"/>
      <c r="U431" s="234"/>
      <c r="V431" s="234"/>
      <c r="W431" s="234"/>
      <c r="X431" s="234"/>
    </row>
    <row r="432" spans="1:24">
      <c r="A432" s="234"/>
      <c r="B432" s="234"/>
      <c r="C432" s="234"/>
      <c r="D432" s="234"/>
      <c r="E432" s="234"/>
      <c r="F432" s="234"/>
      <c r="G432" s="234"/>
      <c r="H432" s="234"/>
      <c r="I432" s="234"/>
      <c r="J432" s="234"/>
      <c r="K432" s="234"/>
      <c r="L432" s="234"/>
      <c r="M432" s="234"/>
      <c r="N432" s="234"/>
      <c r="O432" s="234"/>
      <c r="P432" s="234"/>
      <c r="Q432" s="234"/>
      <c r="R432" s="234"/>
      <c r="S432" s="234"/>
      <c r="T432" s="234"/>
      <c r="U432" s="234"/>
      <c r="V432" s="234"/>
      <c r="W432" s="234"/>
      <c r="X432" s="234"/>
    </row>
    <row r="433" spans="1:24">
      <c r="A433" s="234"/>
      <c r="B433" s="234"/>
      <c r="C433" s="234"/>
      <c r="D433" s="234"/>
      <c r="E433" s="234"/>
      <c r="F433" s="234"/>
      <c r="G433" s="234"/>
      <c r="H433" s="234"/>
      <c r="I433" s="234"/>
      <c r="J433" s="234"/>
      <c r="K433" s="234"/>
      <c r="L433" s="234"/>
      <c r="M433" s="234"/>
      <c r="N433" s="234"/>
      <c r="O433" s="234"/>
      <c r="P433" s="234"/>
      <c r="Q433" s="234"/>
      <c r="R433" s="234"/>
      <c r="S433" s="234"/>
      <c r="T433" s="234"/>
      <c r="U433" s="234"/>
      <c r="V433" s="234"/>
      <c r="W433" s="234"/>
      <c r="X433" s="234"/>
    </row>
    <row r="434" spans="1:24">
      <c r="A434" s="234"/>
      <c r="B434" s="234"/>
      <c r="C434" s="234"/>
      <c r="D434" s="234"/>
      <c r="E434" s="234"/>
      <c r="F434" s="234"/>
      <c r="G434" s="234"/>
      <c r="H434" s="234"/>
      <c r="I434" s="234"/>
      <c r="J434" s="234"/>
      <c r="K434" s="234"/>
      <c r="L434" s="234"/>
      <c r="M434" s="234"/>
      <c r="N434" s="234"/>
      <c r="O434" s="234"/>
      <c r="P434" s="234"/>
      <c r="Q434" s="234"/>
      <c r="R434" s="234"/>
      <c r="S434" s="234"/>
      <c r="T434" s="234"/>
      <c r="U434" s="234"/>
      <c r="V434" s="234"/>
      <c r="W434" s="234"/>
      <c r="X434" s="234"/>
    </row>
    <row r="435" spans="1:24">
      <c r="A435" s="234"/>
      <c r="B435" s="234"/>
      <c r="C435" s="234"/>
      <c r="D435" s="234"/>
      <c r="E435" s="234"/>
      <c r="F435" s="234"/>
      <c r="G435" s="234"/>
      <c r="H435" s="234"/>
      <c r="I435" s="234"/>
      <c r="J435" s="234"/>
      <c r="K435" s="234"/>
      <c r="L435" s="234"/>
      <c r="M435" s="234"/>
      <c r="N435" s="234"/>
      <c r="O435" s="234"/>
      <c r="P435" s="234"/>
      <c r="Q435" s="234"/>
      <c r="R435" s="234"/>
      <c r="S435" s="234"/>
      <c r="T435" s="234"/>
      <c r="U435" s="234"/>
      <c r="V435" s="234"/>
      <c r="W435" s="234"/>
      <c r="X435" s="234"/>
    </row>
    <row r="436" spans="1:24">
      <c r="A436" s="234"/>
      <c r="B436" s="234"/>
      <c r="C436" s="234"/>
      <c r="D436" s="234"/>
      <c r="E436" s="234"/>
      <c r="F436" s="234"/>
      <c r="G436" s="234"/>
      <c r="H436" s="234"/>
      <c r="I436" s="234"/>
      <c r="J436" s="234"/>
      <c r="K436" s="234"/>
      <c r="L436" s="234"/>
      <c r="M436" s="234"/>
      <c r="N436" s="234"/>
      <c r="O436" s="234"/>
      <c r="P436" s="234"/>
      <c r="Q436" s="234"/>
      <c r="R436" s="234"/>
      <c r="S436" s="234"/>
      <c r="T436" s="234"/>
      <c r="U436" s="234"/>
      <c r="V436" s="234"/>
      <c r="W436" s="234"/>
      <c r="X436" s="234"/>
    </row>
    <row r="437" spans="1:24">
      <c r="A437" s="234"/>
      <c r="B437" s="234"/>
      <c r="C437" s="234"/>
      <c r="D437" s="234"/>
      <c r="E437" s="234"/>
      <c r="F437" s="234"/>
      <c r="G437" s="234"/>
      <c r="H437" s="234"/>
      <c r="I437" s="234"/>
      <c r="J437" s="234"/>
      <c r="K437" s="234"/>
      <c r="L437" s="234"/>
      <c r="M437" s="234"/>
      <c r="N437" s="234"/>
      <c r="O437" s="234"/>
      <c r="P437" s="234"/>
      <c r="Q437" s="234"/>
      <c r="R437" s="234"/>
      <c r="S437" s="234"/>
      <c r="T437" s="234"/>
      <c r="U437" s="234"/>
      <c r="V437" s="234"/>
      <c r="W437" s="234"/>
      <c r="X437" s="234"/>
    </row>
    <row r="438" spans="1:24">
      <c r="A438" s="234"/>
      <c r="B438" s="234"/>
      <c r="C438" s="234"/>
      <c r="D438" s="234"/>
      <c r="E438" s="234"/>
      <c r="F438" s="234"/>
      <c r="G438" s="234"/>
      <c r="H438" s="234"/>
      <c r="I438" s="234"/>
      <c r="J438" s="234"/>
      <c r="K438" s="234"/>
      <c r="L438" s="234"/>
      <c r="M438" s="234"/>
      <c r="N438" s="234"/>
      <c r="O438" s="234"/>
      <c r="P438" s="234"/>
      <c r="Q438" s="234"/>
      <c r="R438" s="234"/>
      <c r="S438" s="234"/>
      <c r="T438" s="234"/>
      <c r="U438" s="234"/>
      <c r="V438" s="234"/>
      <c r="W438" s="234"/>
      <c r="X438" s="234"/>
    </row>
    <row r="439" spans="1:24">
      <c r="A439" s="234"/>
      <c r="B439" s="234"/>
      <c r="C439" s="234"/>
      <c r="D439" s="234"/>
      <c r="E439" s="234"/>
      <c r="F439" s="234"/>
      <c r="G439" s="234"/>
      <c r="H439" s="234"/>
      <c r="I439" s="234"/>
      <c r="J439" s="234"/>
      <c r="K439" s="234"/>
      <c r="L439" s="234"/>
      <c r="M439" s="234"/>
      <c r="N439" s="234"/>
      <c r="O439" s="234"/>
      <c r="P439" s="234"/>
      <c r="Q439" s="234"/>
      <c r="R439" s="234"/>
      <c r="S439" s="234"/>
      <c r="T439" s="234"/>
      <c r="U439" s="234"/>
      <c r="V439" s="234"/>
      <c r="W439" s="234"/>
      <c r="X439" s="234"/>
    </row>
    <row r="440" spans="1:24">
      <c r="A440" s="234"/>
      <c r="B440" s="234"/>
      <c r="C440" s="234"/>
      <c r="D440" s="234"/>
      <c r="E440" s="234"/>
      <c r="F440" s="234"/>
      <c r="G440" s="234"/>
      <c r="H440" s="234"/>
      <c r="I440" s="234"/>
      <c r="J440" s="234"/>
      <c r="K440" s="234"/>
      <c r="L440" s="234"/>
      <c r="M440" s="234"/>
      <c r="N440" s="234"/>
      <c r="O440" s="234"/>
      <c r="P440" s="234"/>
      <c r="Q440" s="234"/>
      <c r="R440" s="234"/>
      <c r="S440" s="234"/>
      <c r="T440" s="234"/>
      <c r="U440" s="234"/>
      <c r="V440" s="234"/>
      <c r="W440" s="234"/>
      <c r="X440" s="234"/>
    </row>
    <row r="441" spans="1:24">
      <c r="A441" s="234"/>
      <c r="B441" s="234"/>
      <c r="C441" s="234"/>
      <c r="D441" s="234"/>
      <c r="E441" s="234"/>
      <c r="F441" s="234"/>
      <c r="G441" s="234"/>
      <c r="H441" s="234"/>
      <c r="I441" s="234"/>
      <c r="J441" s="234"/>
      <c r="K441" s="234"/>
      <c r="L441" s="234"/>
      <c r="M441" s="234"/>
      <c r="N441" s="234"/>
      <c r="O441" s="234"/>
      <c r="P441" s="234"/>
      <c r="Q441" s="234"/>
      <c r="R441" s="234"/>
      <c r="S441" s="234"/>
      <c r="T441" s="234"/>
      <c r="U441" s="234"/>
      <c r="V441" s="234"/>
      <c r="W441" s="234"/>
      <c r="X441" s="234"/>
    </row>
    <row r="442" spans="1:24">
      <c r="A442" s="234"/>
      <c r="B442" s="234"/>
      <c r="C442" s="234"/>
      <c r="D442" s="234"/>
      <c r="E442" s="234"/>
      <c r="F442" s="234"/>
      <c r="G442" s="234"/>
      <c r="H442" s="234"/>
      <c r="I442" s="234"/>
      <c r="J442" s="234"/>
      <c r="K442" s="234"/>
      <c r="L442" s="234"/>
      <c r="M442" s="234"/>
      <c r="N442" s="234"/>
      <c r="O442" s="234"/>
      <c r="P442" s="234"/>
      <c r="Q442" s="234"/>
      <c r="R442" s="234"/>
      <c r="S442" s="234"/>
      <c r="T442" s="234"/>
      <c r="U442" s="234"/>
      <c r="V442" s="234"/>
      <c r="W442" s="234"/>
      <c r="X442" s="234"/>
    </row>
    <row r="443" spans="1:24">
      <c r="A443" s="234"/>
      <c r="B443" s="234"/>
      <c r="C443" s="234"/>
      <c r="D443" s="234"/>
      <c r="E443" s="234"/>
      <c r="F443" s="234"/>
      <c r="G443" s="234"/>
      <c r="H443" s="234"/>
      <c r="I443" s="234"/>
      <c r="J443" s="234"/>
      <c r="K443" s="234"/>
      <c r="L443" s="234"/>
      <c r="M443" s="234"/>
      <c r="N443" s="234"/>
      <c r="O443" s="234"/>
      <c r="P443" s="234"/>
      <c r="Q443" s="234"/>
      <c r="R443" s="234"/>
      <c r="S443" s="234"/>
      <c r="T443" s="234"/>
      <c r="U443" s="234"/>
      <c r="V443" s="234"/>
      <c r="W443" s="234"/>
      <c r="X443" s="234"/>
    </row>
    <row r="444" spans="1:24">
      <c r="A444" s="234"/>
      <c r="B444" s="234"/>
      <c r="C444" s="234"/>
      <c r="D444" s="234"/>
      <c r="E444" s="234"/>
      <c r="F444" s="234"/>
      <c r="G444" s="234"/>
      <c r="H444" s="234"/>
      <c r="I444" s="234"/>
      <c r="J444" s="234"/>
      <c r="K444" s="234"/>
      <c r="L444" s="234"/>
      <c r="M444" s="234"/>
      <c r="N444" s="234"/>
      <c r="O444" s="234"/>
      <c r="P444" s="234"/>
      <c r="Q444" s="234"/>
      <c r="R444" s="234"/>
      <c r="S444" s="234"/>
      <c r="T444" s="234"/>
      <c r="U444" s="234"/>
      <c r="V444" s="234"/>
      <c r="W444" s="234"/>
      <c r="X444" s="234"/>
    </row>
    <row r="445" spans="1:24">
      <c r="A445" s="234"/>
      <c r="B445" s="234"/>
      <c r="C445" s="234"/>
      <c r="D445" s="234"/>
      <c r="E445" s="234"/>
      <c r="F445" s="234"/>
      <c r="G445" s="234"/>
      <c r="H445" s="234"/>
      <c r="I445" s="234"/>
      <c r="J445" s="234"/>
      <c r="K445" s="234"/>
      <c r="L445" s="234"/>
      <c r="M445" s="234"/>
      <c r="N445" s="234"/>
      <c r="O445" s="234"/>
      <c r="P445" s="234"/>
      <c r="Q445" s="234"/>
      <c r="R445" s="234"/>
      <c r="S445" s="234"/>
      <c r="T445" s="234"/>
      <c r="U445" s="234"/>
      <c r="V445" s="234"/>
      <c r="W445" s="234"/>
      <c r="X445" s="234"/>
    </row>
    <row r="446" spans="1:24">
      <c r="A446" s="234"/>
      <c r="B446" s="234"/>
      <c r="C446" s="234"/>
      <c r="D446" s="234"/>
      <c r="E446" s="234"/>
      <c r="F446" s="234"/>
      <c r="G446" s="234"/>
      <c r="H446" s="234"/>
      <c r="I446" s="234"/>
      <c r="J446" s="234"/>
      <c r="K446" s="234"/>
      <c r="L446" s="234"/>
      <c r="M446" s="234"/>
      <c r="N446" s="234"/>
      <c r="O446" s="234"/>
      <c r="P446" s="234"/>
      <c r="Q446" s="234"/>
      <c r="R446" s="234"/>
      <c r="S446" s="234"/>
      <c r="T446" s="234"/>
      <c r="U446" s="234"/>
      <c r="V446" s="234"/>
      <c r="W446" s="234"/>
      <c r="X446" s="234"/>
    </row>
    <row r="447" spans="1:24">
      <c r="A447" s="234"/>
      <c r="B447" s="234"/>
      <c r="C447" s="234"/>
      <c r="D447" s="234"/>
      <c r="E447" s="234"/>
      <c r="F447" s="234"/>
      <c r="G447" s="234"/>
      <c r="H447" s="234"/>
      <c r="I447" s="234"/>
      <c r="J447" s="234"/>
      <c r="K447" s="234"/>
      <c r="L447" s="234"/>
      <c r="M447" s="234"/>
      <c r="N447" s="234"/>
      <c r="O447" s="234"/>
      <c r="P447" s="234"/>
      <c r="Q447" s="234"/>
      <c r="R447" s="234"/>
      <c r="S447" s="234"/>
      <c r="T447" s="234"/>
      <c r="U447" s="234"/>
      <c r="V447" s="234"/>
      <c r="W447" s="234"/>
      <c r="X447" s="234"/>
    </row>
    <row r="448" spans="1:24">
      <c r="A448" s="234"/>
      <c r="B448" s="234"/>
      <c r="C448" s="234"/>
      <c r="D448" s="234"/>
      <c r="E448" s="234"/>
      <c r="F448" s="234"/>
      <c r="G448" s="234"/>
      <c r="H448" s="234"/>
      <c r="I448" s="234"/>
      <c r="J448" s="234"/>
      <c r="K448" s="234"/>
      <c r="L448" s="234"/>
      <c r="M448" s="234"/>
      <c r="N448" s="234"/>
      <c r="O448" s="234"/>
      <c r="P448" s="234"/>
      <c r="Q448" s="234"/>
      <c r="R448" s="234"/>
      <c r="S448" s="234"/>
      <c r="T448" s="234"/>
      <c r="U448" s="234"/>
      <c r="V448" s="234"/>
      <c r="W448" s="234"/>
      <c r="X448" s="234"/>
    </row>
    <row r="449" spans="1:24">
      <c r="A449" s="234"/>
      <c r="B449" s="234"/>
      <c r="C449" s="234"/>
      <c r="D449" s="234"/>
      <c r="E449" s="234"/>
      <c r="F449" s="234"/>
      <c r="G449" s="234"/>
      <c r="H449" s="234"/>
      <c r="I449" s="234"/>
      <c r="J449" s="234"/>
      <c r="K449" s="234"/>
      <c r="L449" s="234"/>
      <c r="M449" s="234"/>
      <c r="N449" s="234"/>
      <c r="O449" s="234"/>
      <c r="P449" s="234"/>
      <c r="Q449" s="234"/>
      <c r="R449" s="234"/>
      <c r="S449" s="234"/>
      <c r="T449" s="234"/>
      <c r="U449" s="234"/>
      <c r="V449" s="234"/>
      <c r="W449" s="234"/>
      <c r="X449" s="234"/>
    </row>
    <row r="450" spans="1:24">
      <c r="A450" s="234"/>
      <c r="B450" s="234"/>
      <c r="C450" s="234"/>
      <c r="D450" s="234"/>
      <c r="E450" s="234"/>
      <c r="F450" s="234"/>
      <c r="G450" s="234"/>
      <c r="H450" s="234"/>
      <c r="I450" s="234"/>
      <c r="J450" s="234"/>
      <c r="K450" s="234"/>
      <c r="L450" s="234"/>
      <c r="M450" s="234"/>
      <c r="N450" s="234"/>
      <c r="O450" s="234"/>
      <c r="P450" s="234"/>
      <c r="Q450" s="234"/>
      <c r="R450" s="234"/>
      <c r="S450" s="234"/>
      <c r="T450" s="234"/>
      <c r="U450" s="234"/>
      <c r="V450" s="234"/>
      <c r="W450" s="234"/>
      <c r="X450" s="234"/>
    </row>
    <row r="451" spans="1:24">
      <c r="A451" s="234"/>
      <c r="B451" s="234"/>
      <c r="C451" s="234"/>
      <c r="D451" s="234"/>
      <c r="E451" s="234"/>
      <c r="F451" s="234"/>
      <c r="G451" s="234"/>
      <c r="H451" s="234"/>
      <c r="I451" s="234"/>
      <c r="J451" s="234"/>
      <c r="K451" s="234"/>
      <c r="L451" s="234"/>
      <c r="M451" s="234"/>
      <c r="N451" s="234"/>
      <c r="O451" s="234"/>
      <c r="P451" s="234"/>
      <c r="Q451" s="234"/>
      <c r="R451" s="234"/>
      <c r="S451" s="234"/>
      <c r="T451" s="234"/>
      <c r="U451" s="234"/>
      <c r="V451" s="234"/>
      <c r="W451" s="234"/>
      <c r="X451" s="234"/>
    </row>
    <row r="452" spans="1:24">
      <c r="A452" s="234"/>
      <c r="B452" s="234"/>
      <c r="C452" s="234"/>
      <c r="D452" s="234"/>
      <c r="E452" s="234"/>
      <c r="F452" s="234"/>
      <c r="G452" s="234"/>
      <c r="H452" s="234"/>
      <c r="I452" s="234"/>
      <c r="J452" s="234"/>
      <c r="K452" s="234"/>
      <c r="L452" s="234"/>
      <c r="M452" s="234"/>
      <c r="N452" s="234"/>
      <c r="O452" s="234"/>
      <c r="P452" s="234"/>
      <c r="Q452" s="234"/>
      <c r="R452" s="234"/>
      <c r="S452" s="234"/>
      <c r="T452" s="234"/>
      <c r="U452" s="234"/>
      <c r="V452" s="234"/>
      <c r="W452" s="234"/>
      <c r="X452" s="234"/>
    </row>
    <row r="453" spans="1:24">
      <c r="A453" s="234"/>
      <c r="B453" s="234"/>
      <c r="C453" s="234"/>
      <c r="D453" s="234"/>
      <c r="E453" s="234"/>
      <c r="F453" s="234"/>
      <c r="G453" s="234"/>
      <c r="H453" s="234"/>
      <c r="I453" s="234"/>
      <c r="J453" s="234"/>
      <c r="K453" s="234"/>
      <c r="L453" s="234"/>
      <c r="M453" s="234"/>
      <c r="N453" s="234"/>
      <c r="O453" s="234"/>
      <c r="P453" s="234"/>
      <c r="Q453" s="234"/>
      <c r="R453" s="234"/>
      <c r="S453" s="234"/>
      <c r="T453" s="234"/>
      <c r="U453" s="234"/>
      <c r="V453" s="234"/>
      <c r="W453" s="234"/>
      <c r="X453" s="234"/>
    </row>
    <row r="454" spans="1:24">
      <c r="A454" s="234"/>
      <c r="B454" s="234"/>
      <c r="C454" s="234"/>
      <c r="D454" s="234"/>
      <c r="E454" s="234"/>
      <c r="F454" s="234"/>
      <c r="G454" s="234"/>
      <c r="H454" s="234"/>
      <c r="I454" s="234"/>
      <c r="J454" s="234"/>
      <c r="K454" s="234"/>
      <c r="L454" s="234"/>
      <c r="M454" s="234"/>
      <c r="N454" s="234"/>
      <c r="O454" s="234"/>
      <c r="P454" s="234"/>
      <c r="Q454" s="234"/>
      <c r="R454" s="234"/>
      <c r="S454" s="234"/>
      <c r="T454" s="234"/>
      <c r="U454" s="234"/>
      <c r="V454" s="234"/>
      <c r="W454" s="234"/>
      <c r="X454" s="234"/>
    </row>
    <row r="455" spans="1:24">
      <c r="A455" s="234"/>
      <c r="B455" s="234"/>
      <c r="C455" s="234"/>
      <c r="D455" s="234"/>
      <c r="E455" s="234"/>
      <c r="F455" s="234"/>
      <c r="G455" s="234"/>
      <c r="H455" s="234"/>
      <c r="I455" s="234"/>
      <c r="J455" s="234"/>
      <c r="K455" s="234"/>
      <c r="L455" s="234"/>
      <c r="M455" s="234"/>
      <c r="N455" s="234"/>
      <c r="O455" s="234"/>
      <c r="P455" s="234"/>
      <c r="Q455" s="234"/>
      <c r="R455" s="234"/>
      <c r="S455" s="234"/>
      <c r="T455" s="234"/>
      <c r="U455" s="234"/>
      <c r="V455" s="234"/>
      <c r="W455" s="234"/>
      <c r="X455" s="234"/>
    </row>
    <row r="456" spans="1:24">
      <c r="A456" s="234"/>
      <c r="B456" s="234"/>
      <c r="C456" s="234"/>
      <c r="D456" s="234"/>
      <c r="E456" s="234"/>
      <c r="F456" s="234"/>
      <c r="G456" s="234"/>
      <c r="H456" s="234"/>
      <c r="I456" s="234"/>
      <c r="J456" s="234"/>
      <c r="K456" s="234"/>
      <c r="L456" s="234"/>
      <c r="M456" s="234"/>
      <c r="N456" s="234"/>
      <c r="O456" s="234"/>
      <c r="P456" s="234"/>
      <c r="Q456" s="234"/>
      <c r="R456" s="234"/>
      <c r="S456" s="234"/>
      <c r="T456" s="234"/>
      <c r="U456" s="234"/>
      <c r="V456" s="234"/>
      <c r="W456" s="234"/>
      <c r="X456" s="234"/>
    </row>
    <row r="457" spans="1:24">
      <c r="A457" s="234"/>
      <c r="B457" s="234"/>
      <c r="C457" s="234"/>
      <c r="D457" s="234"/>
      <c r="E457" s="234"/>
      <c r="F457" s="234"/>
      <c r="G457" s="234"/>
      <c r="H457" s="234"/>
      <c r="I457" s="234"/>
      <c r="J457" s="234"/>
      <c r="K457" s="234"/>
      <c r="L457" s="234"/>
      <c r="M457" s="234"/>
      <c r="N457" s="234"/>
      <c r="O457" s="234"/>
      <c r="P457" s="234"/>
      <c r="Q457" s="234"/>
      <c r="R457" s="234"/>
      <c r="S457" s="234"/>
      <c r="T457" s="234"/>
      <c r="U457" s="234"/>
      <c r="V457" s="234"/>
      <c r="W457" s="234"/>
      <c r="X457" s="234"/>
    </row>
    <row r="458" spans="1:24">
      <c r="A458" s="234"/>
      <c r="B458" s="234"/>
      <c r="C458" s="234"/>
      <c r="D458" s="234"/>
      <c r="E458" s="234"/>
      <c r="F458" s="234"/>
      <c r="G458" s="234"/>
      <c r="H458" s="234"/>
      <c r="I458" s="234"/>
      <c r="J458" s="234"/>
      <c r="K458" s="234"/>
      <c r="L458" s="234"/>
      <c r="M458" s="234"/>
      <c r="N458" s="234"/>
      <c r="O458" s="234"/>
      <c r="P458" s="234"/>
      <c r="Q458" s="234"/>
      <c r="R458" s="234"/>
      <c r="S458" s="234"/>
      <c r="T458" s="234"/>
      <c r="U458" s="234"/>
      <c r="V458" s="234"/>
      <c r="W458" s="234"/>
      <c r="X458" s="234"/>
    </row>
    <row r="459" spans="1:24">
      <c r="A459" s="234"/>
      <c r="B459" s="234"/>
      <c r="C459" s="234"/>
      <c r="D459" s="234"/>
      <c r="E459" s="234"/>
      <c r="F459" s="234"/>
      <c r="G459" s="234"/>
      <c r="H459" s="234"/>
      <c r="I459" s="234"/>
      <c r="J459" s="234"/>
      <c r="K459" s="234"/>
      <c r="L459" s="234"/>
      <c r="M459" s="234"/>
      <c r="N459" s="234"/>
      <c r="O459" s="234"/>
      <c r="P459" s="234"/>
      <c r="Q459" s="234"/>
      <c r="R459" s="234"/>
      <c r="S459" s="234"/>
      <c r="T459" s="234"/>
      <c r="U459" s="234"/>
      <c r="V459" s="234"/>
      <c r="W459" s="234"/>
      <c r="X459" s="234"/>
    </row>
    <row r="460" spans="1:24">
      <c r="A460" s="234"/>
      <c r="B460" s="234"/>
      <c r="C460" s="234"/>
      <c r="D460" s="234"/>
      <c r="E460" s="234"/>
      <c r="F460" s="234"/>
      <c r="G460" s="234"/>
      <c r="H460" s="234"/>
      <c r="I460" s="234"/>
      <c r="J460" s="234"/>
      <c r="K460" s="234"/>
      <c r="L460" s="234"/>
      <c r="M460" s="234"/>
      <c r="N460" s="234"/>
      <c r="O460" s="234"/>
      <c r="P460" s="234"/>
      <c r="Q460" s="234"/>
      <c r="R460" s="234"/>
      <c r="S460" s="234"/>
      <c r="T460" s="234"/>
      <c r="U460" s="234"/>
      <c r="V460" s="234"/>
      <c r="W460" s="234"/>
      <c r="X460" s="234"/>
    </row>
    <row r="461" spans="1:24">
      <c r="A461" s="234"/>
      <c r="B461" s="234"/>
      <c r="C461" s="234"/>
      <c r="D461" s="234"/>
      <c r="E461" s="234"/>
      <c r="F461" s="234"/>
      <c r="G461" s="234"/>
      <c r="H461" s="234"/>
      <c r="I461" s="234"/>
      <c r="J461" s="234"/>
      <c r="K461" s="234"/>
      <c r="L461" s="234"/>
      <c r="M461" s="234"/>
      <c r="N461" s="234"/>
      <c r="O461" s="234"/>
      <c r="P461" s="234"/>
      <c r="Q461" s="234"/>
      <c r="R461" s="234"/>
      <c r="S461" s="234"/>
      <c r="T461" s="234"/>
      <c r="U461" s="234"/>
      <c r="V461" s="234"/>
      <c r="W461" s="234"/>
      <c r="X461" s="234"/>
    </row>
    <row r="462" spans="1:24">
      <c r="A462" s="234"/>
      <c r="B462" s="234"/>
      <c r="C462" s="234"/>
      <c r="D462" s="234"/>
      <c r="E462" s="234"/>
      <c r="F462" s="234"/>
      <c r="G462" s="234"/>
      <c r="H462" s="234"/>
      <c r="I462" s="234"/>
      <c r="J462" s="234"/>
      <c r="K462" s="234"/>
      <c r="L462" s="234"/>
      <c r="M462" s="234"/>
      <c r="N462" s="234"/>
      <c r="O462" s="234"/>
      <c r="P462" s="234"/>
      <c r="Q462" s="234"/>
      <c r="R462" s="234"/>
      <c r="S462" s="234"/>
      <c r="T462" s="234"/>
      <c r="U462" s="234"/>
      <c r="V462" s="234"/>
      <c r="W462" s="234"/>
      <c r="X462" s="234"/>
    </row>
    <row r="463" spans="1:24">
      <c r="A463" s="234"/>
      <c r="B463" s="234"/>
      <c r="C463" s="234"/>
      <c r="D463" s="234"/>
      <c r="E463" s="234"/>
      <c r="F463" s="234"/>
      <c r="G463" s="234"/>
      <c r="H463" s="234"/>
      <c r="I463" s="234"/>
      <c r="J463" s="234"/>
      <c r="K463" s="234"/>
      <c r="L463" s="234"/>
      <c r="M463" s="234"/>
      <c r="N463" s="234"/>
      <c r="O463" s="234"/>
      <c r="P463" s="234"/>
      <c r="Q463" s="234"/>
      <c r="R463" s="234"/>
      <c r="S463" s="234"/>
      <c r="T463" s="234"/>
      <c r="U463" s="234"/>
      <c r="V463" s="234"/>
      <c r="W463" s="234"/>
      <c r="X463" s="234"/>
    </row>
    <row r="464" spans="1:24">
      <c r="A464" s="234"/>
      <c r="B464" s="234"/>
      <c r="C464" s="234"/>
      <c r="D464" s="234"/>
      <c r="E464" s="234"/>
      <c r="F464" s="234"/>
      <c r="G464" s="234"/>
      <c r="H464" s="234"/>
      <c r="I464" s="234"/>
      <c r="J464" s="234"/>
      <c r="K464" s="234"/>
      <c r="L464" s="234"/>
      <c r="M464" s="234"/>
      <c r="N464" s="234"/>
      <c r="O464" s="234"/>
      <c r="P464" s="234"/>
      <c r="Q464" s="234"/>
      <c r="R464" s="234"/>
      <c r="S464" s="234"/>
      <c r="T464" s="234"/>
      <c r="U464" s="234"/>
      <c r="V464" s="234"/>
      <c r="W464" s="234"/>
      <c r="X464" s="234"/>
    </row>
    <row r="465" spans="1:24">
      <c r="A465" s="234"/>
      <c r="B465" s="234"/>
      <c r="C465" s="234"/>
      <c r="D465" s="234"/>
      <c r="E465" s="234"/>
      <c r="F465" s="234"/>
      <c r="G465" s="234"/>
      <c r="H465" s="234"/>
      <c r="I465" s="234"/>
      <c r="J465" s="234"/>
      <c r="K465" s="234"/>
      <c r="L465" s="234"/>
      <c r="M465" s="234"/>
      <c r="N465" s="234"/>
      <c r="O465" s="234"/>
      <c r="P465" s="234"/>
      <c r="Q465" s="234"/>
      <c r="R465" s="234"/>
      <c r="S465" s="234"/>
      <c r="T465" s="234"/>
      <c r="U465" s="234"/>
      <c r="V465" s="234"/>
      <c r="W465" s="234"/>
      <c r="X465" s="234"/>
    </row>
    <row r="466" spans="1:24">
      <c r="A466" s="234"/>
      <c r="B466" s="234"/>
      <c r="C466" s="234"/>
      <c r="D466" s="234"/>
      <c r="E466" s="234"/>
      <c r="F466" s="234"/>
      <c r="G466" s="234"/>
      <c r="H466" s="234"/>
      <c r="I466" s="234"/>
      <c r="J466" s="234"/>
      <c r="K466" s="234"/>
      <c r="L466" s="234"/>
      <c r="M466" s="234"/>
      <c r="N466" s="234"/>
      <c r="O466" s="234"/>
      <c r="P466" s="234"/>
      <c r="Q466" s="234"/>
      <c r="R466" s="234"/>
      <c r="S466" s="234"/>
      <c r="T466" s="234"/>
      <c r="U466" s="234"/>
      <c r="V466" s="234"/>
      <c r="W466" s="234"/>
      <c r="X466" s="234"/>
    </row>
    <row r="467" spans="1:24">
      <c r="A467" s="234"/>
      <c r="B467" s="234"/>
      <c r="C467" s="234"/>
      <c r="D467" s="234"/>
      <c r="E467" s="234"/>
      <c r="F467" s="234"/>
      <c r="G467" s="234"/>
      <c r="H467" s="234"/>
      <c r="I467" s="234"/>
      <c r="J467" s="234"/>
      <c r="K467" s="234"/>
      <c r="L467" s="234"/>
      <c r="M467" s="234"/>
      <c r="N467" s="234"/>
      <c r="O467" s="234"/>
      <c r="P467" s="234"/>
      <c r="Q467" s="234"/>
      <c r="R467" s="234"/>
      <c r="S467" s="234"/>
      <c r="T467" s="234"/>
      <c r="U467" s="234"/>
      <c r="V467" s="234"/>
      <c r="W467" s="234"/>
      <c r="X467" s="234"/>
    </row>
    <row r="468" spans="1:24">
      <c r="A468" s="234"/>
      <c r="B468" s="234"/>
      <c r="C468" s="234"/>
      <c r="D468" s="234"/>
      <c r="E468" s="234"/>
      <c r="F468" s="234"/>
      <c r="G468" s="234"/>
      <c r="H468" s="234"/>
      <c r="I468" s="234"/>
      <c r="J468" s="234"/>
      <c r="K468" s="234"/>
      <c r="L468" s="234"/>
      <c r="M468" s="234"/>
      <c r="N468" s="234"/>
      <c r="O468" s="234"/>
      <c r="P468" s="234"/>
      <c r="Q468" s="234"/>
      <c r="R468" s="234"/>
      <c r="S468" s="234"/>
      <c r="T468" s="234"/>
      <c r="U468" s="234"/>
      <c r="V468" s="234"/>
      <c r="W468" s="234"/>
      <c r="X468" s="234"/>
    </row>
    <row r="469" spans="1:24">
      <c r="A469" s="234"/>
      <c r="B469" s="234"/>
      <c r="C469" s="234"/>
      <c r="D469" s="234"/>
      <c r="E469" s="234"/>
      <c r="F469" s="234"/>
      <c r="G469" s="234"/>
      <c r="H469" s="234"/>
      <c r="I469" s="234"/>
      <c r="J469" s="234"/>
      <c r="K469" s="234"/>
      <c r="L469" s="234"/>
      <c r="M469" s="234"/>
      <c r="N469" s="234"/>
      <c r="O469" s="234"/>
      <c r="P469" s="234"/>
      <c r="Q469" s="234"/>
      <c r="R469" s="234"/>
      <c r="S469" s="234"/>
      <c r="T469" s="234"/>
      <c r="U469" s="234"/>
      <c r="V469" s="234"/>
      <c r="W469" s="234"/>
      <c r="X469" s="234"/>
    </row>
    <row r="470" spans="1:24">
      <c r="A470" s="234"/>
      <c r="B470" s="234"/>
      <c r="C470" s="234"/>
      <c r="D470" s="234"/>
      <c r="E470" s="234"/>
      <c r="F470" s="234"/>
      <c r="G470" s="234"/>
      <c r="H470" s="234"/>
      <c r="I470" s="234"/>
      <c r="J470" s="234"/>
      <c r="K470" s="234"/>
      <c r="L470" s="234"/>
      <c r="M470" s="234"/>
      <c r="N470" s="234"/>
      <c r="O470" s="234"/>
      <c r="P470" s="234"/>
      <c r="Q470" s="234"/>
      <c r="R470" s="234"/>
      <c r="S470" s="234"/>
      <c r="T470" s="234"/>
      <c r="U470" s="234"/>
      <c r="V470" s="234"/>
      <c r="W470" s="234"/>
      <c r="X470" s="234"/>
    </row>
    <row r="471" spans="1:24">
      <c r="A471" s="234"/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</row>
    <row r="472" spans="1:24">
      <c r="A472" s="234"/>
      <c r="B472" s="234"/>
      <c r="C472" s="234"/>
      <c r="D472" s="234"/>
      <c r="E472" s="234"/>
      <c r="F472" s="234"/>
      <c r="G472" s="234"/>
      <c r="H472" s="234"/>
      <c r="I472" s="234"/>
      <c r="J472" s="234"/>
      <c r="K472" s="234"/>
      <c r="L472" s="234"/>
      <c r="M472" s="234"/>
      <c r="N472" s="234"/>
      <c r="O472" s="234"/>
      <c r="P472" s="234"/>
      <c r="Q472" s="234"/>
      <c r="R472" s="234"/>
      <c r="S472" s="234"/>
      <c r="T472" s="234"/>
      <c r="U472" s="234"/>
      <c r="V472" s="234"/>
      <c r="W472" s="234"/>
      <c r="X472" s="234"/>
    </row>
    <row r="473" spans="1:24">
      <c r="A473" s="234"/>
      <c r="B473" s="234"/>
      <c r="C473" s="234"/>
      <c r="D473" s="234"/>
      <c r="E473" s="234"/>
      <c r="F473" s="234"/>
      <c r="G473" s="234"/>
      <c r="H473" s="234"/>
      <c r="I473" s="234"/>
      <c r="J473" s="234"/>
      <c r="K473" s="234"/>
      <c r="L473" s="234"/>
      <c r="M473" s="234"/>
      <c r="N473" s="234"/>
      <c r="O473" s="234"/>
      <c r="P473" s="234"/>
      <c r="Q473" s="234"/>
      <c r="R473" s="234"/>
      <c r="S473" s="234"/>
      <c r="T473" s="234"/>
      <c r="U473" s="234"/>
      <c r="V473" s="234"/>
      <c r="W473" s="234"/>
      <c r="X473" s="234"/>
    </row>
    <row r="474" spans="1:24">
      <c r="A474" s="234"/>
      <c r="B474" s="234"/>
      <c r="C474" s="234"/>
      <c r="D474" s="234"/>
      <c r="E474" s="234"/>
      <c r="F474" s="234"/>
      <c r="G474" s="234"/>
      <c r="H474" s="234"/>
      <c r="I474" s="234"/>
      <c r="J474" s="234"/>
      <c r="K474" s="234"/>
      <c r="L474" s="234"/>
      <c r="M474" s="234"/>
      <c r="N474" s="234"/>
      <c r="O474" s="234"/>
      <c r="P474" s="234"/>
      <c r="Q474" s="234"/>
      <c r="R474" s="234"/>
      <c r="S474" s="234"/>
      <c r="T474" s="234"/>
      <c r="U474" s="234"/>
      <c r="V474" s="234"/>
      <c r="W474" s="234"/>
      <c r="X474" s="234"/>
    </row>
    <row r="475" spans="1:24">
      <c r="A475" s="234"/>
      <c r="B475" s="234"/>
      <c r="C475" s="234"/>
      <c r="D475" s="234"/>
      <c r="E475" s="234"/>
      <c r="F475" s="234"/>
      <c r="G475" s="234"/>
      <c r="H475" s="234"/>
      <c r="I475" s="234"/>
      <c r="J475" s="234"/>
      <c r="K475" s="234"/>
      <c r="L475" s="234"/>
      <c r="M475" s="234"/>
      <c r="N475" s="234"/>
      <c r="O475" s="234"/>
      <c r="P475" s="234"/>
      <c r="Q475" s="234"/>
      <c r="R475" s="234"/>
      <c r="S475" s="234"/>
      <c r="T475" s="234"/>
      <c r="U475" s="234"/>
      <c r="V475" s="234"/>
      <c r="W475" s="234"/>
      <c r="X475" s="234"/>
    </row>
    <row r="476" spans="1:24">
      <c r="A476" s="234"/>
      <c r="B476" s="234"/>
      <c r="C476" s="234"/>
      <c r="D476" s="234"/>
      <c r="E476" s="234"/>
      <c r="F476" s="234"/>
      <c r="G476" s="234"/>
      <c r="H476" s="234"/>
      <c r="I476" s="234"/>
      <c r="J476" s="234"/>
      <c r="K476" s="234"/>
      <c r="L476" s="234"/>
      <c r="M476" s="234"/>
      <c r="N476" s="234"/>
      <c r="O476" s="234"/>
      <c r="P476" s="234"/>
      <c r="Q476" s="234"/>
      <c r="R476" s="234"/>
      <c r="S476" s="234"/>
      <c r="T476" s="234"/>
      <c r="U476" s="234"/>
      <c r="V476" s="234"/>
      <c r="W476" s="234"/>
      <c r="X476" s="234"/>
    </row>
    <row r="477" spans="1:24">
      <c r="A477" s="234"/>
      <c r="B477" s="234"/>
      <c r="C477" s="234"/>
      <c r="D477" s="234"/>
      <c r="E477" s="234"/>
      <c r="F477" s="234"/>
      <c r="G477" s="234"/>
      <c r="H477" s="234"/>
      <c r="I477" s="234"/>
      <c r="J477" s="234"/>
      <c r="K477" s="234"/>
      <c r="L477" s="234"/>
      <c r="M477" s="234"/>
      <c r="N477" s="234"/>
      <c r="O477" s="234"/>
      <c r="P477" s="234"/>
      <c r="Q477" s="234"/>
      <c r="R477" s="234"/>
      <c r="S477" s="234"/>
      <c r="T477" s="234"/>
      <c r="U477" s="234"/>
      <c r="V477" s="234"/>
      <c r="W477" s="234"/>
      <c r="X477" s="234"/>
    </row>
    <row r="478" spans="1:24">
      <c r="A478" s="234"/>
      <c r="B478" s="234"/>
      <c r="C478" s="234"/>
      <c r="D478" s="234"/>
      <c r="E478" s="234"/>
      <c r="F478" s="234"/>
      <c r="G478" s="234"/>
      <c r="H478" s="234"/>
      <c r="I478" s="234"/>
      <c r="J478" s="234"/>
      <c r="K478" s="234"/>
      <c r="L478" s="234"/>
      <c r="M478" s="234"/>
      <c r="N478" s="234"/>
      <c r="O478" s="234"/>
      <c r="P478" s="234"/>
      <c r="Q478" s="234"/>
      <c r="R478" s="234"/>
      <c r="S478" s="234"/>
      <c r="T478" s="234"/>
      <c r="U478" s="234"/>
      <c r="V478" s="234"/>
      <c r="W478" s="234"/>
      <c r="X478" s="234"/>
    </row>
    <row r="479" spans="1:24">
      <c r="A479" s="234"/>
      <c r="B479" s="234"/>
      <c r="C479" s="234"/>
      <c r="D479" s="234"/>
      <c r="E479" s="234"/>
      <c r="F479" s="234"/>
      <c r="G479" s="234"/>
      <c r="H479" s="234"/>
      <c r="I479" s="234"/>
      <c r="J479" s="234"/>
      <c r="K479" s="234"/>
      <c r="L479" s="234"/>
      <c r="M479" s="234"/>
      <c r="N479" s="234"/>
      <c r="O479" s="234"/>
      <c r="P479" s="234"/>
      <c r="Q479" s="234"/>
      <c r="R479" s="234"/>
      <c r="S479" s="234"/>
      <c r="T479" s="234"/>
      <c r="U479" s="234"/>
      <c r="V479" s="234"/>
      <c r="W479" s="234"/>
      <c r="X479" s="234"/>
    </row>
    <row r="480" spans="1:24">
      <c r="A480" s="234"/>
      <c r="B480" s="234"/>
      <c r="C480" s="234"/>
      <c r="D480" s="234"/>
      <c r="E480" s="234"/>
      <c r="F480" s="234"/>
      <c r="G480" s="234"/>
      <c r="H480" s="234"/>
      <c r="I480" s="234"/>
      <c r="J480" s="234"/>
      <c r="K480" s="234"/>
      <c r="L480" s="234"/>
      <c r="M480" s="234"/>
      <c r="N480" s="234"/>
      <c r="O480" s="234"/>
      <c r="P480" s="234"/>
      <c r="Q480" s="234"/>
      <c r="R480" s="234"/>
      <c r="S480" s="234"/>
      <c r="T480" s="234"/>
      <c r="U480" s="234"/>
      <c r="V480" s="234"/>
      <c r="W480" s="234"/>
      <c r="X480" s="234"/>
    </row>
    <row r="481" spans="1:24">
      <c r="A481" s="234"/>
      <c r="B481" s="234"/>
      <c r="C481" s="234"/>
      <c r="D481" s="234"/>
      <c r="E481" s="234"/>
      <c r="F481" s="234"/>
      <c r="G481" s="234"/>
      <c r="H481" s="234"/>
      <c r="I481" s="234"/>
      <c r="J481" s="234"/>
      <c r="K481" s="234"/>
      <c r="L481" s="234"/>
      <c r="M481" s="234"/>
      <c r="N481" s="234"/>
      <c r="O481" s="234"/>
      <c r="P481" s="234"/>
      <c r="Q481" s="234"/>
      <c r="R481" s="234"/>
      <c r="S481" s="234"/>
      <c r="T481" s="234"/>
      <c r="U481" s="234"/>
      <c r="V481" s="234"/>
      <c r="W481" s="234"/>
      <c r="X481" s="234"/>
    </row>
    <row r="482" spans="1:24">
      <c r="A482" s="234"/>
      <c r="B482" s="234"/>
      <c r="C482" s="234"/>
      <c r="D482" s="234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P482" s="234"/>
      <c r="Q482" s="234"/>
      <c r="R482" s="234"/>
      <c r="S482" s="234"/>
      <c r="T482" s="234"/>
      <c r="U482" s="234"/>
      <c r="V482" s="234"/>
      <c r="W482" s="234"/>
      <c r="X482" s="234"/>
    </row>
    <row r="483" spans="1:24">
      <c r="A483" s="234"/>
      <c r="B483" s="234"/>
      <c r="C483" s="234"/>
      <c r="D483" s="234"/>
      <c r="E483" s="234"/>
      <c r="F483" s="234"/>
      <c r="G483" s="234"/>
      <c r="H483" s="234"/>
      <c r="I483" s="234"/>
      <c r="J483" s="234"/>
      <c r="K483" s="234"/>
      <c r="L483" s="234"/>
      <c r="M483" s="234"/>
      <c r="N483" s="234"/>
      <c r="O483" s="234"/>
      <c r="P483" s="234"/>
      <c r="Q483" s="234"/>
      <c r="R483" s="234"/>
      <c r="S483" s="234"/>
      <c r="T483" s="234"/>
      <c r="U483" s="234"/>
      <c r="V483" s="234"/>
      <c r="W483" s="234"/>
      <c r="X483" s="234"/>
    </row>
    <row r="484" spans="1:24">
      <c r="A484" s="234"/>
      <c r="B484" s="234"/>
      <c r="C484" s="234"/>
      <c r="D484" s="234"/>
      <c r="E484" s="234"/>
      <c r="F484" s="234"/>
      <c r="G484" s="234"/>
      <c r="H484" s="234"/>
      <c r="I484" s="234"/>
      <c r="J484" s="234"/>
      <c r="K484" s="234"/>
      <c r="L484" s="234"/>
      <c r="M484" s="234"/>
      <c r="N484" s="234"/>
      <c r="O484" s="234"/>
      <c r="P484" s="234"/>
      <c r="Q484" s="234"/>
      <c r="R484" s="234"/>
      <c r="S484" s="234"/>
      <c r="T484" s="234"/>
      <c r="U484" s="234"/>
      <c r="V484" s="234"/>
      <c r="W484" s="234"/>
      <c r="X484" s="234"/>
    </row>
    <row r="485" spans="1:24">
      <c r="A485" s="234"/>
      <c r="B485" s="234"/>
      <c r="C485" s="234"/>
      <c r="D485" s="234"/>
      <c r="E485" s="234"/>
      <c r="F485" s="234"/>
      <c r="G485" s="234"/>
      <c r="H485" s="234"/>
      <c r="I485" s="234"/>
      <c r="J485" s="234"/>
      <c r="K485" s="234"/>
      <c r="L485" s="234"/>
      <c r="M485" s="234"/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</row>
    <row r="486" spans="1:24">
      <c r="A486" s="234"/>
      <c r="B486" s="234"/>
      <c r="C486" s="234"/>
      <c r="D486" s="234"/>
      <c r="E486" s="234"/>
      <c r="F486" s="234"/>
      <c r="G486" s="234"/>
      <c r="H486" s="234"/>
      <c r="I486" s="234"/>
      <c r="J486" s="234"/>
      <c r="K486" s="234"/>
      <c r="L486" s="234"/>
      <c r="M486" s="234"/>
      <c r="N486" s="234"/>
      <c r="O486" s="234"/>
      <c r="P486" s="234"/>
      <c r="Q486" s="234"/>
      <c r="R486" s="234"/>
      <c r="S486" s="234"/>
      <c r="T486" s="234"/>
      <c r="U486" s="234"/>
      <c r="V486" s="234"/>
      <c r="W486" s="234"/>
      <c r="X486" s="234"/>
    </row>
    <row r="487" spans="1:24">
      <c r="A487" s="234"/>
      <c r="B487" s="234"/>
      <c r="C487" s="234"/>
      <c r="D487" s="234"/>
      <c r="E487" s="234"/>
      <c r="F487" s="234"/>
      <c r="G487" s="234"/>
      <c r="H487" s="234"/>
      <c r="I487" s="234"/>
      <c r="J487" s="234"/>
      <c r="K487" s="234"/>
      <c r="L487" s="234"/>
      <c r="M487" s="234"/>
      <c r="N487" s="234"/>
      <c r="O487" s="234"/>
      <c r="P487" s="234"/>
      <c r="Q487" s="234"/>
      <c r="R487" s="234"/>
      <c r="S487" s="234"/>
      <c r="T487" s="234"/>
      <c r="U487" s="234"/>
      <c r="V487" s="234"/>
      <c r="W487" s="234"/>
      <c r="X487" s="234"/>
    </row>
    <row r="488" spans="1:24">
      <c r="A488" s="234"/>
      <c r="B488" s="234"/>
      <c r="C488" s="234"/>
      <c r="D488" s="234"/>
      <c r="E488" s="234"/>
      <c r="F488" s="234"/>
      <c r="G488" s="234"/>
      <c r="H488" s="234"/>
      <c r="I488" s="234"/>
      <c r="J488" s="234"/>
      <c r="K488" s="234"/>
      <c r="L488" s="234"/>
      <c r="M488" s="234"/>
      <c r="N488" s="234"/>
      <c r="O488" s="234"/>
      <c r="P488" s="234"/>
      <c r="Q488" s="234"/>
      <c r="R488" s="234"/>
      <c r="S488" s="234"/>
      <c r="T488" s="234"/>
      <c r="U488" s="234"/>
      <c r="V488" s="234"/>
      <c r="W488" s="234"/>
      <c r="X488" s="234"/>
    </row>
    <row r="489" spans="1:24">
      <c r="A489" s="234"/>
      <c r="B489" s="234"/>
      <c r="C489" s="234"/>
      <c r="D489" s="234"/>
      <c r="E489" s="234"/>
      <c r="F489" s="234"/>
      <c r="G489" s="234"/>
      <c r="H489" s="234"/>
      <c r="I489" s="234"/>
      <c r="J489" s="234"/>
      <c r="K489" s="234"/>
      <c r="L489" s="234"/>
      <c r="M489" s="234"/>
      <c r="N489" s="234"/>
      <c r="O489" s="234"/>
      <c r="P489" s="234"/>
      <c r="Q489" s="234"/>
      <c r="R489" s="234"/>
      <c r="S489" s="234"/>
      <c r="T489" s="234"/>
      <c r="U489" s="234"/>
      <c r="V489" s="234"/>
      <c r="W489" s="234"/>
      <c r="X489" s="234"/>
    </row>
    <row r="490" spans="1:24">
      <c r="A490" s="234"/>
      <c r="B490" s="234"/>
      <c r="C490" s="234"/>
      <c r="D490" s="234"/>
      <c r="E490" s="234"/>
      <c r="F490" s="234"/>
      <c r="G490" s="234"/>
      <c r="H490" s="234"/>
      <c r="I490" s="234"/>
      <c r="J490" s="234"/>
      <c r="K490" s="234"/>
      <c r="L490" s="234"/>
      <c r="M490" s="234"/>
      <c r="N490" s="234"/>
      <c r="O490" s="234"/>
      <c r="P490" s="234"/>
      <c r="Q490" s="234"/>
      <c r="R490" s="234"/>
      <c r="S490" s="234"/>
      <c r="T490" s="234"/>
      <c r="U490" s="234"/>
      <c r="V490" s="234"/>
      <c r="W490" s="234"/>
      <c r="X490" s="234"/>
    </row>
    <row r="491" spans="1:24">
      <c r="A491" s="234"/>
      <c r="B491" s="234"/>
      <c r="C491" s="234"/>
      <c r="D491" s="234"/>
      <c r="E491" s="234"/>
      <c r="F491" s="234"/>
      <c r="G491" s="234"/>
      <c r="H491" s="234"/>
      <c r="I491" s="234"/>
      <c r="J491" s="234"/>
      <c r="K491" s="234"/>
      <c r="L491" s="234"/>
      <c r="M491" s="234"/>
      <c r="N491" s="234"/>
      <c r="O491" s="234"/>
      <c r="P491" s="234"/>
      <c r="Q491" s="234"/>
      <c r="R491" s="234"/>
      <c r="S491" s="234"/>
      <c r="T491" s="234"/>
      <c r="U491" s="234"/>
      <c r="V491" s="234"/>
      <c r="W491" s="234"/>
      <c r="X491" s="234"/>
    </row>
    <row r="492" spans="1:24">
      <c r="A492" s="234"/>
      <c r="B492" s="234"/>
      <c r="C492" s="234"/>
      <c r="D492" s="234"/>
      <c r="E492" s="234"/>
      <c r="F492" s="234"/>
      <c r="G492" s="234"/>
      <c r="H492" s="234"/>
      <c r="I492" s="234"/>
      <c r="J492" s="234"/>
      <c r="K492" s="234"/>
      <c r="L492" s="234"/>
      <c r="M492" s="234"/>
      <c r="N492" s="234"/>
      <c r="O492" s="234"/>
      <c r="P492" s="234"/>
      <c r="Q492" s="234"/>
      <c r="R492" s="234"/>
      <c r="S492" s="234"/>
      <c r="T492" s="234"/>
      <c r="U492" s="234"/>
      <c r="V492" s="234"/>
      <c r="W492" s="234"/>
      <c r="X492" s="234"/>
    </row>
    <row r="493" spans="1:24">
      <c r="A493" s="234"/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234"/>
      <c r="X493" s="234"/>
    </row>
    <row r="494" spans="1:24">
      <c r="A494" s="234"/>
      <c r="B494" s="234"/>
      <c r="C494" s="234"/>
      <c r="D494" s="234"/>
      <c r="E494" s="234"/>
      <c r="F494" s="234"/>
      <c r="G494" s="234"/>
      <c r="H494" s="234"/>
      <c r="I494" s="234"/>
      <c r="J494" s="234"/>
      <c r="K494" s="234"/>
      <c r="L494" s="234"/>
      <c r="M494" s="234"/>
      <c r="N494" s="234"/>
      <c r="O494" s="234"/>
      <c r="P494" s="234"/>
      <c r="Q494" s="234"/>
      <c r="R494" s="234"/>
      <c r="S494" s="234"/>
      <c r="T494" s="234"/>
      <c r="U494" s="234"/>
      <c r="V494" s="234"/>
      <c r="W494" s="234"/>
      <c r="X494" s="234"/>
    </row>
    <row r="495" spans="1:24">
      <c r="A495" s="234"/>
      <c r="B495" s="234"/>
      <c r="C495" s="234"/>
      <c r="D495" s="234"/>
      <c r="E495" s="234"/>
      <c r="F495" s="234"/>
      <c r="G495" s="234"/>
      <c r="H495" s="234"/>
      <c r="I495" s="234"/>
      <c r="J495" s="234"/>
      <c r="K495" s="234"/>
      <c r="L495" s="234"/>
      <c r="M495" s="234"/>
      <c r="N495" s="234"/>
      <c r="O495" s="234"/>
      <c r="P495" s="234"/>
      <c r="Q495" s="234"/>
      <c r="R495" s="234"/>
      <c r="S495" s="234"/>
      <c r="T495" s="234"/>
      <c r="U495" s="234"/>
      <c r="V495" s="234"/>
      <c r="W495" s="234"/>
      <c r="X495" s="234"/>
    </row>
    <row r="496" spans="1:24">
      <c r="A496" s="234"/>
      <c r="B496" s="234"/>
      <c r="C496" s="234"/>
      <c r="D496" s="234"/>
      <c r="E496" s="234"/>
      <c r="F496" s="234"/>
      <c r="G496" s="234"/>
      <c r="H496" s="234"/>
      <c r="I496" s="234"/>
      <c r="J496" s="234"/>
      <c r="K496" s="234"/>
      <c r="L496" s="234"/>
      <c r="M496" s="234"/>
      <c r="N496" s="234"/>
      <c r="O496" s="234"/>
      <c r="P496" s="234"/>
      <c r="Q496" s="234"/>
      <c r="R496" s="234"/>
      <c r="S496" s="234"/>
      <c r="T496" s="234"/>
      <c r="U496" s="234"/>
      <c r="V496" s="234"/>
      <c r="W496" s="234"/>
      <c r="X496" s="234"/>
    </row>
    <row r="497" spans="1:24">
      <c r="A497" s="234"/>
      <c r="B497" s="234"/>
      <c r="C497" s="234"/>
      <c r="D497" s="234"/>
      <c r="E497" s="234"/>
      <c r="F497" s="234"/>
      <c r="G497" s="234"/>
      <c r="H497" s="234"/>
      <c r="I497" s="234"/>
      <c r="J497" s="234"/>
      <c r="K497" s="234"/>
      <c r="L497" s="234"/>
      <c r="M497" s="234"/>
      <c r="N497" s="234"/>
      <c r="O497" s="234"/>
      <c r="P497" s="234"/>
      <c r="Q497" s="234"/>
      <c r="R497" s="234"/>
      <c r="S497" s="234"/>
      <c r="T497" s="234"/>
      <c r="U497" s="234"/>
      <c r="V497" s="234"/>
      <c r="W497" s="234"/>
      <c r="X497" s="234"/>
    </row>
    <row r="498" spans="1:24">
      <c r="A498" s="234"/>
      <c r="B498" s="234"/>
      <c r="C498" s="234"/>
      <c r="D498" s="234"/>
      <c r="E498" s="234"/>
      <c r="F498" s="234"/>
      <c r="G498" s="234"/>
      <c r="H498" s="234"/>
      <c r="I498" s="234"/>
      <c r="J498" s="234"/>
      <c r="K498" s="234"/>
      <c r="L498" s="234"/>
      <c r="M498" s="234"/>
      <c r="N498" s="234"/>
      <c r="O498" s="234"/>
      <c r="P498" s="234"/>
      <c r="Q498" s="234"/>
      <c r="R498" s="234"/>
      <c r="S498" s="234"/>
      <c r="T498" s="234"/>
      <c r="U498" s="234"/>
      <c r="V498" s="234"/>
      <c r="W498" s="234"/>
      <c r="X498" s="234"/>
    </row>
    <row r="499" spans="1:24">
      <c r="A499" s="234"/>
      <c r="B499" s="234"/>
      <c r="C499" s="234"/>
      <c r="D499" s="234"/>
      <c r="E499" s="234"/>
      <c r="F499" s="234"/>
      <c r="G499" s="234"/>
      <c r="H499" s="234"/>
      <c r="I499" s="234"/>
      <c r="J499" s="234"/>
      <c r="K499" s="234"/>
      <c r="L499" s="234"/>
      <c r="M499" s="234"/>
      <c r="N499" s="234"/>
      <c r="O499" s="234"/>
      <c r="P499" s="234"/>
      <c r="Q499" s="234"/>
      <c r="R499" s="234"/>
      <c r="S499" s="234"/>
      <c r="T499" s="234"/>
      <c r="U499" s="234"/>
      <c r="V499" s="234"/>
      <c r="W499" s="234"/>
      <c r="X499" s="234"/>
    </row>
    <row r="500" spans="1:24">
      <c r="A500" s="234"/>
      <c r="B500" s="234"/>
      <c r="C500" s="234"/>
      <c r="D500" s="234"/>
      <c r="E500" s="234"/>
      <c r="F500" s="234"/>
      <c r="G500" s="234"/>
      <c r="H500" s="234"/>
      <c r="I500" s="234"/>
      <c r="J500" s="234"/>
      <c r="K500" s="234"/>
      <c r="L500" s="234"/>
      <c r="M500" s="234"/>
      <c r="N500" s="234"/>
      <c r="O500" s="234"/>
      <c r="P500" s="234"/>
      <c r="Q500" s="234"/>
      <c r="R500" s="234"/>
      <c r="S500" s="234"/>
      <c r="T500" s="234"/>
      <c r="U500" s="234"/>
      <c r="V500" s="234"/>
      <c r="W500" s="234"/>
      <c r="X500" s="234"/>
    </row>
    <row r="501" spans="1:24">
      <c r="A501" s="234"/>
      <c r="B501" s="234"/>
      <c r="C501" s="234"/>
      <c r="D501" s="234"/>
      <c r="E501" s="234"/>
      <c r="F501" s="234"/>
      <c r="G501" s="234"/>
      <c r="H501" s="234"/>
      <c r="I501" s="234"/>
      <c r="J501" s="234"/>
      <c r="K501" s="234"/>
      <c r="L501" s="234"/>
      <c r="M501" s="234"/>
      <c r="N501" s="234"/>
      <c r="O501" s="234"/>
      <c r="P501" s="234"/>
      <c r="Q501" s="234"/>
      <c r="R501" s="234"/>
      <c r="S501" s="234"/>
      <c r="T501" s="234"/>
      <c r="U501" s="234"/>
      <c r="V501" s="234"/>
      <c r="W501" s="234"/>
      <c r="X501" s="234"/>
    </row>
    <row r="502" spans="1:24">
      <c r="A502" s="234"/>
      <c r="B502" s="234"/>
      <c r="C502" s="234"/>
      <c r="D502" s="234"/>
      <c r="E502" s="234"/>
      <c r="F502" s="234"/>
      <c r="G502" s="234"/>
      <c r="H502" s="234"/>
      <c r="I502" s="234"/>
      <c r="J502" s="234"/>
      <c r="K502" s="234"/>
      <c r="L502" s="234"/>
      <c r="M502" s="234"/>
      <c r="N502" s="234"/>
      <c r="O502" s="234"/>
      <c r="P502" s="234"/>
      <c r="Q502" s="234"/>
      <c r="R502" s="234"/>
      <c r="S502" s="234"/>
      <c r="T502" s="234"/>
      <c r="U502" s="234"/>
      <c r="V502" s="234"/>
      <c r="W502" s="234"/>
      <c r="X502" s="234"/>
    </row>
    <row r="503" spans="1:24">
      <c r="A503" s="234"/>
      <c r="B503" s="234"/>
      <c r="C503" s="234"/>
      <c r="D503" s="234"/>
      <c r="E503" s="234"/>
      <c r="F503" s="234"/>
      <c r="G503" s="234"/>
      <c r="H503" s="234"/>
      <c r="I503" s="234"/>
      <c r="J503" s="234"/>
      <c r="K503" s="234"/>
      <c r="L503" s="234"/>
      <c r="M503" s="234"/>
      <c r="N503" s="234"/>
      <c r="O503" s="234"/>
      <c r="P503" s="234"/>
      <c r="Q503" s="234"/>
      <c r="R503" s="234"/>
      <c r="S503" s="234"/>
      <c r="T503" s="234"/>
      <c r="U503" s="234"/>
      <c r="V503" s="234"/>
      <c r="W503" s="234"/>
      <c r="X503" s="234"/>
    </row>
    <row r="504" spans="1:24">
      <c r="A504" s="234"/>
      <c r="B504" s="234"/>
      <c r="C504" s="234"/>
      <c r="D504" s="234"/>
      <c r="E504" s="234"/>
      <c r="F504" s="234"/>
      <c r="G504" s="234"/>
      <c r="H504" s="234"/>
      <c r="I504" s="234"/>
      <c r="J504" s="234"/>
      <c r="K504" s="234"/>
      <c r="L504" s="234"/>
      <c r="M504" s="234"/>
      <c r="N504" s="234"/>
      <c r="O504" s="234"/>
      <c r="P504" s="234"/>
      <c r="Q504" s="234"/>
      <c r="R504" s="234"/>
      <c r="S504" s="234"/>
      <c r="T504" s="234"/>
      <c r="U504" s="234"/>
      <c r="V504" s="234"/>
      <c r="W504" s="234"/>
      <c r="X504" s="234"/>
    </row>
    <row r="505" spans="1:24">
      <c r="A505" s="234"/>
      <c r="B505" s="234"/>
      <c r="C505" s="234"/>
      <c r="D505" s="234"/>
      <c r="E505" s="234"/>
      <c r="F505" s="234"/>
      <c r="G505" s="234"/>
      <c r="H505" s="234"/>
      <c r="I505" s="234"/>
      <c r="J505" s="234"/>
      <c r="K505" s="234"/>
      <c r="L505" s="234"/>
      <c r="M505" s="234"/>
      <c r="N505" s="234"/>
      <c r="O505" s="234"/>
      <c r="P505" s="234"/>
      <c r="Q505" s="234"/>
      <c r="R505" s="234"/>
      <c r="S505" s="234"/>
      <c r="T505" s="234"/>
      <c r="U505" s="234"/>
      <c r="V505" s="234"/>
      <c r="W505" s="234"/>
      <c r="X505" s="234"/>
    </row>
    <row r="506" spans="1:24">
      <c r="A506" s="234"/>
      <c r="B506" s="234"/>
      <c r="C506" s="234"/>
      <c r="D506" s="234"/>
      <c r="E506" s="234"/>
      <c r="F506" s="234"/>
      <c r="G506" s="234"/>
      <c r="H506" s="234"/>
      <c r="I506" s="234"/>
      <c r="J506" s="234"/>
      <c r="K506" s="234"/>
      <c r="L506" s="234"/>
      <c r="M506" s="234"/>
      <c r="N506" s="234"/>
      <c r="O506" s="234"/>
      <c r="P506" s="234"/>
      <c r="Q506" s="234"/>
      <c r="R506" s="234"/>
      <c r="S506" s="234"/>
      <c r="T506" s="234"/>
      <c r="U506" s="234"/>
      <c r="V506" s="234"/>
      <c r="W506" s="234"/>
      <c r="X506" s="234"/>
    </row>
    <row r="507" spans="1:24">
      <c r="A507" s="234"/>
      <c r="B507" s="234"/>
      <c r="C507" s="234"/>
      <c r="D507" s="234"/>
      <c r="E507" s="234"/>
      <c r="F507" s="234"/>
      <c r="G507" s="234"/>
      <c r="H507" s="234"/>
      <c r="I507" s="234"/>
      <c r="J507" s="234"/>
      <c r="K507" s="234"/>
      <c r="L507" s="234"/>
      <c r="M507" s="234"/>
      <c r="N507" s="234"/>
      <c r="O507" s="234"/>
      <c r="P507" s="234"/>
      <c r="Q507" s="234"/>
      <c r="R507" s="234"/>
      <c r="S507" s="234"/>
      <c r="T507" s="234"/>
      <c r="U507" s="234"/>
      <c r="V507" s="234"/>
      <c r="W507" s="234"/>
      <c r="X507" s="234"/>
    </row>
    <row r="508" spans="1:24">
      <c r="A508" s="234"/>
      <c r="B508" s="234"/>
      <c r="C508" s="234"/>
      <c r="D508" s="234"/>
      <c r="E508" s="234"/>
      <c r="F508" s="234"/>
      <c r="G508" s="234"/>
      <c r="H508" s="234"/>
      <c r="I508" s="234"/>
      <c r="J508" s="234"/>
      <c r="K508" s="234"/>
      <c r="L508" s="234"/>
      <c r="M508" s="234"/>
      <c r="N508" s="234"/>
      <c r="O508" s="234"/>
      <c r="P508" s="234"/>
      <c r="Q508" s="234"/>
      <c r="R508" s="234"/>
      <c r="S508" s="234"/>
      <c r="T508" s="234"/>
      <c r="U508" s="234"/>
      <c r="V508" s="234"/>
      <c r="W508" s="234"/>
      <c r="X508" s="234"/>
    </row>
    <row r="509" spans="1:24">
      <c r="A509" s="234"/>
      <c r="B509" s="234"/>
      <c r="C509" s="234"/>
      <c r="D509" s="234"/>
      <c r="E509" s="234"/>
      <c r="F509" s="234"/>
      <c r="G509" s="234"/>
      <c r="H509" s="234"/>
      <c r="I509" s="234"/>
      <c r="J509" s="234"/>
      <c r="K509" s="234"/>
      <c r="L509" s="234"/>
      <c r="M509" s="234"/>
      <c r="N509" s="234"/>
      <c r="O509" s="234"/>
      <c r="P509" s="234"/>
      <c r="Q509" s="234"/>
      <c r="R509" s="234"/>
      <c r="S509" s="234"/>
      <c r="T509" s="234"/>
      <c r="U509" s="234"/>
      <c r="V509" s="234"/>
      <c r="W509" s="234"/>
      <c r="X509" s="234"/>
    </row>
    <row r="510" spans="1:24">
      <c r="A510" s="234"/>
      <c r="B510" s="234"/>
      <c r="C510" s="234"/>
      <c r="D510" s="234"/>
      <c r="E510" s="234"/>
      <c r="F510" s="234"/>
      <c r="G510" s="234"/>
      <c r="H510" s="234"/>
      <c r="I510" s="234"/>
      <c r="J510" s="234"/>
      <c r="K510" s="234"/>
      <c r="L510" s="234"/>
      <c r="M510" s="234"/>
      <c r="N510" s="234"/>
      <c r="O510" s="234"/>
      <c r="P510" s="234"/>
      <c r="Q510" s="234"/>
      <c r="R510" s="234"/>
      <c r="S510" s="234"/>
      <c r="T510" s="234"/>
      <c r="U510" s="234"/>
      <c r="V510" s="234"/>
      <c r="W510" s="234"/>
      <c r="X510" s="234"/>
    </row>
    <row r="511" spans="1:24">
      <c r="A511" s="234"/>
      <c r="B511" s="234"/>
      <c r="C511" s="234"/>
      <c r="D511" s="234"/>
      <c r="E511" s="234"/>
      <c r="F511" s="234"/>
      <c r="G511" s="234"/>
      <c r="H511" s="234"/>
      <c r="I511" s="234"/>
      <c r="J511" s="234"/>
      <c r="K511" s="234"/>
      <c r="L511" s="234"/>
      <c r="M511" s="234"/>
      <c r="N511" s="234"/>
      <c r="O511" s="234"/>
      <c r="P511" s="234"/>
      <c r="Q511" s="234"/>
      <c r="R511" s="234"/>
      <c r="S511" s="234"/>
      <c r="T511" s="234"/>
      <c r="U511" s="234"/>
      <c r="V511" s="234"/>
      <c r="W511" s="234"/>
      <c r="X511" s="234"/>
    </row>
    <row r="512" spans="1:24">
      <c r="A512" s="234"/>
      <c r="B512" s="234"/>
      <c r="C512" s="234"/>
      <c r="D512" s="234"/>
      <c r="E512" s="234"/>
      <c r="F512" s="234"/>
      <c r="G512" s="234"/>
      <c r="H512" s="234"/>
      <c r="I512" s="234"/>
      <c r="J512" s="234"/>
      <c r="K512" s="234"/>
      <c r="L512" s="234"/>
      <c r="M512" s="234"/>
      <c r="N512" s="234"/>
      <c r="O512" s="234"/>
      <c r="P512" s="234"/>
      <c r="Q512" s="234"/>
      <c r="R512" s="234"/>
      <c r="S512" s="234"/>
      <c r="T512" s="234"/>
      <c r="U512" s="234"/>
      <c r="V512" s="234"/>
      <c r="W512" s="234"/>
      <c r="X512" s="234"/>
    </row>
    <row r="513" spans="1:24">
      <c r="A513" s="234"/>
      <c r="B513" s="234"/>
      <c r="C513" s="234"/>
      <c r="D513" s="234"/>
      <c r="E513" s="234"/>
      <c r="F513" s="234"/>
      <c r="G513" s="234"/>
      <c r="H513" s="234"/>
      <c r="I513" s="234"/>
      <c r="J513" s="234"/>
      <c r="K513" s="234"/>
      <c r="L513" s="234"/>
      <c r="M513" s="234"/>
      <c r="N513" s="234"/>
      <c r="O513" s="234"/>
      <c r="P513" s="234"/>
      <c r="Q513" s="234"/>
      <c r="R513" s="234"/>
      <c r="S513" s="234"/>
      <c r="T513" s="234"/>
      <c r="U513" s="234"/>
      <c r="V513" s="234"/>
      <c r="W513" s="234"/>
      <c r="X513" s="234"/>
    </row>
    <row r="514" spans="1:24">
      <c r="A514" s="234"/>
      <c r="B514" s="234"/>
      <c r="C514" s="234"/>
      <c r="D514" s="234"/>
      <c r="E514" s="234"/>
      <c r="F514" s="234"/>
      <c r="G514" s="234"/>
      <c r="H514" s="234"/>
      <c r="I514" s="234"/>
      <c r="J514" s="234"/>
      <c r="K514" s="234"/>
      <c r="L514" s="234"/>
      <c r="M514" s="234"/>
      <c r="N514" s="234"/>
      <c r="O514" s="234"/>
      <c r="P514" s="234"/>
      <c r="Q514" s="234"/>
      <c r="R514" s="234"/>
      <c r="S514" s="234"/>
      <c r="T514" s="234"/>
      <c r="U514" s="234"/>
      <c r="V514" s="234"/>
      <c r="W514" s="234"/>
      <c r="X514" s="234"/>
    </row>
    <row r="515" spans="1:24">
      <c r="A515" s="234"/>
      <c r="B515" s="234"/>
      <c r="C515" s="234"/>
      <c r="D515" s="234"/>
      <c r="E515" s="234"/>
      <c r="F515" s="234"/>
      <c r="G515" s="234"/>
      <c r="H515" s="234"/>
      <c r="I515" s="234"/>
      <c r="J515" s="234"/>
      <c r="K515" s="234"/>
      <c r="L515" s="234"/>
      <c r="M515" s="234"/>
      <c r="N515" s="234"/>
      <c r="O515" s="234"/>
      <c r="P515" s="234"/>
      <c r="Q515" s="234"/>
      <c r="R515" s="234"/>
      <c r="S515" s="234"/>
      <c r="T515" s="234"/>
      <c r="U515" s="234"/>
      <c r="V515" s="234"/>
      <c r="W515" s="234"/>
      <c r="X515" s="234"/>
    </row>
    <row r="516" spans="1:24">
      <c r="A516" s="234"/>
      <c r="B516" s="234"/>
      <c r="C516" s="234"/>
      <c r="D516" s="234"/>
      <c r="E516" s="234"/>
      <c r="F516" s="234"/>
      <c r="G516" s="234"/>
      <c r="H516" s="234"/>
      <c r="I516" s="234"/>
      <c r="J516" s="234"/>
      <c r="K516" s="234"/>
      <c r="L516" s="234"/>
      <c r="M516" s="234"/>
      <c r="N516" s="234"/>
      <c r="O516" s="234"/>
      <c r="P516" s="234"/>
      <c r="Q516" s="234"/>
      <c r="R516" s="234"/>
      <c r="S516" s="234"/>
      <c r="T516" s="234"/>
      <c r="U516" s="234"/>
      <c r="V516" s="234"/>
      <c r="W516" s="234"/>
      <c r="X516" s="234"/>
    </row>
    <row r="517" spans="1:24">
      <c r="A517" s="234"/>
      <c r="B517" s="234"/>
      <c r="C517" s="234"/>
      <c r="D517" s="234"/>
      <c r="E517" s="234"/>
      <c r="F517" s="234"/>
      <c r="G517" s="234"/>
      <c r="H517" s="234"/>
      <c r="I517" s="234"/>
      <c r="J517" s="234"/>
      <c r="K517" s="234"/>
      <c r="L517" s="234"/>
      <c r="M517" s="234"/>
      <c r="N517" s="234"/>
      <c r="O517" s="234"/>
      <c r="P517" s="234"/>
      <c r="Q517" s="234"/>
      <c r="R517" s="234"/>
      <c r="S517" s="234"/>
      <c r="T517" s="234"/>
      <c r="U517" s="234"/>
      <c r="V517" s="234"/>
      <c r="W517" s="234"/>
      <c r="X517" s="234"/>
    </row>
    <row r="518" spans="1:24">
      <c r="A518" s="234"/>
      <c r="B518" s="234"/>
      <c r="C518" s="234"/>
      <c r="D518" s="234"/>
      <c r="E518" s="234"/>
      <c r="F518" s="234"/>
      <c r="G518" s="234"/>
      <c r="H518" s="234"/>
      <c r="I518" s="234"/>
      <c r="J518" s="234"/>
      <c r="K518" s="234"/>
      <c r="L518" s="234"/>
      <c r="M518" s="234"/>
      <c r="N518" s="234"/>
      <c r="O518" s="234"/>
      <c r="P518" s="234"/>
      <c r="Q518" s="234"/>
      <c r="R518" s="234"/>
      <c r="S518" s="234"/>
      <c r="T518" s="234"/>
      <c r="U518" s="234"/>
      <c r="V518" s="234"/>
      <c r="W518" s="234"/>
      <c r="X518" s="234"/>
    </row>
    <row r="519" spans="1:24">
      <c r="A519" s="234"/>
      <c r="B519" s="234"/>
      <c r="C519" s="234"/>
      <c r="D519" s="234"/>
      <c r="E519" s="234"/>
      <c r="F519" s="234"/>
      <c r="G519" s="234"/>
      <c r="H519" s="234"/>
      <c r="I519" s="234"/>
      <c r="J519" s="234"/>
      <c r="K519" s="234"/>
      <c r="L519" s="234"/>
      <c r="M519" s="234"/>
      <c r="N519" s="234"/>
      <c r="O519" s="234"/>
      <c r="P519" s="234"/>
      <c r="Q519" s="234"/>
      <c r="R519" s="234"/>
      <c r="S519" s="234"/>
      <c r="T519" s="234"/>
      <c r="U519" s="234"/>
      <c r="V519" s="234"/>
      <c r="W519" s="234"/>
      <c r="X519" s="234"/>
    </row>
    <row r="520" spans="1:24">
      <c r="A520" s="234"/>
      <c r="B520" s="234"/>
      <c r="C520" s="234"/>
      <c r="D520" s="234"/>
      <c r="E520" s="234"/>
      <c r="F520" s="234"/>
      <c r="G520" s="234"/>
      <c r="H520" s="234"/>
      <c r="I520" s="234"/>
      <c r="J520" s="234"/>
      <c r="K520" s="234"/>
      <c r="L520" s="234"/>
      <c r="M520" s="234"/>
      <c r="N520" s="234"/>
      <c r="O520" s="234"/>
      <c r="P520" s="234"/>
      <c r="Q520" s="234"/>
      <c r="R520" s="234"/>
      <c r="S520" s="234"/>
      <c r="T520" s="234"/>
      <c r="U520" s="234"/>
      <c r="V520" s="234"/>
      <c r="W520" s="234"/>
      <c r="X520" s="234"/>
    </row>
    <row r="521" spans="1:24">
      <c r="A521" s="234"/>
      <c r="B521" s="234"/>
      <c r="C521" s="234"/>
      <c r="D521" s="234"/>
      <c r="E521" s="234"/>
      <c r="F521" s="234"/>
      <c r="G521" s="234"/>
      <c r="H521" s="234"/>
      <c r="I521" s="234"/>
      <c r="J521" s="234"/>
      <c r="K521" s="234"/>
      <c r="L521" s="234"/>
      <c r="M521" s="234"/>
      <c r="N521" s="234"/>
      <c r="O521" s="234"/>
      <c r="P521" s="234"/>
      <c r="Q521" s="234"/>
      <c r="R521" s="234"/>
      <c r="S521" s="234"/>
      <c r="T521" s="234"/>
      <c r="U521" s="234"/>
      <c r="V521" s="234"/>
      <c r="W521" s="234"/>
      <c r="X521" s="234"/>
    </row>
    <row r="522" spans="1:24">
      <c r="A522" s="234"/>
      <c r="B522" s="234"/>
      <c r="C522" s="234"/>
      <c r="D522" s="234"/>
      <c r="E522" s="234"/>
      <c r="F522" s="234"/>
      <c r="G522" s="234"/>
      <c r="H522" s="234"/>
      <c r="I522" s="234"/>
      <c r="J522" s="234"/>
      <c r="K522" s="234"/>
      <c r="L522" s="234"/>
      <c r="M522" s="234"/>
      <c r="N522" s="234"/>
      <c r="O522" s="234"/>
      <c r="P522" s="234"/>
      <c r="Q522" s="234"/>
      <c r="R522" s="234"/>
      <c r="S522" s="234"/>
      <c r="T522" s="234"/>
      <c r="U522" s="234"/>
      <c r="V522" s="234"/>
      <c r="W522" s="234"/>
      <c r="X522" s="234"/>
    </row>
    <row r="523" spans="1:24">
      <c r="A523" s="234"/>
      <c r="B523" s="234"/>
      <c r="C523" s="234"/>
      <c r="D523" s="234"/>
      <c r="E523" s="234"/>
      <c r="F523" s="234"/>
      <c r="G523" s="234"/>
      <c r="H523" s="234"/>
      <c r="I523" s="234"/>
      <c r="J523" s="234"/>
      <c r="K523" s="234"/>
      <c r="L523" s="234"/>
      <c r="M523" s="234"/>
      <c r="N523" s="234"/>
      <c r="O523" s="234"/>
      <c r="P523" s="234"/>
      <c r="Q523" s="234"/>
      <c r="R523" s="234"/>
      <c r="S523" s="234"/>
      <c r="T523" s="234"/>
      <c r="U523" s="234"/>
      <c r="V523" s="234"/>
      <c r="W523" s="234"/>
      <c r="X523" s="234"/>
    </row>
    <row r="524" spans="1:24">
      <c r="A524" s="234"/>
      <c r="B524" s="234"/>
      <c r="C524" s="234"/>
      <c r="D524" s="234"/>
      <c r="E524" s="234"/>
      <c r="F524" s="234"/>
      <c r="G524" s="234"/>
      <c r="H524" s="234"/>
      <c r="I524" s="234"/>
      <c r="J524" s="234"/>
      <c r="K524" s="234"/>
      <c r="L524" s="234"/>
      <c r="M524" s="234"/>
      <c r="N524" s="234"/>
      <c r="O524" s="234"/>
      <c r="P524" s="234"/>
      <c r="Q524" s="234"/>
      <c r="R524" s="234"/>
      <c r="S524" s="234"/>
      <c r="T524" s="234"/>
      <c r="U524" s="234"/>
      <c r="V524" s="234"/>
      <c r="W524" s="234"/>
      <c r="X524" s="234"/>
    </row>
    <row r="525" spans="1:24">
      <c r="A525" s="234"/>
      <c r="B525" s="234"/>
      <c r="C525" s="234"/>
      <c r="D525" s="234"/>
      <c r="E525" s="234"/>
      <c r="F525" s="234"/>
      <c r="G525" s="234"/>
      <c r="H525" s="234"/>
      <c r="I525" s="234"/>
      <c r="J525" s="234"/>
      <c r="K525" s="234"/>
      <c r="L525" s="234"/>
      <c r="M525" s="234"/>
      <c r="N525" s="234"/>
      <c r="O525" s="234"/>
      <c r="P525" s="234"/>
      <c r="Q525" s="234"/>
      <c r="R525" s="234"/>
      <c r="S525" s="234"/>
      <c r="T525" s="234"/>
      <c r="U525" s="234"/>
      <c r="V525" s="234"/>
      <c r="W525" s="234"/>
      <c r="X525" s="234"/>
    </row>
    <row r="526" spans="1:24">
      <c r="A526" s="234"/>
      <c r="B526" s="234"/>
      <c r="C526" s="234"/>
      <c r="D526" s="234"/>
      <c r="E526" s="234"/>
      <c r="F526" s="234"/>
      <c r="G526" s="234"/>
      <c r="H526" s="234"/>
      <c r="I526" s="234"/>
      <c r="J526" s="234"/>
      <c r="K526" s="234"/>
      <c r="L526" s="234"/>
      <c r="M526" s="234"/>
      <c r="N526" s="234"/>
      <c r="O526" s="234"/>
      <c r="P526" s="234"/>
      <c r="Q526" s="234"/>
      <c r="R526" s="234"/>
      <c r="S526" s="234"/>
      <c r="T526" s="234"/>
      <c r="U526" s="234"/>
      <c r="V526" s="234"/>
      <c r="W526" s="234"/>
      <c r="X526" s="234"/>
    </row>
    <row r="527" spans="1:24">
      <c r="A527" s="234"/>
      <c r="B527" s="234"/>
      <c r="C527" s="234"/>
      <c r="D527" s="234"/>
      <c r="E527" s="234"/>
      <c r="F527" s="234"/>
      <c r="G527" s="234"/>
      <c r="H527" s="234"/>
      <c r="I527" s="234"/>
      <c r="J527" s="234"/>
      <c r="K527" s="234"/>
      <c r="L527" s="234"/>
      <c r="M527" s="234"/>
      <c r="N527" s="234"/>
      <c r="O527" s="234"/>
      <c r="P527" s="234"/>
      <c r="Q527" s="234"/>
      <c r="R527" s="234"/>
      <c r="S527" s="234"/>
      <c r="T527" s="234"/>
      <c r="U527" s="234"/>
      <c r="V527" s="234"/>
      <c r="W527" s="234"/>
      <c r="X527" s="234"/>
    </row>
    <row r="528" spans="1:24">
      <c r="A528" s="234"/>
      <c r="B528" s="234"/>
      <c r="C528" s="234"/>
      <c r="D528" s="234"/>
      <c r="E528" s="234"/>
      <c r="F528" s="234"/>
      <c r="G528" s="234"/>
      <c r="H528" s="234"/>
      <c r="I528" s="234"/>
      <c r="J528" s="234"/>
      <c r="K528" s="234"/>
      <c r="L528" s="234"/>
      <c r="M528" s="234"/>
      <c r="N528" s="234"/>
      <c r="O528" s="234"/>
      <c r="P528" s="234"/>
      <c r="Q528" s="234"/>
      <c r="R528" s="234"/>
      <c r="S528" s="234"/>
      <c r="T528" s="234"/>
      <c r="U528" s="234"/>
      <c r="V528" s="234"/>
      <c r="W528" s="234"/>
      <c r="X528" s="234"/>
    </row>
    <row r="529" spans="1:24">
      <c r="A529" s="234"/>
      <c r="B529" s="234"/>
      <c r="C529" s="234"/>
      <c r="D529" s="234"/>
      <c r="E529" s="234"/>
      <c r="F529" s="234"/>
      <c r="G529" s="234"/>
      <c r="H529" s="234"/>
      <c r="I529" s="234"/>
      <c r="J529" s="234"/>
      <c r="K529" s="234"/>
      <c r="L529" s="234"/>
      <c r="M529" s="234"/>
      <c r="N529" s="234"/>
      <c r="O529" s="234"/>
      <c r="P529" s="234"/>
      <c r="Q529" s="234"/>
      <c r="R529" s="234"/>
      <c r="S529" s="234"/>
      <c r="T529" s="234"/>
      <c r="U529" s="234"/>
      <c r="V529" s="234"/>
      <c r="W529" s="234"/>
      <c r="X529" s="234"/>
    </row>
    <row r="530" spans="1:24">
      <c r="A530" s="234"/>
      <c r="B530" s="234"/>
      <c r="C530" s="234"/>
      <c r="D530" s="234"/>
      <c r="E530" s="234"/>
      <c r="F530" s="234"/>
      <c r="G530" s="234"/>
      <c r="H530" s="234"/>
      <c r="I530" s="234"/>
      <c r="J530" s="234"/>
      <c r="K530" s="234"/>
      <c r="L530" s="234"/>
      <c r="M530" s="234"/>
      <c r="N530" s="234"/>
      <c r="O530" s="234"/>
      <c r="P530" s="234"/>
      <c r="Q530" s="234"/>
      <c r="R530" s="234"/>
      <c r="S530" s="234"/>
      <c r="T530" s="234"/>
      <c r="U530" s="234"/>
      <c r="V530" s="234"/>
      <c r="W530" s="234"/>
      <c r="X530" s="234"/>
    </row>
    <row r="531" spans="1:24">
      <c r="A531" s="234"/>
      <c r="B531" s="234"/>
      <c r="C531" s="234"/>
      <c r="D531" s="234"/>
      <c r="E531" s="234"/>
      <c r="F531" s="234"/>
      <c r="G531" s="234"/>
      <c r="H531" s="234"/>
      <c r="I531" s="234"/>
      <c r="J531" s="234"/>
      <c r="K531" s="234"/>
      <c r="L531" s="234"/>
      <c r="M531" s="234"/>
      <c r="N531" s="234"/>
      <c r="O531" s="234"/>
      <c r="P531" s="234"/>
      <c r="Q531" s="234"/>
      <c r="R531" s="234"/>
      <c r="S531" s="234"/>
      <c r="T531" s="234"/>
      <c r="U531" s="234"/>
      <c r="V531" s="234"/>
      <c r="W531" s="234"/>
      <c r="X531" s="234"/>
    </row>
    <row r="532" spans="1:24">
      <c r="A532" s="234"/>
      <c r="B532" s="234"/>
      <c r="C532" s="234"/>
      <c r="D532" s="234"/>
      <c r="E532" s="234"/>
      <c r="F532" s="234"/>
      <c r="G532" s="234"/>
      <c r="H532" s="234"/>
      <c r="I532" s="234"/>
      <c r="J532" s="234"/>
      <c r="K532" s="234"/>
      <c r="L532" s="234"/>
      <c r="M532" s="234"/>
      <c r="N532" s="234"/>
      <c r="O532" s="234"/>
      <c r="P532" s="234"/>
      <c r="Q532" s="234"/>
      <c r="R532" s="234"/>
      <c r="S532" s="234"/>
      <c r="T532" s="234"/>
      <c r="U532" s="234"/>
      <c r="V532" s="234"/>
      <c r="W532" s="234"/>
      <c r="X532" s="234"/>
    </row>
    <row r="533" spans="1:24">
      <c r="A533" s="234"/>
      <c r="B533" s="234"/>
      <c r="C533" s="234"/>
      <c r="D533" s="234"/>
      <c r="E533" s="234"/>
      <c r="F533" s="234"/>
      <c r="G533" s="234"/>
      <c r="H533" s="234"/>
      <c r="I533" s="234"/>
      <c r="J533" s="234"/>
      <c r="K533" s="234"/>
      <c r="L533" s="234"/>
      <c r="M533" s="234"/>
      <c r="N533" s="234"/>
      <c r="O533" s="234"/>
      <c r="P533" s="234"/>
      <c r="Q533" s="234"/>
      <c r="R533" s="234"/>
      <c r="S533" s="234"/>
      <c r="T533" s="234"/>
      <c r="U533" s="234"/>
      <c r="V533" s="234"/>
      <c r="W533" s="234"/>
      <c r="X533" s="234"/>
    </row>
    <row r="534" spans="1:24">
      <c r="A534" s="234"/>
      <c r="B534" s="234"/>
      <c r="C534" s="234"/>
      <c r="D534" s="234"/>
      <c r="E534" s="234"/>
      <c r="F534" s="234"/>
      <c r="G534" s="234"/>
      <c r="H534" s="234"/>
      <c r="I534" s="234"/>
      <c r="J534" s="234"/>
      <c r="K534" s="234"/>
      <c r="L534" s="234"/>
      <c r="M534" s="234"/>
      <c r="N534" s="234"/>
      <c r="O534" s="234"/>
      <c r="P534" s="234"/>
      <c r="Q534" s="234"/>
      <c r="R534" s="234"/>
      <c r="S534" s="234"/>
      <c r="T534" s="234"/>
      <c r="U534" s="234"/>
      <c r="V534" s="234"/>
      <c r="W534" s="234"/>
      <c r="X534" s="234"/>
    </row>
    <row r="535" spans="1:24">
      <c r="A535" s="234"/>
      <c r="B535" s="234"/>
      <c r="C535" s="234"/>
      <c r="D535" s="234"/>
      <c r="E535" s="234"/>
      <c r="F535" s="234"/>
      <c r="G535" s="234"/>
      <c r="H535" s="234"/>
      <c r="I535" s="234"/>
      <c r="J535" s="234"/>
      <c r="K535" s="234"/>
      <c r="L535" s="234"/>
      <c r="M535" s="234"/>
      <c r="N535" s="234"/>
      <c r="O535" s="234"/>
      <c r="P535" s="234"/>
      <c r="Q535" s="234"/>
      <c r="R535" s="234"/>
      <c r="S535" s="234"/>
      <c r="T535" s="234"/>
      <c r="U535" s="234"/>
      <c r="V535" s="234"/>
      <c r="W535" s="234"/>
      <c r="X535" s="234"/>
    </row>
    <row r="536" spans="1:24">
      <c r="A536" s="234"/>
      <c r="B536" s="234"/>
      <c r="C536" s="234"/>
      <c r="D536" s="234"/>
      <c r="E536" s="234"/>
      <c r="F536" s="234"/>
      <c r="G536" s="234"/>
      <c r="H536" s="234"/>
      <c r="I536" s="234"/>
      <c r="J536" s="234"/>
      <c r="K536" s="234"/>
      <c r="L536" s="234"/>
      <c r="M536" s="234"/>
      <c r="N536" s="234"/>
      <c r="O536" s="234"/>
      <c r="P536" s="234"/>
      <c r="Q536" s="234"/>
      <c r="R536" s="234"/>
      <c r="S536" s="234"/>
      <c r="T536" s="234"/>
      <c r="U536" s="234"/>
      <c r="V536" s="234"/>
      <c r="W536" s="234"/>
      <c r="X536" s="234"/>
    </row>
    <row r="537" spans="1:24">
      <c r="A537" s="234"/>
      <c r="B537" s="234"/>
      <c r="C537" s="234"/>
      <c r="D537" s="234"/>
      <c r="E537" s="234"/>
      <c r="F537" s="234"/>
      <c r="G537" s="234"/>
      <c r="H537" s="234"/>
      <c r="I537" s="234"/>
      <c r="J537" s="234"/>
      <c r="K537" s="234"/>
      <c r="L537" s="234"/>
      <c r="M537" s="234"/>
      <c r="N537" s="234"/>
      <c r="O537" s="234"/>
      <c r="P537" s="234"/>
      <c r="Q537" s="234"/>
      <c r="R537" s="234"/>
      <c r="S537" s="234"/>
      <c r="T537" s="234"/>
      <c r="U537" s="234"/>
      <c r="V537" s="234"/>
      <c r="W537" s="234"/>
      <c r="X537" s="234"/>
    </row>
    <row r="538" spans="1:24">
      <c r="A538" s="234"/>
      <c r="B538" s="234"/>
      <c r="C538" s="234"/>
      <c r="D538" s="234"/>
      <c r="E538" s="234"/>
      <c r="F538" s="234"/>
      <c r="G538" s="234"/>
      <c r="H538" s="234"/>
      <c r="I538" s="234"/>
      <c r="J538" s="234"/>
      <c r="K538" s="234"/>
      <c r="L538" s="234"/>
      <c r="M538" s="234"/>
      <c r="N538" s="234"/>
      <c r="O538" s="234"/>
      <c r="P538" s="234"/>
      <c r="Q538" s="234"/>
      <c r="R538" s="234"/>
      <c r="S538" s="234"/>
      <c r="T538" s="234"/>
      <c r="U538" s="234"/>
      <c r="V538" s="234"/>
      <c r="W538" s="234"/>
      <c r="X538" s="234"/>
    </row>
    <row r="539" spans="1:24">
      <c r="A539" s="234"/>
      <c r="B539" s="234"/>
      <c r="C539" s="234"/>
      <c r="D539" s="234"/>
      <c r="E539" s="234"/>
      <c r="F539" s="234"/>
      <c r="G539" s="234"/>
      <c r="H539" s="234"/>
      <c r="I539" s="234"/>
      <c r="J539" s="234"/>
      <c r="K539" s="234"/>
      <c r="L539" s="234"/>
      <c r="M539" s="234"/>
      <c r="N539" s="234"/>
      <c r="O539" s="234"/>
      <c r="P539" s="234"/>
      <c r="Q539" s="234"/>
      <c r="R539" s="234"/>
      <c r="S539" s="234"/>
      <c r="T539" s="234"/>
      <c r="U539" s="234"/>
      <c r="V539" s="234"/>
      <c r="W539" s="234"/>
      <c r="X539" s="234"/>
    </row>
    <row r="540" spans="1:24">
      <c r="A540" s="234"/>
      <c r="B540" s="234"/>
      <c r="C540" s="234"/>
      <c r="D540" s="234"/>
      <c r="E540" s="234"/>
      <c r="F540" s="234"/>
      <c r="G540" s="234"/>
      <c r="H540" s="234"/>
      <c r="I540" s="234"/>
      <c r="J540" s="234"/>
      <c r="K540" s="234"/>
      <c r="L540" s="234"/>
      <c r="M540" s="234"/>
      <c r="N540" s="234"/>
      <c r="O540" s="234"/>
      <c r="P540" s="234"/>
      <c r="Q540" s="234"/>
      <c r="R540" s="234"/>
      <c r="S540" s="234"/>
      <c r="T540" s="234"/>
      <c r="U540" s="234"/>
      <c r="V540" s="234"/>
      <c r="W540" s="234"/>
      <c r="X540" s="234"/>
    </row>
    <row r="541" spans="1:24">
      <c r="A541" s="234"/>
      <c r="B541" s="234"/>
      <c r="C541" s="234"/>
      <c r="D541" s="234"/>
      <c r="E541" s="234"/>
      <c r="F541" s="234"/>
      <c r="G541" s="234"/>
      <c r="H541" s="234"/>
      <c r="I541" s="234"/>
      <c r="J541" s="234"/>
      <c r="K541" s="234"/>
      <c r="L541" s="234"/>
      <c r="M541" s="234"/>
      <c r="N541" s="234"/>
      <c r="O541" s="234"/>
      <c r="P541" s="234"/>
      <c r="Q541" s="234"/>
      <c r="R541" s="234"/>
      <c r="S541" s="234"/>
      <c r="T541" s="234"/>
      <c r="U541" s="234"/>
      <c r="V541" s="234"/>
      <c r="W541" s="234"/>
      <c r="X541" s="234"/>
    </row>
    <row r="542" spans="1:24">
      <c r="A542" s="234"/>
      <c r="B542" s="234"/>
      <c r="C542" s="234"/>
      <c r="D542" s="234"/>
      <c r="E542" s="234"/>
      <c r="F542" s="234"/>
      <c r="G542" s="234"/>
      <c r="H542" s="234"/>
      <c r="I542" s="234"/>
      <c r="J542" s="234"/>
      <c r="K542" s="234"/>
      <c r="L542" s="234"/>
      <c r="M542" s="234"/>
      <c r="N542" s="234"/>
      <c r="O542" s="234"/>
      <c r="P542" s="234"/>
      <c r="Q542" s="234"/>
      <c r="R542" s="234"/>
      <c r="S542" s="234"/>
      <c r="T542" s="234"/>
      <c r="U542" s="234"/>
      <c r="V542" s="234"/>
      <c r="W542" s="234"/>
      <c r="X542" s="234"/>
    </row>
    <row r="543" spans="1:24">
      <c r="A543" s="234"/>
      <c r="B543" s="234"/>
      <c r="C543" s="234"/>
      <c r="D543" s="234"/>
      <c r="E543" s="234"/>
      <c r="F543" s="234"/>
      <c r="G543" s="234"/>
      <c r="H543" s="234"/>
      <c r="I543" s="234"/>
      <c r="J543" s="234"/>
      <c r="K543" s="234"/>
      <c r="L543" s="234"/>
      <c r="M543" s="234"/>
      <c r="N543" s="234"/>
      <c r="O543" s="234"/>
      <c r="P543" s="234"/>
      <c r="Q543" s="234"/>
      <c r="R543" s="234"/>
      <c r="S543" s="234"/>
      <c r="T543" s="234"/>
      <c r="U543" s="234"/>
      <c r="V543" s="234"/>
      <c r="W543" s="234"/>
      <c r="X543" s="234"/>
    </row>
    <row r="544" spans="1:24">
      <c r="A544" s="234"/>
      <c r="B544" s="234"/>
      <c r="C544" s="234"/>
      <c r="D544" s="234"/>
      <c r="E544" s="234"/>
      <c r="F544" s="234"/>
      <c r="G544" s="234"/>
      <c r="H544" s="234"/>
      <c r="I544" s="234"/>
      <c r="J544" s="234"/>
      <c r="K544" s="234"/>
      <c r="L544" s="234"/>
      <c r="M544" s="234"/>
      <c r="N544" s="234"/>
      <c r="O544" s="234"/>
      <c r="P544" s="234"/>
      <c r="Q544" s="234"/>
      <c r="R544" s="234"/>
      <c r="S544" s="234"/>
      <c r="T544" s="234"/>
      <c r="U544" s="234"/>
      <c r="V544" s="234"/>
      <c r="W544" s="234"/>
      <c r="X544" s="234"/>
    </row>
    <row r="545" spans="1:24">
      <c r="A545" s="234"/>
      <c r="B545" s="234"/>
      <c r="C545" s="234"/>
      <c r="D545" s="234"/>
      <c r="E545" s="234"/>
      <c r="F545" s="234"/>
      <c r="G545" s="234"/>
      <c r="H545" s="234"/>
      <c r="I545" s="234"/>
      <c r="J545" s="234"/>
      <c r="K545" s="234"/>
      <c r="L545" s="234"/>
      <c r="M545" s="234"/>
      <c r="N545" s="234"/>
      <c r="O545" s="234"/>
      <c r="P545" s="234"/>
      <c r="Q545" s="234"/>
      <c r="R545" s="234"/>
      <c r="S545" s="234"/>
      <c r="T545" s="234"/>
      <c r="U545" s="234"/>
      <c r="V545" s="234"/>
      <c r="W545" s="234"/>
      <c r="X545" s="234"/>
    </row>
    <row r="546" spans="1:24">
      <c r="A546" s="234"/>
      <c r="B546" s="234"/>
      <c r="C546" s="234"/>
      <c r="D546" s="234"/>
      <c r="E546" s="234"/>
      <c r="F546" s="234"/>
      <c r="G546" s="234"/>
      <c r="H546" s="234"/>
      <c r="I546" s="234"/>
      <c r="J546" s="234"/>
      <c r="K546" s="234"/>
      <c r="L546" s="234"/>
      <c r="M546" s="234"/>
      <c r="N546" s="234"/>
      <c r="O546" s="234"/>
      <c r="P546" s="234"/>
      <c r="Q546" s="234"/>
      <c r="R546" s="234"/>
      <c r="S546" s="234"/>
      <c r="T546" s="234"/>
      <c r="U546" s="234"/>
      <c r="V546" s="234"/>
      <c r="W546" s="234"/>
      <c r="X546" s="234"/>
    </row>
    <row r="547" spans="1:24">
      <c r="A547" s="234"/>
      <c r="B547" s="234"/>
      <c r="C547" s="234"/>
      <c r="D547" s="234"/>
      <c r="E547" s="234"/>
      <c r="F547" s="234"/>
      <c r="G547" s="234"/>
      <c r="H547" s="234"/>
      <c r="I547" s="234"/>
      <c r="J547" s="234"/>
      <c r="K547" s="234"/>
      <c r="L547" s="234"/>
      <c r="M547" s="234"/>
      <c r="N547" s="234"/>
      <c r="O547" s="234"/>
      <c r="P547" s="234"/>
      <c r="Q547" s="234"/>
      <c r="R547" s="234"/>
      <c r="S547" s="234"/>
      <c r="T547" s="234"/>
      <c r="U547" s="234"/>
      <c r="V547" s="234"/>
      <c r="W547" s="234"/>
      <c r="X547" s="234"/>
    </row>
    <row r="548" spans="1:24">
      <c r="A548" s="234"/>
      <c r="B548" s="234"/>
      <c r="C548" s="234"/>
      <c r="D548" s="234"/>
      <c r="E548" s="234"/>
      <c r="F548" s="234"/>
      <c r="G548" s="234"/>
      <c r="H548" s="234"/>
      <c r="I548" s="234"/>
      <c r="J548" s="234"/>
      <c r="K548" s="234"/>
      <c r="L548" s="234"/>
      <c r="M548" s="234"/>
      <c r="N548" s="234"/>
      <c r="O548" s="234"/>
      <c r="P548" s="234"/>
      <c r="Q548" s="234"/>
      <c r="R548" s="234"/>
      <c r="S548" s="234"/>
      <c r="T548" s="234"/>
      <c r="U548" s="234"/>
      <c r="V548" s="234"/>
      <c r="W548" s="234"/>
      <c r="X548" s="234"/>
    </row>
    <row r="549" spans="1:24">
      <c r="A549" s="234"/>
      <c r="B549" s="234"/>
      <c r="C549" s="234"/>
      <c r="D549" s="234"/>
      <c r="E549" s="234"/>
      <c r="F549" s="234"/>
      <c r="G549" s="234"/>
      <c r="H549" s="234"/>
      <c r="I549" s="234"/>
      <c r="J549" s="234"/>
      <c r="K549" s="234"/>
      <c r="L549" s="234"/>
      <c r="M549" s="234"/>
      <c r="N549" s="234"/>
      <c r="O549" s="234"/>
      <c r="P549" s="234"/>
      <c r="Q549" s="234"/>
      <c r="R549" s="234"/>
      <c r="S549" s="234"/>
      <c r="T549" s="234"/>
      <c r="U549" s="234"/>
      <c r="V549" s="234"/>
      <c r="W549" s="234"/>
      <c r="X549" s="234"/>
    </row>
    <row r="550" spans="1:24">
      <c r="A550" s="234"/>
      <c r="B550" s="234"/>
      <c r="C550" s="234"/>
      <c r="D550" s="234"/>
      <c r="E550" s="234"/>
      <c r="F550" s="234"/>
      <c r="G550" s="234"/>
      <c r="H550" s="234"/>
      <c r="I550" s="234"/>
      <c r="J550" s="234"/>
      <c r="K550" s="234"/>
      <c r="L550" s="234"/>
      <c r="M550" s="234"/>
      <c r="N550" s="234"/>
      <c r="O550" s="234"/>
      <c r="P550" s="234"/>
      <c r="Q550" s="234"/>
      <c r="R550" s="234"/>
      <c r="S550" s="234"/>
      <c r="T550" s="234"/>
      <c r="U550" s="234"/>
      <c r="V550" s="234"/>
      <c r="W550" s="234"/>
      <c r="X550" s="234"/>
    </row>
    <row r="551" spans="1:24">
      <c r="A551" s="234"/>
      <c r="B551" s="234"/>
      <c r="C551" s="234"/>
      <c r="D551" s="234"/>
      <c r="E551" s="234"/>
      <c r="F551" s="234"/>
      <c r="G551" s="234"/>
      <c r="H551" s="234"/>
      <c r="I551" s="234"/>
      <c r="J551" s="234"/>
      <c r="K551" s="234"/>
      <c r="L551" s="234"/>
      <c r="M551" s="234"/>
      <c r="N551" s="234"/>
      <c r="O551" s="234"/>
      <c r="P551" s="234"/>
      <c r="Q551" s="234"/>
      <c r="R551" s="234"/>
      <c r="S551" s="234"/>
      <c r="T551" s="234"/>
      <c r="U551" s="234"/>
      <c r="V551" s="234"/>
      <c r="W551" s="234"/>
      <c r="X551" s="234"/>
    </row>
    <row r="552" spans="1:24">
      <c r="A552" s="234"/>
      <c r="B552" s="234"/>
      <c r="C552" s="234"/>
      <c r="D552" s="234"/>
      <c r="E552" s="234"/>
      <c r="F552" s="234"/>
      <c r="G552" s="234"/>
      <c r="H552" s="234"/>
      <c r="I552" s="234"/>
      <c r="J552" s="234"/>
      <c r="K552" s="234"/>
      <c r="L552" s="234"/>
      <c r="M552" s="234"/>
      <c r="N552" s="234"/>
      <c r="O552" s="234"/>
      <c r="P552" s="234"/>
      <c r="Q552" s="234"/>
      <c r="R552" s="234"/>
      <c r="S552" s="234"/>
      <c r="T552" s="234"/>
      <c r="U552" s="234"/>
      <c r="V552" s="234"/>
      <c r="W552" s="234"/>
      <c r="X552" s="234"/>
    </row>
    <row r="553" spans="1:24">
      <c r="A553" s="234"/>
      <c r="B553" s="234"/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</row>
    <row r="554" spans="1:24">
      <c r="A554" s="234"/>
      <c r="B554" s="234"/>
      <c r="C554" s="234"/>
      <c r="D554" s="234"/>
      <c r="E554" s="234"/>
      <c r="F554" s="234"/>
      <c r="G554" s="234"/>
      <c r="H554" s="234"/>
      <c r="I554" s="234"/>
      <c r="J554" s="234"/>
      <c r="K554" s="234"/>
      <c r="L554" s="234"/>
      <c r="M554" s="234"/>
      <c r="N554" s="234"/>
      <c r="O554" s="234"/>
      <c r="P554" s="234"/>
      <c r="Q554" s="234"/>
      <c r="R554" s="234"/>
      <c r="S554" s="234"/>
      <c r="T554" s="234"/>
      <c r="U554" s="234"/>
      <c r="V554" s="234"/>
      <c r="W554" s="234"/>
      <c r="X554" s="234"/>
    </row>
    <row r="555" spans="1:24">
      <c r="A555" s="234"/>
      <c r="B555" s="234"/>
      <c r="C555" s="234"/>
      <c r="D555" s="234"/>
      <c r="E555" s="234"/>
      <c r="F555" s="234"/>
      <c r="G555" s="234"/>
      <c r="H555" s="234"/>
      <c r="I555" s="234"/>
      <c r="J555" s="234"/>
      <c r="K555" s="234"/>
      <c r="L555" s="234"/>
      <c r="M555" s="234"/>
      <c r="N555" s="234"/>
      <c r="O555" s="234"/>
      <c r="P555" s="234"/>
      <c r="Q555" s="234"/>
      <c r="R555" s="234"/>
      <c r="S555" s="234"/>
      <c r="T555" s="234"/>
      <c r="U555" s="234"/>
      <c r="V555" s="234"/>
      <c r="W555" s="234"/>
      <c r="X555" s="234"/>
    </row>
    <row r="556" spans="1:24">
      <c r="A556" s="234"/>
      <c r="B556" s="234"/>
      <c r="C556" s="234"/>
      <c r="D556" s="234"/>
      <c r="E556" s="234"/>
      <c r="F556" s="234"/>
      <c r="G556" s="234"/>
      <c r="H556" s="234"/>
      <c r="I556" s="234"/>
      <c r="J556" s="234"/>
      <c r="K556" s="234"/>
      <c r="L556" s="234"/>
      <c r="M556" s="234"/>
      <c r="N556" s="234"/>
      <c r="O556" s="234"/>
      <c r="P556" s="234"/>
      <c r="Q556" s="234"/>
      <c r="R556" s="234"/>
      <c r="S556" s="234"/>
      <c r="T556" s="234"/>
      <c r="U556" s="234"/>
      <c r="V556" s="234"/>
      <c r="W556" s="234"/>
      <c r="X556" s="234"/>
    </row>
    <row r="557" spans="1:24">
      <c r="A557" s="234"/>
      <c r="B557" s="234"/>
      <c r="C557" s="234"/>
      <c r="D557" s="234"/>
      <c r="E557" s="234"/>
      <c r="F557" s="234"/>
      <c r="G557" s="234"/>
      <c r="H557" s="234"/>
      <c r="I557" s="234"/>
      <c r="J557" s="234"/>
      <c r="K557" s="234"/>
      <c r="L557" s="234"/>
      <c r="M557" s="234"/>
      <c r="N557" s="234"/>
      <c r="O557" s="234"/>
      <c r="P557" s="234"/>
      <c r="Q557" s="234"/>
      <c r="R557" s="234"/>
      <c r="S557" s="234"/>
      <c r="T557" s="234"/>
      <c r="U557" s="234"/>
      <c r="V557" s="234"/>
      <c r="W557" s="234"/>
      <c r="X557" s="234"/>
    </row>
    <row r="558" spans="1:24">
      <c r="A558" s="234"/>
      <c r="B558" s="234"/>
      <c r="C558" s="234"/>
      <c r="D558" s="234"/>
      <c r="E558" s="234"/>
      <c r="F558" s="234"/>
      <c r="G558" s="234"/>
      <c r="H558" s="234"/>
      <c r="I558" s="234"/>
      <c r="J558" s="234"/>
      <c r="K558" s="234"/>
      <c r="L558" s="234"/>
      <c r="M558" s="234"/>
      <c r="N558" s="234"/>
      <c r="O558" s="234"/>
      <c r="P558" s="234"/>
      <c r="Q558" s="234"/>
      <c r="R558" s="234"/>
      <c r="S558" s="234"/>
      <c r="T558" s="234"/>
      <c r="U558" s="234"/>
      <c r="V558" s="234"/>
      <c r="W558" s="234"/>
      <c r="X558" s="234"/>
    </row>
    <row r="559" spans="1:24">
      <c r="A559" s="234"/>
      <c r="B559" s="234"/>
      <c r="C559" s="234"/>
      <c r="D559" s="234"/>
      <c r="E559" s="234"/>
      <c r="F559" s="234"/>
      <c r="G559" s="234"/>
      <c r="H559" s="234"/>
      <c r="I559" s="234"/>
      <c r="J559" s="234"/>
      <c r="K559" s="234"/>
      <c r="L559" s="234"/>
      <c r="M559" s="234"/>
      <c r="N559" s="234"/>
      <c r="O559" s="234"/>
      <c r="P559" s="234"/>
      <c r="Q559" s="234"/>
      <c r="R559" s="234"/>
      <c r="S559" s="234"/>
      <c r="T559" s="234"/>
      <c r="U559" s="234"/>
      <c r="V559" s="234"/>
      <c r="W559" s="234"/>
      <c r="X559" s="234"/>
    </row>
    <row r="560" spans="1:24">
      <c r="A560" s="234"/>
      <c r="B560" s="234"/>
      <c r="C560" s="234"/>
      <c r="D560" s="234"/>
      <c r="E560" s="234"/>
      <c r="F560" s="234"/>
      <c r="G560" s="234"/>
      <c r="H560" s="234"/>
      <c r="I560" s="234"/>
      <c r="J560" s="234"/>
      <c r="K560" s="234"/>
      <c r="L560" s="234"/>
      <c r="M560" s="234"/>
      <c r="N560" s="234"/>
      <c r="O560" s="234"/>
      <c r="P560" s="234"/>
      <c r="Q560" s="234"/>
      <c r="R560" s="234"/>
      <c r="S560" s="234"/>
      <c r="T560" s="234"/>
      <c r="U560" s="234"/>
      <c r="V560" s="234"/>
      <c r="W560" s="234"/>
      <c r="X560" s="234"/>
    </row>
    <row r="561" spans="1:24">
      <c r="A561" s="234"/>
      <c r="B561" s="234"/>
      <c r="C561" s="234"/>
      <c r="D561" s="234"/>
      <c r="E561" s="234"/>
      <c r="F561" s="234"/>
      <c r="G561" s="234"/>
      <c r="H561" s="234"/>
      <c r="I561" s="234"/>
      <c r="J561" s="234"/>
      <c r="K561" s="234"/>
      <c r="L561" s="234"/>
      <c r="M561" s="234"/>
      <c r="N561" s="234"/>
      <c r="O561" s="234"/>
      <c r="P561" s="234"/>
      <c r="Q561" s="234"/>
      <c r="R561" s="234"/>
      <c r="S561" s="234"/>
      <c r="T561" s="234"/>
      <c r="U561" s="234"/>
      <c r="V561" s="234"/>
      <c r="W561" s="234"/>
      <c r="X561" s="234"/>
    </row>
    <row r="562" spans="1:24">
      <c r="A562" s="234"/>
      <c r="B562" s="234"/>
      <c r="C562" s="234"/>
      <c r="D562" s="234"/>
      <c r="E562" s="234"/>
      <c r="F562" s="234"/>
      <c r="G562" s="234"/>
      <c r="H562" s="234"/>
      <c r="I562" s="234"/>
      <c r="J562" s="234"/>
      <c r="K562" s="234"/>
      <c r="L562" s="234"/>
      <c r="M562" s="234"/>
      <c r="N562" s="234"/>
      <c r="O562" s="234"/>
      <c r="P562" s="234"/>
      <c r="Q562" s="234"/>
      <c r="R562" s="234"/>
      <c r="S562" s="234"/>
      <c r="T562" s="234"/>
      <c r="U562" s="234"/>
      <c r="V562" s="234"/>
      <c r="W562" s="234"/>
      <c r="X562" s="234"/>
    </row>
    <row r="563" spans="1:24">
      <c r="A563" s="234"/>
      <c r="B563" s="234"/>
      <c r="C563" s="234"/>
      <c r="D563" s="234"/>
      <c r="E563" s="234"/>
      <c r="F563" s="234"/>
      <c r="G563" s="234"/>
      <c r="H563" s="234"/>
      <c r="I563" s="234"/>
      <c r="J563" s="234"/>
      <c r="K563" s="234"/>
      <c r="L563" s="234"/>
      <c r="M563" s="234"/>
      <c r="N563" s="234"/>
      <c r="O563" s="234"/>
      <c r="P563" s="234"/>
      <c r="Q563" s="234"/>
      <c r="R563" s="234"/>
      <c r="S563" s="234"/>
      <c r="T563" s="234"/>
      <c r="U563" s="234"/>
      <c r="V563" s="234"/>
      <c r="W563" s="234"/>
      <c r="X563" s="234"/>
    </row>
    <row r="564" spans="1:24">
      <c r="A564" s="234"/>
      <c r="B564" s="234"/>
      <c r="C564" s="234"/>
      <c r="D564" s="234"/>
      <c r="E564" s="234"/>
      <c r="F564" s="234"/>
      <c r="G564" s="234"/>
      <c r="H564" s="234"/>
      <c r="I564" s="234"/>
      <c r="J564" s="234"/>
      <c r="K564" s="234"/>
      <c r="L564" s="234"/>
      <c r="M564" s="234"/>
      <c r="N564" s="234"/>
      <c r="O564" s="234"/>
      <c r="P564" s="234"/>
      <c r="Q564" s="234"/>
      <c r="R564" s="234"/>
      <c r="S564" s="234"/>
      <c r="T564" s="234"/>
      <c r="U564" s="234"/>
      <c r="V564" s="234"/>
      <c r="W564" s="234"/>
      <c r="X564" s="234"/>
    </row>
    <row r="565" spans="1:24">
      <c r="A565" s="234"/>
      <c r="B565" s="234"/>
      <c r="C565" s="234"/>
      <c r="D565" s="234"/>
      <c r="E565" s="234"/>
      <c r="F565" s="234"/>
      <c r="G565" s="234"/>
      <c r="H565" s="234"/>
      <c r="I565" s="234"/>
      <c r="J565" s="234"/>
      <c r="K565" s="234"/>
      <c r="L565" s="234"/>
      <c r="M565" s="234"/>
      <c r="N565" s="234"/>
      <c r="O565" s="234"/>
      <c r="P565" s="234"/>
      <c r="Q565" s="234"/>
      <c r="R565" s="234"/>
      <c r="S565" s="234"/>
      <c r="T565" s="234"/>
      <c r="U565" s="234"/>
      <c r="V565" s="234"/>
      <c r="W565" s="234"/>
      <c r="X565" s="234"/>
    </row>
    <row r="566" spans="1:24">
      <c r="A566" s="234"/>
      <c r="B566" s="234"/>
      <c r="C566" s="234"/>
      <c r="D566" s="234"/>
      <c r="E566" s="234"/>
      <c r="F566" s="234"/>
      <c r="G566" s="234"/>
      <c r="H566" s="234"/>
      <c r="I566" s="234"/>
      <c r="J566" s="234"/>
      <c r="K566" s="234"/>
      <c r="L566" s="234"/>
      <c r="M566" s="234"/>
      <c r="N566" s="234"/>
      <c r="O566" s="234"/>
      <c r="P566" s="234"/>
      <c r="Q566" s="234"/>
      <c r="R566" s="234"/>
      <c r="S566" s="234"/>
      <c r="T566" s="234"/>
      <c r="U566" s="234"/>
      <c r="V566" s="234"/>
      <c r="W566" s="234"/>
      <c r="X566" s="234"/>
    </row>
    <row r="567" spans="1:24">
      <c r="A567" s="234"/>
      <c r="B567" s="234"/>
      <c r="C567" s="234"/>
      <c r="D567" s="234"/>
      <c r="E567" s="234"/>
      <c r="F567" s="234"/>
      <c r="G567" s="234"/>
      <c r="H567" s="234"/>
      <c r="I567" s="234"/>
      <c r="J567" s="234"/>
      <c r="K567" s="234"/>
      <c r="L567" s="234"/>
      <c r="M567" s="234"/>
      <c r="N567" s="234"/>
      <c r="O567" s="234"/>
      <c r="P567" s="234"/>
      <c r="Q567" s="234"/>
      <c r="R567" s="234"/>
      <c r="S567" s="234"/>
      <c r="T567" s="234"/>
      <c r="U567" s="234"/>
      <c r="V567" s="234"/>
      <c r="W567" s="234"/>
      <c r="X567" s="234"/>
    </row>
    <row r="568" spans="1:24">
      <c r="A568" s="234"/>
      <c r="B568" s="234"/>
      <c r="C568" s="234"/>
      <c r="D568" s="234"/>
      <c r="E568" s="234"/>
      <c r="F568" s="234"/>
      <c r="G568" s="234"/>
      <c r="H568" s="234"/>
      <c r="I568" s="234"/>
      <c r="J568" s="234"/>
      <c r="K568" s="234"/>
      <c r="L568" s="234"/>
      <c r="M568" s="234"/>
      <c r="N568" s="234"/>
      <c r="O568" s="234"/>
      <c r="P568" s="234"/>
      <c r="Q568" s="234"/>
      <c r="R568" s="234"/>
      <c r="S568" s="234"/>
      <c r="T568" s="234"/>
      <c r="U568" s="234"/>
      <c r="V568" s="234"/>
      <c r="W568" s="234"/>
      <c r="X568" s="234"/>
    </row>
    <row r="569" spans="1:24">
      <c r="A569" s="234"/>
      <c r="B569" s="234"/>
      <c r="C569" s="234"/>
      <c r="D569" s="234"/>
      <c r="E569" s="234"/>
      <c r="F569" s="234"/>
      <c r="G569" s="234"/>
      <c r="H569" s="234"/>
      <c r="I569" s="234"/>
      <c r="J569" s="234"/>
      <c r="K569" s="234"/>
      <c r="L569" s="234"/>
      <c r="M569" s="234"/>
      <c r="N569" s="234"/>
      <c r="O569" s="234"/>
      <c r="P569" s="234"/>
      <c r="Q569" s="234"/>
      <c r="R569" s="234"/>
      <c r="S569" s="234"/>
      <c r="T569" s="234"/>
      <c r="U569" s="234"/>
      <c r="V569" s="234"/>
      <c r="W569" s="234"/>
      <c r="X569" s="234"/>
    </row>
    <row r="570" spans="1:24">
      <c r="A570" s="234"/>
      <c r="B570" s="234"/>
      <c r="C570" s="234"/>
      <c r="D570" s="234"/>
      <c r="E570" s="234"/>
      <c r="F570" s="234"/>
      <c r="G570" s="234"/>
      <c r="H570" s="234"/>
      <c r="I570" s="234"/>
      <c r="J570" s="234"/>
      <c r="K570" s="234"/>
      <c r="L570" s="234"/>
      <c r="M570" s="234"/>
      <c r="N570" s="234"/>
      <c r="O570" s="234"/>
      <c r="P570" s="234"/>
      <c r="Q570" s="234"/>
      <c r="R570" s="234"/>
      <c r="S570" s="234"/>
      <c r="T570" s="234"/>
      <c r="U570" s="234"/>
      <c r="V570" s="234"/>
      <c r="W570" s="234"/>
      <c r="X570" s="234"/>
    </row>
    <row r="571" spans="1:24">
      <c r="A571" s="234"/>
      <c r="B571" s="234"/>
      <c r="C571" s="234"/>
      <c r="D571" s="234"/>
      <c r="E571" s="234"/>
      <c r="F571" s="234"/>
      <c r="G571" s="234"/>
      <c r="H571" s="234"/>
      <c r="I571" s="234"/>
      <c r="J571" s="234"/>
      <c r="K571" s="234"/>
      <c r="L571" s="234"/>
      <c r="M571" s="234"/>
      <c r="N571" s="234"/>
      <c r="O571" s="234"/>
      <c r="P571" s="234"/>
      <c r="Q571" s="234"/>
      <c r="R571" s="234"/>
      <c r="S571" s="234"/>
      <c r="T571" s="234"/>
      <c r="U571" s="234"/>
      <c r="V571" s="234"/>
      <c r="W571" s="234"/>
      <c r="X571" s="234"/>
    </row>
    <row r="572" spans="1:24">
      <c r="A572" s="234"/>
      <c r="B572" s="234"/>
      <c r="C572" s="234"/>
      <c r="D572" s="234"/>
      <c r="E572" s="234"/>
      <c r="F572" s="234"/>
      <c r="G572" s="234"/>
      <c r="H572" s="234"/>
      <c r="I572" s="234"/>
      <c r="J572" s="234"/>
      <c r="K572" s="234"/>
      <c r="L572" s="234"/>
      <c r="M572" s="234"/>
      <c r="N572" s="234"/>
      <c r="O572" s="234"/>
      <c r="P572" s="234"/>
      <c r="Q572" s="234"/>
      <c r="R572" s="234"/>
      <c r="S572" s="234"/>
      <c r="T572" s="234"/>
      <c r="U572" s="234"/>
      <c r="V572" s="234"/>
      <c r="W572" s="234"/>
      <c r="X572" s="234"/>
    </row>
    <row r="573" spans="1:24">
      <c r="A573" s="234"/>
      <c r="B573" s="234"/>
      <c r="C573" s="234"/>
      <c r="D573" s="234"/>
      <c r="E573" s="234"/>
      <c r="F573" s="234"/>
      <c r="G573" s="234"/>
      <c r="H573" s="234"/>
      <c r="I573" s="234"/>
      <c r="J573" s="234"/>
      <c r="K573" s="234"/>
      <c r="L573" s="234"/>
      <c r="M573" s="234"/>
      <c r="N573" s="234"/>
      <c r="O573" s="234"/>
      <c r="P573" s="234"/>
      <c r="Q573" s="234"/>
      <c r="R573" s="234"/>
      <c r="S573" s="234"/>
      <c r="T573" s="234"/>
      <c r="U573" s="234"/>
      <c r="V573" s="234"/>
      <c r="W573" s="234"/>
      <c r="X573" s="234"/>
    </row>
    <row r="574" spans="1:24">
      <c r="A574" s="234"/>
      <c r="B574" s="234"/>
      <c r="C574" s="234"/>
      <c r="D574" s="234"/>
      <c r="E574" s="234"/>
      <c r="F574" s="234"/>
      <c r="G574" s="234"/>
      <c r="H574" s="234"/>
      <c r="I574" s="234"/>
      <c r="J574" s="234"/>
      <c r="K574" s="234"/>
      <c r="L574" s="234"/>
      <c r="M574" s="234"/>
      <c r="N574" s="234"/>
      <c r="O574" s="234"/>
      <c r="P574" s="234"/>
      <c r="Q574" s="234"/>
      <c r="R574" s="234"/>
      <c r="S574" s="234"/>
      <c r="T574" s="234"/>
      <c r="U574" s="234"/>
      <c r="V574" s="234"/>
      <c r="W574" s="234"/>
      <c r="X574" s="234"/>
    </row>
    <row r="575" spans="1:24">
      <c r="A575" s="234"/>
      <c r="B575" s="234"/>
      <c r="C575" s="234"/>
      <c r="D575" s="234"/>
      <c r="E575" s="234"/>
      <c r="F575" s="234"/>
      <c r="G575" s="234"/>
      <c r="H575" s="234"/>
      <c r="I575" s="234"/>
      <c r="J575" s="234"/>
      <c r="K575" s="234"/>
      <c r="L575" s="234"/>
      <c r="M575" s="234"/>
      <c r="N575" s="234"/>
      <c r="O575" s="234"/>
      <c r="P575" s="234"/>
      <c r="Q575" s="234"/>
      <c r="R575" s="234"/>
      <c r="S575" s="234"/>
      <c r="T575" s="234"/>
      <c r="U575" s="234"/>
      <c r="V575" s="234"/>
      <c r="W575" s="234"/>
      <c r="X575" s="234"/>
    </row>
    <row r="576" spans="1:24">
      <c r="A576" s="234"/>
      <c r="B576" s="234"/>
      <c r="C576" s="234"/>
      <c r="D576" s="234"/>
      <c r="E576" s="234"/>
      <c r="F576" s="234"/>
      <c r="G576" s="234"/>
      <c r="H576" s="234"/>
      <c r="I576" s="234"/>
      <c r="J576" s="234"/>
      <c r="K576" s="234"/>
      <c r="L576" s="234"/>
      <c r="M576" s="234"/>
      <c r="N576" s="234"/>
      <c r="O576" s="234"/>
      <c r="P576" s="234"/>
      <c r="Q576" s="234"/>
      <c r="R576" s="234"/>
      <c r="S576" s="234"/>
      <c r="T576" s="234"/>
      <c r="U576" s="234"/>
      <c r="V576" s="234"/>
      <c r="W576" s="234"/>
      <c r="X576" s="234"/>
    </row>
    <row r="577" spans="1:24">
      <c r="A577" s="234"/>
      <c r="B577" s="234"/>
      <c r="C577" s="234"/>
      <c r="D577" s="234"/>
      <c r="E577" s="234"/>
      <c r="F577" s="234"/>
      <c r="G577" s="234"/>
      <c r="H577" s="234"/>
      <c r="I577" s="234"/>
      <c r="J577" s="234"/>
      <c r="K577" s="234"/>
      <c r="L577" s="234"/>
      <c r="M577" s="234"/>
      <c r="N577" s="234"/>
      <c r="O577" s="234"/>
      <c r="P577" s="234"/>
      <c r="Q577" s="234"/>
      <c r="R577" s="234"/>
      <c r="S577" s="234"/>
      <c r="T577" s="234"/>
      <c r="U577" s="234"/>
      <c r="V577" s="234"/>
      <c r="W577" s="234"/>
      <c r="X577" s="234"/>
    </row>
    <row r="578" spans="1:24">
      <c r="A578" s="234"/>
      <c r="B578" s="234"/>
      <c r="C578" s="234"/>
      <c r="D578" s="234"/>
      <c r="E578" s="234"/>
      <c r="F578" s="234"/>
      <c r="G578" s="234"/>
      <c r="H578" s="234"/>
      <c r="I578" s="234"/>
      <c r="J578" s="234"/>
      <c r="K578" s="234"/>
      <c r="L578" s="234"/>
      <c r="M578" s="234"/>
      <c r="N578" s="234"/>
      <c r="O578" s="234"/>
      <c r="P578" s="234"/>
      <c r="Q578" s="234"/>
      <c r="R578" s="234"/>
      <c r="S578" s="234"/>
      <c r="T578" s="234"/>
      <c r="U578" s="234"/>
      <c r="V578" s="234"/>
      <c r="W578" s="234"/>
      <c r="X578" s="234"/>
    </row>
    <row r="579" spans="1:24">
      <c r="A579" s="234"/>
      <c r="B579" s="234"/>
      <c r="C579" s="234"/>
      <c r="D579" s="234"/>
      <c r="E579" s="234"/>
      <c r="F579" s="234"/>
      <c r="G579" s="234"/>
      <c r="H579" s="234"/>
      <c r="I579" s="234"/>
      <c r="J579" s="234"/>
      <c r="K579" s="234"/>
      <c r="L579" s="234"/>
      <c r="M579" s="234"/>
      <c r="N579" s="234"/>
      <c r="O579" s="234"/>
      <c r="P579" s="234"/>
      <c r="Q579" s="234"/>
      <c r="R579" s="234"/>
      <c r="S579" s="234"/>
      <c r="T579" s="234"/>
      <c r="U579" s="234"/>
      <c r="V579" s="234"/>
      <c r="W579" s="234"/>
      <c r="X579" s="234"/>
    </row>
    <row r="580" spans="1:24">
      <c r="A580" s="234"/>
      <c r="B580" s="234"/>
      <c r="C580" s="234"/>
      <c r="D580" s="234"/>
      <c r="E580" s="234"/>
      <c r="F580" s="234"/>
      <c r="G580" s="234"/>
      <c r="H580" s="234"/>
      <c r="I580" s="234"/>
      <c r="J580" s="234"/>
      <c r="K580" s="234"/>
      <c r="L580" s="234"/>
      <c r="M580" s="234"/>
      <c r="N580" s="234"/>
      <c r="O580" s="234"/>
      <c r="P580" s="234"/>
      <c r="Q580" s="234"/>
      <c r="R580" s="234"/>
      <c r="S580" s="234"/>
      <c r="T580" s="234"/>
      <c r="U580" s="234"/>
      <c r="V580" s="234"/>
      <c r="W580" s="234"/>
      <c r="X580" s="234"/>
    </row>
    <row r="581" spans="1:24">
      <c r="A581" s="234"/>
      <c r="B581" s="234"/>
      <c r="C581" s="234"/>
      <c r="D581" s="234"/>
      <c r="E581" s="234"/>
      <c r="F581" s="234"/>
      <c r="G581" s="234"/>
      <c r="H581" s="234"/>
      <c r="I581" s="234"/>
      <c r="J581" s="234"/>
      <c r="K581" s="234"/>
      <c r="L581" s="234"/>
      <c r="M581" s="234"/>
      <c r="N581" s="234"/>
      <c r="O581" s="234"/>
      <c r="P581" s="234"/>
      <c r="Q581" s="234"/>
      <c r="R581" s="234"/>
      <c r="S581" s="234"/>
      <c r="T581" s="234"/>
      <c r="U581" s="234"/>
      <c r="V581" s="234"/>
      <c r="W581" s="234"/>
      <c r="X581" s="234"/>
    </row>
    <row r="582" spans="1:24">
      <c r="A582" s="234"/>
      <c r="B582" s="234"/>
      <c r="C582" s="234"/>
      <c r="D582" s="234"/>
      <c r="E582" s="234"/>
      <c r="F582" s="234"/>
      <c r="G582" s="234"/>
      <c r="H582" s="234"/>
      <c r="I582" s="234"/>
      <c r="J582" s="234"/>
      <c r="K582" s="234"/>
      <c r="L582" s="234"/>
      <c r="M582" s="234"/>
      <c r="N582" s="234"/>
      <c r="O582" s="234"/>
      <c r="P582" s="234"/>
      <c r="Q582" s="234"/>
      <c r="R582" s="234"/>
      <c r="S582" s="234"/>
      <c r="T582" s="234"/>
      <c r="U582" s="234"/>
      <c r="V582" s="234"/>
      <c r="W582" s="234"/>
      <c r="X582" s="234"/>
    </row>
    <row r="583" spans="1:24">
      <c r="A583" s="234"/>
      <c r="B583" s="234"/>
      <c r="C583" s="234"/>
      <c r="D583" s="234"/>
      <c r="E583" s="234"/>
      <c r="F583" s="234"/>
      <c r="G583" s="234"/>
      <c r="H583" s="234"/>
      <c r="I583" s="234"/>
      <c r="J583" s="234"/>
      <c r="K583" s="234"/>
      <c r="L583" s="234"/>
      <c r="M583" s="234"/>
      <c r="N583" s="234"/>
      <c r="O583" s="234"/>
      <c r="P583" s="234"/>
      <c r="Q583" s="234"/>
      <c r="R583" s="234"/>
      <c r="S583" s="234"/>
      <c r="T583" s="234"/>
      <c r="U583" s="234"/>
      <c r="V583" s="234"/>
      <c r="W583" s="234"/>
      <c r="X583" s="234"/>
    </row>
    <row r="584" spans="1:24">
      <c r="A584" s="234"/>
      <c r="B584" s="234"/>
      <c r="C584" s="234"/>
      <c r="D584" s="234"/>
      <c r="E584" s="234"/>
      <c r="F584" s="234"/>
      <c r="G584" s="234"/>
      <c r="H584" s="234"/>
      <c r="I584" s="234"/>
      <c r="J584" s="234"/>
      <c r="K584" s="234"/>
      <c r="L584" s="234"/>
      <c r="M584" s="234"/>
      <c r="N584" s="234"/>
      <c r="O584" s="234"/>
      <c r="P584" s="234"/>
      <c r="Q584" s="234"/>
      <c r="R584" s="234"/>
      <c r="S584" s="234"/>
      <c r="T584" s="234"/>
      <c r="U584" s="234"/>
      <c r="V584" s="234"/>
      <c r="W584" s="234"/>
      <c r="X584" s="234"/>
    </row>
    <row r="585" spans="1:24">
      <c r="A585" s="234"/>
      <c r="B585" s="234"/>
      <c r="C585" s="234"/>
      <c r="D585" s="234"/>
      <c r="E585" s="234"/>
      <c r="F585" s="234"/>
      <c r="G585" s="234"/>
      <c r="H585" s="234"/>
      <c r="I585" s="234"/>
      <c r="J585" s="234"/>
      <c r="K585" s="234"/>
      <c r="L585" s="234"/>
      <c r="M585" s="234"/>
      <c r="N585" s="234"/>
      <c r="O585" s="234"/>
      <c r="P585" s="234"/>
      <c r="Q585" s="234"/>
      <c r="R585" s="234"/>
      <c r="S585" s="234"/>
      <c r="T585" s="234"/>
      <c r="U585" s="234"/>
      <c r="V585" s="234"/>
      <c r="W585" s="234"/>
      <c r="X585" s="234"/>
    </row>
    <row r="586" spans="1:24">
      <c r="A586" s="234"/>
      <c r="B586" s="234"/>
      <c r="C586" s="234"/>
      <c r="D586" s="234"/>
      <c r="E586" s="234"/>
      <c r="F586" s="234"/>
      <c r="G586" s="234"/>
      <c r="H586" s="234"/>
      <c r="I586" s="234"/>
      <c r="J586" s="234"/>
      <c r="K586" s="234"/>
      <c r="L586" s="234"/>
      <c r="M586" s="234"/>
      <c r="N586" s="234"/>
      <c r="O586" s="234"/>
      <c r="P586" s="234"/>
      <c r="Q586" s="234"/>
      <c r="R586" s="234"/>
      <c r="S586" s="234"/>
      <c r="T586" s="234"/>
      <c r="U586" s="234"/>
      <c r="V586" s="234"/>
      <c r="W586" s="234"/>
      <c r="X586" s="234"/>
    </row>
    <row r="587" spans="1:24">
      <c r="A587" s="234"/>
      <c r="B587" s="234"/>
      <c r="C587" s="234"/>
      <c r="D587" s="234"/>
      <c r="E587" s="234"/>
      <c r="F587" s="234"/>
      <c r="G587" s="234"/>
      <c r="H587" s="234"/>
      <c r="I587" s="234"/>
      <c r="J587" s="234"/>
      <c r="K587" s="234"/>
      <c r="L587" s="234"/>
      <c r="M587" s="234"/>
      <c r="N587" s="234"/>
      <c r="O587" s="234"/>
      <c r="P587" s="234"/>
      <c r="Q587" s="234"/>
      <c r="R587" s="234"/>
      <c r="S587" s="234"/>
      <c r="T587" s="234"/>
      <c r="U587" s="234"/>
      <c r="V587" s="234"/>
      <c r="W587" s="234"/>
      <c r="X587" s="234"/>
    </row>
    <row r="588" spans="1:24">
      <c r="A588" s="234"/>
      <c r="B588" s="234"/>
      <c r="C588" s="234"/>
      <c r="D588" s="234"/>
      <c r="E588" s="234"/>
      <c r="F588" s="234"/>
      <c r="G588" s="234"/>
      <c r="H588" s="234"/>
      <c r="I588" s="234"/>
      <c r="J588" s="234"/>
      <c r="K588" s="234"/>
      <c r="L588" s="234"/>
      <c r="M588" s="234"/>
      <c r="N588" s="234"/>
      <c r="O588" s="234"/>
      <c r="P588" s="234"/>
      <c r="Q588" s="234"/>
      <c r="R588" s="234"/>
      <c r="S588" s="234"/>
      <c r="T588" s="234"/>
      <c r="U588" s="234"/>
      <c r="V588" s="234"/>
      <c r="W588" s="234"/>
      <c r="X588" s="234"/>
    </row>
    <row r="589" spans="1:24">
      <c r="A589" s="234"/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</row>
    <row r="590" spans="1:24">
      <c r="A590" s="234"/>
      <c r="B590" s="234"/>
      <c r="C590" s="234"/>
      <c r="D590" s="234"/>
      <c r="E590" s="234"/>
      <c r="F590" s="234"/>
      <c r="G590" s="234"/>
      <c r="H590" s="234"/>
      <c r="I590" s="234"/>
      <c r="J590" s="234"/>
      <c r="K590" s="234"/>
      <c r="L590" s="234"/>
      <c r="M590" s="234"/>
      <c r="N590" s="234"/>
      <c r="O590" s="234"/>
      <c r="P590" s="234"/>
      <c r="Q590" s="234"/>
      <c r="R590" s="234"/>
      <c r="S590" s="234"/>
      <c r="T590" s="234"/>
      <c r="U590" s="234"/>
      <c r="V590" s="234"/>
      <c r="W590" s="234"/>
      <c r="X590" s="234"/>
    </row>
    <row r="591" spans="1:24">
      <c r="A591" s="234"/>
      <c r="B591" s="234"/>
      <c r="C591" s="234"/>
      <c r="D591" s="234"/>
      <c r="E591" s="234"/>
      <c r="F591" s="234"/>
      <c r="G591" s="234"/>
      <c r="H591" s="234"/>
      <c r="I591" s="234"/>
      <c r="J591" s="234"/>
      <c r="K591" s="234"/>
      <c r="L591" s="234"/>
      <c r="M591" s="234"/>
      <c r="N591" s="234"/>
      <c r="O591" s="234"/>
      <c r="P591" s="234"/>
      <c r="Q591" s="234"/>
      <c r="R591" s="234"/>
      <c r="S591" s="234"/>
      <c r="T591" s="234"/>
      <c r="U591" s="234"/>
      <c r="V591" s="234"/>
      <c r="W591" s="234"/>
      <c r="X591" s="234"/>
    </row>
    <row r="592" spans="1:24">
      <c r="A592" s="234"/>
      <c r="B592" s="234"/>
      <c r="C592" s="234"/>
      <c r="D592" s="234"/>
      <c r="E592" s="234"/>
      <c r="F592" s="234"/>
      <c r="G592" s="234"/>
      <c r="H592" s="234"/>
      <c r="I592" s="234"/>
      <c r="J592" s="234"/>
      <c r="K592" s="234"/>
      <c r="L592" s="234"/>
      <c r="M592" s="234"/>
      <c r="N592" s="234"/>
      <c r="O592" s="234"/>
      <c r="P592" s="234"/>
      <c r="Q592" s="234"/>
      <c r="R592" s="234"/>
      <c r="S592" s="234"/>
      <c r="T592" s="234"/>
      <c r="U592" s="234"/>
      <c r="V592" s="234"/>
      <c r="W592" s="234"/>
      <c r="X592" s="234"/>
    </row>
    <row r="593" spans="1:24">
      <c r="A593" s="234"/>
      <c r="B593" s="234"/>
      <c r="C593" s="234"/>
      <c r="D593" s="234"/>
      <c r="E593" s="234"/>
      <c r="F593" s="234"/>
      <c r="G593" s="234"/>
      <c r="H593" s="234"/>
      <c r="I593" s="234"/>
      <c r="J593" s="234"/>
      <c r="K593" s="234"/>
      <c r="L593" s="234"/>
      <c r="M593" s="234"/>
      <c r="N593" s="234"/>
      <c r="O593" s="234"/>
      <c r="P593" s="234"/>
      <c r="Q593" s="234"/>
      <c r="R593" s="234"/>
      <c r="S593" s="234"/>
      <c r="T593" s="234"/>
      <c r="U593" s="234"/>
      <c r="V593" s="234"/>
      <c r="W593" s="234"/>
      <c r="X593" s="234"/>
    </row>
    <row r="594" spans="1:24">
      <c r="A594" s="234"/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234"/>
      <c r="X594" s="234"/>
    </row>
    <row r="595" spans="1:24">
      <c r="A595" s="234"/>
      <c r="B595" s="234"/>
      <c r="C595" s="234"/>
      <c r="D595" s="234"/>
      <c r="E595" s="234"/>
      <c r="F595" s="234"/>
      <c r="G595" s="234"/>
      <c r="H595" s="234"/>
      <c r="I595" s="234"/>
      <c r="J595" s="234"/>
      <c r="K595" s="234"/>
      <c r="L595" s="234"/>
      <c r="M595" s="234"/>
      <c r="N595" s="234"/>
      <c r="O595" s="234"/>
      <c r="P595" s="234"/>
      <c r="Q595" s="234"/>
      <c r="R595" s="234"/>
      <c r="S595" s="234"/>
      <c r="T595" s="234"/>
      <c r="U595" s="234"/>
      <c r="V595" s="234"/>
      <c r="W595" s="234"/>
      <c r="X595" s="234"/>
    </row>
    <row r="596" spans="1:24">
      <c r="A596" s="234"/>
      <c r="B596" s="234"/>
      <c r="C596" s="234"/>
      <c r="D596" s="234"/>
      <c r="E596" s="234"/>
      <c r="F596" s="234"/>
      <c r="G596" s="234"/>
      <c r="H596" s="234"/>
      <c r="I596" s="234"/>
      <c r="J596" s="234"/>
      <c r="K596" s="234"/>
      <c r="L596" s="234"/>
      <c r="M596" s="234"/>
      <c r="N596" s="234"/>
      <c r="O596" s="234"/>
      <c r="P596" s="234"/>
      <c r="Q596" s="234"/>
      <c r="R596" s="234"/>
      <c r="S596" s="234"/>
      <c r="T596" s="234"/>
      <c r="U596" s="234"/>
      <c r="V596" s="234"/>
      <c r="W596" s="234"/>
      <c r="X596" s="234"/>
    </row>
    <row r="597" spans="1:24">
      <c r="A597" s="234"/>
      <c r="B597" s="234"/>
      <c r="C597" s="234"/>
      <c r="D597" s="234"/>
      <c r="E597" s="234"/>
      <c r="F597" s="234"/>
      <c r="G597" s="234"/>
      <c r="H597" s="234"/>
      <c r="I597" s="234"/>
      <c r="J597" s="234"/>
      <c r="K597" s="234"/>
      <c r="L597" s="234"/>
      <c r="M597" s="234"/>
      <c r="N597" s="234"/>
      <c r="O597" s="234"/>
      <c r="P597" s="234"/>
      <c r="Q597" s="234"/>
      <c r="R597" s="234"/>
      <c r="S597" s="234"/>
      <c r="T597" s="234"/>
      <c r="U597" s="234"/>
      <c r="V597" s="234"/>
      <c r="W597" s="234"/>
      <c r="X597" s="234"/>
    </row>
    <row r="598" spans="1:24">
      <c r="A598" s="234"/>
      <c r="B598" s="234"/>
      <c r="C598" s="234"/>
      <c r="D598" s="234"/>
      <c r="E598" s="234"/>
      <c r="F598" s="234"/>
      <c r="G598" s="234"/>
      <c r="H598" s="234"/>
      <c r="I598" s="234"/>
      <c r="J598" s="234"/>
      <c r="K598" s="234"/>
      <c r="L598" s="234"/>
      <c r="M598" s="234"/>
      <c r="N598" s="234"/>
      <c r="O598" s="234"/>
      <c r="P598" s="234"/>
      <c r="Q598" s="234"/>
      <c r="R598" s="234"/>
      <c r="S598" s="234"/>
      <c r="T598" s="234"/>
      <c r="U598" s="234"/>
      <c r="V598" s="234"/>
      <c r="W598" s="234"/>
      <c r="X598" s="234"/>
    </row>
    <row r="599" spans="1:24">
      <c r="A599" s="234"/>
      <c r="B599" s="234"/>
      <c r="C599" s="234"/>
      <c r="D599" s="234"/>
      <c r="E599" s="234"/>
      <c r="F599" s="234"/>
      <c r="G599" s="234"/>
      <c r="H599" s="234"/>
      <c r="I599" s="234"/>
      <c r="J599" s="234"/>
      <c r="K599" s="234"/>
      <c r="L599" s="234"/>
      <c r="M599" s="234"/>
      <c r="N599" s="234"/>
      <c r="O599" s="234"/>
      <c r="P599" s="234"/>
      <c r="Q599" s="234"/>
      <c r="R599" s="234"/>
      <c r="S599" s="234"/>
      <c r="T599" s="234"/>
      <c r="U599" s="234"/>
      <c r="V599" s="234"/>
      <c r="W599" s="234"/>
      <c r="X599" s="234"/>
    </row>
    <row r="600" spans="1:24">
      <c r="A600" s="234"/>
      <c r="B600" s="234"/>
      <c r="C600" s="234"/>
      <c r="D600" s="234"/>
      <c r="E600" s="234"/>
      <c r="F600" s="234"/>
      <c r="G600" s="234"/>
      <c r="H600" s="234"/>
      <c r="I600" s="234"/>
      <c r="J600" s="234"/>
      <c r="K600" s="234"/>
      <c r="L600" s="234"/>
      <c r="M600" s="234"/>
      <c r="N600" s="234"/>
      <c r="O600" s="234"/>
      <c r="P600" s="234"/>
      <c r="Q600" s="234"/>
      <c r="R600" s="234"/>
      <c r="S600" s="234"/>
      <c r="T600" s="234"/>
      <c r="U600" s="234"/>
      <c r="V600" s="234"/>
      <c r="W600" s="234"/>
      <c r="X600" s="234"/>
    </row>
    <row r="601" spans="1:24">
      <c r="A601" s="234"/>
      <c r="B601" s="234"/>
      <c r="C601" s="234"/>
      <c r="D601" s="234"/>
      <c r="E601" s="234"/>
      <c r="F601" s="234"/>
      <c r="G601" s="234"/>
      <c r="H601" s="234"/>
      <c r="I601" s="234"/>
      <c r="J601" s="234"/>
      <c r="K601" s="234"/>
      <c r="L601" s="234"/>
      <c r="M601" s="234"/>
      <c r="N601" s="234"/>
      <c r="O601" s="234"/>
      <c r="P601" s="234"/>
      <c r="Q601" s="234"/>
      <c r="R601" s="234"/>
      <c r="S601" s="234"/>
      <c r="T601" s="234"/>
      <c r="U601" s="234"/>
      <c r="V601" s="234"/>
      <c r="W601" s="234"/>
      <c r="X601" s="234"/>
    </row>
    <row r="602" spans="1:24">
      <c r="A602" s="234"/>
      <c r="B602" s="234"/>
      <c r="C602" s="234"/>
      <c r="D602" s="234"/>
      <c r="E602" s="234"/>
      <c r="F602" s="234"/>
      <c r="G602" s="234"/>
      <c r="H602" s="234"/>
      <c r="I602" s="234"/>
      <c r="J602" s="234"/>
      <c r="K602" s="234"/>
      <c r="L602" s="234"/>
      <c r="M602" s="234"/>
      <c r="N602" s="234"/>
      <c r="O602" s="234"/>
      <c r="P602" s="234"/>
      <c r="Q602" s="234"/>
      <c r="R602" s="234"/>
      <c r="S602" s="234"/>
      <c r="T602" s="234"/>
      <c r="U602" s="234"/>
      <c r="V602" s="234"/>
      <c r="W602" s="234"/>
      <c r="X602" s="234"/>
    </row>
    <row r="603" spans="1:24">
      <c r="A603" s="234"/>
      <c r="B603" s="234"/>
      <c r="C603" s="234"/>
      <c r="D603" s="234"/>
      <c r="E603" s="234"/>
      <c r="F603" s="234"/>
      <c r="G603" s="234"/>
      <c r="H603" s="234"/>
      <c r="I603" s="234"/>
      <c r="J603" s="234"/>
      <c r="K603" s="234"/>
      <c r="L603" s="234"/>
      <c r="M603" s="234"/>
      <c r="N603" s="234"/>
      <c r="O603" s="234"/>
      <c r="P603" s="234"/>
      <c r="Q603" s="234"/>
      <c r="R603" s="234"/>
      <c r="S603" s="234"/>
      <c r="T603" s="234"/>
      <c r="U603" s="234"/>
      <c r="V603" s="234"/>
      <c r="W603" s="234"/>
      <c r="X603" s="234"/>
    </row>
    <row r="604" spans="1:24">
      <c r="A604" s="234"/>
      <c r="B604" s="234"/>
      <c r="C604" s="234"/>
      <c r="D604" s="234"/>
      <c r="E604" s="234"/>
      <c r="F604" s="234"/>
      <c r="G604" s="234"/>
      <c r="H604" s="234"/>
      <c r="I604" s="234"/>
      <c r="J604" s="234"/>
      <c r="K604" s="234"/>
      <c r="L604" s="234"/>
      <c r="M604" s="234"/>
      <c r="N604" s="234"/>
      <c r="O604" s="234"/>
      <c r="P604" s="234"/>
      <c r="Q604" s="234"/>
      <c r="R604" s="234"/>
      <c r="S604" s="234"/>
      <c r="T604" s="234"/>
      <c r="U604" s="234"/>
      <c r="V604" s="234"/>
      <c r="W604" s="234"/>
      <c r="X604" s="234"/>
    </row>
    <row r="605" spans="1:24">
      <c r="A605" s="234"/>
      <c r="B605" s="234"/>
      <c r="C605" s="234"/>
      <c r="D605" s="234"/>
      <c r="E605" s="234"/>
      <c r="F605" s="234"/>
      <c r="G605" s="234"/>
      <c r="H605" s="234"/>
      <c r="I605" s="234"/>
      <c r="J605" s="234"/>
      <c r="K605" s="234"/>
      <c r="L605" s="234"/>
      <c r="M605" s="234"/>
      <c r="N605" s="234"/>
      <c r="O605" s="234"/>
      <c r="P605" s="234"/>
      <c r="Q605" s="234"/>
      <c r="R605" s="234"/>
      <c r="S605" s="234"/>
      <c r="T605" s="234"/>
      <c r="U605" s="234"/>
      <c r="V605" s="234"/>
      <c r="W605" s="234"/>
      <c r="X605" s="234"/>
    </row>
    <row r="606" spans="1:24">
      <c r="A606" s="234"/>
      <c r="B606" s="234"/>
      <c r="C606" s="234"/>
      <c r="D606" s="234"/>
      <c r="E606" s="234"/>
      <c r="F606" s="234"/>
      <c r="G606" s="234"/>
      <c r="H606" s="234"/>
      <c r="I606" s="234"/>
      <c r="J606" s="234"/>
      <c r="K606" s="234"/>
      <c r="L606" s="234"/>
      <c r="M606" s="234"/>
      <c r="N606" s="234"/>
      <c r="O606" s="234"/>
      <c r="P606" s="234"/>
      <c r="Q606" s="234"/>
      <c r="R606" s="234"/>
      <c r="S606" s="234"/>
      <c r="T606" s="234"/>
      <c r="U606" s="234"/>
      <c r="V606" s="234"/>
      <c r="W606" s="234"/>
      <c r="X606" s="234"/>
    </row>
    <row r="607" spans="1:24">
      <c r="A607" s="234"/>
      <c r="B607" s="234"/>
      <c r="C607" s="234"/>
      <c r="D607" s="234"/>
      <c r="E607" s="234"/>
      <c r="F607" s="234"/>
      <c r="G607" s="234"/>
      <c r="H607" s="234"/>
      <c r="I607" s="234"/>
      <c r="J607" s="234"/>
      <c r="K607" s="234"/>
      <c r="L607" s="234"/>
      <c r="M607" s="234"/>
      <c r="N607" s="234"/>
      <c r="O607" s="234"/>
      <c r="P607" s="234"/>
      <c r="Q607" s="234"/>
      <c r="R607" s="234"/>
      <c r="S607" s="234"/>
      <c r="T607" s="234"/>
      <c r="U607" s="234"/>
      <c r="V607" s="234"/>
      <c r="W607" s="234"/>
      <c r="X607" s="234"/>
    </row>
    <row r="608" spans="1:24">
      <c r="A608" s="234"/>
      <c r="B608" s="234"/>
      <c r="C608" s="234"/>
      <c r="D608" s="234"/>
      <c r="E608" s="234"/>
      <c r="F608" s="234"/>
      <c r="G608" s="234"/>
      <c r="H608" s="234"/>
      <c r="I608" s="234"/>
      <c r="J608" s="234"/>
      <c r="K608" s="234"/>
      <c r="L608" s="234"/>
      <c r="M608" s="234"/>
      <c r="N608" s="234"/>
      <c r="O608" s="234"/>
      <c r="P608" s="234"/>
      <c r="Q608" s="234"/>
      <c r="R608" s="234"/>
      <c r="S608" s="234"/>
      <c r="T608" s="234"/>
      <c r="U608" s="234"/>
      <c r="V608" s="234"/>
      <c r="W608" s="234"/>
      <c r="X608" s="234"/>
    </row>
    <row r="609" spans="1:24">
      <c r="A609" s="234"/>
      <c r="B609" s="234"/>
      <c r="C609" s="234"/>
      <c r="D609" s="234"/>
      <c r="E609" s="234"/>
      <c r="F609" s="234"/>
      <c r="G609" s="234"/>
      <c r="H609" s="234"/>
      <c r="I609" s="234"/>
      <c r="J609" s="234"/>
      <c r="K609" s="234"/>
      <c r="L609" s="234"/>
      <c r="M609" s="234"/>
      <c r="N609" s="234"/>
      <c r="O609" s="234"/>
      <c r="P609" s="234"/>
      <c r="Q609" s="234"/>
      <c r="R609" s="234"/>
      <c r="S609" s="234"/>
      <c r="T609" s="234"/>
      <c r="U609" s="234"/>
      <c r="V609" s="234"/>
      <c r="W609" s="234"/>
      <c r="X609" s="234"/>
    </row>
    <row r="610" spans="1:24">
      <c r="A610" s="234"/>
      <c r="B610" s="234"/>
      <c r="C610" s="234"/>
      <c r="D610" s="234"/>
      <c r="E610" s="234"/>
      <c r="F610" s="234"/>
      <c r="G610" s="234"/>
      <c r="H610" s="234"/>
      <c r="I610" s="234"/>
      <c r="J610" s="234"/>
      <c r="K610" s="234"/>
      <c r="L610" s="234"/>
      <c r="M610" s="234"/>
      <c r="N610" s="234"/>
      <c r="O610" s="234"/>
      <c r="P610" s="234"/>
      <c r="Q610" s="234"/>
      <c r="R610" s="234"/>
      <c r="S610" s="234"/>
      <c r="T610" s="234"/>
      <c r="U610" s="234"/>
      <c r="V610" s="234"/>
      <c r="W610" s="234"/>
      <c r="X610" s="234"/>
    </row>
    <row r="611" spans="1:24">
      <c r="A611" s="234"/>
      <c r="B611" s="234"/>
      <c r="C611" s="234"/>
      <c r="D611" s="234"/>
      <c r="E611" s="234"/>
      <c r="F611" s="234"/>
      <c r="G611" s="234"/>
      <c r="H611" s="234"/>
      <c r="I611" s="234"/>
      <c r="J611" s="234"/>
      <c r="K611" s="234"/>
      <c r="L611" s="234"/>
      <c r="M611" s="234"/>
      <c r="N611" s="234"/>
      <c r="O611" s="234"/>
      <c r="P611" s="234"/>
      <c r="Q611" s="234"/>
      <c r="R611" s="234"/>
      <c r="S611" s="234"/>
      <c r="T611" s="234"/>
      <c r="U611" s="234"/>
      <c r="V611" s="234"/>
      <c r="W611" s="234"/>
      <c r="X611" s="234"/>
    </row>
    <row r="612" spans="1:24">
      <c r="A612" s="234"/>
      <c r="B612" s="234"/>
      <c r="C612" s="234"/>
      <c r="D612" s="234"/>
      <c r="E612" s="234"/>
      <c r="F612" s="234"/>
      <c r="G612" s="234"/>
      <c r="H612" s="234"/>
      <c r="I612" s="234"/>
      <c r="J612" s="234"/>
      <c r="K612" s="234"/>
      <c r="L612" s="234"/>
      <c r="M612" s="234"/>
      <c r="N612" s="234"/>
      <c r="O612" s="234"/>
      <c r="P612" s="234"/>
      <c r="Q612" s="234"/>
      <c r="R612" s="234"/>
      <c r="S612" s="234"/>
      <c r="T612" s="234"/>
      <c r="U612" s="234"/>
      <c r="V612" s="234"/>
      <c r="W612" s="234"/>
      <c r="X612" s="234"/>
    </row>
    <row r="613" spans="1:24">
      <c r="A613" s="234"/>
      <c r="B613" s="234"/>
      <c r="C613" s="234"/>
      <c r="D613" s="234"/>
      <c r="E613" s="234"/>
      <c r="F613" s="234"/>
      <c r="G613" s="234"/>
      <c r="H613" s="234"/>
      <c r="I613" s="234"/>
      <c r="J613" s="234"/>
      <c r="K613" s="234"/>
      <c r="L613" s="234"/>
      <c r="M613" s="234"/>
      <c r="N613" s="234"/>
      <c r="O613" s="234"/>
      <c r="P613" s="234"/>
      <c r="Q613" s="234"/>
      <c r="R613" s="234"/>
      <c r="S613" s="234"/>
      <c r="T613" s="234"/>
      <c r="U613" s="234"/>
      <c r="V613" s="234"/>
      <c r="W613" s="234"/>
      <c r="X613" s="234"/>
    </row>
    <row r="614" spans="1:24">
      <c r="A614" s="234"/>
      <c r="B614" s="234"/>
      <c r="C614" s="234"/>
      <c r="D614" s="234"/>
      <c r="E614" s="234"/>
      <c r="F614" s="234"/>
      <c r="G614" s="234"/>
      <c r="H614" s="234"/>
      <c r="I614" s="234"/>
      <c r="J614" s="234"/>
      <c r="K614" s="234"/>
      <c r="L614" s="234"/>
      <c r="M614" s="234"/>
      <c r="N614" s="234"/>
      <c r="O614" s="234"/>
      <c r="P614" s="234"/>
      <c r="Q614" s="234"/>
      <c r="R614" s="234"/>
      <c r="S614" s="234"/>
      <c r="T614" s="234"/>
      <c r="U614" s="234"/>
      <c r="V614" s="234"/>
      <c r="W614" s="234"/>
      <c r="X614" s="234"/>
    </row>
    <row r="615" spans="1:24">
      <c r="A615" s="234"/>
      <c r="B615" s="234"/>
      <c r="C615" s="234"/>
      <c r="D615" s="234"/>
      <c r="E615" s="234"/>
      <c r="F615" s="234"/>
      <c r="G615" s="234"/>
      <c r="H615" s="234"/>
      <c r="I615" s="234"/>
      <c r="J615" s="234"/>
      <c r="K615" s="234"/>
      <c r="L615" s="234"/>
      <c r="M615" s="234"/>
      <c r="N615" s="234"/>
      <c r="O615" s="234"/>
      <c r="P615" s="234"/>
      <c r="Q615" s="234"/>
      <c r="R615" s="234"/>
      <c r="S615" s="234"/>
      <c r="T615" s="234"/>
      <c r="U615" s="234"/>
      <c r="V615" s="234"/>
      <c r="W615" s="234"/>
      <c r="X615" s="234"/>
    </row>
    <row r="616" spans="1:24">
      <c r="A616" s="234"/>
      <c r="B616" s="234"/>
      <c r="C616" s="234"/>
      <c r="D616" s="234"/>
      <c r="E616" s="234"/>
      <c r="F616" s="234"/>
      <c r="G616" s="234"/>
      <c r="H616" s="234"/>
      <c r="I616" s="234"/>
      <c r="J616" s="234"/>
      <c r="K616" s="234"/>
      <c r="L616" s="234"/>
      <c r="M616" s="234"/>
      <c r="N616" s="234"/>
      <c r="O616" s="234"/>
      <c r="P616" s="234"/>
      <c r="Q616" s="234"/>
      <c r="R616" s="234"/>
      <c r="S616" s="234"/>
      <c r="T616" s="234"/>
      <c r="U616" s="234"/>
      <c r="V616" s="234"/>
      <c r="W616" s="234"/>
      <c r="X616" s="234"/>
    </row>
    <row r="617" spans="1:24">
      <c r="A617" s="234"/>
      <c r="B617" s="234"/>
      <c r="C617" s="234"/>
      <c r="D617" s="234"/>
      <c r="E617" s="234"/>
      <c r="F617" s="234"/>
      <c r="G617" s="234"/>
      <c r="H617" s="234"/>
      <c r="I617" s="234"/>
      <c r="J617" s="234"/>
      <c r="K617" s="234"/>
      <c r="L617" s="234"/>
      <c r="M617" s="234"/>
      <c r="N617" s="234"/>
      <c r="O617" s="234"/>
      <c r="P617" s="234"/>
      <c r="Q617" s="234"/>
      <c r="R617" s="234"/>
      <c r="S617" s="234"/>
      <c r="T617" s="234"/>
      <c r="U617" s="234"/>
      <c r="V617" s="234"/>
      <c r="W617" s="234"/>
      <c r="X617" s="234"/>
    </row>
    <row r="618" spans="1:24">
      <c r="A618" s="234"/>
      <c r="B618" s="234"/>
      <c r="C618" s="234"/>
      <c r="D618" s="234"/>
      <c r="E618" s="234"/>
      <c r="F618" s="234"/>
      <c r="G618" s="234"/>
      <c r="H618" s="234"/>
      <c r="I618" s="234"/>
      <c r="J618" s="234"/>
      <c r="K618" s="234"/>
      <c r="L618" s="234"/>
      <c r="M618" s="234"/>
      <c r="N618" s="234"/>
      <c r="O618" s="234"/>
      <c r="P618" s="234"/>
      <c r="Q618" s="234"/>
      <c r="R618" s="234"/>
      <c r="S618" s="234"/>
      <c r="T618" s="234"/>
      <c r="U618" s="234"/>
      <c r="V618" s="234"/>
      <c r="W618" s="234"/>
      <c r="X618" s="234"/>
    </row>
    <row r="619" spans="1:24">
      <c r="A619" s="234"/>
      <c r="B619" s="234"/>
      <c r="C619" s="234"/>
      <c r="D619" s="234"/>
      <c r="E619" s="234"/>
      <c r="F619" s="234"/>
      <c r="G619" s="234"/>
      <c r="H619" s="234"/>
      <c r="I619" s="234"/>
      <c r="J619" s="234"/>
      <c r="K619" s="234"/>
      <c r="L619" s="234"/>
      <c r="M619" s="234"/>
      <c r="N619" s="234"/>
      <c r="O619" s="234"/>
      <c r="P619" s="234"/>
      <c r="Q619" s="234"/>
      <c r="R619" s="234"/>
      <c r="S619" s="234"/>
      <c r="T619" s="234"/>
      <c r="U619" s="234"/>
      <c r="V619" s="234"/>
      <c r="W619" s="234"/>
      <c r="X619" s="234"/>
    </row>
    <row r="620" spans="1:24">
      <c r="A620" s="234"/>
      <c r="B620" s="234"/>
      <c r="C620" s="234"/>
      <c r="D620" s="234"/>
      <c r="E620" s="234"/>
      <c r="F620" s="234"/>
      <c r="G620" s="234"/>
      <c r="H620" s="234"/>
      <c r="I620" s="234"/>
      <c r="J620" s="234"/>
      <c r="K620" s="234"/>
      <c r="L620" s="234"/>
      <c r="M620" s="234"/>
      <c r="N620" s="234"/>
      <c r="O620" s="234"/>
      <c r="P620" s="234"/>
      <c r="Q620" s="234"/>
      <c r="R620" s="234"/>
      <c r="S620" s="234"/>
      <c r="T620" s="234"/>
      <c r="U620" s="234"/>
      <c r="V620" s="234"/>
      <c r="W620" s="234"/>
      <c r="X620" s="234"/>
    </row>
    <row r="621" spans="1:24">
      <c r="A621" s="234"/>
      <c r="B621" s="234"/>
      <c r="C621" s="234"/>
      <c r="D621" s="234"/>
      <c r="E621" s="234"/>
      <c r="F621" s="234"/>
      <c r="G621" s="234"/>
      <c r="H621" s="234"/>
      <c r="I621" s="234"/>
      <c r="J621" s="234"/>
      <c r="K621" s="234"/>
      <c r="L621" s="234"/>
      <c r="M621" s="234"/>
      <c r="N621" s="234"/>
      <c r="O621" s="234"/>
      <c r="P621" s="234"/>
      <c r="Q621" s="234"/>
      <c r="R621" s="234"/>
      <c r="S621" s="234"/>
      <c r="T621" s="234"/>
      <c r="U621" s="234"/>
      <c r="V621" s="234"/>
      <c r="W621" s="234"/>
      <c r="X621" s="234"/>
    </row>
    <row r="622" spans="1:24">
      <c r="A622" s="234"/>
      <c r="B622" s="234"/>
      <c r="C622" s="234"/>
      <c r="D622" s="234"/>
      <c r="E622" s="234"/>
      <c r="F622" s="234"/>
      <c r="G622" s="234"/>
      <c r="H622" s="234"/>
      <c r="I622" s="234"/>
      <c r="J622" s="234"/>
      <c r="K622" s="234"/>
      <c r="L622" s="234"/>
      <c r="M622" s="234"/>
      <c r="N622" s="234"/>
      <c r="O622" s="234"/>
      <c r="P622" s="234"/>
      <c r="Q622" s="234"/>
      <c r="R622" s="234"/>
      <c r="S622" s="234"/>
      <c r="T622" s="234"/>
      <c r="U622" s="234"/>
      <c r="V622" s="234"/>
      <c r="W622" s="234"/>
      <c r="X622" s="234"/>
    </row>
    <row r="623" spans="1:24">
      <c r="A623" s="234"/>
      <c r="B623" s="234"/>
      <c r="C623" s="234"/>
      <c r="D623" s="234"/>
      <c r="E623" s="234"/>
      <c r="F623" s="234"/>
      <c r="G623" s="234"/>
      <c r="H623" s="234"/>
      <c r="I623" s="234"/>
      <c r="J623" s="234"/>
      <c r="K623" s="234"/>
      <c r="L623" s="234"/>
      <c r="M623" s="234"/>
      <c r="N623" s="234"/>
      <c r="O623" s="234"/>
      <c r="P623" s="234"/>
      <c r="Q623" s="234"/>
      <c r="R623" s="234"/>
      <c r="S623" s="234"/>
      <c r="T623" s="234"/>
      <c r="U623" s="234"/>
      <c r="V623" s="234"/>
      <c r="W623" s="234"/>
      <c r="X623" s="234"/>
    </row>
    <row r="624" spans="1:24">
      <c r="A624" s="234"/>
      <c r="B624" s="234"/>
      <c r="C624" s="234"/>
      <c r="D624" s="234"/>
      <c r="E624" s="234"/>
      <c r="F624" s="234"/>
      <c r="G624" s="234"/>
      <c r="H624" s="234"/>
      <c r="I624" s="234"/>
      <c r="J624" s="234"/>
      <c r="K624" s="234"/>
      <c r="L624" s="234"/>
      <c r="M624" s="234"/>
      <c r="N624" s="234"/>
      <c r="O624" s="234"/>
      <c r="P624" s="234"/>
      <c r="Q624" s="234"/>
      <c r="R624" s="234"/>
      <c r="S624" s="234"/>
      <c r="T624" s="234"/>
      <c r="U624" s="234"/>
      <c r="V624" s="234"/>
      <c r="W624" s="234"/>
      <c r="X624" s="234"/>
    </row>
    <row r="625" spans="1:24">
      <c r="A625" s="234"/>
      <c r="B625" s="234"/>
      <c r="C625" s="234"/>
      <c r="D625" s="234"/>
      <c r="E625" s="234"/>
      <c r="F625" s="234"/>
      <c r="G625" s="234"/>
      <c r="H625" s="234"/>
      <c r="I625" s="234"/>
      <c r="J625" s="234"/>
      <c r="K625" s="234"/>
      <c r="L625" s="234"/>
      <c r="M625" s="234"/>
      <c r="N625" s="234"/>
      <c r="O625" s="234"/>
      <c r="P625" s="234"/>
      <c r="Q625" s="234"/>
      <c r="R625" s="234"/>
      <c r="S625" s="234"/>
      <c r="T625" s="234"/>
      <c r="U625" s="234"/>
      <c r="V625" s="234"/>
      <c r="W625" s="234"/>
      <c r="X625" s="234"/>
    </row>
    <row r="626" spans="1:24">
      <c r="A626" s="234"/>
      <c r="B626" s="234"/>
      <c r="C626" s="234"/>
      <c r="D626" s="234"/>
      <c r="E626" s="234"/>
      <c r="F626" s="234"/>
      <c r="G626" s="234"/>
      <c r="H626" s="234"/>
      <c r="I626" s="234"/>
      <c r="J626" s="234"/>
      <c r="K626" s="234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</row>
    <row r="627" spans="1:24">
      <c r="A627" s="234"/>
      <c r="B627" s="234"/>
      <c r="C627" s="234"/>
      <c r="D627" s="234"/>
      <c r="E627" s="234"/>
      <c r="F627" s="234"/>
      <c r="G627" s="234"/>
      <c r="H627" s="234"/>
      <c r="I627" s="234"/>
      <c r="J627" s="234"/>
      <c r="K627" s="234"/>
      <c r="L627" s="234"/>
      <c r="M627" s="234"/>
      <c r="N627" s="234"/>
      <c r="O627" s="234"/>
      <c r="P627" s="234"/>
      <c r="Q627" s="234"/>
      <c r="R627" s="234"/>
      <c r="S627" s="234"/>
      <c r="T627" s="234"/>
      <c r="U627" s="234"/>
      <c r="V627" s="234"/>
      <c r="W627" s="234"/>
      <c r="X627" s="234"/>
    </row>
    <row r="628" spans="1:24">
      <c r="A628" s="234"/>
      <c r="B628" s="234"/>
      <c r="C628" s="234"/>
      <c r="D628" s="234"/>
      <c r="E628" s="234"/>
      <c r="F628" s="234"/>
      <c r="G628" s="234"/>
      <c r="H628" s="234"/>
      <c r="I628" s="234"/>
      <c r="J628" s="234"/>
      <c r="K628" s="234"/>
      <c r="L628" s="234"/>
      <c r="M628" s="234"/>
      <c r="N628" s="234"/>
      <c r="O628" s="234"/>
      <c r="P628" s="234"/>
      <c r="Q628" s="234"/>
      <c r="R628" s="234"/>
      <c r="S628" s="234"/>
      <c r="T628" s="234"/>
      <c r="U628" s="234"/>
      <c r="V628" s="234"/>
      <c r="W628" s="234"/>
      <c r="X628" s="234"/>
    </row>
    <row r="629" spans="1:24">
      <c r="A629" s="234"/>
      <c r="B629" s="234"/>
      <c r="C629" s="234"/>
      <c r="D629" s="234"/>
      <c r="E629" s="234"/>
      <c r="F629" s="234"/>
      <c r="G629" s="234"/>
      <c r="H629" s="234"/>
      <c r="I629" s="234"/>
      <c r="J629" s="234"/>
      <c r="K629" s="234"/>
      <c r="L629" s="234"/>
      <c r="M629" s="234"/>
      <c r="N629" s="234"/>
      <c r="O629" s="234"/>
      <c r="P629" s="234"/>
      <c r="Q629" s="234"/>
      <c r="R629" s="234"/>
      <c r="S629" s="234"/>
      <c r="T629" s="234"/>
      <c r="U629" s="234"/>
      <c r="V629" s="234"/>
      <c r="W629" s="234"/>
      <c r="X629" s="234"/>
    </row>
    <row r="630" spans="1:24">
      <c r="A630" s="234"/>
      <c r="B630" s="234"/>
      <c r="C630" s="234"/>
      <c r="D630" s="234"/>
      <c r="E630" s="234"/>
      <c r="F630" s="234"/>
      <c r="G630" s="234"/>
      <c r="H630" s="234"/>
      <c r="I630" s="234"/>
      <c r="J630" s="234"/>
      <c r="K630" s="234"/>
      <c r="L630" s="234"/>
      <c r="M630" s="234"/>
      <c r="N630" s="234"/>
      <c r="O630" s="234"/>
      <c r="P630" s="234"/>
      <c r="Q630" s="234"/>
      <c r="R630" s="234"/>
      <c r="S630" s="234"/>
      <c r="T630" s="234"/>
      <c r="U630" s="234"/>
      <c r="V630" s="234"/>
      <c r="W630" s="234"/>
      <c r="X630" s="234"/>
    </row>
    <row r="631" spans="1:24">
      <c r="A631" s="234"/>
      <c r="B631" s="234"/>
      <c r="C631" s="234"/>
      <c r="D631" s="234"/>
      <c r="E631" s="234"/>
      <c r="F631" s="234"/>
      <c r="G631" s="234"/>
      <c r="H631" s="234"/>
      <c r="I631" s="234"/>
      <c r="J631" s="234"/>
      <c r="K631" s="234"/>
      <c r="L631" s="234"/>
      <c r="M631" s="234"/>
      <c r="N631" s="234"/>
      <c r="O631" s="234"/>
      <c r="P631" s="234"/>
      <c r="Q631" s="234"/>
      <c r="R631" s="234"/>
      <c r="S631" s="234"/>
      <c r="T631" s="234"/>
      <c r="U631" s="234"/>
      <c r="V631" s="234"/>
      <c r="W631" s="234"/>
      <c r="X631" s="234"/>
    </row>
    <row r="632" spans="1:24">
      <c r="A632" s="234"/>
      <c r="B632" s="234"/>
      <c r="C632" s="234"/>
      <c r="D632" s="234"/>
      <c r="E632" s="234"/>
      <c r="F632" s="234"/>
      <c r="G632" s="234"/>
      <c r="H632" s="234"/>
      <c r="I632" s="234"/>
      <c r="J632" s="234"/>
      <c r="K632" s="234"/>
      <c r="L632" s="234"/>
      <c r="M632" s="234"/>
      <c r="N632" s="234"/>
      <c r="O632" s="234"/>
      <c r="P632" s="234"/>
      <c r="Q632" s="234"/>
      <c r="R632" s="234"/>
      <c r="S632" s="234"/>
      <c r="T632" s="234"/>
      <c r="U632" s="234"/>
      <c r="V632" s="234"/>
      <c r="W632" s="234"/>
      <c r="X632" s="234"/>
    </row>
    <row r="633" spans="1:24">
      <c r="A633" s="234"/>
      <c r="B633" s="234"/>
      <c r="C633" s="234"/>
      <c r="D633" s="234"/>
      <c r="E633" s="234"/>
      <c r="F633" s="234"/>
      <c r="G633" s="234"/>
      <c r="H633" s="234"/>
      <c r="I633" s="234"/>
      <c r="J633" s="234"/>
      <c r="K633" s="234"/>
      <c r="L633" s="234"/>
      <c r="M633" s="234"/>
      <c r="N633" s="234"/>
      <c r="O633" s="234"/>
      <c r="P633" s="234"/>
      <c r="Q633" s="234"/>
      <c r="R633" s="234"/>
      <c r="S633" s="234"/>
      <c r="T633" s="234"/>
      <c r="U633" s="234"/>
      <c r="V633" s="234"/>
      <c r="W633" s="234"/>
      <c r="X633" s="234"/>
    </row>
    <row r="634" spans="1:24">
      <c r="A634" s="234"/>
      <c r="B634" s="234"/>
      <c r="C634" s="234"/>
      <c r="D634" s="234"/>
      <c r="E634" s="234"/>
      <c r="F634" s="234"/>
      <c r="G634" s="234"/>
      <c r="H634" s="234"/>
      <c r="I634" s="234"/>
      <c r="J634" s="234"/>
      <c r="K634" s="234"/>
      <c r="L634" s="234"/>
      <c r="M634" s="234"/>
      <c r="N634" s="234"/>
      <c r="O634" s="234"/>
      <c r="P634" s="234"/>
      <c r="Q634" s="234"/>
      <c r="R634" s="234"/>
      <c r="S634" s="234"/>
      <c r="T634" s="234"/>
      <c r="U634" s="234"/>
      <c r="V634" s="234"/>
      <c r="W634" s="234"/>
      <c r="X634" s="234"/>
    </row>
    <row r="635" spans="1:24">
      <c r="A635" s="234"/>
      <c r="B635" s="234"/>
      <c r="C635" s="234"/>
      <c r="D635" s="234"/>
      <c r="E635" s="234"/>
      <c r="F635" s="234"/>
      <c r="G635" s="234"/>
      <c r="H635" s="234"/>
      <c r="I635" s="234"/>
      <c r="J635" s="234"/>
      <c r="K635" s="234"/>
      <c r="L635" s="234"/>
      <c r="M635" s="234"/>
      <c r="N635" s="234"/>
      <c r="O635" s="234"/>
      <c r="P635" s="234"/>
      <c r="Q635" s="234"/>
      <c r="R635" s="234"/>
      <c r="S635" s="234"/>
      <c r="T635" s="234"/>
      <c r="U635" s="234"/>
      <c r="V635" s="234"/>
      <c r="W635" s="234"/>
      <c r="X635" s="234"/>
    </row>
    <row r="636" spans="1:24">
      <c r="A636" s="234"/>
      <c r="B636" s="234"/>
      <c r="C636" s="234"/>
      <c r="D636" s="234"/>
      <c r="E636" s="234"/>
      <c r="F636" s="234"/>
      <c r="G636" s="234"/>
      <c r="H636" s="234"/>
      <c r="I636" s="234"/>
      <c r="J636" s="234"/>
      <c r="K636" s="234"/>
      <c r="L636" s="234"/>
      <c r="M636" s="234"/>
      <c r="N636" s="234"/>
      <c r="O636" s="234"/>
      <c r="P636" s="234"/>
      <c r="Q636" s="234"/>
      <c r="R636" s="234"/>
      <c r="S636" s="234"/>
      <c r="T636" s="234"/>
      <c r="U636" s="234"/>
      <c r="V636" s="234"/>
      <c r="W636" s="234"/>
      <c r="X636" s="234"/>
    </row>
    <row r="637" spans="1:24">
      <c r="A637" s="234"/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234"/>
      <c r="X637" s="234"/>
    </row>
    <row r="638" spans="1:24">
      <c r="A638" s="234"/>
      <c r="B638" s="234"/>
      <c r="C638" s="234"/>
      <c r="D638" s="234"/>
      <c r="E638" s="234"/>
      <c r="F638" s="234"/>
      <c r="G638" s="234"/>
      <c r="H638" s="234"/>
      <c r="I638" s="234"/>
      <c r="J638" s="234"/>
      <c r="K638" s="234"/>
      <c r="L638" s="234"/>
      <c r="M638" s="234"/>
      <c r="N638" s="234"/>
      <c r="O638" s="234"/>
      <c r="P638" s="234"/>
      <c r="Q638" s="234"/>
      <c r="R638" s="234"/>
      <c r="S638" s="234"/>
      <c r="T638" s="234"/>
      <c r="U638" s="234"/>
      <c r="V638" s="234"/>
      <c r="W638" s="234"/>
      <c r="X638" s="234"/>
    </row>
    <row r="639" spans="1:24">
      <c r="A639" s="234"/>
      <c r="B639" s="234"/>
      <c r="C639" s="234"/>
      <c r="D639" s="234"/>
      <c r="E639" s="234"/>
      <c r="F639" s="234"/>
      <c r="G639" s="234"/>
      <c r="H639" s="234"/>
      <c r="I639" s="234"/>
      <c r="J639" s="234"/>
      <c r="K639" s="234"/>
      <c r="L639" s="234"/>
      <c r="M639" s="234"/>
      <c r="N639" s="234"/>
      <c r="O639" s="234"/>
      <c r="P639" s="234"/>
      <c r="Q639" s="234"/>
      <c r="R639" s="234"/>
      <c r="S639" s="234"/>
      <c r="T639" s="234"/>
      <c r="U639" s="234"/>
      <c r="V639" s="234"/>
      <c r="W639" s="234"/>
      <c r="X639" s="234"/>
    </row>
    <row r="640" spans="1:24">
      <c r="A640" s="234"/>
      <c r="B640" s="234"/>
      <c r="C640" s="234"/>
      <c r="D640" s="234"/>
      <c r="E640" s="234"/>
      <c r="F640" s="234"/>
      <c r="G640" s="234"/>
      <c r="H640" s="234"/>
      <c r="I640" s="234"/>
      <c r="J640" s="234"/>
      <c r="K640" s="234"/>
      <c r="L640" s="234"/>
      <c r="M640" s="234"/>
      <c r="N640" s="234"/>
      <c r="O640" s="234"/>
      <c r="P640" s="234"/>
      <c r="Q640" s="234"/>
      <c r="R640" s="234"/>
      <c r="S640" s="234"/>
      <c r="T640" s="234"/>
      <c r="U640" s="234"/>
      <c r="V640" s="234"/>
      <c r="W640" s="234"/>
      <c r="X640" s="234"/>
    </row>
    <row r="641" spans="1:24">
      <c r="A641" s="234"/>
      <c r="B641" s="234"/>
      <c r="C641" s="234"/>
      <c r="D641" s="234"/>
      <c r="E641" s="234"/>
      <c r="F641" s="234"/>
      <c r="G641" s="234"/>
      <c r="H641" s="234"/>
      <c r="I641" s="234"/>
      <c r="J641" s="234"/>
      <c r="K641" s="234"/>
      <c r="L641" s="234"/>
      <c r="M641" s="234"/>
      <c r="N641" s="234"/>
      <c r="O641" s="234"/>
      <c r="P641" s="234"/>
      <c r="Q641" s="234"/>
      <c r="R641" s="234"/>
      <c r="S641" s="234"/>
      <c r="T641" s="234"/>
      <c r="U641" s="234"/>
      <c r="V641" s="234"/>
      <c r="W641" s="234"/>
      <c r="X641" s="234"/>
    </row>
    <row r="642" spans="1:24">
      <c r="A642" s="234"/>
      <c r="B642" s="234"/>
      <c r="C642" s="234"/>
      <c r="D642" s="234"/>
      <c r="E642" s="234"/>
      <c r="F642" s="234"/>
      <c r="G642" s="234"/>
      <c r="H642" s="234"/>
      <c r="I642" s="234"/>
      <c r="J642" s="234"/>
      <c r="K642" s="234"/>
      <c r="L642" s="234"/>
      <c r="M642" s="234"/>
      <c r="N642" s="234"/>
      <c r="O642" s="234"/>
      <c r="P642" s="234"/>
      <c r="Q642" s="234"/>
      <c r="R642" s="234"/>
      <c r="S642" s="234"/>
      <c r="T642" s="234"/>
      <c r="U642" s="234"/>
      <c r="V642" s="234"/>
      <c r="W642" s="234"/>
      <c r="X642" s="234"/>
    </row>
    <row r="643" spans="1:24">
      <c r="A643" s="234"/>
      <c r="B643" s="234"/>
      <c r="C643" s="234"/>
      <c r="D643" s="234"/>
      <c r="E643" s="234"/>
      <c r="F643" s="234"/>
      <c r="G643" s="234"/>
      <c r="H643" s="234"/>
      <c r="I643" s="234"/>
      <c r="J643" s="234"/>
      <c r="K643" s="234"/>
      <c r="L643" s="234"/>
      <c r="M643" s="234"/>
      <c r="N643" s="234"/>
      <c r="O643" s="234"/>
      <c r="P643" s="234"/>
      <c r="Q643" s="234"/>
      <c r="R643" s="234"/>
      <c r="S643" s="234"/>
      <c r="T643" s="234"/>
      <c r="U643" s="234"/>
      <c r="V643" s="234"/>
      <c r="W643" s="234"/>
      <c r="X643" s="234"/>
    </row>
    <row r="644" spans="1:24">
      <c r="A644" s="234"/>
      <c r="B644" s="234"/>
      <c r="C644" s="234"/>
      <c r="D644" s="234"/>
      <c r="E644" s="234"/>
      <c r="F644" s="234"/>
      <c r="G644" s="234"/>
      <c r="H644" s="234"/>
      <c r="I644" s="234"/>
      <c r="J644" s="234"/>
      <c r="K644" s="234"/>
      <c r="L644" s="234"/>
      <c r="M644" s="234"/>
      <c r="N644" s="234"/>
      <c r="O644" s="234"/>
      <c r="P644" s="234"/>
      <c r="Q644" s="234"/>
      <c r="R644" s="234"/>
      <c r="S644" s="234"/>
      <c r="T644" s="234"/>
      <c r="U644" s="234"/>
      <c r="V644" s="234"/>
      <c r="W644" s="234"/>
      <c r="X644" s="234"/>
    </row>
    <row r="645" spans="1:24">
      <c r="A645" s="234"/>
      <c r="B645" s="234"/>
      <c r="C645" s="234"/>
      <c r="D645" s="234"/>
      <c r="E645" s="234"/>
      <c r="F645" s="234"/>
      <c r="G645" s="234"/>
      <c r="H645" s="234"/>
      <c r="I645" s="234"/>
      <c r="J645" s="234"/>
      <c r="K645" s="234"/>
      <c r="L645" s="234"/>
      <c r="M645" s="234"/>
      <c r="N645" s="234"/>
      <c r="O645" s="234"/>
      <c r="P645" s="234"/>
      <c r="Q645" s="234"/>
      <c r="R645" s="234"/>
      <c r="S645" s="234"/>
      <c r="T645" s="234"/>
      <c r="U645" s="234"/>
      <c r="V645" s="234"/>
      <c r="W645" s="234"/>
      <c r="X645" s="234"/>
    </row>
    <row r="646" spans="1:24">
      <c r="A646" s="234"/>
      <c r="B646" s="234"/>
      <c r="C646" s="234"/>
      <c r="D646" s="234"/>
      <c r="E646" s="234"/>
      <c r="F646" s="234"/>
      <c r="G646" s="234"/>
      <c r="H646" s="234"/>
      <c r="I646" s="234"/>
      <c r="J646" s="234"/>
      <c r="K646" s="234"/>
      <c r="L646" s="234"/>
      <c r="M646" s="234"/>
      <c r="N646" s="234"/>
      <c r="O646" s="234"/>
      <c r="P646" s="234"/>
      <c r="Q646" s="234"/>
      <c r="R646" s="234"/>
      <c r="S646" s="234"/>
      <c r="T646" s="234"/>
      <c r="U646" s="234"/>
      <c r="V646" s="234"/>
      <c r="W646" s="234"/>
      <c r="X646" s="234"/>
    </row>
    <row r="647" spans="1:24">
      <c r="A647" s="234"/>
      <c r="B647" s="234"/>
      <c r="C647" s="234"/>
      <c r="D647" s="234"/>
      <c r="E647" s="234"/>
      <c r="F647" s="234"/>
      <c r="G647" s="234"/>
      <c r="H647" s="234"/>
      <c r="I647" s="234"/>
      <c r="J647" s="234"/>
      <c r="K647" s="234"/>
      <c r="L647" s="234"/>
      <c r="M647" s="234"/>
      <c r="N647" s="234"/>
      <c r="O647" s="234"/>
      <c r="P647" s="234"/>
      <c r="Q647" s="234"/>
      <c r="R647" s="234"/>
      <c r="S647" s="234"/>
      <c r="T647" s="234"/>
      <c r="U647" s="234"/>
      <c r="V647" s="234"/>
      <c r="W647" s="234"/>
      <c r="X647" s="234"/>
    </row>
    <row r="648" spans="1:24">
      <c r="A648" s="234"/>
      <c r="B648" s="234"/>
      <c r="C648" s="234"/>
      <c r="D648" s="234"/>
      <c r="E648" s="234"/>
      <c r="F648" s="234"/>
      <c r="G648" s="234"/>
      <c r="H648" s="234"/>
      <c r="I648" s="234"/>
      <c r="J648" s="234"/>
      <c r="K648" s="234"/>
      <c r="L648" s="234"/>
      <c r="M648" s="234"/>
      <c r="N648" s="234"/>
      <c r="O648" s="234"/>
      <c r="P648" s="234"/>
      <c r="Q648" s="234"/>
      <c r="R648" s="234"/>
      <c r="S648" s="234"/>
      <c r="T648" s="234"/>
      <c r="U648" s="234"/>
      <c r="V648" s="234"/>
      <c r="W648" s="234"/>
      <c r="X648" s="234"/>
    </row>
    <row r="649" spans="1:24">
      <c r="A649" s="234"/>
      <c r="B649" s="234"/>
      <c r="C649" s="234"/>
      <c r="D649" s="234"/>
      <c r="E649" s="234"/>
      <c r="F649" s="234"/>
      <c r="G649" s="234"/>
      <c r="H649" s="234"/>
      <c r="I649" s="234"/>
      <c r="J649" s="234"/>
      <c r="K649" s="234"/>
      <c r="L649" s="234"/>
      <c r="M649" s="234"/>
      <c r="N649" s="234"/>
      <c r="O649" s="234"/>
      <c r="P649" s="234"/>
      <c r="Q649" s="234"/>
      <c r="R649" s="234"/>
      <c r="S649" s="234"/>
      <c r="T649" s="234"/>
      <c r="U649" s="234"/>
      <c r="V649" s="234"/>
      <c r="W649" s="234"/>
      <c r="X649" s="234"/>
    </row>
    <row r="650" spans="1:24">
      <c r="A650" s="234"/>
      <c r="B650" s="234"/>
      <c r="C650" s="234"/>
      <c r="D650" s="234"/>
      <c r="E650" s="234"/>
      <c r="F650" s="234"/>
      <c r="G650" s="234"/>
      <c r="H650" s="234"/>
      <c r="I650" s="234"/>
      <c r="J650" s="234"/>
      <c r="K650" s="234"/>
      <c r="L650" s="234"/>
      <c r="M650" s="234"/>
      <c r="N650" s="234"/>
      <c r="O650" s="234"/>
      <c r="P650" s="234"/>
      <c r="Q650" s="234"/>
      <c r="R650" s="234"/>
      <c r="S650" s="234"/>
      <c r="T650" s="234"/>
      <c r="U650" s="234"/>
      <c r="V650" s="234"/>
      <c r="W650" s="234"/>
      <c r="X650" s="234"/>
    </row>
    <row r="651" spans="1:24">
      <c r="A651" s="234"/>
      <c r="B651" s="234"/>
      <c r="C651" s="234"/>
      <c r="D651" s="234"/>
      <c r="E651" s="234"/>
      <c r="F651" s="234"/>
      <c r="G651" s="234"/>
      <c r="H651" s="234"/>
      <c r="I651" s="234"/>
      <c r="J651" s="234"/>
      <c r="K651" s="234"/>
      <c r="L651" s="234"/>
      <c r="M651" s="234"/>
      <c r="N651" s="234"/>
      <c r="O651" s="234"/>
      <c r="P651" s="234"/>
      <c r="Q651" s="234"/>
      <c r="R651" s="234"/>
      <c r="S651" s="234"/>
      <c r="T651" s="234"/>
      <c r="U651" s="234"/>
      <c r="V651" s="234"/>
      <c r="W651" s="234"/>
      <c r="X651" s="234"/>
    </row>
    <row r="652" spans="1:24">
      <c r="A652" s="234"/>
      <c r="B652" s="234"/>
      <c r="C652" s="234"/>
      <c r="D652" s="234"/>
      <c r="E652" s="234"/>
      <c r="F652" s="234"/>
      <c r="G652" s="234"/>
      <c r="H652" s="234"/>
      <c r="I652" s="234"/>
      <c r="J652" s="234"/>
      <c r="K652" s="234"/>
      <c r="L652" s="234"/>
      <c r="M652" s="234"/>
      <c r="N652" s="234"/>
      <c r="O652" s="234"/>
      <c r="P652" s="234"/>
      <c r="Q652" s="234"/>
      <c r="R652" s="234"/>
      <c r="S652" s="234"/>
      <c r="T652" s="234"/>
      <c r="U652" s="234"/>
      <c r="V652" s="234"/>
      <c r="W652" s="234"/>
      <c r="X652" s="234"/>
    </row>
    <row r="653" spans="1:24">
      <c r="A653" s="234"/>
      <c r="B653" s="234"/>
      <c r="C653" s="234"/>
      <c r="D653" s="234"/>
      <c r="E653" s="234"/>
      <c r="F653" s="234"/>
      <c r="G653" s="234"/>
      <c r="H653" s="234"/>
      <c r="I653" s="234"/>
      <c r="J653" s="234"/>
      <c r="K653" s="234"/>
      <c r="L653" s="234"/>
      <c r="M653" s="234"/>
      <c r="N653" s="234"/>
      <c r="O653" s="234"/>
      <c r="P653" s="234"/>
      <c r="Q653" s="234"/>
      <c r="R653" s="234"/>
      <c r="S653" s="234"/>
      <c r="T653" s="234"/>
      <c r="U653" s="234"/>
      <c r="V653" s="234"/>
      <c r="W653" s="234"/>
      <c r="X653" s="234"/>
    </row>
    <row r="654" spans="1:24">
      <c r="A654" s="234"/>
      <c r="B654" s="234"/>
      <c r="C654" s="234"/>
      <c r="D654" s="234"/>
      <c r="E654" s="234"/>
      <c r="F654" s="234"/>
      <c r="G654" s="234"/>
      <c r="H654" s="234"/>
      <c r="I654" s="234"/>
      <c r="J654" s="234"/>
      <c r="K654" s="234"/>
      <c r="L654" s="234"/>
      <c r="M654" s="234"/>
      <c r="N654" s="234"/>
      <c r="O654" s="234"/>
      <c r="P654" s="234"/>
      <c r="Q654" s="234"/>
      <c r="R654" s="234"/>
      <c r="S654" s="234"/>
      <c r="T654" s="234"/>
      <c r="U654" s="234"/>
      <c r="V654" s="234"/>
      <c r="W654" s="234"/>
      <c r="X654" s="234"/>
    </row>
    <row r="655" spans="1:24">
      <c r="A655" s="234"/>
      <c r="B655" s="234"/>
      <c r="C655" s="234"/>
      <c r="D655" s="234"/>
      <c r="E655" s="234"/>
      <c r="F655" s="234"/>
      <c r="G655" s="234"/>
      <c r="H655" s="234"/>
      <c r="I655" s="234"/>
      <c r="J655" s="234"/>
      <c r="K655" s="234"/>
      <c r="L655" s="234"/>
      <c r="M655" s="234"/>
      <c r="N655" s="234"/>
      <c r="O655" s="234"/>
      <c r="P655" s="234"/>
      <c r="Q655" s="234"/>
      <c r="R655" s="234"/>
      <c r="S655" s="234"/>
      <c r="T655" s="234"/>
      <c r="U655" s="234"/>
      <c r="V655" s="234"/>
      <c r="W655" s="234"/>
      <c r="X655" s="234"/>
    </row>
    <row r="656" spans="1:24">
      <c r="A656" s="234"/>
      <c r="B656" s="234"/>
      <c r="C656" s="234"/>
      <c r="D656" s="234"/>
      <c r="E656" s="234"/>
      <c r="F656" s="234"/>
      <c r="G656" s="234"/>
      <c r="H656" s="234"/>
      <c r="I656" s="234"/>
      <c r="J656" s="234"/>
      <c r="K656" s="234"/>
      <c r="L656" s="234"/>
      <c r="M656" s="234"/>
      <c r="N656" s="234"/>
      <c r="O656" s="234"/>
      <c r="P656" s="234"/>
      <c r="Q656" s="234"/>
      <c r="R656" s="234"/>
      <c r="S656" s="234"/>
      <c r="T656" s="234"/>
      <c r="U656" s="234"/>
      <c r="V656" s="234"/>
      <c r="W656" s="234"/>
      <c r="X656" s="234"/>
    </row>
    <row r="657" spans="1:24">
      <c r="A657" s="234"/>
      <c r="B657" s="234"/>
      <c r="C657" s="234"/>
      <c r="D657" s="234"/>
      <c r="E657" s="234"/>
      <c r="F657" s="234"/>
      <c r="G657" s="234"/>
      <c r="H657" s="234"/>
      <c r="I657" s="234"/>
      <c r="J657" s="234"/>
      <c r="K657" s="234"/>
      <c r="L657" s="234"/>
      <c r="M657" s="234"/>
      <c r="N657" s="234"/>
      <c r="O657" s="234"/>
      <c r="P657" s="234"/>
      <c r="Q657" s="234"/>
      <c r="R657" s="234"/>
      <c r="S657" s="234"/>
      <c r="T657" s="234"/>
      <c r="U657" s="234"/>
      <c r="V657" s="234"/>
      <c r="W657" s="234"/>
      <c r="X657" s="234"/>
    </row>
    <row r="658" spans="1:24">
      <c r="A658" s="234"/>
      <c r="B658" s="234"/>
      <c r="C658" s="234"/>
      <c r="D658" s="234"/>
      <c r="E658" s="234"/>
      <c r="F658" s="234"/>
      <c r="G658" s="234"/>
      <c r="H658" s="234"/>
      <c r="I658" s="234"/>
      <c r="J658" s="234"/>
      <c r="K658" s="234"/>
      <c r="L658" s="234"/>
      <c r="M658" s="234"/>
      <c r="N658" s="234"/>
      <c r="O658" s="234"/>
      <c r="P658" s="234"/>
      <c r="Q658" s="234"/>
      <c r="R658" s="234"/>
      <c r="S658" s="234"/>
      <c r="T658" s="234"/>
      <c r="U658" s="234"/>
      <c r="V658" s="234"/>
      <c r="W658" s="234"/>
      <c r="X658" s="234"/>
    </row>
    <row r="659" spans="1:24">
      <c r="A659" s="234"/>
      <c r="B659" s="234"/>
      <c r="C659" s="234"/>
      <c r="D659" s="234"/>
      <c r="E659" s="234"/>
      <c r="F659" s="234"/>
      <c r="G659" s="234"/>
      <c r="H659" s="234"/>
      <c r="I659" s="234"/>
      <c r="J659" s="234"/>
      <c r="K659" s="234"/>
      <c r="L659" s="234"/>
      <c r="M659" s="234"/>
      <c r="N659" s="234"/>
      <c r="O659" s="234"/>
      <c r="P659" s="234"/>
      <c r="Q659" s="234"/>
      <c r="R659" s="234"/>
      <c r="S659" s="234"/>
      <c r="T659" s="234"/>
      <c r="U659" s="234"/>
      <c r="V659" s="234"/>
      <c r="W659" s="234"/>
      <c r="X659" s="234"/>
    </row>
    <row r="660" spans="1:24">
      <c r="A660" s="234"/>
      <c r="B660" s="234"/>
      <c r="C660" s="234"/>
      <c r="D660" s="234"/>
      <c r="E660" s="234"/>
      <c r="F660" s="234"/>
      <c r="G660" s="234"/>
      <c r="H660" s="234"/>
      <c r="I660" s="234"/>
      <c r="J660" s="234"/>
      <c r="K660" s="234"/>
      <c r="L660" s="234"/>
      <c r="M660" s="234"/>
      <c r="N660" s="234"/>
      <c r="O660" s="234"/>
      <c r="P660" s="234"/>
      <c r="Q660" s="234"/>
      <c r="R660" s="234"/>
      <c r="S660" s="234"/>
      <c r="T660" s="234"/>
      <c r="U660" s="234"/>
      <c r="V660" s="234"/>
      <c r="W660" s="234"/>
      <c r="X660" s="234"/>
    </row>
    <row r="661" spans="1:24">
      <c r="A661" s="234"/>
      <c r="B661" s="234"/>
      <c r="C661" s="234"/>
      <c r="D661" s="234"/>
      <c r="E661" s="234"/>
      <c r="F661" s="234"/>
      <c r="G661" s="234"/>
      <c r="H661" s="234"/>
      <c r="I661" s="234"/>
      <c r="J661" s="234"/>
      <c r="K661" s="234"/>
      <c r="L661" s="234"/>
      <c r="M661" s="234"/>
      <c r="N661" s="234"/>
      <c r="O661" s="234"/>
      <c r="P661" s="234"/>
      <c r="Q661" s="234"/>
      <c r="R661" s="234"/>
      <c r="S661" s="234"/>
      <c r="T661" s="234"/>
      <c r="U661" s="234"/>
      <c r="V661" s="234"/>
      <c r="W661" s="234"/>
      <c r="X661" s="234"/>
    </row>
    <row r="662" spans="1:24">
      <c r="A662" s="234"/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</row>
    <row r="663" spans="1:24">
      <c r="A663" s="234"/>
      <c r="B663" s="234"/>
      <c r="C663" s="234"/>
      <c r="D663" s="234"/>
      <c r="E663" s="234"/>
      <c r="F663" s="234"/>
      <c r="G663" s="234"/>
      <c r="H663" s="234"/>
      <c r="I663" s="234"/>
      <c r="J663" s="234"/>
      <c r="K663" s="234"/>
      <c r="L663" s="234"/>
      <c r="M663" s="234"/>
      <c r="N663" s="234"/>
      <c r="O663" s="234"/>
      <c r="P663" s="234"/>
      <c r="Q663" s="234"/>
      <c r="R663" s="234"/>
      <c r="S663" s="234"/>
      <c r="T663" s="234"/>
      <c r="U663" s="234"/>
      <c r="V663" s="234"/>
      <c r="W663" s="234"/>
      <c r="X663" s="234"/>
    </row>
    <row r="664" spans="1:24">
      <c r="A664" s="234"/>
      <c r="B664" s="234"/>
      <c r="C664" s="234"/>
      <c r="D664" s="234"/>
      <c r="E664" s="234"/>
      <c r="F664" s="234"/>
      <c r="G664" s="234"/>
      <c r="H664" s="234"/>
      <c r="I664" s="234"/>
      <c r="J664" s="234"/>
      <c r="K664" s="234"/>
      <c r="L664" s="234"/>
      <c r="M664" s="234"/>
      <c r="N664" s="234"/>
      <c r="O664" s="234"/>
      <c r="P664" s="234"/>
      <c r="Q664" s="234"/>
      <c r="R664" s="234"/>
      <c r="S664" s="234"/>
      <c r="T664" s="234"/>
      <c r="U664" s="234"/>
      <c r="V664" s="234"/>
      <c r="W664" s="234"/>
      <c r="X664" s="234"/>
    </row>
    <row r="665" spans="1:24">
      <c r="A665" s="234"/>
      <c r="B665" s="234"/>
      <c r="C665" s="234"/>
      <c r="D665" s="234"/>
      <c r="E665" s="234"/>
      <c r="F665" s="234"/>
      <c r="G665" s="234"/>
      <c r="H665" s="234"/>
      <c r="I665" s="234"/>
      <c r="J665" s="234"/>
      <c r="K665" s="234"/>
      <c r="L665" s="234"/>
      <c r="M665" s="234"/>
      <c r="N665" s="234"/>
      <c r="O665" s="234"/>
      <c r="P665" s="234"/>
      <c r="Q665" s="234"/>
      <c r="R665" s="234"/>
      <c r="S665" s="234"/>
      <c r="T665" s="234"/>
      <c r="U665" s="234"/>
      <c r="V665" s="234"/>
      <c r="W665" s="234"/>
      <c r="X665" s="234"/>
    </row>
    <row r="666" spans="1:24">
      <c r="A666" s="234"/>
      <c r="B666" s="234"/>
      <c r="C666" s="234"/>
      <c r="D666" s="234"/>
      <c r="E666" s="234"/>
      <c r="F666" s="234"/>
      <c r="G666" s="234"/>
      <c r="H666" s="234"/>
      <c r="I666" s="234"/>
      <c r="J666" s="234"/>
      <c r="K666" s="234"/>
      <c r="L666" s="234"/>
      <c r="M666" s="234"/>
      <c r="N666" s="234"/>
      <c r="O666" s="234"/>
      <c r="P666" s="234"/>
      <c r="Q666" s="234"/>
      <c r="R666" s="234"/>
      <c r="S666" s="234"/>
      <c r="T666" s="234"/>
      <c r="U666" s="234"/>
      <c r="V666" s="234"/>
      <c r="W666" s="234"/>
      <c r="X666" s="234"/>
    </row>
    <row r="667" spans="1:24">
      <c r="A667" s="234"/>
      <c r="B667" s="234"/>
      <c r="C667" s="234"/>
      <c r="D667" s="234"/>
      <c r="E667" s="234"/>
      <c r="F667" s="234"/>
      <c r="G667" s="234"/>
      <c r="H667" s="234"/>
      <c r="I667" s="234"/>
      <c r="J667" s="234"/>
      <c r="K667" s="234"/>
      <c r="L667" s="234"/>
      <c r="M667" s="234"/>
      <c r="N667" s="234"/>
      <c r="O667" s="234"/>
      <c r="P667" s="234"/>
      <c r="Q667" s="234"/>
      <c r="R667" s="234"/>
      <c r="S667" s="234"/>
      <c r="T667" s="234"/>
      <c r="U667" s="234"/>
      <c r="V667" s="234"/>
      <c r="W667" s="234"/>
      <c r="X667" s="234"/>
    </row>
    <row r="668" spans="1:24">
      <c r="A668" s="234"/>
      <c r="B668" s="234"/>
      <c r="C668" s="234"/>
      <c r="D668" s="234"/>
      <c r="E668" s="234"/>
      <c r="F668" s="234"/>
      <c r="G668" s="234"/>
      <c r="H668" s="234"/>
      <c r="I668" s="234"/>
      <c r="J668" s="234"/>
      <c r="K668" s="234"/>
      <c r="L668" s="234"/>
      <c r="M668" s="234"/>
      <c r="N668" s="234"/>
      <c r="O668" s="234"/>
      <c r="P668" s="234"/>
      <c r="Q668" s="234"/>
      <c r="R668" s="234"/>
      <c r="S668" s="234"/>
      <c r="T668" s="234"/>
      <c r="U668" s="234"/>
      <c r="V668" s="234"/>
      <c r="W668" s="234"/>
      <c r="X668" s="234"/>
    </row>
    <row r="669" spans="1:24">
      <c r="A669" s="234"/>
      <c r="B669" s="234"/>
      <c r="C669" s="234"/>
      <c r="D669" s="234"/>
      <c r="E669" s="234"/>
      <c r="F669" s="234"/>
      <c r="G669" s="234"/>
      <c r="H669" s="234"/>
      <c r="I669" s="234"/>
      <c r="J669" s="234"/>
      <c r="K669" s="234"/>
      <c r="L669" s="234"/>
      <c r="M669" s="234"/>
      <c r="N669" s="234"/>
      <c r="O669" s="234"/>
      <c r="P669" s="234"/>
      <c r="Q669" s="234"/>
      <c r="R669" s="234"/>
      <c r="S669" s="234"/>
      <c r="T669" s="234"/>
      <c r="U669" s="234"/>
      <c r="V669" s="234"/>
      <c r="W669" s="234"/>
      <c r="X669" s="234"/>
    </row>
    <row r="670" spans="1:24">
      <c r="A670" s="234"/>
      <c r="B670" s="234"/>
      <c r="C670" s="234"/>
      <c r="D670" s="234"/>
      <c r="E670" s="234"/>
      <c r="F670" s="234"/>
      <c r="G670" s="234"/>
      <c r="H670" s="234"/>
      <c r="I670" s="234"/>
      <c r="J670" s="234"/>
      <c r="K670" s="234"/>
      <c r="L670" s="234"/>
      <c r="M670" s="234"/>
      <c r="N670" s="234"/>
      <c r="O670" s="234"/>
      <c r="P670" s="234"/>
      <c r="Q670" s="234"/>
      <c r="R670" s="234"/>
      <c r="S670" s="234"/>
      <c r="T670" s="234"/>
      <c r="U670" s="234"/>
      <c r="V670" s="234"/>
      <c r="W670" s="234"/>
      <c r="X670" s="234"/>
    </row>
    <row r="671" spans="1:24">
      <c r="A671" s="234"/>
      <c r="B671" s="234"/>
      <c r="C671" s="234"/>
      <c r="D671" s="234"/>
      <c r="E671" s="234"/>
      <c r="F671" s="234"/>
      <c r="G671" s="234"/>
      <c r="H671" s="234"/>
      <c r="I671" s="234"/>
      <c r="J671" s="234"/>
      <c r="K671" s="234"/>
      <c r="L671" s="234"/>
      <c r="M671" s="234"/>
      <c r="N671" s="234"/>
      <c r="O671" s="234"/>
      <c r="P671" s="234"/>
      <c r="Q671" s="234"/>
      <c r="R671" s="234"/>
      <c r="S671" s="234"/>
      <c r="T671" s="234"/>
      <c r="U671" s="234"/>
      <c r="V671" s="234"/>
      <c r="W671" s="234"/>
      <c r="X671" s="234"/>
    </row>
    <row r="672" spans="1:24">
      <c r="A672" s="234"/>
      <c r="B672" s="234"/>
      <c r="C672" s="234"/>
      <c r="D672" s="234"/>
      <c r="E672" s="234"/>
      <c r="F672" s="234"/>
      <c r="G672" s="234"/>
      <c r="H672" s="234"/>
      <c r="I672" s="234"/>
      <c r="J672" s="234"/>
      <c r="K672" s="234"/>
      <c r="L672" s="234"/>
      <c r="M672" s="234"/>
      <c r="N672" s="234"/>
      <c r="O672" s="234"/>
      <c r="P672" s="234"/>
      <c r="Q672" s="234"/>
      <c r="R672" s="234"/>
      <c r="S672" s="234"/>
      <c r="T672" s="234"/>
      <c r="U672" s="234"/>
      <c r="V672" s="234"/>
      <c r="W672" s="234"/>
      <c r="X672" s="234"/>
    </row>
    <row r="673" spans="1:24">
      <c r="A673" s="234"/>
      <c r="B673" s="234"/>
      <c r="C673" s="234"/>
      <c r="D673" s="234"/>
      <c r="E673" s="234"/>
      <c r="F673" s="234"/>
      <c r="G673" s="234"/>
      <c r="H673" s="234"/>
      <c r="I673" s="234"/>
      <c r="J673" s="234"/>
      <c r="K673" s="234"/>
      <c r="L673" s="234"/>
      <c r="M673" s="234"/>
      <c r="N673" s="234"/>
      <c r="O673" s="234"/>
      <c r="P673" s="234"/>
      <c r="Q673" s="234"/>
      <c r="R673" s="234"/>
      <c r="S673" s="234"/>
      <c r="T673" s="234"/>
      <c r="U673" s="234"/>
      <c r="V673" s="234"/>
      <c r="W673" s="234"/>
      <c r="X673" s="234"/>
    </row>
    <row r="674" spans="1:24">
      <c r="A674" s="234"/>
      <c r="B674" s="234"/>
      <c r="C674" s="234"/>
      <c r="D674" s="234"/>
      <c r="E674" s="234"/>
      <c r="F674" s="234"/>
      <c r="G674" s="234"/>
      <c r="H674" s="234"/>
      <c r="I674" s="234"/>
      <c r="J674" s="234"/>
      <c r="K674" s="234"/>
      <c r="L674" s="234"/>
      <c r="M674" s="234"/>
      <c r="N674" s="234"/>
      <c r="O674" s="234"/>
      <c r="P674" s="234"/>
      <c r="Q674" s="234"/>
      <c r="R674" s="234"/>
      <c r="S674" s="234"/>
      <c r="T674" s="234"/>
      <c r="U674" s="234"/>
      <c r="V674" s="234"/>
      <c r="W674" s="234"/>
      <c r="X674" s="234"/>
    </row>
    <row r="675" spans="1:24">
      <c r="A675" s="234"/>
      <c r="B675" s="234"/>
      <c r="C675" s="234"/>
      <c r="D675" s="234"/>
      <c r="E675" s="234"/>
      <c r="F675" s="234"/>
      <c r="G675" s="234"/>
      <c r="H675" s="234"/>
      <c r="I675" s="234"/>
      <c r="J675" s="234"/>
      <c r="K675" s="234"/>
      <c r="L675" s="234"/>
      <c r="M675" s="234"/>
      <c r="N675" s="234"/>
      <c r="O675" s="234"/>
      <c r="P675" s="234"/>
      <c r="Q675" s="234"/>
      <c r="R675" s="234"/>
      <c r="S675" s="234"/>
      <c r="T675" s="234"/>
      <c r="U675" s="234"/>
      <c r="V675" s="234"/>
      <c r="W675" s="234"/>
      <c r="X675" s="234"/>
    </row>
    <row r="676" spans="1:24">
      <c r="A676" s="234"/>
      <c r="B676" s="234"/>
      <c r="C676" s="234"/>
      <c r="D676" s="234"/>
      <c r="E676" s="234"/>
      <c r="F676" s="234"/>
      <c r="G676" s="234"/>
      <c r="H676" s="234"/>
      <c r="I676" s="234"/>
      <c r="J676" s="234"/>
      <c r="K676" s="234"/>
      <c r="L676" s="234"/>
      <c r="M676" s="234"/>
      <c r="N676" s="234"/>
      <c r="O676" s="234"/>
      <c r="P676" s="234"/>
      <c r="Q676" s="234"/>
      <c r="R676" s="234"/>
      <c r="S676" s="234"/>
      <c r="T676" s="234"/>
      <c r="U676" s="234"/>
      <c r="V676" s="234"/>
      <c r="W676" s="234"/>
      <c r="X676" s="234"/>
    </row>
    <row r="677" spans="1:24">
      <c r="A677" s="234"/>
      <c r="B677" s="234"/>
      <c r="C677" s="234"/>
      <c r="D677" s="234"/>
      <c r="E677" s="234"/>
      <c r="F677" s="234"/>
      <c r="G677" s="234"/>
      <c r="H677" s="234"/>
      <c r="I677" s="234"/>
      <c r="J677" s="234"/>
      <c r="K677" s="234"/>
      <c r="L677" s="234"/>
      <c r="M677" s="234"/>
      <c r="N677" s="234"/>
      <c r="O677" s="234"/>
      <c r="P677" s="234"/>
      <c r="Q677" s="234"/>
      <c r="R677" s="234"/>
      <c r="S677" s="234"/>
      <c r="T677" s="234"/>
      <c r="U677" s="234"/>
      <c r="V677" s="234"/>
      <c r="W677" s="234"/>
      <c r="X677" s="234"/>
    </row>
    <row r="678" spans="1:24">
      <c r="A678" s="234"/>
      <c r="B678" s="234"/>
      <c r="C678" s="234"/>
      <c r="D678" s="234"/>
      <c r="E678" s="234"/>
      <c r="F678" s="234"/>
      <c r="G678" s="234"/>
      <c r="H678" s="234"/>
      <c r="I678" s="234"/>
      <c r="J678" s="234"/>
      <c r="K678" s="234"/>
      <c r="L678" s="234"/>
      <c r="M678" s="234"/>
      <c r="N678" s="234"/>
      <c r="O678" s="234"/>
      <c r="P678" s="234"/>
      <c r="Q678" s="234"/>
      <c r="R678" s="234"/>
      <c r="S678" s="234"/>
      <c r="T678" s="234"/>
      <c r="U678" s="234"/>
      <c r="V678" s="234"/>
      <c r="W678" s="234"/>
      <c r="X678" s="234"/>
    </row>
    <row r="679" spans="1:24">
      <c r="A679" s="234"/>
      <c r="B679" s="234"/>
      <c r="C679" s="234"/>
      <c r="D679" s="234"/>
      <c r="E679" s="234"/>
      <c r="F679" s="234"/>
      <c r="G679" s="234"/>
      <c r="H679" s="234"/>
      <c r="I679" s="234"/>
      <c r="J679" s="234"/>
      <c r="K679" s="234"/>
      <c r="L679" s="234"/>
      <c r="M679" s="234"/>
      <c r="N679" s="234"/>
      <c r="O679" s="234"/>
      <c r="P679" s="234"/>
      <c r="Q679" s="234"/>
      <c r="R679" s="234"/>
      <c r="S679" s="234"/>
      <c r="T679" s="234"/>
      <c r="U679" s="234"/>
      <c r="V679" s="234"/>
      <c r="W679" s="234"/>
      <c r="X679" s="234"/>
    </row>
    <row r="680" spans="1:24">
      <c r="A680" s="234"/>
      <c r="B680" s="234"/>
      <c r="C680" s="234"/>
      <c r="D680" s="234"/>
      <c r="E680" s="234"/>
      <c r="F680" s="234"/>
      <c r="G680" s="234"/>
      <c r="H680" s="234"/>
      <c r="I680" s="234"/>
      <c r="J680" s="234"/>
      <c r="K680" s="234"/>
      <c r="L680" s="234"/>
      <c r="M680" s="234"/>
      <c r="N680" s="234"/>
      <c r="O680" s="234"/>
      <c r="P680" s="234"/>
      <c r="Q680" s="234"/>
      <c r="R680" s="234"/>
      <c r="S680" s="234"/>
      <c r="T680" s="234"/>
      <c r="U680" s="234"/>
      <c r="V680" s="234"/>
      <c r="W680" s="234"/>
      <c r="X680" s="234"/>
    </row>
    <row r="681" spans="1:24">
      <c r="A681" s="234"/>
      <c r="B681" s="234"/>
      <c r="C681" s="234"/>
      <c r="D681" s="234"/>
      <c r="E681" s="234"/>
      <c r="F681" s="234"/>
      <c r="G681" s="234"/>
      <c r="H681" s="234"/>
      <c r="I681" s="234"/>
      <c r="J681" s="234"/>
      <c r="K681" s="234"/>
      <c r="L681" s="234"/>
      <c r="M681" s="234"/>
      <c r="N681" s="234"/>
      <c r="O681" s="234"/>
      <c r="P681" s="234"/>
      <c r="Q681" s="234"/>
      <c r="R681" s="234"/>
      <c r="S681" s="234"/>
      <c r="T681" s="234"/>
      <c r="U681" s="234"/>
      <c r="V681" s="234"/>
      <c r="W681" s="234"/>
      <c r="X681" s="234"/>
    </row>
    <row r="682" spans="1:24">
      <c r="A682" s="234"/>
      <c r="B682" s="234"/>
      <c r="C682" s="234"/>
      <c r="D682" s="234"/>
      <c r="E682" s="234"/>
      <c r="F682" s="234"/>
      <c r="G682" s="234"/>
      <c r="H682" s="234"/>
      <c r="I682" s="234"/>
      <c r="J682" s="234"/>
      <c r="K682" s="234"/>
      <c r="L682" s="234"/>
      <c r="M682" s="234"/>
      <c r="N682" s="234"/>
      <c r="O682" s="234"/>
      <c r="P682" s="234"/>
      <c r="Q682" s="234"/>
      <c r="R682" s="234"/>
      <c r="S682" s="234"/>
      <c r="T682" s="234"/>
      <c r="U682" s="234"/>
      <c r="V682" s="234"/>
      <c r="W682" s="234"/>
      <c r="X682" s="234"/>
    </row>
    <row r="683" spans="1:24">
      <c r="A683" s="234"/>
      <c r="B683" s="234"/>
      <c r="C683" s="234"/>
      <c r="D683" s="234"/>
      <c r="E683" s="234"/>
      <c r="F683" s="234"/>
      <c r="G683" s="234"/>
      <c r="H683" s="234"/>
      <c r="I683" s="234"/>
      <c r="J683" s="234"/>
      <c r="K683" s="234"/>
      <c r="L683" s="234"/>
      <c r="M683" s="234"/>
      <c r="N683" s="234"/>
      <c r="O683" s="234"/>
      <c r="P683" s="234"/>
      <c r="Q683" s="234"/>
      <c r="R683" s="234"/>
      <c r="S683" s="234"/>
      <c r="T683" s="234"/>
      <c r="U683" s="234"/>
      <c r="V683" s="234"/>
      <c r="W683" s="234"/>
      <c r="X683" s="234"/>
    </row>
    <row r="684" spans="1:24">
      <c r="A684" s="234"/>
      <c r="B684" s="234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</row>
    <row r="685" spans="1:24">
      <c r="A685" s="234"/>
      <c r="B685" s="234"/>
      <c r="C685" s="234"/>
      <c r="D685" s="234"/>
      <c r="E685" s="234"/>
      <c r="F685" s="234"/>
      <c r="G685" s="234"/>
      <c r="H685" s="234"/>
      <c r="I685" s="234"/>
      <c r="J685" s="234"/>
      <c r="K685" s="234"/>
      <c r="L685" s="234"/>
      <c r="M685" s="234"/>
      <c r="N685" s="234"/>
      <c r="O685" s="234"/>
      <c r="P685" s="234"/>
      <c r="Q685" s="234"/>
      <c r="R685" s="234"/>
      <c r="S685" s="234"/>
      <c r="T685" s="234"/>
      <c r="U685" s="234"/>
      <c r="V685" s="234"/>
      <c r="W685" s="234"/>
      <c r="X685" s="234"/>
    </row>
    <row r="686" spans="1:24">
      <c r="A686" s="234"/>
      <c r="B686" s="234"/>
      <c r="C686" s="234"/>
      <c r="D686" s="234"/>
      <c r="E686" s="234"/>
      <c r="F686" s="234"/>
      <c r="G686" s="234"/>
      <c r="H686" s="234"/>
      <c r="I686" s="234"/>
      <c r="J686" s="234"/>
      <c r="K686" s="234"/>
      <c r="L686" s="234"/>
      <c r="M686" s="234"/>
      <c r="N686" s="234"/>
      <c r="O686" s="234"/>
      <c r="P686" s="234"/>
      <c r="Q686" s="234"/>
      <c r="R686" s="234"/>
      <c r="S686" s="234"/>
      <c r="T686" s="234"/>
      <c r="U686" s="234"/>
      <c r="V686" s="234"/>
      <c r="W686" s="234"/>
      <c r="X686" s="234"/>
    </row>
    <row r="687" spans="1:24">
      <c r="A687" s="234"/>
      <c r="B687" s="234"/>
      <c r="C687" s="234"/>
      <c r="D687" s="234"/>
      <c r="E687" s="234"/>
      <c r="F687" s="234"/>
      <c r="G687" s="234"/>
      <c r="H687" s="234"/>
      <c r="I687" s="234"/>
      <c r="J687" s="234"/>
      <c r="K687" s="234"/>
      <c r="L687" s="234"/>
      <c r="M687" s="234"/>
      <c r="N687" s="234"/>
      <c r="O687" s="234"/>
      <c r="P687" s="234"/>
      <c r="Q687" s="234"/>
      <c r="R687" s="234"/>
      <c r="S687" s="234"/>
      <c r="T687" s="234"/>
      <c r="U687" s="234"/>
      <c r="V687" s="234"/>
      <c r="W687" s="234"/>
      <c r="X687" s="234"/>
    </row>
    <row r="688" spans="1:24">
      <c r="A688" s="234"/>
      <c r="B688" s="234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</row>
    <row r="689" spans="1:24">
      <c r="A689" s="234"/>
      <c r="B689" s="234"/>
      <c r="C689" s="234"/>
      <c r="D689" s="234"/>
      <c r="E689" s="234"/>
      <c r="F689" s="234"/>
      <c r="G689" s="234"/>
      <c r="H689" s="234"/>
      <c r="I689" s="234"/>
      <c r="J689" s="234"/>
      <c r="K689" s="234"/>
      <c r="L689" s="234"/>
      <c r="M689" s="234"/>
      <c r="N689" s="234"/>
      <c r="O689" s="234"/>
      <c r="P689" s="234"/>
      <c r="Q689" s="234"/>
      <c r="R689" s="234"/>
      <c r="S689" s="234"/>
      <c r="T689" s="234"/>
      <c r="U689" s="234"/>
      <c r="V689" s="234"/>
      <c r="W689" s="234"/>
      <c r="X689" s="234"/>
    </row>
    <row r="690" spans="1:24">
      <c r="A690" s="234"/>
      <c r="B690" s="234"/>
      <c r="C690" s="234"/>
      <c r="D690" s="234"/>
      <c r="E690" s="234"/>
      <c r="F690" s="234"/>
      <c r="G690" s="234"/>
      <c r="H690" s="234"/>
      <c r="I690" s="234"/>
      <c r="J690" s="234"/>
      <c r="K690" s="234"/>
      <c r="L690" s="234"/>
      <c r="M690" s="234"/>
      <c r="N690" s="234"/>
      <c r="O690" s="234"/>
      <c r="P690" s="234"/>
      <c r="Q690" s="234"/>
      <c r="R690" s="234"/>
      <c r="S690" s="234"/>
      <c r="T690" s="234"/>
      <c r="U690" s="234"/>
      <c r="V690" s="234"/>
      <c r="W690" s="234"/>
      <c r="X690" s="234"/>
    </row>
    <row r="691" spans="1:24">
      <c r="A691" s="234"/>
      <c r="B691" s="234"/>
      <c r="C691" s="234"/>
      <c r="D691" s="234"/>
      <c r="E691" s="234"/>
      <c r="F691" s="234"/>
      <c r="G691" s="234"/>
      <c r="H691" s="234"/>
      <c r="I691" s="234"/>
      <c r="J691" s="234"/>
      <c r="K691" s="234"/>
      <c r="L691" s="234"/>
      <c r="M691" s="234"/>
      <c r="N691" s="234"/>
      <c r="O691" s="234"/>
      <c r="P691" s="234"/>
      <c r="Q691" s="234"/>
      <c r="R691" s="234"/>
      <c r="S691" s="234"/>
      <c r="T691" s="234"/>
      <c r="U691" s="234"/>
      <c r="V691" s="234"/>
      <c r="W691" s="234"/>
      <c r="X691" s="234"/>
    </row>
    <row r="692" spans="1:24">
      <c r="A692" s="234"/>
      <c r="B692" s="234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</row>
    <row r="693" spans="1:24">
      <c r="A693" s="234"/>
      <c r="B693" s="234"/>
      <c r="C693" s="234"/>
      <c r="D693" s="234"/>
      <c r="E693" s="234"/>
      <c r="F693" s="234"/>
      <c r="G693" s="234"/>
      <c r="H693" s="234"/>
      <c r="I693" s="234"/>
      <c r="J693" s="234"/>
      <c r="K693" s="234"/>
      <c r="L693" s="234"/>
      <c r="M693" s="234"/>
      <c r="N693" s="234"/>
      <c r="O693" s="234"/>
      <c r="P693" s="234"/>
      <c r="Q693" s="234"/>
      <c r="R693" s="234"/>
      <c r="S693" s="234"/>
      <c r="T693" s="234"/>
      <c r="U693" s="234"/>
      <c r="V693" s="234"/>
      <c r="W693" s="234"/>
      <c r="X693" s="234"/>
    </row>
    <row r="694" spans="1:24">
      <c r="A694" s="234"/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</row>
    <row r="695" spans="1:24">
      <c r="A695" s="234"/>
      <c r="B695" s="234"/>
      <c r="C695" s="234"/>
      <c r="D695" s="234"/>
      <c r="E695" s="234"/>
      <c r="F695" s="234"/>
      <c r="G695" s="234"/>
      <c r="H695" s="234"/>
      <c r="I695" s="234"/>
      <c r="J695" s="234"/>
      <c r="K695" s="234"/>
      <c r="L695" s="234"/>
      <c r="M695" s="234"/>
      <c r="N695" s="234"/>
      <c r="O695" s="234"/>
      <c r="P695" s="234"/>
      <c r="Q695" s="234"/>
      <c r="R695" s="234"/>
      <c r="S695" s="234"/>
      <c r="T695" s="234"/>
      <c r="U695" s="234"/>
      <c r="V695" s="234"/>
      <c r="W695" s="234"/>
      <c r="X695" s="234"/>
    </row>
    <row r="696" spans="1:24">
      <c r="A696" s="234"/>
      <c r="B696" s="234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</row>
    <row r="697" spans="1:24">
      <c r="A697" s="234"/>
      <c r="B697" s="234"/>
      <c r="C697" s="234"/>
      <c r="D697" s="234"/>
      <c r="E697" s="234"/>
      <c r="F697" s="234"/>
      <c r="G697" s="234"/>
      <c r="H697" s="234"/>
      <c r="I697" s="234"/>
      <c r="J697" s="234"/>
      <c r="K697" s="234"/>
      <c r="L697" s="234"/>
      <c r="M697" s="234"/>
      <c r="N697" s="234"/>
      <c r="O697" s="234"/>
      <c r="P697" s="234"/>
      <c r="Q697" s="234"/>
      <c r="R697" s="234"/>
      <c r="S697" s="234"/>
      <c r="T697" s="234"/>
      <c r="U697" s="234"/>
      <c r="V697" s="234"/>
      <c r="W697" s="234"/>
      <c r="X697" s="234"/>
    </row>
    <row r="698" spans="1:24">
      <c r="A698" s="234"/>
      <c r="B698" s="234"/>
      <c r="C698" s="234"/>
      <c r="D698" s="234"/>
      <c r="E698" s="234"/>
      <c r="F698" s="234"/>
      <c r="G698" s="234"/>
      <c r="H698" s="234"/>
      <c r="I698" s="234"/>
      <c r="J698" s="234"/>
      <c r="K698" s="234"/>
      <c r="L698" s="234"/>
      <c r="M698" s="234"/>
      <c r="N698" s="234"/>
      <c r="O698" s="234"/>
      <c r="P698" s="234"/>
      <c r="Q698" s="234"/>
      <c r="R698" s="234"/>
      <c r="S698" s="234"/>
      <c r="T698" s="234"/>
      <c r="U698" s="234"/>
      <c r="V698" s="234"/>
      <c r="W698" s="234"/>
      <c r="X698" s="234"/>
    </row>
    <row r="699" spans="1:24">
      <c r="A699" s="234"/>
      <c r="B699" s="234"/>
      <c r="C699" s="234"/>
      <c r="D699" s="234"/>
      <c r="E699" s="234"/>
      <c r="F699" s="234"/>
      <c r="G699" s="234"/>
      <c r="H699" s="234"/>
      <c r="I699" s="234"/>
      <c r="J699" s="234"/>
      <c r="K699" s="234"/>
      <c r="L699" s="234"/>
      <c r="M699" s="234"/>
      <c r="N699" s="234"/>
      <c r="O699" s="234"/>
      <c r="P699" s="234"/>
      <c r="Q699" s="234"/>
      <c r="R699" s="234"/>
      <c r="S699" s="234"/>
      <c r="T699" s="234"/>
      <c r="U699" s="234"/>
      <c r="V699" s="234"/>
      <c r="W699" s="234"/>
      <c r="X699" s="234"/>
    </row>
    <row r="700" spans="1:24">
      <c r="A700" s="234"/>
      <c r="B700" s="234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</row>
    <row r="701" spans="1:24">
      <c r="A701" s="234"/>
      <c r="B701" s="234"/>
      <c r="C701" s="234"/>
      <c r="D701" s="234"/>
      <c r="E701" s="234"/>
      <c r="F701" s="234"/>
      <c r="G701" s="234"/>
      <c r="H701" s="234"/>
      <c r="I701" s="234"/>
      <c r="J701" s="234"/>
      <c r="K701" s="234"/>
      <c r="L701" s="234"/>
      <c r="M701" s="234"/>
      <c r="N701" s="234"/>
      <c r="O701" s="234"/>
      <c r="P701" s="234"/>
      <c r="Q701" s="234"/>
      <c r="R701" s="234"/>
      <c r="S701" s="234"/>
      <c r="T701" s="234"/>
      <c r="U701" s="234"/>
      <c r="V701" s="234"/>
      <c r="W701" s="234"/>
      <c r="X701" s="234"/>
    </row>
    <row r="702" spans="1:24">
      <c r="A702" s="234"/>
      <c r="B702" s="234"/>
      <c r="C702" s="234"/>
      <c r="D702" s="234"/>
      <c r="E702" s="234"/>
      <c r="F702" s="234"/>
      <c r="G702" s="234"/>
      <c r="H702" s="234"/>
      <c r="I702" s="234"/>
      <c r="J702" s="234"/>
      <c r="K702" s="234"/>
      <c r="L702" s="234"/>
      <c r="M702" s="234"/>
      <c r="N702" s="234"/>
      <c r="O702" s="234"/>
      <c r="P702" s="234"/>
      <c r="Q702" s="234"/>
      <c r="R702" s="234"/>
      <c r="S702" s="234"/>
      <c r="T702" s="234"/>
      <c r="U702" s="234"/>
      <c r="V702" s="234"/>
      <c r="W702" s="234"/>
      <c r="X702" s="234"/>
    </row>
    <row r="703" spans="1:24">
      <c r="A703" s="234"/>
      <c r="B703" s="234"/>
      <c r="C703" s="234"/>
      <c r="D703" s="234"/>
      <c r="E703" s="234"/>
      <c r="F703" s="234"/>
      <c r="G703" s="234"/>
      <c r="H703" s="234"/>
      <c r="I703" s="234"/>
      <c r="J703" s="234"/>
      <c r="K703" s="234"/>
      <c r="L703" s="234"/>
      <c r="M703" s="234"/>
      <c r="N703" s="234"/>
      <c r="O703" s="234"/>
      <c r="P703" s="234"/>
      <c r="Q703" s="234"/>
      <c r="R703" s="234"/>
      <c r="S703" s="234"/>
      <c r="T703" s="234"/>
      <c r="U703" s="234"/>
      <c r="V703" s="234"/>
      <c r="W703" s="234"/>
      <c r="X703" s="234"/>
    </row>
    <row r="704" spans="1:24">
      <c r="A704" s="234"/>
      <c r="B704" s="234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</row>
    <row r="705" spans="1:24">
      <c r="A705" s="234"/>
      <c r="B705" s="234"/>
      <c r="C705" s="234"/>
      <c r="D705" s="234"/>
      <c r="E705" s="234"/>
      <c r="F705" s="234"/>
      <c r="G705" s="234"/>
      <c r="H705" s="234"/>
      <c r="I705" s="234"/>
      <c r="J705" s="234"/>
      <c r="K705" s="234"/>
      <c r="L705" s="234"/>
      <c r="M705" s="234"/>
      <c r="N705" s="234"/>
      <c r="O705" s="234"/>
      <c r="P705" s="234"/>
      <c r="Q705" s="234"/>
      <c r="R705" s="234"/>
      <c r="S705" s="234"/>
      <c r="T705" s="234"/>
      <c r="U705" s="234"/>
      <c r="V705" s="234"/>
      <c r="W705" s="234"/>
      <c r="X705" s="234"/>
    </row>
    <row r="706" spans="1:24">
      <c r="A706" s="234"/>
      <c r="B706" s="234"/>
      <c r="C706" s="234"/>
      <c r="D706" s="234"/>
      <c r="E706" s="234"/>
      <c r="F706" s="234"/>
      <c r="G706" s="234"/>
      <c r="H706" s="234"/>
      <c r="I706" s="234"/>
      <c r="J706" s="234"/>
      <c r="K706" s="234"/>
      <c r="L706" s="234"/>
      <c r="M706" s="234"/>
      <c r="N706" s="234"/>
      <c r="O706" s="234"/>
      <c r="P706" s="234"/>
      <c r="Q706" s="234"/>
      <c r="R706" s="234"/>
      <c r="S706" s="234"/>
      <c r="T706" s="234"/>
      <c r="U706" s="234"/>
      <c r="V706" s="234"/>
      <c r="W706" s="234"/>
      <c r="X706" s="234"/>
    </row>
    <row r="707" spans="1:24">
      <c r="A707" s="234"/>
      <c r="B707" s="234"/>
      <c r="C707" s="234"/>
      <c r="D707" s="234"/>
      <c r="E707" s="234"/>
      <c r="F707" s="234"/>
      <c r="G707" s="234"/>
      <c r="H707" s="234"/>
      <c r="I707" s="234"/>
      <c r="J707" s="234"/>
      <c r="K707" s="234"/>
      <c r="L707" s="234"/>
      <c r="M707" s="234"/>
      <c r="N707" s="234"/>
      <c r="O707" s="234"/>
      <c r="P707" s="234"/>
      <c r="Q707" s="234"/>
      <c r="R707" s="234"/>
      <c r="S707" s="234"/>
      <c r="T707" s="234"/>
      <c r="U707" s="234"/>
      <c r="V707" s="234"/>
      <c r="W707" s="234"/>
      <c r="X707" s="234"/>
    </row>
    <row r="708" spans="1:24">
      <c r="A708" s="234"/>
      <c r="B708" s="234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</row>
    <row r="709" spans="1:24">
      <c r="A709" s="234"/>
      <c r="B709" s="234"/>
      <c r="C709" s="234"/>
      <c r="D709" s="234"/>
      <c r="E709" s="234"/>
      <c r="F709" s="234"/>
      <c r="G709" s="234"/>
      <c r="H709" s="234"/>
      <c r="I709" s="234"/>
      <c r="J709" s="234"/>
      <c r="K709" s="234"/>
      <c r="L709" s="234"/>
      <c r="M709" s="234"/>
      <c r="N709" s="234"/>
      <c r="O709" s="234"/>
      <c r="P709" s="234"/>
      <c r="Q709" s="234"/>
      <c r="R709" s="234"/>
      <c r="S709" s="234"/>
      <c r="T709" s="234"/>
      <c r="U709" s="234"/>
      <c r="V709" s="234"/>
      <c r="W709" s="234"/>
      <c r="X709" s="234"/>
    </row>
    <row r="710" spans="1:24">
      <c r="A710" s="234"/>
      <c r="B710" s="234"/>
      <c r="C710" s="234"/>
      <c r="D710" s="234"/>
      <c r="E710" s="234"/>
      <c r="F710" s="234"/>
      <c r="G710" s="234"/>
      <c r="H710" s="234"/>
      <c r="I710" s="234"/>
      <c r="J710" s="234"/>
      <c r="K710" s="234"/>
      <c r="L710" s="234"/>
      <c r="M710" s="234"/>
      <c r="N710" s="234"/>
      <c r="O710" s="234"/>
      <c r="P710" s="234"/>
      <c r="Q710" s="234"/>
      <c r="R710" s="234"/>
      <c r="S710" s="234"/>
      <c r="T710" s="234"/>
      <c r="U710" s="234"/>
      <c r="V710" s="234"/>
      <c r="W710" s="234"/>
      <c r="X710" s="234"/>
    </row>
    <row r="711" spans="1:24">
      <c r="A711" s="234"/>
      <c r="B711" s="234"/>
      <c r="C711" s="234"/>
      <c r="D711" s="234"/>
      <c r="E711" s="234"/>
      <c r="F711" s="234"/>
      <c r="G711" s="234"/>
      <c r="H711" s="234"/>
      <c r="I711" s="234"/>
      <c r="J711" s="234"/>
      <c r="K711" s="234"/>
      <c r="L711" s="234"/>
      <c r="M711" s="234"/>
      <c r="N711" s="234"/>
      <c r="O711" s="234"/>
      <c r="P711" s="234"/>
      <c r="Q711" s="234"/>
      <c r="R711" s="234"/>
      <c r="S711" s="234"/>
      <c r="T711" s="234"/>
      <c r="U711" s="234"/>
      <c r="V711" s="234"/>
      <c r="W711" s="234"/>
      <c r="X711" s="234"/>
    </row>
    <row r="712" spans="1:24">
      <c r="A712" s="234"/>
      <c r="B712" s="234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</row>
    <row r="713" spans="1:24">
      <c r="A713" s="234"/>
      <c r="B713" s="234"/>
      <c r="C713" s="234"/>
      <c r="D713" s="234"/>
      <c r="E713" s="234"/>
      <c r="F713" s="234"/>
      <c r="G713" s="234"/>
      <c r="H713" s="234"/>
      <c r="I713" s="234"/>
      <c r="J713" s="234"/>
      <c r="K713" s="234"/>
      <c r="L713" s="234"/>
      <c r="M713" s="234"/>
      <c r="N713" s="234"/>
      <c r="O713" s="234"/>
      <c r="P713" s="234"/>
      <c r="Q713" s="234"/>
      <c r="R713" s="234"/>
      <c r="S713" s="234"/>
      <c r="T713" s="234"/>
      <c r="U713" s="234"/>
      <c r="V713" s="234"/>
      <c r="W713" s="234"/>
      <c r="X713" s="234"/>
    </row>
    <row r="714" spans="1:24">
      <c r="A714" s="234"/>
      <c r="B714" s="234"/>
      <c r="C714" s="234"/>
      <c r="D714" s="234"/>
      <c r="E714" s="234"/>
      <c r="F714" s="234"/>
      <c r="G714" s="234"/>
      <c r="H714" s="234"/>
      <c r="I714" s="234"/>
      <c r="J714" s="234"/>
      <c r="K714" s="234"/>
      <c r="L714" s="234"/>
      <c r="M714" s="234"/>
      <c r="N714" s="234"/>
      <c r="O714" s="234"/>
      <c r="P714" s="234"/>
      <c r="Q714" s="234"/>
      <c r="R714" s="234"/>
      <c r="S714" s="234"/>
      <c r="T714" s="234"/>
      <c r="U714" s="234"/>
      <c r="V714" s="234"/>
      <c r="W714" s="234"/>
      <c r="X714" s="234"/>
    </row>
    <row r="715" spans="1:24">
      <c r="A715" s="234"/>
      <c r="B715" s="234"/>
      <c r="C715" s="234"/>
      <c r="D715" s="234"/>
      <c r="E715" s="234"/>
      <c r="F715" s="234"/>
      <c r="G715" s="234"/>
      <c r="H715" s="234"/>
      <c r="I715" s="234"/>
      <c r="J715" s="234"/>
      <c r="K715" s="234"/>
      <c r="L715" s="234"/>
      <c r="M715" s="234"/>
      <c r="N715" s="234"/>
      <c r="O715" s="234"/>
      <c r="P715" s="234"/>
      <c r="Q715" s="234"/>
      <c r="R715" s="234"/>
      <c r="S715" s="234"/>
      <c r="T715" s="234"/>
      <c r="U715" s="234"/>
      <c r="V715" s="234"/>
      <c r="W715" s="234"/>
      <c r="X715" s="234"/>
    </row>
    <row r="716" spans="1:24">
      <c r="A716" s="234"/>
      <c r="B716" s="234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</row>
    <row r="717" spans="1:24">
      <c r="A717" s="234"/>
      <c r="B717" s="234"/>
      <c r="C717" s="234"/>
      <c r="D717" s="234"/>
      <c r="E717" s="234"/>
      <c r="F717" s="234"/>
      <c r="G717" s="234"/>
      <c r="H717" s="234"/>
      <c r="I717" s="234"/>
      <c r="J717" s="234"/>
      <c r="K717" s="234"/>
      <c r="L717" s="234"/>
      <c r="M717" s="234"/>
      <c r="N717" s="234"/>
      <c r="O717" s="234"/>
      <c r="P717" s="234"/>
      <c r="Q717" s="234"/>
      <c r="R717" s="234"/>
      <c r="S717" s="234"/>
      <c r="T717" s="234"/>
      <c r="U717" s="234"/>
      <c r="V717" s="234"/>
      <c r="W717" s="234"/>
      <c r="X717" s="234"/>
    </row>
    <row r="718" spans="1:24">
      <c r="A718" s="234"/>
      <c r="B718" s="234"/>
      <c r="C718" s="234"/>
      <c r="D718" s="234"/>
      <c r="E718" s="234"/>
      <c r="F718" s="234"/>
      <c r="G718" s="234"/>
      <c r="H718" s="234"/>
      <c r="I718" s="234"/>
      <c r="J718" s="234"/>
      <c r="K718" s="234"/>
      <c r="L718" s="234"/>
      <c r="M718" s="234"/>
      <c r="N718" s="234"/>
      <c r="O718" s="234"/>
      <c r="P718" s="234"/>
      <c r="Q718" s="234"/>
      <c r="R718" s="234"/>
      <c r="S718" s="234"/>
      <c r="T718" s="234"/>
      <c r="U718" s="234"/>
      <c r="V718" s="234"/>
      <c r="W718" s="234"/>
      <c r="X718" s="234"/>
    </row>
    <row r="719" spans="1:24">
      <c r="A719" s="234"/>
      <c r="B719" s="234"/>
      <c r="C719" s="234"/>
      <c r="D719" s="234"/>
      <c r="E719" s="234"/>
      <c r="F719" s="234"/>
      <c r="G719" s="234"/>
      <c r="H719" s="234"/>
      <c r="I719" s="234"/>
      <c r="J719" s="234"/>
      <c r="K719" s="234"/>
      <c r="L719" s="234"/>
      <c r="M719" s="234"/>
      <c r="N719" s="234"/>
      <c r="O719" s="234"/>
      <c r="P719" s="234"/>
      <c r="Q719" s="234"/>
      <c r="R719" s="234"/>
      <c r="S719" s="234"/>
      <c r="T719" s="234"/>
      <c r="U719" s="234"/>
      <c r="V719" s="234"/>
      <c r="W719" s="234"/>
      <c r="X719" s="234"/>
    </row>
    <row r="720" spans="1:24">
      <c r="A720" s="234"/>
      <c r="B720" s="234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</row>
    <row r="721" spans="1:24">
      <c r="A721" s="234"/>
      <c r="B721" s="234"/>
      <c r="C721" s="234"/>
      <c r="D721" s="234"/>
      <c r="E721" s="234"/>
      <c r="F721" s="234"/>
      <c r="G721" s="234"/>
      <c r="H721" s="234"/>
      <c r="I721" s="234"/>
      <c r="J721" s="234"/>
      <c r="K721" s="234"/>
      <c r="L721" s="234"/>
      <c r="M721" s="234"/>
      <c r="N721" s="234"/>
      <c r="O721" s="234"/>
      <c r="P721" s="234"/>
      <c r="Q721" s="234"/>
      <c r="R721" s="234"/>
      <c r="S721" s="234"/>
      <c r="T721" s="234"/>
      <c r="U721" s="234"/>
      <c r="V721" s="234"/>
      <c r="W721" s="234"/>
      <c r="X721" s="234"/>
    </row>
    <row r="722" spans="1:24">
      <c r="A722" s="234"/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</row>
    <row r="723" spans="1:24">
      <c r="A723" s="234"/>
      <c r="B723" s="234"/>
      <c r="C723" s="234"/>
      <c r="D723" s="234"/>
      <c r="E723" s="234"/>
      <c r="F723" s="234"/>
      <c r="G723" s="234"/>
      <c r="H723" s="234"/>
      <c r="I723" s="234"/>
      <c r="J723" s="234"/>
      <c r="K723" s="234"/>
      <c r="L723" s="234"/>
      <c r="M723" s="234"/>
      <c r="N723" s="234"/>
      <c r="O723" s="234"/>
      <c r="P723" s="234"/>
      <c r="Q723" s="234"/>
      <c r="R723" s="234"/>
      <c r="S723" s="234"/>
      <c r="T723" s="234"/>
      <c r="U723" s="234"/>
      <c r="V723" s="234"/>
      <c r="W723" s="234"/>
      <c r="X723" s="234"/>
    </row>
    <row r="724" spans="1:24">
      <c r="A724" s="234"/>
      <c r="B724" s="234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</row>
    <row r="725" spans="1:24">
      <c r="A725" s="234"/>
      <c r="B725" s="234"/>
      <c r="C725" s="234"/>
      <c r="D725" s="234"/>
      <c r="E725" s="234"/>
      <c r="F725" s="234"/>
      <c r="G725" s="234"/>
      <c r="H725" s="234"/>
      <c r="I725" s="234"/>
      <c r="J725" s="234"/>
      <c r="K725" s="234"/>
      <c r="L725" s="234"/>
      <c r="M725" s="234"/>
      <c r="N725" s="234"/>
      <c r="O725" s="234"/>
      <c r="P725" s="234"/>
      <c r="Q725" s="234"/>
      <c r="R725" s="234"/>
      <c r="S725" s="234"/>
      <c r="T725" s="234"/>
      <c r="U725" s="234"/>
      <c r="V725" s="234"/>
      <c r="W725" s="234"/>
      <c r="X725" s="234"/>
    </row>
    <row r="726" spans="1:24">
      <c r="A726" s="234"/>
      <c r="B726" s="234"/>
      <c r="C726" s="234"/>
      <c r="D726" s="234"/>
      <c r="E726" s="234"/>
      <c r="F726" s="234"/>
      <c r="G726" s="234"/>
      <c r="H726" s="234"/>
      <c r="I726" s="234"/>
      <c r="J726" s="234"/>
      <c r="K726" s="234"/>
      <c r="L726" s="234"/>
      <c r="M726" s="234"/>
      <c r="N726" s="234"/>
      <c r="O726" s="234"/>
      <c r="P726" s="234"/>
      <c r="Q726" s="234"/>
      <c r="R726" s="234"/>
      <c r="S726" s="234"/>
      <c r="T726" s="234"/>
      <c r="U726" s="234"/>
      <c r="V726" s="234"/>
      <c r="W726" s="234"/>
      <c r="X726" s="234"/>
    </row>
    <row r="727" spans="1:24">
      <c r="A727" s="234"/>
      <c r="B727" s="234"/>
      <c r="C727" s="234"/>
      <c r="D727" s="234"/>
      <c r="E727" s="234"/>
      <c r="F727" s="234"/>
      <c r="G727" s="234"/>
      <c r="H727" s="234"/>
      <c r="I727" s="234"/>
      <c r="J727" s="234"/>
      <c r="K727" s="234"/>
      <c r="L727" s="234"/>
      <c r="M727" s="234"/>
      <c r="N727" s="234"/>
      <c r="O727" s="234"/>
      <c r="P727" s="234"/>
      <c r="Q727" s="234"/>
      <c r="R727" s="234"/>
      <c r="S727" s="234"/>
      <c r="T727" s="234"/>
      <c r="U727" s="234"/>
      <c r="V727" s="234"/>
      <c r="W727" s="234"/>
      <c r="X727" s="234"/>
    </row>
    <row r="728" spans="1:24">
      <c r="A728" s="234"/>
      <c r="B728" s="234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</row>
    <row r="729" spans="1:24">
      <c r="A729" s="234"/>
      <c r="B729" s="234"/>
      <c r="C729" s="234"/>
      <c r="D729" s="234"/>
      <c r="E729" s="234"/>
      <c r="F729" s="234"/>
      <c r="G729" s="234"/>
      <c r="H729" s="234"/>
      <c r="I729" s="234"/>
      <c r="J729" s="234"/>
      <c r="K729" s="234"/>
      <c r="L729" s="234"/>
      <c r="M729" s="234"/>
      <c r="N729" s="234"/>
      <c r="O729" s="234"/>
      <c r="P729" s="234"/>
      <c r="Q729" s="234"/>
      <c r="R729" s="234"/>
      <c r="S729" s="234"/>
      <c r="T729" s="234"/>
      <c r="U729" s="234"/>
      <c r="V729" s="234"/>
      <c r="W729" s="234"/>
      <c r="X729" s="234"/>
    </row>
    <row r="730" spans="1:24">
      <c r="A730" s="234"/>
      <c r="B730" s="234"/>
      <c r="C730" s="234"/>
      <c r="D730" s="234"/>
      <c r="E730" s="234"/>
      <c r="F730" s="234"/>
      <c r="G730" s="234"/>
      <c r="H730" s="234"/>
      <c r="I730" s="234"/>
      <c r="J730" s="234"/>
      <c r="K730" s="234"/>
      <c r="L730" s="234"/>
      <c r="M730" s="234"/>
      <c r="N730" s="234"/>
      <c r="O730" s="234"/>
      <c r="P730" s="234"/>
      <c r="Q730" s="234"/>
      <c r="R730" s="234"/>
      <c r="S730" s="234"/>
      <c r="T730" s="234"/>
      <c r="U730" s="234"/>
      <c r="V730" s="234"/>
      <c r="W730" s="234"/>
      <c r="X730" s="234"/>
    </row>
    <row r="731" spans="1:24">
      <c r="A731" s="234"/>
      <c r="B731" s="234"/>
      <c r="C731" s="234"/>
      <c r="D731" s="234"/>
      <c r="E731" s="234"/>
      <c r="F731" s="234"/>
      <c r="G731" s="234"/>
      <c r="H731" s="234"/>
      <c r="I731" s="234"/>
      <c r="J731" s="234"/>
      <c r="K731" s="234"/>
      <c r="L731" s="234"/>
      <c r="M731" s="234"/>
      <c r="N731" s="234"/>
      <c r="O731" s="234"/>
      <c r="P731" s="234"/>
      <c r="Q731" s="234"/>
      <c r="R731" s="234"/>
      <c r="S731" s="234"/>
      <c r="T731" s="234"/>
      <c r="U731" s="234"/>
      <c r="V731" s="234"/>
      <c r="W731" s="234"/>
      <c r="X731" s="234"/>
    </row>
    <row r="732" spans="1:24">
      <c r="A732" s="234"/>
      <c r="B732" s="234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</row>
    <row r="733" spans="1:24">
      <c r="A733" s="234"/>
      <c r="B733" s="234"/>
      <c r="C733" s="234"/>
      <c r="D733" s="234"/>
      <c r="E733" s="234"/>
      <c r="F733" s="234"/>
      <c r="G733" s="234"/>
      <c r="H733" s="234"/>
      <c r="I733" s="234"/>
      <c r="J733" s="234"/>
      <c r="K733" s="234"/>
      <c r="L733" s="234"/>
      <c r="M733" s="234"/>
      <c r="N733" s="234"/>
      <c r="O733" s="234"/>
      <c r="P733" s="234"/>
      <c r="Q733" s="234"/>
      <c r="R733" s="234"/>
      <c r="S733" s="234"/>
      <c r="T733" s="234"/>
      <c r="U733" s="234"/>
      <c r="V733" s="234"/>
      <c r="W733" s="234"/>
      <c r="X733" s="234"/>
    </row>
    <row r="734" spans="1:24">
      <c r="A734" s="234"/>
      <c r="B734" s="234"/>
      <c r="C734" s="234"/>
      <c r="D734" s="234"/>
      <c r="E734" s="234"/>
      <c r="F734" s="234"/>
      <c r="G734" s="234"/>
      <c r="H734" s="234"/>
      <c r="I734" s="234"/>
      <c r="J734" s="234"/>
      <c r="K734" s="234"/>
      <c r="L734" s="234"/>
      <c r="M734" s="234"/>
      <c r="N734" s="234"/>
      <c r="O734" s="234"/>
      <c r="P734" s="234"/>
      <c r="Q734" s="234"/>
      <c r="R734" s="234"/>
      <c r="S734" s="234"/>
      <c r="T734" s="234"/>
      <c r="U734" s="234"/>
      <c r="V734" s="234"/>
      <c r="W734" s="234"/>
      <c r="X734" s="234"/>
    </row>
    <row r="735" spans="1:24">
      <c r="A735" s="234"/>
      <c r="B735" s="234"/>
      <c r="C735" s="234"/>
      <c r="D735" s="234"/>
      <c r="E735" s="234"/>
      <c r="F735" s="234"/>
      <c r="G735" s="234"/>
      <c r="H735" s="234"/>
      <c r="I735" s="234"/>
      <c r="J735" s="234"/>
      <c r="K735" s="234"/>
      <c r="L735" s="234"/>
      <c r="M735" s="234"/>
      <c r="N735" s="234"/>
      <c r="O735" s="234"/>
      <c r="P735" s="234"/>
      <c r="Q735" s="234"/>
      <c r="R735" s="234"/>
      <c r="S735" s="234"/>
      <c r="T735" s="234"/>
      <c r="U735" s="234"/>
      <c r="V735" s="234"/>
      <c r="W735" s="234"/>
      <c r="X735" s="234"/>
    </row>
    <row r="736" spans="1:24">
      <c r="A736" s="234"/>
      <c r="B736" s="234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</row>
    <row r="737" spans="1:24">
      <c r="A737" s="234"/>
      <c r="B737" s="234"/>
      <c r="C737" s="234"/>
      <c r="D737" s="234"/>
      <c r="E737" s="234"/>
      <c r="F737" s="234"/>
      <c r="G737" s="234"/>
      <c r="H737" s="234"/>
      <c r="I737" s="234"/>
      <c r="J737" s="234"/>
      <c r="K737" s="234"/>
      <c r="L737" s="234"/>
      <c r="M737" s="234"/>
      <c r="N737" s="234"/>
      <c r="O737" s="234"/>
      <c r="P737" s="234"/>
      <c r="Q737" s="234"/>
      <c r="R737" s="234"/>
      <c r="S737" s="234"/>
      <c r="T737" s="234"/>
      <c r="U737" s="234"/>
      <c r="V737" s="234"/>
      <c r="W737" s="234"/>
      <c r="X737" s="234"/>
    </row>
    <row r="738" spans="1:24">
      <c r="A738" s="234"/>
      <c r="B738" s="234"/>
      <c r="C738" s="234"/>
      <c r="D738" s="234"/>
      <c r="E738" s="234"/>
      <c r="F738" s="234"/>
      <c r="G738" s="234"/>
      <c r="H738" s="234"/>
      <c r="I738" s="234"/>
      <c r="J738" s="234"/>
      <c r="K738" s="234"/>
      <c r="L738" s="234"/>
      <c r="M738" s="234"/>
      <c r="N738" s="234"/>
      <c r="O738" s="234"/>
      <c r="P738" s="234"/>
      <c r="Q738" s="234"/>
      <c r="R738" s="234"/>
      <c r="S738" s="234"/>
      <c r="T738" s="234"/>
      <c r="U738" s="234"/>
      <c r="V738" s="234"/>
      <c r="W738" s="234"/>
      <c r="X738" s="234"/>
    </row>
    <row r="739" spans="1:24">
      <c r="A739" s="234"/>
      <c r="B739" s="234"/>
      <c r="C739" s="234"/>
      <c r="D739" s="234"/>
      <c r="E739" s="234"/>
      <c r="F739" s="234"/>
      <c r="G739" s="234"/>
      <c r="H739" s="234"/>
      <c r="I739" s="234"/>
      <c r="J739" s="234"/>
      <c r="K739" s="234"/>
      <c r="L739" s="234"/>
      <c r="M739" s="234"/>
      <c r="N739" s="234"/>
      <c r="O739" s="234"/>
      <c r="P739" s="234"/>
      <c r="Q739" s="234"/>
      <c r="R739" s="234"/>
      <c r="S739" s="234"/>
      <c r="T739" s="234"/>
      <c r="U739" s="234"/>
      <c r="V739" s="234"/>
      <c r="W739" s="234"/>
      <c r="X739" s="234"/>
    </row>
    <row r="740" spans="1:24">
      <c r="A740" s="234"/>
      <c r="B740" s="234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</row>
    <row r="741" spans="1:24">
      <c r="A741" s="234"/>
      <c r="B741" s="234"/>
      <c r="C741" s="234"/>
      <c r="D741" s="234"/>
      <c r="E741" s="234"/>
      <c r="F741" s="234"/>
      <c r="G741" s="234"/>
      <c r="H741" s="234"/>
      <c r="I741" s="234"/>
      <c r="J741" s="234"/>
      <c r="K741" s="234"/>
      <c r="L741" s="234"/>
      <c r="M741" s="234"/>
      <c r="N741" s="234"/>
      <c r="O741" s="234"/>
      <c r="P741" s="234"/>
      <c r="Q741" s="234"/>
      <c r="R741" s="234"/>
      <c r="S741" s="234"/>
      <c r="T741" s="234"/>
      <c r="U741" s="234"/>
      <c r="V741" s="234"/>
      <c r="W741" s="234"/>
      <c r="X741" s="234"/>
    </row>
    <row r="742" spans="1:24">
      <c r="A742" s="234"/>
      <c r="B742" s="234"/>
      <c r="C742" s="234"/>
      <c r="D742" s="234"/>
      <c r="E742" s="234"/>
      <c r="F742" s="234"/>
      <c r="G742" s="234"/>
      <c r="H742" s="234"/>
      <c r="I742" s="234"/>
      <c r="J742" s="234"/>
      <c r="K742" s="234"/>
      <c r="L742" s="234"/>
      <c r="M742" s="234"/>
      <c r="N742" s="234"/>
      <c r="O742" s="234"/>
      <c r="P742" s="234"/>
      <c r="Q742" s="234"/>
      <c r="R742" s="234"/>
      <c r="S742" s="234"/>
      <c r="T742" s="234"/>
      <c r="U742" s="234"/>
      <c r="V742" s="234"/>
      <c r="W742" s="234"/>
      <c r="X742" s="234"/>
    </row>
    <row r="743" spans="1:24">
      <c r="A743" s="234"/>
      <c r="B743" s="234"/>
      <c r="C743" s="234"/>
      <c r="D743" s="234"/>
      <c r="E743" s="234"/>
      <c r="F743" s="234"/>
      <c r="G743" s="234"/>
      <c r="H743" s="234"/>
      <c r="I743" s="234"/>
      <c r="J743" s="234"/>
      <c r="K743" s="234"/>
      <c r="L743" s="234"/>
      <c r="M743" s="234"/>
      <c r="N743" s="234"/>
      <c r="O743" s="234"/>
      <c r="P743" s="234"/>
      <c r="Q743" s="234"/>
      <c r="R743" s="234"/>
      <c r="S743" s="234"/>
      <c r="T743" s="234"/>
      <c r="U743" s="234"/>
      <c r="V743" s="234"/>
      <c r="W743" s="234"/>
      <c r="X743" s="234"/>
    </row>
    <row r="744" spans="1:24">
      <c r="A744" s="234"/>
      <c r="B744" s="234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</row>
    <row r="745" spans="1:24">
      <c r="A745" s="234"/>
      <c r="B745" s="234"/>
      <c r="C745" s="234"/>
      <c r="D745" s="234"/>
      <c r="E745" s="234"/>
      <c r="F745" s="234"/>
      <c r="G745" s="234"/>
      <c r="H745" s="234"/>
      <c r="I745" s="234"/>
      <c r="J745" s="234"/>
      <c r="K745" s="234"/>
      <c r="L745" s="234"/>
      <c r="M745" s="234"/>
      <c r="N745" s="234"/>
      <c r="O745" s="234"/>
      <c r="P745" s="234"/>
      <c r="Q745" s="234"/>
      <c r="R745" s="234"/>
      <c r="S745" s="234"/>
      <c r="T745" s="234"/>
      <c r="U745" s="234"/>
      <c r="V745" s="234"/>
      <c r="W745" s="234"/>
      <c r="X745" s="234"/>
    </row>
    <row r="746" spans="1:24">
      <c r="A746" s="234"/>
      <c r="B746" s="234"/>
      <c r="C746" s="234"/>
      <c r="D746" s="234"/>
      <c r="E746" s="234"/>
      <c r="F746" s="234"/>
      <c r="G746" s="234"/>
      <c r="H746" s="234"/>
      <c r="I746" s="234"/>
      <c r="J746" s="234"/>
      <c r="K746" s="234"/>
      <c r="L746" s="234"/>
      <c r="M746" s="234"/>
      <c r="N746" s="234"/>
      <c r="O746" s="234"/>
      <c r="P746" s="234"/>
      <c r="Q746" s="234"/>
      <c r="R746" s="234"/>
      <c r="S746" s="234"/>
      <c r="T746" s="234"/>
      <c r="U746" s="234"/>
      <c r="V746" s="234"/>
      <c r="W746" s="234"/>
      <c r="X746" s="234"/>
    </row>
    <row r="747" spans="1:24">
      <c r="A747" s="234"/>
      <c r="B747" s="234"/>
      <c r="C747" s="234"/>
      <c r="D747" s="234"/>
      <c r="E747" s="234"/>
      <c r="F747" s="234"/>
      <c r="G747" s="234"/>
      <c r="H747" s="234"/>
      <c r="I747" s="234"/>
      <c r="J747" s="234"/>
      <c r="K747" s="234"/>
      <c r="L747" s="234"/>
      <c r="M747" s="234"/>
      <c r="N747" s="234"/>
      <c r="O747" s="234"/>
      <c r="P747" s="234"/>
      <c r="Q747" s="234"/>
      <c r="R747" s="234"/>
      <c r="S747" s="234"/>
      <c r="T747" s="234"/>
      <c r="U747" s="234"/>
      <c r="V747" s="234"/>
      <c r="W747" s="234"/>
      <c r="X747" s="234"/>
    </row>
    <row r="748" spans="1:24">
      <c r="A748" s="234"/>
      <c r="B748" s="234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</row>
    <row r="749" spans="1:24">
      <c r="A749" s="234"/>
      <c r="B749" s="234"/>
      <c r="C749" s="234"/>
      <c r="D749" s="234"/>
      <c r="E749" s="234"/>
      <c r="F749" s="234"/>
      <c r="G749" s="234"/>
      <c r="H749" s="234"/>
      <c r="I749" s="234"/>
      <c r="J749" s="234"/>
      <c r="K749" s="234"/>
      <c r="L749" s="234"/>
      <c r="M749" s="234"/>
      <c r="N749" s="234"/>
      <c r="O749" s="234"/>
      <c r="P749" s="234"/>
      <c r="Q749" s="234"/>
      <c r="R749" s="234"/>
      <c r="S749" s="234"/>
      <c r="T749" s="234"/>
      <c r="U749" s="234"/>
      <c r="V749" s="234"/>
      <c r="W749" s="234"/>
      <c r="X749" s="234"/>
    </row>
    <row r="750" spans="1:24">
      <c r="A750" s="234"/>
      <c r="B750" s="234"/>
      <c r="C750" s="234"/>
      <c r="D750" s="234"/>
      <c r="E750" s="234"/>
      <c r="F750" s="234"/>
      <c r="G750" s="234"/>
      <c r="H750" s="234"/>
      <c r="I750" s="234"/>
      <c r="J750" s="234"/>
      <c r="K750" s="234"/>
      <c r="L750" s="234"/>
      <c r="M750" s="234"/>
      <c r="N750" s="234"/>
      <c r="O750" s="234"/>
      <c r="P750" s="234"/>
      <c r="Q750" s="234"/>
      <c r="R750" s="234"/>
      <c r="S750" s="234"/>
      <c r="T750" s="234"/>
      <c r="U750" s="234"/>
      <c r="V750" s="234"/>
      <c r="W750" s="234"/>
      <c r="X750" s="234"/>
    </row>
    <row r="751" spans="1:24">
      <c r="A751" s="234"/>
      <c r="B751" s="234"/>
      <c r="C751" s="234"/>
      <c r="D751" s="234"/>
      <c r="E751" s="234"/>
      <c r="F751" s="234"/>
      <c r="G751" s="234"/>
      <c r="H751" s="234"/>
      <c r="I751" s="234"/>
      <c r="J751" s="234"/>
      <c r="K751" s="234"/>
      <c r="L751" s="234"/>
      <c r="M751" s="234"/>
      <c r="N751" s="234"/>
      <c r="O751" s="234"/>
      <c r="P751" s="234"/>
      <c r="Q751" s="234"/>
      <c r="R751" s="234"/>
      <c r="S751" s="234"/>
      <c r="T751" s="234"/>
      <c r="U751" s="234"/>
      <c r="V751" s="234"/>
      <c r="W751" s="234"/>
      <c r="X751" s="234"/>
    </row>
    <row r="752" spans="1:24">
      <c r="A752" s="234"/>
      <c r="B752" s="234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</row>
    <row r="753" spans="1:24">
      <c r="A753" s="234"/>
      <c r="B753" s="234"/>
      <c r="C753" s="234"/>
      <c r="D753" s="234"/>
      <c r="E753" s="234"/>
      <c r="F753" s="234"/>
      <c r="G753" s="234"/>
      <c r="H753" s="234"/>
      <c r="I753" s="234"/>
      <c r="J753" s="234"/>
      <c r="K753" s="234"/>
      <c r="L753" s="234"/>
      <c r="M753" s="234"/>
      <c r="N753" s="234"/>
      <c r="O753" s="234"/>
      <c r="P753" s="234"/>
      <c r="Q753" s="234"/>
      <c r="R753" s="234"/>
      <c r="S753" s="234"/>
      <c r="T753" s="234"/>
      <c r="U753" s="234"/>
      <c r="V753" s="234"/>
      <c r="W753" s="234"/>
      <c r="X753" s="234"/>
    </row>
    <row r="754" spans="1:24">
      <c r="A754" s="234"/>
      <c r="B754" s="234"/>
      <c r="C754" s="234"/>
      <c r="D754" s="234"/>
      <c r="E754" s="234"/>
      <c r="F754" s="234"/>
      <c r="G754" s="234"/>
      <c r="H754" s="234"/>
      <c r="I754" s="234"/>
      <c r="J754" s="234"/>
      <c r="K754" s="234"/>
      <c r="L754" s="234"/>
      <c r="M754" s="234"/>
      <c r="N754" s="234"/>
      <c r="O754" s="234"/>
      <c r="P754" s="234"/>
      <c r="Q754" s="234"/>
      <c r="R754" s="234"/>
      <c r="S754" s="234"/>
      <c r="T754" s="234"/>
      <c r="U754" s="234"/>
      <c r="V754" s="234"/>
      <c r="W754" s="234"/>
      <c r="X754" s="234"/>
    </row>
    <row r="755" spans="1:24">
      <c r="A755" s="234"/>
      <c r="B755" s="234"/>
      <c r="C755" s="234"/>
      <c r="D755" s="234"/>
      <c r="E755" s="234"/>
      <c r="F755" s="234"/>
      <c r="G755" s="234"/>
      <c r="H755" s="234"/>
      <c r="I755" s="234"/>
      <c r="J755" s="234"/>
      <c r="K755" s="234"/>
      <c r="L755" s="234"/>
      <c r="M755" s="234"/>
      <c r="N755" s="234"/>
      <c r="O755" s="234"/>
      <c r="P755" s="234"/>
      <c r="Q755" s="234"/>
      <c r="R755" s="234"/>
      <c r="S755" s="234"/>
      <c r="T755" s="234"/>
      <c r="U755" s="234"/>
      <c r="V755" s="234"/>
      <c r="W755" s="234"/>
      <c r="X755" s="234"/>
    </row>
    <row r="756" spans="1:24">
      <c r="A756" s="234"/>
      <c r="B756" s="234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</row>
    <row r="757" spans="1:24">
      <c r="A757" s="234"/>
      <c r="B757" s="234"/>
      <c r="C757" s="234"/>
      <c r="D757" s="234"/>
      <c r="E757" s="234"/>
      <c r="F757" s="234"/>
      <c r="G757" s="234"/>
      <c r="H757" s="234"/>
      <c r="I757" s="234"/>
      <c r="J757" s="234"/>
      <c r="K757" s="234"/>
      <c r="L757" s="234"/>
      <c r="M757" s="234"/>
      <c r="N757" s="234"/>
      <c r="O757" s="234"/>
      <c r="P757" s="234"/>
      <c r="Q757" s="234"/>
      <c r="R757" s="234"/>
      <c r="S757" s="234"/>
      <c r="T757" s="234"/>
      <c r="U757" s="234"/>
      <c r="V757" s="234"/>
      <c r="W757" s="234"/>
      <c r="X757" s="234"/>
    </row>
    <row r="758" spans="1:24">
      <c r="A758" s="234"/>
      <c r="B758" s="234"/>
      <c r="C758" s="234"/>
      <c r="D758" s="234"/>
      <c r="E758" s="234"/>
      <c r="F758" s="234"/>
      <c r="G758" s="234"/>
      <c r="H758" s="234"/>
      <c r="I758" s="234"/>
      <c r="J758" s="234"/>
      <c r="K758" s="234"/>
      <c r="L758" s="234"/>
      <c r="M758" s="234"/>
      <c r="N758" s="234"/>
      <c r="O758" s="234"/>
      <c r="P758" s="234"/>
      <c r="Q758" s="234"/>
      <c r="R758" s="234"/>
      <c r="S758" s="234"/>
      <c r="T758" s="234"/>
      <c r="U758" s="234"/>
      <c r="V758" s="234"/>
      <c r="W758" s="234"/>
      <c r="X758" s="234"/>
    </row>
    <row r="759" spans="1:24">
      <c r="A759" s="234"/>
      <c r="B759" s="234"/>
      <c r="C759" s="234"/>
      <c r="D759" s="234"/>
      <c r="E759" s="234"/>
      <c r="F759" s="234"/>
      <c r="G759" s="234"/>
      <c r="H759" s="234"/>
      <c r="I759" s="234"/>
      <c r="J759" s="234"/>
      <c r="K759" s="234"/>
      <c r="L759" s="234"/>
      <c r="M759" s="234"/>
      <c r="N759" s="234"/>
      <c r="O759" s="234"/>
      <c r="P759" s="234"/>
      <c r="Q759" s="234"/>
      <c r="R759" s="234"/>
      <c r="S759" s="234"/>
      <c r="T759" s="234"/>
      <c r="U759" s="234"/>
      <c r="V759" s="234"/>
      <c r="W759" s="234"/>
      <c r="X759" s="234"/>
    </row>
    <row r="760" spans="1:24">
      <c r="A760" s="234"/>
      <c r="B760" s="234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</row>
    <row r="761" spans="1:24">
      <c r="A761" s="234"/>
      <c r="B761" s="234"/>
      <c r="C761" s="234"/>
      <c r="D761" s="234"/>
      <c r="E761" s="234"/>
      <c r="F761" s="234"/>
      <c r="G761" s="234"/>
      <c r="H761" s="234"/>
      <c r="I761" s="234"/>
      <c r="J761" s="234"/>
      <c r="K761" s="234"/>
      <c r="L761" s="234"/>
      <c r="M761" s="234"/>
      <c r="N761" s="234"/>
      <c r="O761" s="234"/>
      <c r="P761" s="234"/>
      <c r="Q761" s="234"/>
      <c r="R761" s="234"/>
      <c r="S761" s="234"/>
      <c r="T761" s="234"/>
      <c r="U761" s="234"/>
      <c r="V761" s="234"/>
      <c r="W761" s="234"/>
      <c r="X761" s="234"/>
    </row>
    <row r="762" spans="1:24">
      <c r="A762" s="234"/>
      <c r="B762" s="234"/>
      <c r="C762" s="234"/>
      <c r="D762" s="234"/>
      <c r="E762" s="234"/>
      <c r="F762" s="234"/>
      <c r="G762" s="234"/>
      <c r="H762" s="234"/>
      <c r="I762" s="234"/>
      <c r="J762" s="234"/>
      <c r="K762" s="234"/>
      <c r="L762" s="234"/>
      <c r="M762" s="234"/>
      <c r="N762" s="234"/>
      <c r="O762" s="234"/>
      <c r="P762" s="234"/>
      <c r="Q762" s="234"/>
      <c r="R762" s="234"/>
      <c r="S762" s="234"/>
      <c r="T762" s="234"/>
      <c r="U762" s="234"/>
      <c r="V762" s="234"/>
      <c r="W762" s="234"/>
      <c r="X762" s="234"/>
    </row>
    <row r="763" spans="1:24">
      <c r="A763" s="234"/>
      <c r="B763" s="234"/>
      <c r="C763" s="234"/>
      <c r="D763" s="234"/>
      <c r="E763" s="234"/>
      <c r="F763" s="234"/>
      <c r="G763" s="234"/>
      <c r="H763" s="234"/>
      <c r="I763" s="234"/>
      <c r="J763" s="234"/>
      <c r="K763" s="234"/>
      <c r="L763" s="234"/>
      <c r="M763" s="234"/>
      <c r="N763" s="234"/>
      <c r="O763" s="234"/>
      <c r="P763" s="234"/>
      <c r="Q763" s="234"/>
      <c r="R763" s="234"/>
      <c r="S763" s="234"/>
      <c r="T763" s="234"/>
      <c r="U763" s="234"/>
      <c r="V763" s="234"/>
      <c r="W763" s="234"/>
      <c r="X763" s="234"/>
    </row>
    <row r="764" spans="1:24">
      <c r="A764" s="234"/>
      <c r="B764" s="234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</row>
    <row r="765" spans="1:24">
      <c r="A765" s="234"/>
      <c r="B765" s="234"/>
      <c r="C765" s="234"/>
      <c r="D765" s="234"/>
      <c r="E765" s="234"/>
      <c r="F765" s="234"/>
      <c r="G765" s="234"/>
      <c r="H765" s="234"/>
      <c r="I765" s="234"/>
      <c r="J765" s="234"/>
      <c r="K765" s="234"/>
      <c r="L765" s="234"/>
      <c r="M765" s="234"/>
      <c r="N765" s="234"/>
      <c r="O765" s="234"/>
      <c r="P765" s="234"/>
      <c r="Q765" s="234"/>
      <c r="R765" s="234"/>
      <c r="S765" s="234"/>
      <c r="T765" s="234"/>
      <c r="U765" s="234"/>
      <c r="V765" s="234"/>
      <c r="W765" s="234"/>
      <c r="X765" s="234"/>
    </row>
    <row r="766" spans="1:24">
      <c r="A766" s="234"/>
      <c r="B766" s="234"/>
      <c r="C766" s="234"/>
      <c r="D766" s="234"/>
      <c r="E766" s="234"/>
      <c r="F766" s="234"/>
      <c r="G766" s="234"/>
      <c r="H766" s="234"/>
      <c r="I766" s="234"/>
      <c r="J766" s="234"/>
      <c r="K766" s="234"/>
      <c r="L766" s="234"/>
      <c r="M766" s="234"/>
      <c r="N766" s="234"/>
      <c r="O766" s="234"/>
      <c r="P766" s="234"/>
      <c r="Q766" s="234"/>
      <c r="R766" s="234"/>
      <c r="S766" s="234"/>
      <c r="T766" s="234"/>
      <c r="U766" s="234"/>
      <c r="V766" s="234"/>
      <c r="W766" s="234"/>
      <c r="X766" s="234"/>
    </row>
    <row r="767" spans="1:24">
      <c r="A767" s="234"/>
      <c r="B767" s="234"/>
      <c r="C767" s="234"/>
      <c r="D767" s="234"/>
      <c r="E767" s="234"/>
      <c r="F767" s="234"/>
      <c r="G767" s="234"/>
      <c r="H767" s="234"/>
      <c r="I767" s="234"/>
      <c r="J767" s="234"/>
      <c r="K767" s="234"/>
      <c r="L767" s="234"/>
      <c r="M767" s="234"/>
      <c r="N767" s="234"/>
      <c r="O767" s="234"/>
      <c r="P767" s="234"/>
      <c r="Q767" s="234"/>
      <c r="R767" s="234"/>
      <c r="S767" s="234"/>
      <c r="T767" s="234"/>
      <c r="U767" s="234"/>
      <c r="V767" s="234"/>
      <c r="W767" s="234"/>
      <c r="X767" s="234"/>
    </row>
    <row r="768" spans="1:24">
      <c r="A768" s="234"/>
      <c r="B768" s="234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</row>
    <row r="769" spans="1:24">
      <c r="A769" s="234"/>
      <c r="B769" s="234"/>
      <c r="C769" s="234"/>
      <c r="D769" s="234"/>
      <c r="E769" s="234"/>
      <c r="F769" s="234"/>
      <c r="G769" s="234"/>
      <c r="H769" s="234"/>
      <c r="I769" s="234"/>
      <c r="J769" s="234"/>
      <c r="K769" s="234"/>
      <c r="L769" s="234"/>
      <c r="M769" s="234"/>
      <c r="N769" s="234"/>
      <c r="O769" s="234"/>
      <c r="P769" s="234"/>
      <c r="Q769" s="234"/>
      <c r="R769" s="234"/>
      <c r="S769" s="234"/>
      <c r="T769" s="234"/>
      <c r="U769" s="234"/>
      <c r="V769" s="234"/>
      <c r="W769" s="234"/>
      <c r="X769" s="234"/>
    </row>
    <row r="770" spans="1:24">
      <c r="A770" s="234"/>
      <c r="B770" s="234"/>
      <c r="C770" s="234"/>
      <c r="D770" s="234"/>
      <c r="E770" s="234"/>
      <c r="F770" s="234"/>
      <c r="G770" s="234"/>
      <c r="H770" s="234"/>
      <c r="I770" s="234"/>
      <c r="J770" s="234"/>
      <c r="K770" s="234"/>
      <c r="L770" s="234"/>
      <c r="M770" s="234"/>
      <c r="N770" s="234"/>
      <c r="O770" s="234"/>
      <c r="P770" s="234"/>
      <c r="Q770" s="234"/>
      <c r="R770" s="234"/>
      <c r="S770" s="234"/>
      <c r="T770" s="234"/>
      <c r="U770" s="234"/>
      <c r="V770" s="234"/>
      <c r="W770" s="234"/>
      <c r="X770" s="234"/>
    </row>
    <row r="771" spans="1:24">
      <c r="A771" s="234"/>
      <c r="B771" s="234"/>
      <c r="C771" s="234"/>
      <c r="D771" s="234"/>
      <c r="E771" s="234"/>
      <c r="F771" s="234"/>
      <c r="G771" s="234"/>
      <c r="H771" s="234"/>
      <c r="I771" s="234"/>
      <c r="J771" s="234"/>
      <c r="K771" s="234"/>
      <c r="L771" s="234"/>
      <c r="M771" s="234"/>
      <c r="N771" s="234"/>
      <c r="O771" s="234"/>
      <c r="P771" s="234"/>
      <c r="Q771" s="234"/>
      <c r="R771" s="234"/>
      <c r="S771" s="234"/>
      <c r="T771" s="234"/>
      <c r="U771" s="234"/>
      <c r="V771" s="234"/>
      <c r="W771" s="234"/>
      <c r="X771" s="234"/>
    </row>
    <row r="772" spans="1:24">
      <c r="A772" s="234"/>
      <c r="B772" s="234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</row>
    <row r="773" spans="1:24">
      <c r="A773" s="234"/>
      <c r="B773" s="234"/>
      <c r="C773" s="234"/>
      <c r="D773" s="234"/>
      <c r="E773" s="234"/>
      <c r="F773" s="234"/>
      <c r="G773" s="234"/>
      <c r="H773" s="234"/>
      <c r="I773" s="234"/>
      <c r="J773" s="234"/>
      <c r="K773" s="234"/>
      <c r="L773" s="234"/>
      <c r="M773" s="234"/>
      <c r="N773" s="234"/>
      <c r="O773" s="234"/>
      <c r="P773" s="234"/>
      <c r="Q773" s="234"/>
      <c r="R773" s="234"/>
      <c r="S773" s="234"/>
      <c r="T773" s="234"/>
      <c r="U773" s="234"/>
      <c r="V773" s="234"/>
      <c r="W773" s="234"/>
      <c r="X773" s="234"/>
    </row>
    <row r="774" spans="1:24">
      <c r="A774" s="234"/>
      <c r="B774" s="234"/>
      <c r="C774" s="234"/>
      <c r="D774" s="234"/>
      <c r="E774" s="234"/>
      <c r="F774" s="234"/>
      <c r="G774" s="234"/>
      <c r="H774" s="234"/>
      <c r="I774" s="234"/>
      <c r="J774" s="234"/>
      <c r="K774" s="234"/>
      <c r="L774" s="234"/>
      <c r="M774" s="234"/>
      <c r="N774" s="234"/>
      <c r="O774" s="234"/>
      <c r="P774" s="234"/>
      <c r="Q774" s="234"/>
      <c r="R774" s="234"/>
      <c r="S774" s="234"/>
      <c r="T774" s="234"/>
      <c r="U774" s="234"/>
      <c r="V774" s="234"/>
      <c r="W774" s="234"/>
      <c r="X774" s="234"/>
    </row>
    <row r="775" spans="1:24">
      <c r="A775" s="234"/>
      <c r="B775" s="234"/>
      <c r="C775" s="234"/>
      <c r="D775" s="234"/>
      <c r="E775" s="234"/>
      <c r="F775" s="234"/>
      <c r="G775" s="234"/>
      <c r="H775" s="234"/>
      <c r="I775" s="234"/>
      <c r="J775" s="234"/>
      <c r="K775" s="234"/>
      <c r="L775" s="234"/>
      <c r="M775" s="234"/>
      <c r="N775" s="234"/>
      <c r="O775" s="234"/>
      <c r="P775" s="234"/>
      <c r="Q775" s="234"/>
      <c r="R775" s="234"/>
      <c r="S775" s="234"/>
      <c r="T775" s="234"/>
      <c r="U775" s="234"/>
      <c r="V775" s="234"/>
      <c r="W775" s="234"/>
      <c r="X775" s="234"/>
    </row>
    <row r="776" spans="1:24">
      <c r="A776" s="234"/>
      <c r="B776" s="234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</row>
    <row r="777" spans="1:24">
      <c r="A777" s="234"/>
      <c r="B777" s="234"/>
      <c r="C777" s="234"/>
      <c r="D777" s="234"/>
      <c r="E777" s="234"/>
      <c r="F777" s="234"/>
      <c r="G777" s="234"/>
      <c r="H777" s="234"/>
      <c r="I777" s="234"/>
      <c r="J777" s="234"/>
      <c r="K777" s="234"/>
      <c r="L777" s="234"/>
      <c r="M777" s="234"/>
      <c r="N777" s="234"/>
      <c r="O777" s="234"/>
      <c r="P777" s="234"/>
      <c r="Q777" s="234"/>
      <c r="R777" s="234"/>
      <c r="S777" s="234"/>
      <c r="T777" s="234"/>
      <c r="U777" s="234"/>
      <c r="V777" s="234"/>
      <c r="W777" s="234"/>
      <c r="X777" s="234"/>
    </row>
    <row r="778" spans="1:24">
      <c r="A778" s="234"/>
      <c r="B778" s="234"/>
      <c r="C778" s="234"/>
      <c r="D778" s="234"/>
      <c r="E778" s="234"/>
      <c r="F778" s="234"/>
      <c r="G778" s="234"/>
      <c r="H778" s="234"/>
      <c r="I778" s="234"/>
      <c r="J778" s="234"/>
      <c r="K778" s="234"/>
      <c r="L778" s="234"/>
      <c r="M778" s="234"/>
      <c r="N778" s="234"/>
      <c r="O778" s="234"/>
      <c r="P778" s="234"/>
      <c r="Q778" s="234"/>
      <c r="R778" s="234"/>
      <c r="S778" s="234"/>
      <c r="T778" s="234"/>
      <c r="U778" s="234"/>
      <c r="V778" s="234"/>
      <c r="W778" s="234"/>
      <c r="X778" s="234"/>
    </row>
    <row r="779" spans="1:24">
      <c r="A779" s="234"/>
      <c r="B779" s="234"/>
      <c r="C779" s="234"/>
      <c r="D779" s="234"/>
      <c r="E779" s="234"/>
      <c r="F779" s="234"/>
      <c r="G779" s="234"/>
      <c r="H779" s="234"/>
      <c r="I779" s="234"/>
      <c r="J779" s="234"/>
      <c r="K779" s="234"/>
      <c r="L779" s="234"/>
      <c r="M779" s="234"/>
      <c r="N779" s="234"/>
      <c r="O779" s="234"/>
      <c r="P779" s="234"/>
      <c r="Q779" s="234"/>
      <c r="R779" s="234"/>
      <c r="S779" s="234"/>
      <c r="T779" s="234"/>
      <c r="U779" s="234"/>
      <c r="V779" s="234"/>
      <c r="W779" s="234"/>
      <c r="X779" s="234"/>
    </row>
    <row r="780" spans="1:24">
      <c r="A780" s="234"/>
      <c r="B780" s="234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</row>
    <row r="781" spans="1:24">
      <c r="A781" s="234"/>
      <c r="B781" s="234"/>
      <c r="C781" s="234"/>
      <c r="D781" s="234"/>
      <c r="E781" s="234"/>
      <c r="F781" s="234"/>
      <c r="G781" s="234"/>
      <c r="H781" s="234"/>
      <c r="I781" s="234"/>
      <c r="J781" s="234"/>
      <c r="K781" s="234"/>
      <c r="L781" s="234"/>
      <c r="M781" s="234"/>
      <c r="N781" s="234"/>
      <c r="O781" s="234"/>
      <c r="P781" s="234"/>
      <c r="Q781" s="234"/>
      <c r="R781" s="234"/>
      <c r="S781" s="234"/>
      <c r="T781" s="234"/>
      <c r="U781" s="234"/>
      <c r="V781" s="234"/>
      <c r="W781" s="234"/>
      <c r="X781" s="234"/>
    </row>
    <row r="782" spans="1:24">
      <c r="A782" s="234"/>
      <c r="B782" s="234"/>
      <c r="C782" s="234"/>
      <c r="D782" s="234"/>
      <c r="E782" s="234"/>
      <c r="F782" s="234"/>
      <c r="G782" s="234"/>
      <c r="H782" s="234"/>
      <c r="I782" s="234"/>
      <c r="J782" s="234"/>
      <c r="K782" s="234"/>
      <c r="L782" s="234"/>
      <c r="M782" s="234"/>
      <c r="N782" s="234"/>
      <c r="O782" s="234"/>
      <c r="P782" s="234"/>
      <c r="Q782" s="234"/>
      <c r="R782" s="234"/>
      <c r="S782" s="234"/>
      <c r="T782" s="234"/>
      <c r="U782" s="234"/>
      <c r="V782" s="234"/>
      <c r="W782" s="234"/>
      <c r="X782" s="234"/>
    </row>
    <row r="783" spans="1:24">
      <c r="A783" s="234"/>
      <c r="B783" s="234"/>
      <c r="C783" s="234"/>
      <c r="D783" s="234"/>
      <c r="E783" s="234"/>
      <c r="F783" s="234"/>
      <c r="G783" s="234"/>
      <c r="H783" s="234"/>
      <c r="I783" s="234"/>
      <c r="J783" s="234"/>
      <c r="K783" s="234"/>
      <c r="L783" s="234"/>
      <c r="M783" s="234"/>
      <c r="N783" s="234"/>
      <c r="O783" s="234"/>
      <c r="P783" s="234"/>
      <c r="Q783" s="234"/>
      <c r="R783" s="234"/>
      <c r="S783" s="234"/>
      <c r="T783" s="234"/>
      <c r="U783" s="234"/>
      <c r="V783" s="234"/>
      <c r="W783" s="234"/>
      <c r="X783" s="234"/>
    </row>
    <row r="784" spans="1:24">
      <c r="A784" s="234"/>
      <c r="B784" s="234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</row>
    <row r="785" spans="1:24">
      <c r="A785" s="234"/>
      <c r="B785" s="234"/>
      <c r="C785" s="234"/>
      <c r="D785" s="234"/>
      <c r="E785" s="234"/>
      <c r="F785" s="234"/>
      <c r="G785" s="234"/>
      <c r="H785" s="234"/>
      <c r="I785" s="234"/>
      <c r="J785" s="234"/>
      <c r="K785" s="234"/>
      <c r="L785" s="234"/>
      <c r="M785" s="234"/>
      <c r="N785" s="234"/>
      <c r="O785" s="234"/>
      <c r="P785" s="234"/>
      <c r="Q785" s="234"/>
      <c r="R785" s="234"/>
      <c r="S785" s="234"/>
      <c r="T785" s="234"/>
      <c r="U785" s="234"/>
      <c r="V785" s="234"/>
      <c r="W785" s="234"/>
      <c r="X785" s="234"/>
    </row>
    <row r="786" spans="1:24">
      <c r="A786" s="234"/>
      <c r="B786" s="234"/>
      <c r="C786" s="234"/>
      <c r="D786" s="234"/>
      <c r="E786" s="234"/>
      <c r="F786" s="234"/>
      <c r="G786" s="234"/>
      <c r="H786" s="234"/>
      <c r="I786" s="234"/>
      <c r="J786" s="234"/>
      <c r="K786" s="234"/>
      <c r="L786" s="234"/>
      <c r="M786" s="234"/>
      <c r="N786" s="234"/>
      <c r="O786" s="234"/>
      <c r="P786" s="234"/>
      <c r="Q786" s="234"/>
      <c r="R786" s="234"/>
      <c r="S786" s="234"/>
      <c r="T786" s="234"/>
      <c r="U786" s="234"/>
      <c r="V786" s="234"/>
      <c r="W786" s="234"/>
      <c r="X786" s="234"/>
    </row>
    <row r="787" spans="1:24">
      <c r="A787" s="234"/>
      <c r="B787" s="234"/>
      <c r="C787" s="234"/>
      <c r="D787" s="234"/>
      <c r="E787" s="234"/>
      <c r="F787" s="234"/>
      <c r="G787" s="234"/>
      <c r="H787" s="234"/>
      <c r="I787" s="234"/>
      <c r="J787" s="234"/>
      <c r="K787" s="234"/>
      <c r="L787" s="234"/>
      <c r="M787" s="234"/>
      <c r="N787" s="234"/>
      <c r="O787" s="234"/>
      <c r="P787" s="234"/>
      <c r="Q787" s="234"/>
      <c r="R787" s="234"/>
      <c r="S787" s="234"/>
      <c r="T787" s="234"/>
      <c r="U787" s="234"/>
      <c r="V787" s="234"/>
      <c r="W787" s="234"/>
      <c r="X787" s="234"/>
    </row>
    <row r="788" spans="1:24">
      <c r="A788" s="234"/>
      <c r="B788" s="234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</row>
    <row r="789" spans="1:24">
      <c r="A789" s="234"/>
      <c r="B789" s="234"/>
      <c r="C789" s="234"/>
      <c r="D789" s="234"/>
      <c r="E789" s="234"/>
      <c r="F789" s="234"/>
      <c r="G789" s="234"/>
      <c r="H789" s="234"/>
      <c r="I789" s="234"/>
      <c r="J789" s="234"/>
      <c r="K789" s="234"/>
      <c r="L789" s="234"/>
      <c r="M789" s="234"/>
      <c r="N789" s="234"/>
      <c r="O789" s="234"/>
      <c r="P789" s="234"/>
      <c r="Q789" s="234"/>
      <c r="R789" s="234"/>
      <c r="S789" s="234"/>
      <c r="T789" s="234"/>
      <c r="U789" s="234"/>
      <c r="V789" s="234"/>
      <c r="W789" s="234"/>
      <c r="X789" s="234"/>
    </row>
    <row r="790" spans="1:24">
      <c r="A790" s="234"/>
      <c r="B790" s="234"/>
      <c r="C790" s="234"/>
      <c r="D790" s="234"/>
      <c r="E790" s="234"/>
      <c r="F790" s="234"/>
      <c r="G790" s="234"/>
      <c r="H790" s="234"/>
      <c r="I790" s="234"/>
      <c r="J790" s="234"/>
      <c r="K790" s="234"/>
      <c r="L790" s="234"/>
      <c r="M790" s="234"/>
      <c r="N790" s="234"/>
      <c r="O790" s="234"/>
      <c r="P790" s="234"/>
      <c r="Q790" s="234"/>
      <c r="R790" s="234"/>
      <c r="S790" s="234"/>
      <c r="T790" s="234"/>
      <c r="U790" s="234"/>
      <c r="V790" s="234"/>
      <c r="W790" s="234"/>
      <c r="X790" s="234"/>
    </row>
    <row r="791" spans="1:24">
      <c r="A791" s="234"/>
      <c r="B791" s="234"/>
      <c r="C791" s="234"/>
      <c r="D791" s="234"/>
      <c r="E791" s="234"/>
      <c r="F791" s="234"/>
      <c r="G791" s="234"/>
      <c r="H791" s="234"/>
      <c r="I791" s="234"/>
      <c r="J791" s="234"/>
      <c r="K791" s="234"/>
      <c r="L791" s="234"/>
      <c r="M791" s="234"/>
      <c r="N791" s="234"/>
      <c r="O791" s="234"/>
      <c r="P791" s="234"/>
      <c r="Q791" s="234"/>
      <c r="R791" s="234"/>
      <c r="S791" s="234"/>
      <c r="T791" s="234"/>
      <c r="U791" s="234"/>
      <c r="V791" s="234"/>
      <c r="W791" s="234"/>
      <c r="X791" s="234"/>
    </row>
    <row r="792" spans="1:24">
      <c r="A792" s="234"/>
      <c r="B792" s="234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</row>
    <row r="793" spans="1:24">
      <c r="A793" s="234"/>
      <c r="B793" s="234"/>
      <c r="C793" s="234"/>
      <c r="D793" s="234"/>
      <c r="E793" s="234"/>
      <c r="F793" s="234"/>
      <c r="G793" s="234"/>
      <c r="H793" s="234"/>
      <c r="I793" s="234"/>
      <c r="J793" s="234"/>
      <c r="K793" s="234"/>
      <c r="L793" s="234"/>
      <c r="M793" s="234"/>
      <c r="N793" s="234"/>
      <c r="O793" s="234"/>
      <c r="P793" s="234"/>
      <c r="Q793" s="234"/>
      <c r="R793" s="234"/>
      <c r="S793" s="234"/>
      <c r="T793" s="234"/>
      <c r="U793" s="234"/>
      <c r="V793" s="234"/>
      <c r="W793" s="234"/>
      <c r="X793" s="234"/>
    </row>
    <row r="794" spans="1:24">
      <c r="A794" s="234"/>
      <c r="B794" s="234"/>
      <c r="C794" s="234"/>
      <c r="D794" s="234"/>
      <c r="E794" s="234"/>
      <c r="F794" s="234"/>
      <c r="G794" s="234"/>
      <c r="H794" s="234"/>
      <c r="I794" s="234"/>
      <c r="J794" s="234"/>
      <c r="K794" s="234"/>
      <c r="L794" s="234"/>
      <c r="M794" s="234"/>
      <c r="N794" s="234"/>
      <c r="O794" s="234"/>
      <c r="P794" s="234"/>
      <c r="Q794" s="234"/>
      <c r="R794" s="234"/>
      <c r="S794" s="234"/>
      <c r="T794" s="234"/>
      <c r="U794" s="234"/>
      <c r="V794" s="234"/>
      <c r="W794" s="234"/>
      <c r="X794" s="234"/>
    </row>
    <row r="795" spans="1:24">
      <c r="A795" s="234"/>
      <c r="B795" s="234"/>
      <c r="C795" s="234"/>
      <c r="D795" s="234"/>
      <c r="E795" s="234"/>
      <c r="F795" s="234"/>
      <c r="G795" s="234"/>
      <c r="H795" s="234"/>
      <c r="I795" s="234"/>
      <c r="J795" s="234"/>
      <c r="K795" s="234"/>
      <c r="L795" s="234"/>
      <c r="M795" s="234"/>
      <c r="N795" s="234"/>
      <c r="O795" s="234"/>
      <c r="P795" s="234"/>
      <c r="Q795" s="234"/>
      <c r="R795" s="234"/>
      <c r="S795" s="234"/>
      <c r="T795" s="234"/>
      <c r="U795" s="234"/>
      <c r="V795" s="234"/>
      <c r="W795" s="234"/>
      <c r="X795" s="234"/>
    </row>
    <row r="796" spans="1:24">
      <c r="A796" s="234"/>
      <c r="B796" s="234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</row>
    <row r="797" spans="1:24">
      <c r="A797" s="234"/>
      <c r="B797" s="234"/>
      <c r="C797" s="234"/>
      <c r="D797" s="234"/>
      <c r="E797" s="234"/>
      <c r="F797" s="234"/>
      <c r="G797" s="234"/>
      <c r="H797" s="234"/>
      <c r="I797" s="234"/>
      <c r="J797" s="234"/>
      <c r="K797" s="234"/>
      <c r="L797" s="234"/>
      <c r="M797" s="234"/>
      <c r="N797" s="234"/>
      <c r="O797" s="234"/>
      <c r="P797" s="234"/>
      <c r="Q797" s="234"/>
      <c r="R797" s="234"/>
      <c r="S797" s="234"/>
      <c r="T797" s="234"/>
      <c r="U797" s="234"/>
      <c r="V797" s="234"/>
      <c r="W797" s="234"/>
      <c r="X797" s="234"/>
    </row>
    <row r="798" spans="1:24">
      <c r="A798" s="234"/>
      <c r="B798" s="234"/>
      <c r="C798" s="234"/>
      <c r="D798" s="234"/>
      <c r="E798" s="234"/>
      <c r="F798" s="234"/>
      <c r="G798" s="234"/>
      <c r="H798" s="234"/>
      <c r="I798" s="234"/>
      <c r="J798" s="234"/>
      <c r="K798" s="234"/>
      <c r="L798" s="234"/>
      <c r="M798" s="234"/>
      <c r="N798" s="234"/>
      <c r="O798" s="234"/>
      <c r="P798" s="234"/>
      <c r="Q798" s="234"/>
      <c r="R798" s="234"/>
      <c r="S798" s="234"/>
      <c r="T798" s="234"/>
      <c r="U798" s="234"/>
      <c r="V798" s="234"/>
      <c r="W798" s="234"/>
      <c r="X798" s="234"/>
    </row>
    <row r="799" spans="1:24">
      <c r="A799" s="234"/>
      <c r="B799" s="234"/>
      <c r="C799" s="234"/>
      <c r="D799" s="234"/>
      <c r="E799" s="234"/>
      <c r="F799" s="234"/>
      <c r="G799" s="234"/>
      <c r="H799" s="234"/>
      <c r="I799" s="234"/>
      <c r="J799" s="234"/>
      <c r="K799" s="234"/>
      <c r="L799" s="234"/>
      <c r="M799" s="234"/>
      <c r="N799" s="234"/>
      <c r="O799" s="234"/>
      <c r="P799" s="234"/>
      <c r="Q799" s="234"/>
      <c r="R799" s="234"/>
      <c r="S799" s="234"/>
      <c r="T799" s="234"/>
      <c r="U799" s="234"/>
      <c r="V799" s="234"/>
      <c r="W799" s="234"/>
      <c r="X799" s="234"/>
    </row>
    <row r="800" spans="1:24">
      <c r="A800" s="234"/>
      <c r="B800" s="234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</row>
    <row r="801" spans="1:24">
      <c r="A801" s="234"/>
      <c r="B801" s="234"/>
      <c r="C801" s="234"/>
      <c r="D801" s="234"/>
      <c r="E801" s="234"/>
      <c r="F801" s="234"/>
      <c r="G801" s="234"/>
      <c r="H801" s="234"/>
      <c r="I801" s="234"/>
      <c r="J801" s="234"/>
      <c r="K801" s="234"/>
      <c r="L801" s="234"/>
      <c r="M801" s="234"/>
      <c r="N801" s="234"/>
      <c r="O801" s="234"/>
      <c r="P801" s="234"/>
      <c r="Q801" s="234"/>
      <c r="R801" s="234"/>
      <c r="S801" s="234"/>
      <c r="T801" s="234"/>
      <c r="U801" s="234"/>
      <c r="V801" s="234"/>
      <c r="W801" s="234"/>
      <c r="X801" s="234"/>
    </row>
    <row r="802" spans="1:24">
      <c r="A802" s="234"/>
      <c r="B802" s="234"/>
      <c r="C802" s="234"/>
      <c r="D802" s="234"/>
      <c r="E802" s="234"/>
      <c r="F802" s="234"/>
      <c r="G802" s="234"/>
      <c r="H802" s="234"/>
      <c r="I802" s="234"/>
      <c r="J802" s="234"/>
      <c r="K802" s="234"/>
      <c r="L802" s="234"/>
      <c r="M802" s="234"/>
      <c r="N802" s="234"/>
      <c r="O802" s="234"/>
      <c r="P802" s="234"/>
      <c r="Q802" s="234"/>
      <c r="R802" s="234"/>
      <c r="S802" s="234"/>
      <c r="T802" s="234"/>
      <c r="U802" s="234"/>
      <c r="V802" s="234"/>
      <c r="W802" s="234"/>
      <c r="X802" s="234"/>
    </row>
    <row r="803" spans="1:24">
      <c r="A803" s="234"/>
      <c r="B803" s="234"/>
      <c r="C803" s="234"/>
      <c r="D803" s="234"/>
      <c r="E803" s="234"/>
      <c r="F803" s="234"/>
      <c r="G803" s="234"/>
      <c r="H803" s="234"/>
      <c r="I803" s="234"/>
      <c r="J803" s="234"/>
      <c r="K803" s="234"/>
      <c r="L803" s="234"/>
      <c r="M803" s="234"/>
      <c r="N803" s="234"/>
      <c r="O803" s="234"/>
      <c r="P803" s="234"/>
      <c r="Q803" s="234"/>
      <c r="R803" s="234"/>
      <c r="S803" s="234"/>
      <c r="T803" s="234"/>
      <c r="U803" s="234"/>
      <c r="V803" s="234"/>
      <c r="W803" s="234"/>
      <c r="X803" s="234"/>
    </row>
    <row r="804" spans="1:24">
      <c r="A804" s="234"/>
      <c r="B804" s="234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</row>
    <row r="805" spans="1:24">
      <c r="A805" s="234"/>
      <c r="B805" s="234"/>
      <c r="C805" s="234"/>
      <c r="D805" s="234"/>
      <c r="E805" s="234"/>
      <c r="F805" s="234"/>
      <c r="G805" s="234"/>
      <c r="H805" s="234"/>
      <c r="I805" s="234"/>
      <c r="J805" s="234"/>
      <c r="K805" s="234"/>
      <c r="L805" s="234"/>
      <c r="M805" s="234"/>
      <c r="N805" s="234"/>
      <c r="O805" s="234"/>
      <c r="P805" s="234"/>
      <c r="Q805" s="234"/>
      <c r="R805" s="234"/>
      <c r="S805" s="234"/>
      <c r="T805" s="234"/>
      <c r="U805" s="234"/>
      <c r="V805" s="234"/>
      <c r="W805" s="234"/>
      <c r="X805" s="234"/>
    </row>
    <row r="806" spans="1:24">
      <c r="A806" s="234"/>
      <c r="B806" s="234"/>
      <c r="C806" s="234"/>
      <c r="D806" s="234"/>
      <c r="E806" s="234"/>
      <c r="F806" s="234"/>
      <c r="G806" s="234"/>
      <c r="H806" s="234"/>
      <c r="I806" s="234"/>
      <c r="J806" s="234"/>
      <c r="K806" s="234"/>
      <c r="L806" s="234"/>
      <c r="M806" s="234"/>
      <c r="N806" s="234"/>
      <c r="O806" s="234"/>
      <c r="P806" s="234"/>
      <c r="Q806" s="234"/>
      <c r="R806" s="234"/>
      <c r="S806" s="234"/>
      <c r="T806" s="234"/>
      <c r="U806" s="234"/>
      <c r="V806" s="234"/>
      <c r="W806" s="234"/>
      <c r="X806" s="234"/>
    </row>
    <row r="807" spans="1:24">
      <c r="A807" s="234"/>
      <c r="B807" s="234"/>
      <c r="C807" s="234"/>
      <c r="D807" s="234"/>
      <c r="E807" s="234"/>
      <c r="F807" s="234"/>
      <c r="G807" s="234"/>
      <c r="H807" s="234"/>
      <c r="I807" s="234"/>
      <c r="J807" s="234"/>
      <c r="K807" s="234"/>
      <c r="L807" s="234"/>
      <c r="M807" s="234"/>
      <c r="N807" s="234"/>
      <c r="O807" s="234"/>
      <c r="P807" s="234"/>
      <c r="Q807" s="234"/>
      <c r="R807" s="234"/>
      <c r="S807" s="234"/>
      <c r="T807" s="234"/>
      <c r="U807" s="234"/>
      <c r="V807" s="234"/>
      <c r="W807" s="234"/>
      <c r="X807" s="234"/>
    </row>
    <row r="808" spans="1:24">
      <c r="A808" s="234"/>
      <c r="B808" s="234"/>
      <c r="C808" s="234"/>
      <c r="D808" s="234"/>
      <c r="E808" s="234"/>
      <c r="F808" s="234"/>
      <c r="G808" s="234"/>
      <c r="H808" s="234"/>
      <c r="I808" s="234"/>
      <c r="J808" s="234"/>
      <c r="K808" s="234"/>
      <c r="L808" s="234"/>
      <c r="M808" s="234"/>
      <c r="N808" s="234"/>
      <c r="O808" s="234"/>
      <c r="P808" s="234"/>
      <c r="Q808" s="234"/>
      <c r="R808" s="234"/>
      <c r="S808" s="234"/>
      <c r="T808" s="234"/>
      <c r="U808" s="234"/>
      <c r="V808" s="234"/>
      <c r="W808" s="234"/>
      <c r="X808" s="234"/>
    </row>
    <row r="809" spans="1:24">
      <c r="A809" s="234"/>
      <c r="B809" s="234"/>
      <c r="C809" s="234"/>
      <c r="D809" s="234"/>
      <c r="E809" s="234"/>
      <c r="F809" s="234"/>
      <c r="G809" s="234"/>
      <c r="H809" s="234"/>
      <c r="I809" s="234"/>
      <c r="J809" s="234"/>
      <c r="K809" s="234"/>
      <c r="L809" s="234"/>
      <c r="M809" s="234"/>
      <c r="N809" s="234"/>
      <c r="O809" s="234"/>
      <c r="P809" s="234"/>
      <c r="Q809" s="234"/>
      <c r="R809" s="234"/>
      <c r="S809" s="234"/>
      <c r="T809" s="234"/>
      <c r="U809" s="234"/>
      <c r="V809" s="234"/>
      <c r="W809" s="234"/>
      <c r="X809" s="234"/>
    </row>
    <row r="810" spans="1:24">
      <c r="A810" s="234"/>
      <c r="B810" s="234"/>
      <c r="C810" s="234"/>
      <c r="D810" s="234"/>
      <c r="E810" s="234"/>
      <c r="F810" s="234"/>
      <c r="G810" s="234"/>
      <c r="H810" s="234"/>
      <c r="I810" s="234"/>
      <c r="J810" s="234"/>
      <c r="K810" s="234"/>
      <c r="L810" s="234"/>
      <c r="M810" s="234"/>
      <c r="N810" s="234"/>
      <c r="O810" s="234"/>
      <c r="P810" s="234"/>
      <c r="Q810" s="234"/>
      <c r="R810" s="234"/>
      <c r="S810" s="234"/>
      <c r="T810" s="234"/>
      <c r="U810" s="234"/>
      <c r="V810" s="234"/>
      <c r="W810" s="234"/>
      <c r="X810" s="234"/>
    </row>
    <row r="811" spans="1:24">
      <c r="A811" s="234"/>
      <c r="B811" s="234"/>
      <c r="C811" s="234"/>
      <c r="D811" s="234"/>
      <c r="E811" s="234"/>
      <c r="F811" s="234"/>
      <c r="G811" s="234"/>
      <c r="H811" s="234"/>
      <c r="I811" s="234"/>
      <c r="J811" s="234"/>
      <c r="K811" s="234"/>
      <c r="L811" s="234"/>
      <c r="M811" s="234"/>
      <c r="N811" s="234"/>
      <c r="O811" s="234"/>
      <c r="P811" s="234"/>
      <c r="Q811" s="234"/>
      <c r="R811" s="234"/>
      <c r="S811" s="234"/>
      <c r="T811" s="234"/>
      <c r="U811" s="234"/>
      <c r="V811" s="234"/>
      <c r="W811" s="234"/>
      <c r="X811" s="234"/>
    </row>
    <row r="812" spans="1:24">
      <c r="A812" s="234"/>
      <c r="B812" s="234"/>
      <c r="C812" s="234"/>
      <c r="D812" s="234"/>
      <c r="E812" s="234"/>
      <c r="F812" s="234"/>
      <c r="G812" s="234"/>
      <c r="H812" s="234"/>
      <c r="I812" s="234"/>
      <c r="J812" s="234"/>
      <c r="K812" s="234"/>
      <c r="L812" s="234"/>
      <c r="M812" s="234"/>
      <c r="N812" s="234"/>
      <c r="O812" s="234"/>
      <c r="P812" s="234"/>
      <c r="Q812" s="234"/>
      <c r="R812" s="234"/>
      <c r="S812" s="234"/>
      <c r="T812" s="234"/>
      <c r="U812" s="234"/>
      <c r="V812" s="234"/>
      <c r="W812" s="234"/>
      <c r="X812" s="234"/>
    </row>
    <row r="813" spans="1:24">
      <c r="A813" s="234"/>
      <c r="B813" s="234"/>
      <c r="C813" s="234"/>
      <c r="D813" s="234"/>
      <c r="E813" s="234"/>
      <c r="F813" s="234"/>
      <c r="G813" s="234"/>
      <c r="H813" s="234"/>
      <c r="I813" s="234"/>
      <c r="J813" s="234"/>
      <c r="K813" s="234"/>
      <c r="L813" s="234"/>
      <c r="M813" s="234"/>
      <c r="N813" s="234"/>
      <c r="O813" s="234"/>
      <c r="P813" s="234"/>
      <c r="Q813" s="234"/>
      <c r="R813" s="234"/>
      <c r="S813" s="234"/>
      <c r="T813" s="234"/>
      <c r="U813" s="234"/>
      <c r="V813" s="234"/>
      <c r="W813" s="234"/>
      <c r="X813" s="234"/>
    </row>
    <row r="814" spans="1:24">
      <c r="A814" s="234"/>
      <c r="B814" s="234"/>
      <c r="C814" s="234"/>
      <c r="D814" s="234"/>
      <c r="E814" s="234"/>
      <c r="F814" s="234"/>
      <c r="G814" s="234"/>
      <c r="H814" s="234"/>
      <c r="I814" s="234"/>
      <c r="J814" s="234"/>
      <c r="K814" s="234"/>
      <c r="L814" s="234"/>
      <c r="M814" s="234"/>
      <c r="N814" s="234"/>
      <c r="O814" s="234"/>
      <c r="P814" s="234"/>
      <c r="Q814" s="234"/>
      <c r="R814" s="234"/>
      <c r="S814" s="234"/>
      <c r="T814" s="234"/>
      <c r="U814" s="234"/>
      <c r="V814" s="234"/>
      <c r="W814" s="234"/>
      <c r="X814" s="234"/>
    </row>
    <row r="815" spans="1:24">
      <c r="A815" s="234"/>
      <c r="B815" s="234"/>
      <c r="C815" s="234"/>
      <c r="D815" s="234"/>
      <c r="E815" s="234"/>
      <c r="F815" s="234"/>
      <c r="G815" s="234"/>
      <c r="H815" s="234"/>
      <c r="I815" s="234"/>
      <c r="J815" s="234"/>
      <c r="K815" s="234"/>
      <c r="L815" s="234"/>
      <c r="M815" s="234"/>
      <c r="N815" s="234"/>
      <c r="O815" s="234"/>
      <c r="P815" s="234"/>
      <c r="Q815" s="234"/>
      <c r="R815" s="234"/>
      <c r="S815" s="234"/>
      <c r="T815" s="234"/>
      <c r="U815" s="234"/>
      <c r="V815" s="234"/>
      <c r="W815" s="234"/>
      <c r="X815" s="234"/>
    </row>
    <row r="816" spans="1:24">
      <c r="A816" s="234"/>
      <c r="B816" s="234"/>
      <c r="C816" s="234"/>
      <c r="D816" s="234"/>
      <c r="E816" s="234"/>
      <c r="F816" s="234"/>
      <c r="G816" s="234"/>
      <c r="H816" s="234"/>
      <c r="I816" s="234"/>
      <c r="J816" s="234"/>
      <c r="K816" s="234"/>
      <c r="L816" s="234"/>
      <c r="M816" s="234"/>
      <c r="N816" s="234"/>
      <c r="O816" s="234"/>
      <c r="P816" s="234"/>
      <c r="Q816" s="234"/>
      <c r="R816" s="234"/>
      <c r="S816" s="234"/>
      <c r="T816" s="234"/>
      <c r="U816" s="234"/>
      <c r="V816" s="234"/>
      <c r="W816" s="234"/>
      <c r="X816" s="234"/>
    </row>
    <row r="817" spans="1:24">
      <c r="A817" s="234"/>
      <c r="B817" s="234"/>
      <c r="C817" s="234"/>
      <c r="D817" s="234"/>
      <c r="E817" s="234"/>
      <c r="F817" s="234"/>
      <c r="G817" s="234"/>
      <c r="H817" s="234"/>
      <c r="I817" s="234"/>
      <c r="J817" s="234"/>
      <c r="K817" s="234"/>
      <c r="L817" s="234"/>
      <c r="M817" s="234"/>
      <c r="N817" s="234"/>
      <c r="O817" s="234"/>
      <c r="P817" s="234"/>
      <c r="Q817" s="234"/>
      <c r="R817" s="234"/>
      <c r="S817" s="234"/>
      <c r="T817" s="234"/>
      <c r="U817" s="234"/>
      <c r="V817" s="234"/>
      <c r="W817" s="234"/>
      <c r="X817" s="234"/>
    </row>
    <row r="818" spans="1:24">
      <c r="A818" s="234"/>
      <c r="B818" s="234"/>
      <c r="C818" s="234"/>
      <c r="D818" s="234"/>
      <c r="E818" s="234"/>
      <c r="F818" s="234"/>
      <c r="G818" s="234"/>
      <c r="H818" s="234"/>
      <c r="I818" s="234"/>
      <c r="J818" s="234"/>
      <c r="K818" s="234"/>
      <c r="L818" s="234"/>
      <c r="M818" s="234"/>
      <c r="N818" s="234"/>
      <c r="O818" s="234"/>
      <c r="P818" s="234"/>
      <c r="Q818" s="234"/>
      <c r="R818" s="234"/>
      <c r="S818" s="234"/>
      <c r="T818" s="234"/>
      <c r="U818" s="234"/>
      <c r="V818" s="234"/>
      <c r="W818" s="234"/>
      <c r="X818" s="234"/>
    </row>
    <row r="819" spans="1:24">
      <c r="A819" s="234"/>
      <c r="B819" s="234"/>
      <c r="C819" s="234"/>
      <c r="D819" s="234"/>
      <c r="E819" s="234"/>
      <c r="F819" s="234"/>
      <c r="G819" s="234"/>
      <c r="H819" s="234"/>
      <c r="I819" s="234"/>
      <c r="J819" s="234"/>
      <c r="K819" s="234"/>
      <c r="L819" s="234"/>
      <c r="M819" s="234"/>
      <c r="N819" s="234"/>
      <c r="O819" s="234"/>
      <c r="P819" s="234"/>
      <c r="Q819" s="234"/>
      <c r="R819" s="234"/>
      <c r="S819" s="234"/>
      <c r="T819" s="234"/>
      <c r="U819" s="234"/>
      <c r="V819" s="234"/>
      <c r="W819" s="234"/>
      <c r="X819" s="234"/>
    </row>
    <row r="820" spans="1:24">
      <c r="A820" s="234"/>
      <c r="B820" s="234"/>
      <c r="C820" s="234"/>
      <c r="D820" s="234"/>
      <c r="E820" s="234"/>
      <c r="F820" s="234"/>
      <c r="G820" s="234"/>
      <c r="H820" s="234"/>
      <c r="I820" s="234"/>
      <c r="J820" s="234"/>
      <c r="K820" s="234"/>
      <c r="L820" s="234"/>
      <c r="M820" s="234"/>
      <c r="N820" s="234"/>
      <c r="O820" s="234"/>
      <c r="P820" s="234"/>
      <c r="Q820" s="234"/>
      <c r="R820" s="234"/>
      <c r="S820" s="234"/>
      <c r="T820" s="234"/>
      <c r="U820" s="234"/>
      <c r="V820" s="234"/>
      <c r="W820" s="234"/>
      <c r="X820" s="234"/>
    </row>
    <row r="821" spans="1:24">
      <c r="A821" s="234"/>
      <c r="B821" s="234"/>
      <c r="C821" s="234"/>
      <c r="D821" s="234"/>
      <c r="E821" s="234"/>
      <c r="F821" s="234"/>
      <c r="G821" s="234"/>
      <c r="H821" s="234"/>
      <c r="I821" s="234"/>
      <c r="J821" s="234"/>
      <c r="K821" s="234"/>
      <c r="L821" s="234"/>
      <c r="M821" s="234"/>
      <c r="N821" s="234"/>
      <c r="O821" s="234"/>
      <c r="P821" s="234"/>
      <c r="Q821" s="234"/>
      <c r="R821" s="234"/>
      <c r="S821" s="234"/>
      <c r="T821" s="234"/>
      <c r="U821" s="234"/>
      <c r="V821" s="234"/>
      <c r="W821" s="234"/>
      <c r="X821" s="234"/>
    </row>
    <row r="822" spans="1:24">
      <c r="A822" s="234"/>
      <c r="B822" s="234"/>
      <c r="C822" s="234"/>
      <c r="D822" s="234"/>
      <c r="E822" s="234"/>
      <c r="F822" s="234"/>
      <c r="G822" s="234"/>
      <c r="H822" s="234"/>
      <c r="I822" s="234"/>
      <c r="J822" s="234"/>
      <c r="K822" s="234"/>
      <c r="L822" s="234"/>
      <c r="M822" s="234"/>
      <c r="N822" s="234"/>
      <c r="O822" s="234"/>
      <c r="P822" s="234"/>
      <c r="Q822" s="234"/>
      <c r="R822" s="234"/>
      <c r="S822" s="234"/>
      <c r="T822" s="234"/>
      <c r="U822" s="234"/>
      <c r="V822" s="234"/>
      <c r="W822" s="234"/>
      <c r="X822" s="234"/>
    </row>
    <row r="823" spans="1:24">
      <c r="A823" s="234"/>
      <c r="B823" s="234"/>
      <c r="C823" s="234"/>
      <c r="D823" s="234"/>
      <c r="E823" s="234"/>
      <c r="F823" s="234"/>
      <c r="G823" s="234"/>
      <c r="H823" s="234"/>
      <c r="I823" s="234"/>
      <c r="J823" s="234"/>
      <c r="K823" s="234"/>
      <c r="L823" s="234"/>
      <c r="M823" s="234"/>
      <c r="N823" s="234"/>
      <c r="O823" s="234"/>
      <c r="P823" s="234"/>
      <c r="Q823" s="234"/>
      <c r="R823" s="234"/>
      <c r="S823" s="234"/>
      <c r="T823" s="234"/>
      <c r="U823" s="234"/>
      <c r="V823" s="234"/>
      <c r="W823" s="234"/>
      <c r="X823" s="234"/>
    </row>
    <row r="824" spans="1:24">
      <c r="A824" s="234"/>
      <c r="B824" s="234"/>
      <c r="C824" s="234"/>
      <c r="D824" s="234"/>
      <c r="E824" s="234"/>
      <c r="F824" s="234"/>
      <c r="G824" s="234"/>
      <c r="H824" s="234"/>
      <c r="I824" s="234"/>
      <c r="J824" s="234"/>
      <c r="K824" s="234"/>
      <c r="L824" s="234"/>
      <c r="M824" s="234"/>
      <c r="N824" s="234"/>
      <c r="O824" s="234"/>
      <c r="P824" s="234"/>
      <c r="Q824" s="234"/>
      <c r="R824" s="234"/>
      <c r="S824" s="234"/>
      <c r="T824" s="234"/>
      <c r="U824" s="234"/>
      <c r="V824" s="234"/>
      <c r="W824" s="234"/>
      <c r="X824" s="234"/>
    </row>
    <row r="825" spans="1:24">
      <c r="A825" s="234"/>
      <c r="B825" s="234"/>
      <c r="C825" s="234"/>
      <c r="D825" s="234"/>
      <c r="E825" s="234"/>
      <c r="F825" s="234"/>
      <c r="G825" s="234"/>
      <c r="H825" s="234"/>
      <c r="I825" s="234"/>
      <c r="J825" s="234"/>
      <c r="K825" s="234"/>
      <c r="L825" s="234"/>
      <c r="M825" s="234"/>
      <c r="N825" s="234"/>
      <c r="O825" s="234"/>
      <c r="P825" s="234"/>
      <c r="Q825" s="234"/>
      <c r="R825" s="234"/>
      <c r="S825" s="234"/>
      <c r="T825" s="234"/>
      <c r="U825" s="234"/>
      <c r="V825" s="234"/>
      <c r="W825" s="234"/>
      <c r="X825" s="234"/>
    </row>
    <row r="826" spans="1:24">
      <c r="A826" s="234"/>
      <c r="B826" s="234"/>
      <c r="C826" s="234"/>
      <c r="D826" s="234"/>
      <c r="E826" s="234"/>
      <c r="F826" s="234"/>
      <c r="G826" s="234"/>
      <c r="H826" s="234"/>
      <c r="I826" s="234"/>
      <c r="J826" s="234"/>
      <c r="K826" s="234"/>
      <c r="L826" s="234"/>
      <c r="M826" s="234"/>
      <c r="N826" s="234"/>
      <c r="O826" s="234"/>
      <c r="P826" s="234"/>
      <c r="Q826" s="234"/>
      <c r="R826" s="234"/>
      <c r="S826" s="234"/>
      <c r="T826" s="234"/>
      <c r="U826" s="234"/>
      <c r="V826" s="234"/>
      <c r="W826" s="234"/>
      <c r="X826" s="234"/>
    </row>
    <row r="827" spans="1:24">
      <c r="A827" s="234"/>
      <c r="B827" s="234"/>
      <c r="C827" s="234"/>
      <c r="D827" s="234"/>
      <c r="E827" s="234"/>
      <c r="F827" s="234"/>
      <c r="G827" s="234"/>
      <c r="H827" s="234"/>
      <c r="I827" s="234"/>
      <c r="J827" s="234"/>
      <c r="K827" s="234"/>
      <c r="L827" s="234"/>
      <c r="M827" s="234"/>
      <c r="N827" s="234"/>
      <c r="O827" s="234"/>
      <c r="P827" s="234"/>
      <c r="Q827" s="234"/>
      <c r="R827" s="234"/>
      <c r="S827" s="234"/>
      <c r="T827" s="234"/>
      <c r="U827" s="234"/>
      <c r="V827" s="234"/>
      <c r="W827" s="234"/>
      <c r="X827" s="234"/>
    </row>
    <row r="828" spans="1:24">
      <c r="A828" s="234"/>
      <c r="B828" s="234"/>
      <c r="C828" s="234"/>
      <c r="D828" s="234"/>
      <c r="E828" s="234"/>
      <c r="F828" s="234"/>
      <c r="G828" s="234"/>
      <c r="H828" s="234"/>
      <c r="I828" s="234"/>
      <c r="J828" s="234"/>
      <c r="K828" s="234"/>
      <c r="L828" s="234"/>
      <c r="M828" s="234"/>
      <c r="N828" s="234"/>
      <c r="O828" s="234"/>
      <c r="P828" s="234"/>
      <c r="Q828" s="234"/>
      <c r="R828" s="234"/>
      <c r="S828" s="234"/>
      <c r="T828" s="234"/>
      <c r="U828" s="234"/>
      <c r="V828" s="234"/>
      <c r="W828" s="234"/>
      <c r="X828" s="234"/>
    </row>
    <row r="829" spans="1:24">
      <c r="A829" s="234"/>
      <c r="B829" s="234"/>
      <c r="C829" s="234"/>
      <c r="D829" s="234"/>
      <c r="E829" s="234"/>
      <c r="F829" s="234"/>
      <c r="G829" s="234"/>
      <c r="H829" s="234"/>
      <c r="I829" s="234"/>
      <c r="J829" s="234"/>
      <c r="K829" s="234"/>
      <c r="L829" s="234"/>
      <c r="M829" s="234"/>
      <c r="N829" s="234"/>
      <c r="O829" s="234"/>
      <c r="P829" s="234"/>
      <c r="Q829" s="234"/>
      <c r="R829" s="234"/>
      <c r="S829" s="234"/>
      <c r="T829" s="234"/>
      <c r="U829" s="234"/>
      <c r="V829" s="234"/>
      <c r="W829" s="234"/>
      <c r="X829" s="234"/>
    </row>
    <row r="830" spans="1:24">
      <c r="A830" s="234"/>
      <c r="B830" s="234"/>
      <c r="C830" s="234"/>
      <c r="D830" s="234"/>
      <c r="E830" s="234"/>
      <c r="F830" s="234"/>
      <c r="G830" s="234"/>
      <c r="H830" s="234"/>
      <c r="I830" s="234"/>
      <c r="J830" s="234"/>
      <c r="K830" s="234"/>
      <c r="L830" s="234"/>
      <c r="M830" s="234"/>
      <c r="N830" s="234"/>
      <c r="O830" s="234"/>
      <c r="P830" s="234"/>
      <c r="Q830" s="234"/>
      <c r="R830" s="234"/>
      <c r="S830" s="234"/>
      <c r="T830" s="234"/>
      <c r="U830" s="234"/>
      <c r="V830" s="234"/>
      <c r="W830" s="234"/>
      <c r="X830" s="234"/>
    </row>
    <row r="831" spans="1:24">
      <c r="A831" s="234"/>
      <c r="B831" s="234"/>
      <c r="C831" s="234"/>
      <c r="D831" s="234"/>
      <c r="E831" s="234"/>
      <c r="F831" s="234"/>
      <c r="G831" s="234"/>
      <c r="H831" s="234"/>
      <c r="I831" s="234"/>
      <c r="J831" s="234"/>
      <c r="K831" s="234"/>
      <c r="L831" s="234"/>
      <c r="M831" s="234"/>
      <c r="N831" s="234"/>
      <c r="O831" s="234"/>
      <c r="P831" s="234"/>
      <c r="Q831" s="234"/>
      <c r="R831" s="234"/>
      <c r="S831" s="234"/>
      <c r="T831" s="234"/>
      <c r="U831" s="234"/>
      <c r="V831" s="234"/>
      <c r="W831" s="234"/>
      <c r="X831" s="234"/>
    </row>
    <row r="832" spans="1:24">
      <c r="A832" s="234"/>
      <c r="B832" s="234"/>
      <c r="C832" s="234"/>
      <c r="D832" s="234"/>
      <c r="E832" s="234"/>
      <c r="F832" s="234"/>
      <c r="G832" s="234"/>
      <c r="H832" s="234"/>
      <c r="I832" s="234"/>
      <c r="J832" s="234"/>
      <c r="K832" s="234"/>
      <c r="L832" s="234"/>
      <c r="M832" s="234"/>
      <c r="N832" s="234"/>
      <c r="O832" s="234"/>
      <c r="P832" s="234"/>
      <c r="Q832" s="234"/>
      <c r="R832" s="234"/>
      <c r="S832" s="234"/>
      <c r="T832" s="234"/>
      <c r="U832" s="234"/>
      <c r="V832" s="234"/>
      <c r="W832" s="234"/>
      <c r="X832" s="234"/>
    </row>
    <row r="833" spans="1:24">
      <c r="A833" s="234"/>
      <c r="B833" s="234"/>
      <c r="C833" s="234"/>
      <c r="D833" s="234"/>
      <c r="E833" s="234"/>
      <c r="F833" s="234"/>
      <c r="G833" s="234"/>
      <c r="H833" s="234"/>
      <c r="I833" s="234"/>
      <c r="J833" s="234"/>
      <c r="K833" s="234"/>
      <c r="L833" s="234"/>
      <c r="M833" s="234"/>
      <c r="N833" s="234"/>
      <c r="O833" s="234"/>
      <c r="P833" s="234"/>
      <c r="Q833" s="234"/>
      <c r="R833" s="234"/>
      <c r="S833" s="234"/>
      <c r="T833" s="234"/>
      <c r="U833" s="234"/>
      <c r="V833" s="234"/>
      <c r="W833" s="234"/>
      <c r="X833" s="234"/>
    </row>
    <row r="834" spans="1:24">
      <c r="A834" s="234"/>
      <c r="B834" s="234"/>
      <c r="C834" s="234"/>
      <c r="D834" s="234"/>
      <c r="E834" s="234"/>
      <c r="F834" s="234"/>
      <c r="G834" s="234"/>
      <c r="H834" s="234"/>
      <c r="I834" s="234"/>
      <c r="J834" s="234"/>
      <c r="K834" s="234"/>
      <c r="L834" s="234"/>
      <c r="M834" s="234"/>
      <c r="N834" s="234"/>
      <c r="O834" s="234"/>
      <c r="P834" s="234"/>
      <c r="Q834" s="234"/>
      <c r="R834" s="234"/>
      <c r="S834" s="234"/>
      <c r="T834" s="234"/>
      <c r="U834" s="234"/>
      <c r="V834" s="234"/>
      <c r="W834" s="234"/>
      <c r="X834" s="234"/>
    </row>
    <row r="835" spans="1:24">
      <c r="A835" s="234"/>
      <c r="B835" s="234"/>
      <c r="C835" s="234"/>
      <c r="D835" s="234"/>
      <c r="E835" s="234"/>
      <c r="F835" s="234"/>
      <c r="G835" s="234"/>
      <c r="H835" s="234"/>
      <c r="I835" s="234"/>
      <c r="J835" s="234"/>
      <c r="K835" s="234"/>
      <c r="L835" s="234"/>
      <c r="M835" s="234"/>
      <c r="N835" s="234"/>
      <c r="O835" s="234"/>
      <c r="P835" s="234"/>
      <c r="Q835" s="234"/>
      <c r="R835" s="234"/>
      <c r="S835" s="234"/>
      <c r="T835" s="234"/>
      <c r="U835" s="234"/>
      <c r="V835" s="234"/>
      <c r="W835" s="234"/>
      <c r="X835" s="234"/>
    </row>
    <row r="836" spans="1:24">
      <c r="A836" s="234"/>
      <c r="B836" s="234"/>
      <c r="C836" s="234"/>
      <c r="D836" s="234"/>
      <c r="E836" s="234"/>
      <c r="F836" s="234"/>
      <c r="G836" s="234"/>
      <c r="H836" s="234"/>
      <c r="I836" s="234"/>
      <c r="J836" s="234"/>
      <c r="K836" s="234"/>
      <c r="L836" s="234"/>
      <c r="M836" s="234"/>
      <c r="N836" s="234"/>
      <c r="O836" s="234"/>
      <c r="P836" s="234"/>
      <c r="Q836" s="234"/>
      <c r="R836" s="234"/>
      <c r="S836" s="234"/>
      <c r="T836" s="234"/>
      <c r="U836" s="234"/>
      <c r="V836" s="234"/>
      <c r="W836" s="234"/>
      <c r="X836" s="234"/>
    </row>
    <row r="837" spans="1:24">
      <c r="A837" s="234"/>
      <c r="B837" s="234"/>
      <c r="C837" s="234"/>
      <c r="D837" s="234"/>
      <c r="E837" s="234"/>
      <c r="F837" s="234"/>
      <c r="G837" s="234"/>
      <c r="H837" s="234"/>
      <c r="I837" s="234"/>
      <c r="J837" s="234"/>
      <c r="K837" s="234"/>
      <c r="L837" s="234"/>
      <c r="M837" s="234"/>
      <c r="N837" s="234"/>
      <c r="O837" s="234"/>
      <c r="P837" s="234"/>
      <c r="Q837" s="234"/>
      <c r="R837" s="234"/>
      <c r="S837" s="234"/>
      <c r="T837" s="234"/>
      <c r="U837" s="234"/>
      <c r="V837" s="234"/>
      <c r="W837" s="234"/>
      <c r="X837" s="234"/>
    </row>
    <row r="838" spans="1:24">
      <c r="A838" s="234"/>
      <c r="B838" s="234"/>
      <c r="C838" s="234"/>
      <c r="D838" s="234"/>
      <c r="E838" s="234"/>
      <c r="F838" s="234"/>
      <c r="G838" s="234"/>
      <c r="H838" s="234"/>
      <c r="I838" s="234"/>
      <c r="J838" s="234"/>
      <c r="K838" s="234"/>
      <c r="L838" s="234"/>
      <c r="M838" s="234"/>
      <c r="N838" s="234"/>
      <c r="O838" s="234"/>
      <c r="P838" s="234"/>
      <c r="Q838" s="234"/>
      <c r="R838" s="234"/>
      <c r="S838" s="234"/>
      <c r="T838" s="234"/>
      <c r="U838" s="234"/>
      <c r="V838" s="234"/>
      <c r="W838" s="234"/>
      <c r="X838" s="234"/>
    </row>
    <row r="839" spans="1:24">
      <c r="A839" s="234"/>
      <c r="B839" s="234"/>
      <c r="C839" s="234"/>
      <c r="D839" s="234"/>
      <c r="E839" s="234"/>
      <c r="F839" s="234"/>
      <c r="G839" s="234"/>
      <c r="H839" s="234"/>
      <c r="I839" s="234"/>
      <c r="J839" s="234"/>
      <c r="K839" s="234"/>
      <c r="L839" s="234"/>
      <c r="M839" s="234"/>
      <c r="N839" s="234"/>
      <c r="O839" s="234"/>
      <c r="P839" s="234"/>
      <c r="Q839" s="234"/>
      <c r="R839" s="234"/>
      <c r="S839" s="234"/>
      <c r="T839" s="234"/>
      <c r="U839" s="234"/>
      <c r="V839" s="234"/>
      <c r="W839" s="234"/>
      <c r="X839" s="234"/>
    </row>
    <row r="840" spans="1:24">
      <c r="A840" s="234"/>
      <c r="B840" s="234"/>
      <c r="C840" s="234"/>
      <c r="D840" s="234"/>
      <c r="E840" s="234"/>
      <c r="F840" s="234"/>
      <c r="G840" s="234"/>
      <c r="H840" s="234"/>
      <c r="I840" s="234"/>
      <c r="J840" s="234"/>
      <c r="K840" s="234"/>
      <c r="L840" s="234"/>
      <c r="M840" s="234"/>
      <c r="N840" s="234"/>
      <c r="O840" s="234"/>
      <c r="P840" s="234"/>
      <c r="Q840" s="234"/>
      <c r="R840" s="234"/>
      <c r="S840" s="234"/>
      <c r="T840" s="234"/>
      <c r="U840" s="234"/>
      <c r="V840" s="234"/>
      <c r="W840" s="234"/>
      <c r="X840" s="234"/>
    </row>
    <row r="841" spans="1:24">
      <c r="A841" s="234"/>
      <c r="B841" s="234"/>
      <c r="C841" s="234"/>
      <c r="D841" s="234"/>
      <c r="E841" s="234"/>
      <c r="F841" s="234"/>
      <c r="G841" s="234"/>
      <c r="H841" s="234"/>
      <c r="I841" s="234"/>
      <c r="J841" s="234"/>
      <c r="K841" s="234"/>
      <c r="L841" s="234"/>
      <c r="M841" s="234"/>
      <c r="N841" s="234"/>
      <c r="O841" s="234"/>
      <c r="P841" s="234"/>
      <c r="Q841" s="234"/>
      <c r="R841" s="234"/>
      <c r="S841" s="234"/>
      <c r="T841" s="234"/>
      <c r="U841" s="234"/>
      <c r="V841" s="234"/>
      <c r="W841" s="234"/>
      <c r="X841" s="234"/>
    </row>
    <row r="842" spans="1:24">
      <c r="A842" s="234"/>
      <c r="B842" s="234"/>
      <c r="C842" s="234"/>
      <c r="D842" s="234"/>
      <c r="E842" s="234"/>
      <c r="F842" s="234"/>
      <c r="G842" s="234"/>
      <c r="H842" s="234"/>
      <c r="I842" s="234"/>
      <c r="J842" s="234"/>
      <c r="K842" s="234"/>
      <c r="L842" s="234"/>
      <c r="M842" s="234"/>
      <c r="N842" s="234"/>
      <c r="O842" s="234"/>
      <c r="P842" s="234"/>
      <c r="Q842" s="234"/>
      <c r="R842" s="234"/>
      <c r="S842" s="234"/>
      <c r="T842" s="234"/>
      <c r="U842" s="234"/>
      <c r="V842" s="234"/>
      <c r="W842" s="234"/>
      <c r="X842" s="234"/>
    </row>
    <row r="843" spans="1:24">
      <c r="A843" s="234"/>
      <c r="B843" s="234"/>
      <c r="C843" s="234"/>
      <c r="D843" s="234"/>
      <c r="E843" s="234"/>
      <c r="F843" s="234"/>
      <c r="G843" s="234"/>
      <c r="H843" s="234"/>
      <c r="I843" s="234"/>
      <c r="J843" s="234"/>
      <c r="K843" s="234"/>
      <c r="L843" s="234"/>
      <c r="M843" s="234"/>
      <c r="N843" s="234"/>
      <c r="O843" s="234"/>
      <c r="P843" s="234"/>
      <c r="Q843" s="234"/>
      <c r="R843" s="234"/>
      <c r="S843" s="234"/>
      <c r="T843" s="234"/>
      <c r="U843" s="234"/>
      <c r="V843" s="234"/>
      <c r="W843" s="234"/>
      <c r="X843" s="234"/>
    </row>
    <row r="844" spans="1:24">
      <c r="A844" s="234"/>
      <c r="B844" s="234"/>
      <c r="C844" s="234"/>
      <c r="D844" s="234"/>
      <c r="E844" s="234"/>
      <c r="F844" s="234"/>
      <c r="G844" s="234"/>
      <c r="H844" s="234"/>
      <c r="I844" s="234"/>
      <c r="J844" s="234"/>
      <c r="K844" s="234"/>
      <c r="L844" s="234"/>
      <c r="M844" s="234"/>
      <c r="N844" s="234"/>
      <c r="O844" s="234"/>
      <c r="P844" s="234"/>
      <c r="Q844" s="234"/>
      <c r="R844" s="234"/>
      <c r="S844" s="234"/>
      <c r="T844" s="234"/>
      <c r="U844" s="234"/>
      <c r="V844" s="234"/>
      <c r="W844" s="234"/>
      <c r="X844" s="234"/>
    </row>
    <row r="845" spans="1:24">
      <c r="A845" s="234"/>
      <c r="B845" s="234"/>
      <c r="C845" s="234"/>
      <c r="D845" s="234"/>
      <c r="E845" s="234"/>
      <c r="F845" s="234"/>
      <c r="G845" s="234"/>
      <c r="H845" s="234"/>
      <c r="I845" s="234"/>
      <c r="J845" s="234"/>
      <c r="K845" s="234"/>
      <c r="L845" s="234"/>
      <c r="M845" s="234"/>
      <c r="N845" s="234"/>
      <c r="O845" s="234"/>
      <c r="P845" s="234"/>
      <c r="Q845" s="234"/>
      <c r="R845" s="234"/>
      <c r="S845" s="234"/>
      <c r="T845" s="234"/>
      <c r="U845" s="234"/>
      <c r="V845" s="234"/>
      <c r="W845" s="234"/>
      <c r="X845" s="234"/>
    </row>
    <row r="846" spans="1:24">
      <c r="A846" s="234"/>
      <c r="B846" s="234"/>
      <c r="C846" s="234"/>
      <c r="D846" s="234"/>
      <c r="E846" s="234"/>
      <c r="F846" s="234"/>
      <c r="G846" s="234"/>
      <c r="H846" s="234"/>
      <c r="I846" s="234"/>
      <c r="J846" s="234"/>
      <c r="K846" s="234"/>
      <c r="L846" s="234"/>
      <c r="M846" s="234"/>
      <c r="N846" s="234"/>
      <c r="O846" s="234"/>
      <c r="P846" s="234"/>
      <c r="Q846" s="234"/>
      <c r="R846" s="234"/>
      <c r="S846" s="234"/>
      <c r="T846" s="234"/>
      <c r="U846" s="234"/>
      <c r="V846" s="234"/>
      <c r="W846" s="234"/>
      <c r="X846" s="234"/>
    </row>
    <row r="847" spans="1:24">
      <c r="A847" s="234"/>
      <c r="B847" s="234"/>
      <c r="C847" s="234"/>
      <c r="D847" s="234"/>
      <c r="E847" s="234"/>
      <c r="F847" s="234"/>
      <c r="G847" s="234"/>
      <c r="H847" s="234"/>
      <c r="I847" s="234"/>
      <c r="J847" s="234"/>
      <c r="K847" s="234"/>
      <c r="L847" s="234"/>
      <c r="M847" s="234"/>
      <c r="N847" s="234"/>
      <c r="O847" s="234"/>
      <c r="P847" s="234"/>
      <c r="Q847" s="234"/>
      <c r="R847" s="234"/>
      <c r="S847" s="234"/>
      <c r="T847" s="234"/>
      <c r="U847" s="234"/>
      <c r="V847" s="234"/>
      <c r="W847" s="234"/>
      <c r="X847" s="234"/>
    </row>
    <row r="848" spans="1:24">
      <c r="A848" s="234"/>
      <c r="B848" s="234"/>
      <c r="C848" s="234"/>
      <c r="D848" s="234"/>
      <c r="E848" s="234"/>
      <c r="F848" s="234"/>
      <c r="G848" s="234"/>
      <c r="H848" s="234"/>
      <c r="I848" s="234"/>
      <c r="J848" s="234"/>
      <c r="K848" s="234"/>
      <c r="L848" s="234"/>
      <c r="M848" s="234"/>
      <c r="N848" s="234"/>
      <c r="O848" s="234"/>
      <c r="P848" s="234"/>
      <c r="Q848" s="234"/>
      <c r="R848" s="234"/>
      <c r="S848" s="234"/>
      <c r="T848" s="234"/>
      <c r="U848" s="234"/>
      <c r="V848" s="234"/>
      <c r="W848" s="234"/>
      <c r="X848" s="234"/>
    </row>
    <row r="849" spans="1:24">
      <c r="A849" s="234"/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</row>
    <row r="850" spans="1:24">
      <c r="A850" s="234"/>
      <c r="B850" s="234"/>
      <c r="C850" s="234"/>
      <c r="D850" s="234"/>
      <c r="E850" s="234"/>
      <c r="F850" s="234"/>
      <c r="G850" s="234"/>
      <c r="H850" s="234"/>
      <c r="I850" s="234"/>
      <c r="J850" s="234"/>
      <c r="K850" s="234"/>
      <c r="L850" s="234"/>
      <c r="M850" s="234"/>
      <c r="N850" s="234"/>
      <c r="O850" s="234"/>
      <c r="P850" s="234"/>
      <c r="Q850" s="234"/>
      <c r="R850" s="234"/>
      <c r="S850" s="234"/>
      <c r="T850" s="234"/>
      <c r="U850" s="234"/>
      <c r="V850" s="234"/>
      <c r="W850" s="234"/>
      <c r="X850" s="234"/>
    </row>
    <row r="851" spans="1:24">
      <c r="A851" s="234"/>
      <c r="B851" s="234"/>
      <c r="C851" s="234"/>
      <c r="D851" s="234"/>
      <c r="E851" s="234"/>
      <c r="F851" s="234"/>
      <c r="G851" s="234"/>
      <c r="H851" s="234"/>
      <c r="I851" s="234"/>
      <c r="J851" s="234"/>
      <c r="K851" s="234"/>
      <c r="L851" s="234"/>
      <c r="M851" s="234"/>
      <c r="N851" s="234"/>
      <c r="O851" s="234"/>
      <c r="P851" s="234"/>
      <c r="Q851" s="234"/>
      <c r="R851" s="234"/>
      <c r="S851" s="234"/>
      <c r="T851" s="234"/>
      <c r="U851" s="234"/>
      <c r="V851" s="234"/>
      <c r="W851" s="234"/>
      <c r="X851" s="234"/>
    </row>
    <row r="852" spans="1:24">
      <c r="A852" s="234"/>
      <c r="B852" s="234"/>
      <c r="C852" s="234"/>
      <c r="D852" s="234"/>
      <c r="E852" s="234"/>
      <c r="F852" s="234"/>
      <c r="G852" s="234"/>
      <c r="H852" s="234"/>
      <c r="I852" s="234"/>
      <c r="J852" s="234"/>
      <c r="K852" s="234"/>
      <c r="L852" s="234"/>
      <c r="M852" s="234"/>
      <c r="N852" s="234"/>
      <c r="O852" s="234"/>
      <c r="P852" s="234"/>
      <c r="Q852" s="234"/>
      <c r="R852" s="234"/>
      <c r="S852" s="234"/>
      <c r="T852" s="234"/>
      <c r="U852" s="234"/>
      <c r="V852" s="234"/>
      <c r="W852" s="234"/>
      <c r="X852" s="234"/>
    </row>
    <row r="853" spans="1:24">
      <c r="A853" s="234"/>
      <c r="B853" s="234"/>
      <c r="C853" s="234"/>
      <c r="D853" s="234"/>
      <c r="E853" s="234"/>
      <c r="F853" s="234"/>
      <c r="G853" s="234"/>
      <c r="H853" s="234"/>
      <c r="I853" s="234"/>
      <c r="J853" s="234"/>
      <c r="K853" s="234"/>
      <c r="L853" s="234"/>
      <c r="M853" s="234"/>
      <c r="N853" s="234"/>
      <c r="O853" s="234"/>
      <c r="P853" s="234"/>
      <c r="Q853" s="234"/>
      <c r="R853" s="234"/>
      <c r="S853" s="234"/>
      <c r="T853" s="234"/>
      <c r="U853" s="234"/>
      <c r="V853" s="234"/>
      <c r="W853" s="234"/>
      <c r="X853" s="234"/>
    </row>
    <row r="854" spans="1:24">
      <c r="A854" s="234"/>
      <c r="B854" s="234"/>
      <c r="C854" s="234"/>
      <c r="D854" s="234"/>
      <c r="E854" s="234"/>
      <c r="F854" s="234"/>
      <c r="G854" s="234"/>
      <c r="H854" s="234"/>
      <c r="I854" s="234"/>
      <c r="J854" s="234"/>
      <c r="K854" s="234"/>
      <c r="L854" s="234"/>
      <c r="M854" s="234"/>
      <c r="N854" s="234"/>
      <c r="O854" s="234"/>
      <c r="P854" s="234"/>
      <c r="Q854" s="234"/>
      <c r="R854" s="234"/>
      <c r="S854" s="234"/>
      <c r="T854" s="234"/>
      <c r="U854" s="234"/>
      <c r="V854" s="234"/>
      <c r="W854" s="234"/>
      <c r="X854" s="234"/>
    </row>
    <row r="855" spans="1:24">
      <c r="A855" s="234"/>
      <c r="B855" s="234"/>
      <c r="C855" s="234"/>
      <c r="D855" s="234"/>
      <c r="E855" s="234"/>
      <c r="F855" s="234"/>
      <c r="G855" s="234"/>
      <c r="H855" s="234"/>
      <c r="I855" s="234"/>
      <c r="J855" s="234"/>
      <c r="K855" s="234"/>
      <c r="L855" s="234"/>
      <c r="M855" s="234"/>
      <c r="N855" s="234"/>
      <c r="O855" s="234"/>
      <c r="P855" s="234"/>
      <c r="Q855" s="234"/>
      <c r="R855" s="234"/>
      <c r="S855" s="234"/>
      <c r="T855" s="234"/>
      <c r="U855" s="234"/>
      <c r="V855" s="234"/>
      <c r="W855" s="234"/>
      <c r="X855" s="234"/>
    </row>
    <row r="856" spans="1:24">
      <c r="A856" s="234"/>
      <c r="B856" s="234"/>
      <c r="C856" s="234"/>
      <c r="D856" s="234"/>
      <c r="E856" s="234"/>
      <c r="F856" s="234"/>
      <c r="G856" s="234"/>
      <c r="H856" s="234"/>
      <c r="I856" s="234"/>
      <c r="J856" s="234"/>
      <c r="K856" s="234"/>
      <c r="L856" s="234"/>
      <c r="M856" s="234"/>
      <c r="N856" s="234"/>
      <c r="O856" s="234"/>
      <c r="P856" s="234"/>
      <c r="Q856" s="234"/>
      <c r="R856" s="234"/>
      <c r="S856" s="234"/>
      <c r="T856" s="234"/>
      <c r="U856" s="234"/>
      <c r="V856" s="234"/>
      <c r="W856" s="234"/>
      <c r="X856" s="234"/>
    </row>
    <row r="857" spans="1:24">
      <c r="A857" s="234"/>
      <c r="B857" s="234"/>
      <c r="C857" s="234"/>
      <c r="D857" s="234"/>
      <c r="E857" s="234"/>
      <c r="F857" s="234"/>
      <c r="G857" s="234"/>
      <c r="H857" s="234"/>
      <c r="I857" s="234"/>
      <c r="J857" s="234"/>
      <c r="K857" s="234"/>
      <c r="L857" s="234"/>
      <c r="M857" s="234"/>
      <c r="N857" s="234"/>
      <c r="O857" s="234"/>
      <c r="P857" s="234"/>
      <c r="Q857" s="234"/>
      <c r="R857" s="234"/>
      <c r="S857" s="234"/>
      <c r="T857" s="234"/>
      <c r="U857" s="234"/>
      <c r="V857" s="234"/>
      <c r="W857" s="234"/>
      <c r="X857" s="234"/>
    </row>
    <row r="858" spans="1:24">
      <c r="A858" s="234"/>
      <c r="B858" s="234"/>
      <c r="C858" s="234"/>
      <c r="D858" s="234"/>
      <c r="E858" s="234"/>
      <c r="F858" s="234"/>
      <c r="G858" s="234"/>
      <c r="H858" s="234"/>
      <c r="I858" s="234"/>
      <c r="J858" s="234"/>
      <c r="K858" s="234"/>
      <c r="L858" s="234"/>
      <c r="M858" s="234"/>
      <c r="N858" s="234"/>
      <c r="O858" s="234"/>
      <c r="P858" s="234"/>
      <c r="Q858" s="234"/>
      <c r="R858" s="234"/>
      <c r="S858" s="234"/>
      <c r="T858" s="234"/>
      <c r="U858" s="234"/>
      <c r="V858" s="234"/>
      <c r="W858" s="234"/>
      <c r="X858" s="234"/>
    </row>
    <row r="859" spans="1:24">
      <c r="A859" s="234"/>
      <c r="B859" s="234"/>
      <c r="C859" s="234"/>
      <c r="D859" s="234"/>
      <c r="E859" s="234"/>
      <c r="F859" s="234"/>
      <c r="G859" s="234"/>
      <c r="H859" s="234"/>
      <c r="I859" s="234"/>
      <c r="J859" s="234"/>
      <c r="K859" s="234"/>
      <c r="L859" s="234"/>
      <c r="M859" s="234"/>
      <c r="N859" s="234"/>
      <c r="O859" s="234"/>
      <c r="P859" s="234"/>
      <c r="Q859" s="234"/>
      <c r="R859" s="234"/>
      <c r="S859" s="234"/>
      <c r="T859" s="234"/>
      <c r="U859" s="234"/>
      <c r="V859" s="234"/>
      <c r="W859" s="234"/>
      <c r="X859" s="234"/>
    </row>
    <row r="860" spans="1:24">
      <c r="A860" s="234"/>
      <c r="B860" s="234"/>
      <c r="C860" s="234"/>
      <c r="D860" s="234"/>
      <c r="E860" s="234"/>
      <c r="F860" s="234"/>
      <c r="G860" s="234"/>
      <c r="H860" s="234"/>
      <c r="I860" s="234"/>
      <c r="J860" s="234"/>
      <c r="K860" s="234"/>
      <c r="L860" s="234"/>
      <c r="M860" s="234"/>
      <c r="N860" s="234"/>
      <c r="O860" s="234"/>
      <c r="P860" s="234"/>
      <c r="Q860" s="234"/>
      <c r="R860" s="234"/>
      <c r="S860" s="234"/>
      <c r="T860" s="234"/>
      <c r="U860" s="234"/>
      <c r="V860" s="234"/>
      <c r="W860" s="234"/>
      <c r="X860" s="234"/>
    </row>
    <row r="861" spans="1:24">
      <c r="A861" s="234"/>
      <c r="B861" s="234"/>
      <c r="C861" s="234"/>
      <c r="D861" s="234"/>
      <c r="E861" s="234"/>
      <c r="F861" s="234"/>
      <c r="G861" s="234"/>
      <c r="H861" s="234"/>
      <c r="I861" s="234"/>
      <c r="J861" s="234"/>
      <c r="K861" s="234"/>
      <c r="L861" s="234"/>
      <c r="M861" s="234"/>
      <c r="N861" s="234"/>
      <c r="O861" s="234"/>
      <c r="P861" s="234"/>
      <c r="Q861" s="234"/>
      <c r="R861" s="234"/>
      <c r="S861" s="234"/>
      <c r="T861" s="234"/>
      <c r="U861" s="234"/>
      <c r="V861" s="234"/>
      <c r="W861" s="234"/>
      <c r="X861" s="234"/>
    </row>
    <row r="862" spans="1:24">
      <c r="A862" s="234"/>
      <c r="B862" s="234"/>
      <c r="C862" s="234"/>
      <c r="D862" s="234"/>
      <c r="E862" s="234"/>
      <c r="F862" s="234"/>
      <c r="G862" s="234"/>
      <c r="H862" s="234"/>
      <c r="I862" s="234"/>
      <c r="J862" s="234"/>
      <c r="K862" s="234"/>
      <c r="L862" s="234"/>
      <c r="M862" s="234"/>
      <c r="N862" s="234"/>
      <c r="O862" s="234"/>
      <c r="P862" s="234"/>
      <c r="Q862" s="234"/>
      <c r="R862" s="234"/>
      <c r="S862" s="234"/>
      <c r="T862" s="234"/>
      <c r="U862" s="234"/>
      <c r="V862" s="234"/>
      <c r="W862" s="234"/>
      <c r="X862" s="234"/>
    </row>
    <row r="863" spans="1:24">
      <c r="A863" s="234"/>
      <c r="B863" s="234"/>
      <c r="C863" s="234"/>
      <c r="D863" s="234"/>
      <c r="E863" s="234"/>
      <c r="F863" s="234"/>
      <c r="G863" s="234"/>
      <c r="H863" s="234"/>
      <c r="I863" s="234"/>
      <c r="J863" s="234"/>
      <c r="K863" s="234"/>
      <c r="L863" s="234"/>
      <c r="M863" s="234"/>
      <c r="N863" s="234"/>
      <c r="O863" s="234"/>
      <c r="P863" s="234"/>
      <c r="Q863" s="234"/>
      <c r="R863" s="234"/>
      <c r="S863" s="234"/>
      <c r="T863" s="234"/>
      <c r="U863" s="234"/>
      <c r="V863" s="234"/>
      <c r="W863" s="234"/>
      <c r="X863" s="234"/>
    </row>
    <row r="864" spans="1:24">
      <c r="A864" s="234"/>
      <c r="B864" s="234"/>
      <c r="C864" s="234"/>
      <c r="D864" s="234"/>
      <c r="E864" s="234"/>
      <c r="F864" s="234"/>
      <c r="G864" s="234"/>
      <c r="H864" s="234"/>
      <c r="I864" s="234"/>
      <c r="J864" s="234"/>
      <c r="K864" s="234"/>
      <c r="L864" s="234"/>
      <c r="M864" s="234"/>
      <c r="N864" s="234"/>
      <c r="O864" s="234"/>
      <c r="P864" s="234"/>
      <c r="Q864" s="234"/>
      <c r="R864" s="234"/>
      <c r="S864" s="234"/>
      <c r="T864" s="234"/>
      <c r="U864" s="234"/>
      <c r="V864" s="234"/>
      <c r="W864" s="234"/>
      <c r="X864" s="234"/>
    </row>
    <row r="865" spans="1:24">
      <c r="A865" s="234"/>
      <c r="B865" s="234"/>
      <c r="C865" s="234"/>
      <c r="D865" s="234"/>
      <c r="E865" s="234"/>
      <c r="F865" s="234"/>
      <c r="G865" s="234"/>
      <c r="H865" s="234"/>
      <c r="I865" s="234"/>
      <c r="J865" s="234"/>
      <c r="K865" s="234"/>
      <c r="L865" s="234"/>
      <c r="M865" s="234"/>
      <c r="N865" s="234"/>
      <c r="O865" s="234"/>
      <c r="P865" s="234"/>
      <c r="Q865" s="234"/>
      <c r="R865" s="234"/>
      <c r="S865" s="234"/>
      <c r="T865" s="234"/>
      <c r="U865" s="234"/>
      <c r="V865" s="234"/>
      <c r="W865" s="234"/>
      <c r="X865" s="234"/>
    </row>
    <row r="866" spans="1:24">
      <c r="A866" s="234"/>
      <c r="B866" s="234"/>
      <c r="C866" s="234"/>
      <c r="D866" s="234"/>
      <c r="E866" s="234"/>
      <c r="F866" s="234"/>
      <c r="G866" s="234"/>
      <c r="H866" s="234"/>
      <c r="I866" s="234"/>
      <c r="J866" s="234"/>
      <c r="K866" s="234"/>
      <c r="L866" s="234"/>
      <c r="M866" s="234"/>
      <c r="N866" s="234"/>
      <c r="O866" s="234"/>
      <c r="P866" s="234"/>
      <c r="Q866" s="234"/>
      <c r="R866" s="234"/>
      <c r="S866" s="234"/>
      <c r="T866" s="234"/>
      <c r="U866" s="234"/>
      <c r="V866" s="234"/>
      <c r="W866" s="234"/>
      <c r="X866" s="234"/>
    </row>
    <row r="867" spans="1:24">
      <c r="A867" s="234"/>
      <c r="B867" s="234"/>
      <c r="C867" s="234"/>
      <c r="D867" s="234"/>
      <c r="E867" s="234"/>
      <c r="F867" s="234"/>
      <c r="G867" s="234"/>
      <c r="H867" s="234"/>
      <c r="I867" s="234"/>
      <c r="J867" s="234"/>
      <c r="K867" s="234"/>
      <c r="L867" s="234"/>
      <c r="M867" s="234"/>
      <c r="N867" s="234"/>
      <c r="O867" s="234"/>
      <c r="P867" s="234"/>
      <c r="Q867" s="234"/>
      <c r="R867" s="234"/>
      <c r="S867" s="234"/>
      <c r="T867" s="234"/>
      <c r="U867" s="234"/>
      <c r="V867" s="234"/>
      <c r="W867" s="234"/>
      <c r="X867" s="234"/>
    </row>
    <row r="868" spans="1:24">
      <c r="A868" s="234"/>
      <c r="B868" s="234"/>
      <c r="C868" s="234"/>
      <c r="D868" s="234"/>
      <c r="E868" s="234"/>
      <c r="F868" s="234"/>
      <c r="G868" s="234"/>
      <c r="H868" s="234"/>
      <c r="I868" s="234"/>
      <c r="J868" s="234"/>
      <c r="K868" s="234"/>
      <c r="L868" s="234"/>
      <c r="M868" s="234"/>
      <c r="N868" s="234"/>
      <c r="O868" s="234"/>
      <c r="P868" s="234"/>
      <c r="Q868" s="234"/>
      <c r="R868" s="234"/>
      <c r="S868" s="234"/>
      <c r="T868" s="234"/>
      <c r="U868" s="234"/>
      <c r="V868" s="234"/>
      <c r="W868" s="234"/>
      <c r="X868" s="234"/>
    </row>
    <row r="869" spans="1:24">
      <c r="A869" s="234"/>
      <c r="B869" s="234"/>
      <c r="C869" s="234"/>
      <c r="D869" s="234"/>
      <c r="E869" s="234"/>
      <c r="F869" s="234"/>
      <c r="G869" s="234"/>
      <c r="H869" s="234"/>
      <c r="I869" s="234"/>
      <c r="J869" s="234"/>
      <c r="K869" s="234"/>
      <c r="L869" s="234"/>
      <c r="M869" s="234"/>
      <c r="N869" s="234"/>
      <c r="O869" s="234"/>
      <c r="P869" s="234"/>
      <c r="Q869" s="234"/>
      <c r="R869" s="234"/>
      <c r="S869" s="234"/>
      <c r="T869" s="234"/>
      <c r="U869" s="234"/>
      <c r="V869" s="234"/>
      <c r="W869" s="234"/>
      <c r="X869" s="234"/>
    </row>
    <row r="870" spans="1:24">
      <c r="A870" s="234"/>
      <c r="B870" s="234"/>
      <c r="C870" s="234"/>
      <c r="D870" s="234"/>
      <c r="E870" s="234"/>
      <c r="F870" s="234"/>
      <c r="G870" s="234"/>
      <c r="H870" s="234"/>
      <c r="I870" s="234"/>
      <c r="J870" s="234"/>
      <c r="K870" s="234"/>
      <c r="L870" s="234"/>
      <c r="M870" s="234"/>
      <c r="N870" s="234"/>
      <c r="O870" s="234"/>
      <c r="P870" s="234"/>
      <c r="Q870" s="234"/>
      <c r="R870" s="234"/>
      <c r="S870" s="234"/>
      <c r="T870" s="234"/>
      <c r="U870" s="234"/>
      <c r="V870" s="234"/>
      <c r="W870" s="234"/>
      <c r="X870" s="234"/>
    </row>
    <row r="871" spans="1:24">
      <c r="A871" s="234"/>
      <c r="B871" s="234"/>
      <c r="C871" s="234"/>
      <c r="D871" s="234"/>
      <c r="E871" s="234"/>
      <c r="F871" s="234"/>
      <c r="G871" s="234"/>
      <c r="H871" s="234"/>
      <c r="I871" s="234"/>
      <c r="J871" s="234"/>
      <c r="K871" s="234"/>
      <c r="L871" s="234"/>
      <c r="M871" s="234"/>
      <c r="N871" s="234"/>
      <c r="O871" s="234"/>
      <c r="P871" s="234"/>
      <c r="Q871" s="234"/>
      <c r="R871" s="234"/>
      <c r="S871" s="234"/>
      <c r="T871" s="234"/>
      <c r="U871" s="234"/>
      <c r="V871" s="234"/>
      <c r="W871" s="234"/>
      <c r="X871" s="234"/>
    </row>
    <row r="872" spans="1:24">
      <c r="A872" s="234"/>
      <c r="B872" s="234"/>
      <c r="C872" s="234"/>
      <c r="D872" s="234"/>
      <c r="E872" s="234"/>
      <c r="F872" s="234"/>
      <c r="G872" s="234"/>
      <c r="H872" s="234"/>
      <c r="I872" s="234"/>
      <c r="J872" s="234"/>
      <c r="K872" s="234"/>
      <c r="L872" s="234"/>
      <c r="M872" s="234"/>
      <c r="N872" s="234"/>
      <c r="O872" s="234"/>
      <c r="P872" s="234"/>
      <c r="Q872" s="234"/>
      <c r="R872" s="234"/>
      <c r="S872" s="234"/>
      <c r="T872" s="234"/>
      <c r="U872" s="234"/>
      <c r="V872" s="234"/>
      <c r="W872" s="234"/>
      <c r="X872" s="234"/>
    </row>
    <row r="873" spans="1:24">
      <c r="A873" s="234"/>
      <c r="B873" s="234"/>
      <c r="C873" s="234"/>
      <c r="D873" s="234"/>
      <c r="E873" s="234"/>
      <c r="F873" s="234"/>
      <c r="G873" s="234"/>
      <c r="H873" s="234"/>
      <c r="I873" s="234"/>
      <c r="J873" s="234"/>
      <c r="K873" s="234"/>
      <c r="L873" s="234"/>
      <c r="M873" s="234"/>
      <c r="N873" s="234"/>
      <c r="O873" s="234"/>
      <c r="P873" s="234"/>
      <c r="Q873" s="234"/>
      <c r="R873" s="234"/>
      <c r="S873" s="234"/>
      <c r="T873" s="234"/>
      <c r="U873" s="234"/>
      <c r="V873" s="234"/>
      <c r="W873" s="234"/>
      <c r="X873" s="234"/>
    </row>
    <row r="874" spans="1:24">
      <c r="A874" s="234"/>
      <c r="B874" s="234"/>
      <c r="C874" s="234"/>
      <c r="D874" s="234"/>
      <c r="E874" s="234"/>
      <c r="F874" s="234"/>
      <c r="G874" s="234"/>
      <c r="H874" s="234"/>
      <c r="I874" s="234"/>
      <c r="J874" s="234"/>
      <c r="K874" s="234"/>
      <c r="L874" s="234"/>
      <c r="M874" s="234"/>
      <c r="N874" s="234"/>
      <c r="O874" s="234"/>
      <c r="P874" s="234"/>
      <c r="Q874" s="234"/>
      <c r="R874" s="234"/>
      <c r="S874" s="234"/>
      <c r="T874" s="234"/>
      <c r="U874" s="234"/>
      <c r="V874" s="234"/>
      <c r="W874" s="234"/>
      <c r="X874" s="234"/>
    </row>
    <row r="875" spans="1:24">
      <c r="A875" s="234"/>
      <c r="B875" s="234"/>
      <c r="C875" s="234"/>
      <c r="D875" s="234"/>
      <c r="E875" s="234"/>
      <c r="F875" s="234"/>
      <c r="G875" s="234"/>
      <c r="H875" s="234"/>
      <c r="I875" s="234"/>
      <c r="J875" s="234"/>
      <c r="K875" s="234"/>
      <c r="L875" s="234"/>
      <c r="M875" s="234"/>
      <c r="N875" s="234"/>
      <c r="O875" s="234"/>
      <c r="P875" s="234"/>
      <c r="Q875" s="234"/>
      <c r="R875" s="234"/>
      <c r="S875" s="234"/>
      <c r="T875" s="234"/>
      <c r="U875" s="234"/>
      <c r="V875" s="234"/>
      <c r="W875" s="234"/>
      <c r="X875" s="234"/>
    </row>
    <row r="876" spans="1:24">
      <c r="A876" s="234"/>
      <c r="B876" s="234"/>
      <c r="C876" s="234"/>
      <c r="D876" s="234"/>
      <c r="E876" s="234"/>
      <c r="F876" s="234"/>
      <c r="G876" s="234"/>
      <c r="H876" s="234"/>
      <c r="I876" s="234"/>
      <c r="J876" s="234"/>
      <c r="K876" s="234"/>
      <c r="L876" s="234"/>
      <c r="M876" s="234"/>
      <c r="N876" s="234"/>
      <c r="O876" s="234"/>
      <c r="P876" s="234"/>
      <c r="Q876" s="234"/>
      <c r="R876" s="234"/>
      <c r="S876" s="234"/>
      <c r="T876" s="234"/>
      <c r="U876" s="234"/>
      <c r="V876" s="234"/>
      <c r="W876" s="234"/>
      <c r="X876" s="234"/>
    </row>
    <row r="877" spans="1:24">
      <c r="A877" s="234"/>
      <c r="B877" s="234"/>
      <c r="C877" s="234"/>
      <c r="D877" s="234"/>
      <c r="E877" s="234"/>
      <c r="F877" s="234"/>
      <c r="G877" s="234"/>
      <c r="H877" s="234"/>
      <c r="I877" s="234"/>
      <c r="J877" s="234"/>
      <c r="K877" s="234"/>
      <c r="L877" s="234"/>
      <c r="M877" s="234"/>
      <c r="N877" s="234"/>
      <c r="O877" s="234"/>
      <c r="P877" s="234"/>
      <c r="Q877" s="234"/>
      <c r="R877" s="234"/>
      <c r="S877" s="234"/>
      <c r="T877" s="234"/>
      <c r="U877" s="234"/>
      <c r="V877" s="234"/>
      <c r="W877" s="234"/>
      <c r="X877" s="234"/>
    </row>
    <row r="878" spans="1:24">
      <c r="A878" s="234"/>
      <c r="B878" s="234"/>
      <c r="C878" s="234"/>
      <c r="D878" s="234"/>
      <c r="E878" s="234"/>
      <c r="F878" s="234"/>
      <c r="G878" s="234"/>
      <c r="H878" s="234"/>
      <c r="I878" s="234"/>
      <c r="J878" s="234"/>
      <c r="K878" s="234"/>
      <c r="L878" s="234"/>
      <c r="M878" s="234"/>
      <c r="N878" s="234"/>
      <c r="O878" s="234"/>
      <c r="P878" s="234"/>
      <c r="Q878" s="234"/>
      <c r="R878" s="234"/>
      <c r="S878" s="234"/>
      <c r="T878" s="234"/>
      <c r="U878" s="234"/>
      <c r="V878" s="234"/>
      <c r="W878" s="234"/>
      <c r="X878" s="234"/>
    </row>
    <row r="879" spans="1:24">
      <c r="A879" s="234"/>
      <c r="B879" s="234"/>
      <c r="C879" s="234"/>
      <c r="D879" s="234"/>
      <c r="E879" s="234"/>
      <c r="F879" s="234"/>
      <c r="G879" s="234"/>
      <c r="H879" s="234"/>
      <c r="I879" s="234"/>
      <c r="J879" s="234"/>
      <c r="K879" s="234"/>
      <c r="L879" s="234"/>
      <c r="M879" s="234"/>
      <c r="N879" s="234"/>
      <c r="O879" s="234"/>
      <c r="P879" s="234"/>
      <c r="Q879" s="234"/>
      <c r="R879" s="234"/>
      <c r="S879" s="234"/>
      <c r="T879" s="234"/>
      <c r="U879" s="234"/>
      <c r="V879" s="234"/>
      <c r="W879" s="234"/>
      <c r="X879" s="234"/>
    </row>
    <row r="880" spans="1:24">
      <c r="A880" s="234"/>
      <c r="B880" s="234"/>
      <c r="C880" s="234"/>
      <c r="D880" s="234"/>
      <c r="E880" s="234"/>
      <c r="F880" s="234"/>
      <c r="G880" s="234"/>
      <c r="H880" s="234"/>
      <c r="I880" s="234"/>
      <c r="J880" s="234"/>
      <c r="K880" s="234"/>
      <c r="L880" s="234"/>
      <c r="M880" s="234"/>
      <c r="N880" s="234"/>
      <c r="O880" s="234"/>
      <c r="P880" s="234"/>
      <c r="Q880" s="234"/>
      <c r="R880" s="234"/>
      <c r="S880" s="234"/>
      <c r="T880" s="234"/>
      <c r="U880" s="234"/>
      <c r="V880" s="234"/>
      <c r="W880" s="234"/>
      <c r="X880" s="234"/>
    </row>
    <row r="881" spans="1:24">
      <c r="A881" s="234"/>
      <c r="B881" s="234"/>
      <c r="C881" s="234"/>
      <c r="D881" s="234"/>
      <c r="E881" s="234"/>
      <c r="F881" s="234"/>
      <c r="G881" s="234"/>
      <c r="H881" s="234"/>
      <c r="I881" s="234"/>
      <c r="J881" s="234"/>
      <c r="K881" s="234"/>
      <c r="L881" s="234"/>
      <c r="M881" s="234"/>
      <c r="N881" s="234"/>
      <c r="O881" s="234"/>
      <c r="P881" s="234"/>
      <c r="Q881" s="234"/>
      <c r="R881" s="234"/>
      <c r="S881" s="234"/>
      <c r="T881" s="234"/>
      <c r="U881" s="234"/>
      <c r="V881" s="234"/>
      <c r="W881" s="234"/>
      <c r="X881" s="234"/>
    </row>
    <row r="882" spans="1:24">
      <c r="A882" s="234"/>
      <c r="B882" s="234"/>
      <c r="C882" s="234"/>
      <c r="D882" s="234"/>
      <c r="E882" s="234"/>
      <c r="F882" s="234"/>
      <c r="G882" s="234"/>
      <c r="H882" s="234"/>
      <c r="I882" s="234"/>
      <c r="J882" s="234"/>
      <c r="K882" s="234"/>
      <c r="L882" s="234"/>
      <c r="M882" s="234"/>
      <c r="N882" s="234"/>
      <c r="O882" s="234"/>
      <c r="P882" s="234"/>
      <c r="Q882" s="234"/>
      <c r="R882" s="234"/>
      <c r="S882" s="234"/>
      <c r="T882" s="234"/>
      <c r="U882" s="234"/>
      <c r="V882" s="234"/>
      <c r="W882" s="234"/>
      <c r="X882" s="234"/>
    </row>
    <row r="883" spans="1:24">
      <c r="A883" s="234"/>
      <c r="B883" s="234"/>
      <c r="C883" s="234"/>
      <c r="D883" s="234"/>
      <c r="E883" s="234"/>
      <c r="F883" s="234"/>
      <c r="G883" s="234"/>
      <c r="H883" s="234"/>
      <c r="I883" s="234"/>
      <c r="J883" s="234"/>
      <c r="K883" s="234"/>
      <c r="L883" s="234"/>
      <c r="M883" s="234"/>
      <c r="N883" s="234"/>
      <c r="O883" s="234"/>
      <c r="P883" s="234"/>
      <c r="Q883" s="234"/>
      <c r="R883" s="234"/>
      <c r="S883" s="234"/>
      <c r="T883" s="234"/>
      <c r="U883" s="234"/>
      <c r="V883" s="234"/>
      <c r="W883" s="234"/>
      <c r="X883" s="234"/>
    </row>
    <row r="884" spans="1:24">
      <c r="A884" s="234"/>
      <c r="B884" s="234"/>
      <c r="C884" s="234"/>
      <c r="D884" s="234"/>
      <c r="E884" s="234"/>
      <c r="F884" s="234"/>
      <c r="G884" s="234"/>
      <c r="H884" s="234"/>
      <c r="I884" s="234"/>
      <c r="J884" s="234"/>
      <c r="K884" s="234"/>
      <c r="L884" s="234"/>
      <c r="M884" s="234"/>
      <c r="N884" s="234"/>
      <c r="O884" s="234"/>
      <c r="P884" s="234"/>
      <c r="Q884" s="234"/>
      <c r="R884" s="234"/>
      <c r="S884" s="234"/>
      <c r="T884" s="234"/>
      <c r="U884" s="234"/>
      <c r="V884" s="234"/>
      <c r="W884" s="234"/>
      <c r="X884" s="234"/>
    </row>
    <row r="885" spans="1:24">
      <c r="A885" s="234"/>
      <c r="B885" s="234"/>
      <c r="C885" s="234"/>
      <c r="D885" s="234"/>
      <c r="E885" s="234"/>
      <c r="F885" s="234"/>
      <c r="G885" s="234"/>
      <c r="H885" s="234"/>
      <c r="I885" s="234"/>
      <c r="J885" s="234"/>
      <c r="K885" s="234"/>
      <c r="L885" s="234"/>
      <c r="M885" s="234"/>
      <c r="N885" s="234"/>
      <c r="O885" s="234"/>
      <c r="P885" s="234"/>
      <c r="Q885" s="234"/>
      <c r="R885" s="234"/>
      <c r="S885" s="234"/>
      <c r="T885" s="234"/>
      <c r="U885" s="234"/>
      <c r="V885" s="234"/>
      <c r="W885" s="234"/>
      <c r="X885" s="234"/>
    </row>
    <row r="886" spans="1:24">
      <c r="A886" s="234"/>
      <c r="B886" s="234"/>
      <c r="C886" s="234"/>
      <c r="D886" s="234"/>
      <c r="E886" s="234"/>
      <c r="F886" s="234"/>
      <c r="G886" s="234"/>
      <c r="H886" s="234"/>
      <c r="I886" s="234"/>
      <c r="J886" s="234"/>
      <c r="K886" s="234"/>
      <c r="L886" s="234"/>
      <c r="M886" s="234"/>
      <c r="N886" s="234"/>
      <c r="O886" s="234"/>
      <c r="P886" s="234"/>
      <c r="Q886" s="234"/>
      <c r="R886" s="234"/>
      <c r="S886" s="234"/>
      <c r="T886" s="234"/>
      <c r="U886" s="234"/>
      <c r="V886" s="234"/>
      <c r="W886" s="234"/>
      <c r="X886" s="234"/>
    </row>
    <row r="887" spans="1:24">
      <c r="A887" s="234"/>
      <c r="B887" s="234"/>
      <c r="C887" s="234"/>
      <c r="D887" s="234"/>
      <c r="E887" s="234"/>
      <c r="F887" s="234"/>
      <c r="G887" s="234"/>
      <c r="H887" s="234"/>
      <c r="I887" s="234"/>
      <c r="J887" s="234"/>
      <c r="K887" s="234"/>
      <c r="L887" s="234"/>
      <c r="M887" s="234"/>
      <c r="N887" s="234"/>
      <c r="O887" s="234"/>
      <c r="P887" s="234"/>
      <c r="Q887" s="234"/>
      <c r="R887" s="234"/>
      <c r="S887" s="234"/>
      <c r="T887" s="234"/>
      <c r="U887" s="234"/>
      <c r="V887" s="234"/>
      <c r="W887" s="234"/>
      <c r="X887" s="234"/>
    </row>
    <row r="888" spans="1:24">
      <c r="A888" s="234"/>
      <c r="B888" s="234"/>
      <c r="C888" s="234"/>
      <c r="D888" s="234"/>
      <c r="E888" s="234"/>
      <c r="F888" s="234"/>
      <c r="G888" s="234"/>
      <c r="H888" s="234"/>
      <c r="I888" s="234"/>
      <c r="J888" s="234"/>
      <c r="K888" s="234"/>
      <c r="L888" s="234"/>
      <c r="M888" s="234"/>
      <c r="N888" s="234"/>
      <c r="O888" s="234"/>
      <c r="P888" s="234"/>
      <c r="Q888" s="234"/>
      <c r="R888" s="234"/>
      <c r="S888" s="234"/>
      <c r="T888" s="234"/>
      <c r="U888" s="234"/>
      <c r="V888" s="234"/>
      <c r="W888" s="234"/>
      <c r="X888" s="234"/>
    </row>
    <row r="889" spans="1:24">
      <c r="A889" s="234"/>
      <c r="B889" s="234"/>
      <c r="C889" s="234"/>
      <c r="D889" s="234"/>
      <c r="E889" s="234"/>
      <c r="F889" s="234"/>
      <c r="G889" s="234"/>
      <c r="H889" s="234"/>
      <c r="I889" s="234"/>
      <c r="J889" s="234"/>
      <c r="K889" s="234"/>
      <c r="L889" s="234"/>
      <c r="M889" s="234"/>
      <c r="N889" s="234"/>
      <c r="O889" s="234"/>
      <c r="P889" s="234"/>
      <c r="Q889" s="234"/>
      <c r="R889" s="234"/>
      <c r="S889" s="234"/>
      <c r="T889" s="234"/>
      <c r="U889" s="234"/>
      <c r="V889" s="234"/>
      <c r="W889" s="234"/>
      <c r="X889" s="234"/>
    </row>
    <row r="890" spans="1:24">
      <c r="A890" s="234"/>
      <c r="B890" s="234"/>
      <c r="C890" s="234"/>
      <c r="D890" s="234"/>
      <c r="E890" s="234"/>
      <c r="F890" s="234"/>
      <c r="G890" s="234"/>
      <c r="H890" s="234"/>
      <c r="I890" s="234"/>
      <c r="J890" s="234"/>
      <c r="K890" s="234"/>
      <c r="L890" s="234"/>
      <c r="M890" s="234"/>
      <c r="N890" s="234"/>
      <c r="O890" s="234"/>
      <c r="P890" s="234"/>
      <c r="Q890" s="234"/>
      <c r="R890" s="234"/>
      <c r="S890" s="234"/>
      <c r="T890" s="234"/>
      <c r="U890" s="234"/>
      <c r="V890" s="234"/>
      <c r="W890" s="234"/>
      <c r="X890" s="234"/>
    </row>
    <row r="891" spans="1:24">
      <c r="A891" s="234"/>
      <c r="B891" s="234"/>
      <c r="C891" s="234"/>
      <c r="D891" s="234"/>
      <c r="E891" s="234"/>
      <c r="F891" s="234"/>
      <c r="G891" s="234"/>
      <c r="H891" s="234"/>
      <c r="I891" s="234"/>
      <c r="J891" s="234"/>
      <c r="K891" s="234"/>
      <c r="L891" s="234"/>
      <c r="M891" s="234"/>
      <c r="N891" s="234"/>
      <c r="O891" s="234"/>
      <c r="P891" s="234"/>
      <c r="Q891" s="234"/>
      <c r="R891" s="234"/>
      <c r="S891" s="234"/>
      <c r="T891" s="234"/>
      <c r="U891" s="234"/>
      <c r="V891" s="234"/>
      <c r="W891" s="234"/>
      <c r="X891" s="234"/>
    </row>
    <row r="892" spans="1:24">
      <c r="A892" s="234"/>
      <c r="B892" s="234"/>
      <c r="C892" s="234"/>
      <c r="D892" s="234"/>
      <c r="E892" s="234"/>
      <c r="F892" s="234"/>
      <c r="G892" s="234"/>
      <c r="H892" s="234"/>
      <c r="I892" s="234"/>
      <c r="J892" s="234"/>
      <c r="K892" s="234"/>
      <c r="L892" s="234"/>
      <c r="M892" s="234"/>
      <c r="N892" s="234"/>
      <c r="O892" s="234"/>
      <c r="P892" s="234"/>
      <c r="Q892" s="234"/>
      <c r="R892" s="234"/>
      <c r="S892" s="234"/>
      <c r="T892" s="234"/>
      <c r="U892" s="234"/>
      <c r="V892" s="234"/>
      <c r="W892" s="234"/>
      <c r="X892" s="234"/>
    </row>
    <row r="893" spans="1:24">
      <c r="A893" s="234"/>
      <c r="B893" s="234"/>
      <c r="C893" s="234"/>
      <c r="D893" s="234"/>
      <c r="E893" s="234"/>
      <c r="F893" s="234"/>
      <c r="G893" s="234"/>
      <c r="H893" s="234"/>
      <c r="I893" s="234"/>
      <c r="J893" s="234"/>
      <c r="K893" s="234"/>
      <c r="L893" s="234"/>
      <c r="M893" s="234"/>
      <c r="N893" s="234"/>
      <c r="O893" s="234"/>
      <c r="P893" s="234"/>
      <c r="Q893" s="234"/>
      <c r="R893" s="234"/>
      <c r="S893" s="234"/>
      <c r="T893" s="234"/>
      <c r="U893" s="234"/>
      <c r="V893" s="234"/>
      <c r="W893" s="234"/>
      <c r="X893" s="234"/>
    </row>
    <row r="894" spans="1:24">
      <c r="A894" s="234"/>
      <c r="B894" s="234"/>
      <c r="C894" s="234"/>
      <c r="D894" s="234"/>
      <c r="E894" s="234"/>
      <c r="F894" s="234"/>
      <c r="G894" s="234"/>
      <c r="H894" s="234"/>
      <c r="I894" s="234"/>
      <c r="J894" s="234"/>
      <c r="K894" s="234"/>
      <c r="L894" s="234"/>
      <c r="M894" s="234"/>
      <c r="N894" s="234"/>
      <c r="O894" s="234"/>
      <c r="P894" s="234"/>
      <c r="Q894" s="234"/>
      <c r="R894" s="234"/>
      <c r="S894" s="234"/>
      <c r="T894" s="234"/>
      <c r="U894" s="234"/>
      <c r="V894" s="234"/>
      <c r="W894" s="234"/>
      <c r="X894" s="234"/>
    </row>
    <row r="895" spans="1:24">
      <c r="A895" s="234"/>
      <c r="B895" s="234"/>
      <c r="C895" s="234"/>
      <c r="D895" s="234"/>
      <c r="E895" s="234"/>
      <c r="F895" s="234"/>
      <c r="G895" s="234"/>
      <c r="H895" s="234"/>
      <c r="I895" s="234"/>
      <c r="J895" s="234"/>
      <c r="K895" s="234"/>
      <c r="L895" s="234"/>
      <c r="M895" s="234"/>
      <c r="N895" s="234"/>
      <c r="O895" s="234"/>
      <c r="P895" s="234"/>
      <c r="Q895" s="234"/>
      <c r="R895" s="234"/>
      <c r="S895" s="234"/>
      <c r="T895" s="234"/>
      <c r="U895" s="234"/>
      <c r="V895" s="234"/>
      <c r="W895" s="234"/>
      <c r="X895" s="234"/>
    </row>
    <row r="896" spans="1:24">
      <c r="A896" s="234"/>
      <c r="B896" s="234"/>
      <c r="C896" s="234"/>
      <c r="D896" s="234"/>
      <c r="E896" s="234"/>
      <c r="F896" s="234"/>
      <c r="G896" s="234"/>
      <c r="H896" s="234"/>
      <c r="I896" s="234"/>
      <c r="J896" s="234"/>
      <c r="K896" s="234"/>
      <c r="L896" s="234"/>
      <c r="M896" s="234"/>
      <c r="N896" s="234"/>
      <c r="O896" s="234"/>
      <c r="P896" s="234"/>
      <c r="Q896" s="234"/>
      <c r="R896" s="234"/>
      <c r="S896" s="234"/>
      <c r="T896" s="234"/>
      <c r="U896" s="234"/>
      <c r="V896" s="234"/>
      <c r="W896" s="234"/>
      <c r="X896" s="234"/>
    </row>
    <row r="897" spans="1:24">
      <c r="A897" s="234"/>
      <c r="B897" s="234"/>
      <c r="C897" s="234"/>
      <c r="D897" s="234"/>
      <c r="E897" s="234"/>
      <c r="F897" s="234"/>
      <c r="G897" s="234"/>
      <c r="H897" s="234"/>
      <c r="I897" s="234"/>
      <c r="J897" s="234"/>
      <c r="K897" s="234"/>
      <c r="L897" s="234"/>
      <c r="M897" s="234"/>
      <c r="N897" s="234"/>
      <c r="O897" s="234"/>
      <c r="P897" s="234"/>
      <c r="Q897" s="234"/>
      <c r="R897" s="234"/>
      <c r="S897" s="234"/>
      <c r="T897" s="234"/>
      <c r="U897" s="234"/>
      <c r="V897" s="234"/>
      <c r="W897" s="234"/>
      <c r="X897" s="234"/>
    </row>
    <row r="898" spans="1:24">
      <c r="A898" s="234"/>
      <c r="B898" s="234"/>
      <c r="C898" s="234"/>
      <c r="D898" s="234"/>
      <c r="E898" s="234"/>
      <c r="F898" s="234"/>
      <c r="G898" s="234"/>
      <c r="H898" s="234"/>
      <c r="I898" s="234"/>
      <c r="J898" s="234"/>
      <c r="K898" s="234"/>
      <c r="L898" s="234"/>
      <c r="M898" s="234"/>
      <c r="N898" s="234"/>
      <c r="O898" s="234"/>
      <c r="P898" s="234"/>
      <c r="Q898" s="234"/>
      <c r="R898" s="234"/>
      <c r="S898" s="234"/>
      <c r="T898" s="234"/>
      <c r="U898" s="234"/>
      <c r="V898" s="234"/>
      <c r="W898" s="234"/>
      <c r="X898" s="234"/>
    </row>
    <row r="899" spans="1:24">
      <c r="A899" s="234"/>
      <c r="B899" s="234"/>
      <c r="C899" s="234"/>
      <c r="D899" s="234"/>
      <c r="E899" s="234"/>
      <c r="F899" s="234"/>
      <c r="G899" s="234"/>
      <c r="H899" s="234"/>
      <c r="I899" s="234"/>
      <c r="J899" s="234"/>
      <c r="K899" s="234"/>
      <c r="L899" s="234"/>
      <c r="M899" s="234"/>
      <c r="N899" s="234"/>
      <c r="O899" s="234"/>
      <c r="P899" s="234"/>
      <c r="Q899" s="234"/>
      <c r="R899" s="234"/>
      <c r="S899" s="234"/>
      <c r="T899" s="234"/>
      <c r="U899" s="234"/>
      <c r="V899" s="234"/>
      <c r="W899" s="234"/>
      <c r="X899" s="234"/>
    </row>
    <row r="900" spans="1:24">
      <c r="A900" s="234"/>
      <c r="B900" s="234"/>
      <c r="C900" s="234"/>
      <c r="D900" s="234"/>
      <c r="E900" s="234"/>
      <c r="F900" s="234"/>
      <c r="G900" s="234"/>
      <c r="H900" s="234"/>
      <c r="I900" s="234"/>
      <c r="J900" s="234"/>
      <c r="K900" s="234"/>
      <c r="L900" s="234"/>
      <c r="M900" s="234"/>
      <c r="N900" s="234"/>
      <c r="O900" s="234"/>
      <c r="P900" s="234"/>
      <c r="Q900" s="234"/>
      <c r="R900" s="234"/>
      <c r="S900" s="234"/>
      <c r="T900" s="234"/>
      <c r="U900" s="234"/>
      <c r="V900" s="234"/>
      <c r="W900" s="234"/>
      <c r="X900" s="234"/>
    </row>
    <row r="901" spans="1:24">
      <c r="A901" s="234"/>
      <c r="B901" s="234"/>
      <c r="C901" s="234"/>
      <c r="D901" s="234"/>
      <c r="E901" s="234"/>
      <c r="F901" s="234"/>
      <c r="G901" s="234"/>
      <c r="H901" s="234"/>
      <c r="I901" s="234"/>
      <c r="J901" s="234"/>
      <c r="K901" s="234"/>
      <c r="L901" s="234"/>
      <c r="M901" s="234"/>
      <c r="N901" s="234"/>
      <c r="O901" s="234"/>
      <c r="P901" s="234"/>
      <c r="Q901" s="234"/>
      <c r="R901" s="234"/>
      <c r="S901" s="234"/>
      <c r="T901" s="234"/>
      <c r="U901" s="234"/>
      <c r="V901" s="234"/>
      <c r="W901" s="234"/>
      <c r="X901" s="234"/>
    </row>
    <row r="902" spans="1:24">
      <c r="A902" s="234"/>
      <c r="B902" s="234"/>
      <c r="C902" s="234"/>
      <c r="D902" s="234"/>
      <c r="E902" s="234"/>
      <c r="F902" s="234"/>
      <c r="G902" s="234"/>
      <c r="H902" s="234"/>
      <c r="I902" s="234"/>
      <c r="J902" s="234"/>
      <c r="K902" s="234"/>
      <c r="L902" s="234"/>
      <c r="M902" s="234"/>
      <c r="N902" s="234"/>
      <c r="O902" s="234"/>
      <c r="P902" s="234"/>
      <c r="Q902" s="234"/>
      <c r="R902" s="234"/>
      <c r="S902" s="234"/>
      <c r="T902" s="234"/>
      <c r="U902" s="234"/>
      <c r="V902" s="234"/>
      <c r="W902" s="234"/>
      <c r="X902" s="234"/>
    </row>
    <row r="903" spans="1:24">
      <c r="A903" s="234"/>
      <c r="B903" s="234"/>
      <c r="C903" s="234"/>
      <c r="D903" s="234"/>
      <c r="E903" s="234"/>
      <c r="F903" s="234"/>
      <c r="G903" s="234"/>
      <c r="H903" s="234"/>
      <c r="I903" s="234"/>
      <c r="J903" s="234"/>
      <c r="K903" s="234"/>
      <c r="L903" s="234"/>
      <c r="M903" s="234"/>
      <c r="N903" s="234"/>
      <c r="O903" s="234"/>
      <c r="P903" s="234"/>
      <c r="Q903" s="234"/>
      <c r="R903" s="234"/>
      <c r="S903" s="234"/>
      <c r="T903" s="234"/>
      <c r="U903" s="234"/>
      <c r="V903" s="234"/>
      <c r="W903" s="234"/>
      <c r="X903" s="234"/>
    </row>
    <row r="904" spans="1:24">
      <c r="A904" s="234"/>
      <c r="B904" s="234"/>
      <c r="C904" s="234"/>
      <c r="D904" s="234"/>
      <c r="E904" s="234"/>
      <c r="F904" s="234"/>
      <c r="G904" s="234"/>
      <c r="H904" s="234"/>
      <c r="I904" s="234"/>
      <c r="J904" s="234"/>
      <c r="K904" s="234"/>
      <c r="L904" s="234"/>
      <c r="M904" s="234"/>
      <c r="N904" s="234"/>
      <c r="O904" s="234"/>
      <c r="P904" s="234"/>
      <c r="Q904" s="234"/>
      <c r="R904" s="234"/>
      <c r="S904" s="234"/>
      <c r="T904" s="234"/>
      <c r="U904" s="234"/>
      <c r="V904" s="234"/>
      <c r="W904" s="234"/>
      <c r="X904" s="234"/>
    </row>
    <row r="905" spans="1:24">
      <c r="A905" s="234"/>
      <c r="B905" s="234"/>
      <c r="C905" s="234"/>
      <c r="D905" s="234"/>
      <c r="E905" s="234"/>
      <c r="F905" s="234"/>
      <c r="G905" s="234"/>
      <c r="H905" s="234"/>
      <c r="I905" s="234"/>
      <c r="J905" s="234"/>
      <c r="K905" s="234"/>
      <c r="L905" s="234"/>
      <c r="M905" s="234"/>
      <c r="N905" s="234"/>
      <c r="O905" s="234"/>
      <c r="P905" s="234"/>
      <c r="Q905" s="234"/>
      <c r="R905" s="234"/>
      <c r="S905" s="234"/>
      <c r="T905" s="234"/>
      <c r="U905" s="234"/>
      <c r="V905" s="234"/>
      <c r="W905" s="234"/>
      <c r="X905" s="234"/>
    </row>
    <row r="906" spans="1:24">
      <c r="A906" s="234"/>
      <c r="B906" s="234"/>
      <c r="C906" s="234"/>
      <c r="D906" s="234"/>
      <c r="E906" s="234"/>
      <c r="F906" s="234"/>
      <c r="G906" s="234"/>
      <c r="H906" s="234"/>
      <c r="I906" s="234"/>
      <c r="J906" s="234"/>
      <c r="K906" s="234"/>
      <c r="L906" s="234"/>
      <c r="M906" s="234"/>
      <c r="N906" s="234"/>
      <c r="O906" s="234"/>
      <c r="P906" s="234"/>
      <c r="Q906" s="234"/>
      <c r="R906" s="234"/>
      <c r="S906" s="234"/>
      <c r="T906" s="234"/>
      <c r="U906" s="234"/>
      <c r="V906" s="234"/>
      <c r="W906" s="234"/>
      <c r="X906" s="234"/>
    </row>
    <row r="907" spans="1:24">
      <c r="A907" s="234"/>
      <c r="B907" s="234"/>
      <c r="C907" s="234"/>
      <c r="D907" s="234"/>
      <c r="E907" s="234"/>
      <c r="F907" s="234"/>
      <c r="G907" s="234"/>
      <c r="H907" s="234"/>
      <c r="I907" s="234"/>
      <c r="J907" s="234"/>
      <c r="K907" s="234"/>
      <c r="L907" s="234"/>
      <c r="M907" s="234"/>
      <c r="N907" s="234"/>
      <c r="O907" s="234"/>
      <c r="P907" s="234"/>
      <c r="Q907" s="234"/>
      <c r="R907" s="234"/>
      <c r="S907" s="234"/>
      <c r="T907" s="234"/>
      <c r="U907" s="234"/>
      <c r="V907" s="234"/>
      <c r="W907" s="234"/>
      <c r="X907" s="234"/>
    </row>
    <row r="908" spans="1:24">
      <c r="A908" s="234"/>
      <c r="B908" s="234"/>
      <c r="C908" s="234"/>
      <c r="D908" s="234"/>
      <c r="E908" s="234"/>
      <c r="F908" s="234"/>
      <c r="G908" s="234"/>
      <c r="H908" s="234"/>
      <c r="I908" s="234"/>
      <c r="J908" s="234"/>
      <c r="K908" s="234"/>
      <c r="L908" s="234"/>
      <c r="M908" s="234"/>
      <c r="N908" s="234"/>
      <c r="O908" s="234"/>
      <c r="P908" s="234"/>
      <c r="Q908" s="234"/>
      <c r="R908" s="234"/>
      <c r="S908" s="234"/>
      <c r="T908" s="234"/>
      <c r="U908" s="234"/>
      <c r="V908" s="234"/>
      <c r="W908" s="234"/>
      <c r="X908" s="234"/>
    </row>
    <row r="909" spans="1:24">
      <c r="A909" s="234"/>
      <c r="B909" s="234"/>
      <c r="C909" s="234"/>
      <c r="D909" s="234"/>
      <c r="E909" s="234"/>
      <c r="F909" s="234"/>
      <c r="G909" s="234"/>
      <c r="H909" s="234"/>
      <c r="I909" s="234"/>
      <c r="J909" s="234"/>
      <c r="K909" s="234"/>
      <c r="L909" s="234"/>
      <c r="M909" s="234"/>
      <c r="N909" s="234"/>
      <c r="O909" s="234"/>
      <c r="P909" s="234"/>
      <c r="Q909" s="234"/>
      <c r="R909" s="234"/>
      <c r="S909" s="234"/>
      <c r="T909" s="234"/>
      <c r="U909" s="234"/>
      <c r="V909" s="234"/>
      <c r="W909" s="234"/>
      <c r="X909" s="234"/>
    </row>
    <row r="910" spans="1:24">
      <c r="A910" s="234"/>
      <c r="B910" s="234"/>
      <c r="C910" s="234"/>
      <c r="D910" s="234"/>
      <c r="E910" s="234"/>
      <c r="F910" s="234"/>
      <c r="G910" s="234"/>
      <c r="H910" s="234"/>
      <c r="I910" s="234"/>
      <c r="J910" s="234"/>
      <c r="K910" s="234"/>
      <c r="L910" s="234"/>
      <c r="M910" s="234"/>
      <c r="N910" s="234"/>
      <c r="O910" s="234"/>
      <c r="P910" s="234"/>
      <c r="Q910" s="234"/>
      <c r="R910" s="234"/>
      <c r="S910" s="234"/>
      <c r="T910" s="234"/>
      <c r="U910" s="234"/>
      <c r="V910" s="234"/>
      <c r="W910" s="234"/>
      <c r="X910" s="234"/>
    </row>
    <row r="911" spans="1:24">
      <c r="A911" s="234"/>
      <c r="B911" s="234"/>
      <c r="C911" s="234"/>
      <c r="D911" s="234"/>
      <c r="E911" s="234"/>
      <c r="F911" s="234"/>
      <c r="G911" s="234"/>
      <c r="H911" s="234"/>
      <c r="I911" s="234"/>
      <c r="J911" s="234"/>
      <c r="K911" s="234"/>
      <c r="L911" s="234"/>
      <c r="M911" s="234"/>
      <c r="N911" s="234"/>
      <c r="O911" s="234"/>
      <c r="P911" s="234"/>
      <c r="Q911" s="234"/>
      <c r="R911" s="234"/>
      <c r="S911" s="234"/>
      <c r="T911" s="234"/>
      <c r="U911" s="234"/>
      <c r="V911" s="234"/>
      <c r="W911" s="234"/>
      <c r="X911" s="234"/>
    </row>
    <row r="912" spans="1:24">
      <c r="A912" s="234"/>
      <c r="B912" s="234"/>
      <c r="C912" s="234"/>
      <c r="D912" s="234"/>
      <c r="E912" s="234"/>
      <c r="F912" s="234"/>
      <c r="G912" s="234"/>
      <c r="H912" s="234"/>
      <c r="I912" s="234"/>
      <c r="J912" s="234"/>
      <c r="K912" s="234"/>
      <c r="L912" s="234"/>
      <c r="M912" s="234"/>
      <c r="N912" s="234"/>
      <c r="O912" s="234"/>
      <c r="P912" s="234"/>
      <c r="Q912" s="234"/>
      <c r="R912" s="234"/>
      <c r="S912" s="234"/>
      <c r="T912" s="234"/>
      <c r="U912" s="234"/>
      <c r="V912" s="234"/>
      <c r="W912" s="234"/>
      <c r="X912" s="234"/>
    </row>
    <row r="913" spans="1:24">
      <c r="A913" s="234"/>
      <c r="B913" s="234"/>
      <c r="C913" s="234"/>
      <c r="D913" s="234"/>
      <c r="E913" s="234"/>
      <c r="F913" s="234"/>
      <c r="G913" s="234"/>
      <c r="H913" s="234"/>
      <c r="I913" s="234"/>
      <c r="J913" s="234"/>
      <c r="K913" s="234"/>
      <c r="L913" s="234"/>
      <c r="M913" s="234"/>
      <c r="N913" s="234"/>
      <c r="O913" s="234"/>
      <c r="P913" s="234"/>
      <c r="Q913" s="234"/>
      <c r="R913" s="234"/>
      <c r="S913" s="234"/>
      <c r="T913" s="234"/>
      <c r="U913" s="234"/>
      <c r="V913" s="234"/>
      <c r="W913" s="234"/>
      <c r="X913" s="234"/>
    </row>
    <row r="914" spans="1:24">
      <c r="A914" s="234"/>
      <c r="B914" s="234"/>
      <c r="C914" s="234"/>
      <c r="D914" s="234"/>
      <c r="E914" s="234"/>
      <c r="F914" s="234"/>
      <c r="G914" s="234"/>
      <c r="H914" s="234"/>
      <c r="I914" s="234"/>
      <c r="J914" s="234"/>
      <c r="K914" s="234"/>
      <c r="L914" s="234"/>
      <c r="M914" s="234"/>
      <c r="N914" s="234"/>
      <c r="O914" s="234"/>
      <c r="P914" s="234"/>
      <c r="Q914" s="234"/>
      <c r="R914" s="234"/>
      <c r="S914" s="234"/>
      <c r="T914" s="234"/>
      <c r="U914" s="234"/>
      <c r="V914" s="234"/>
      <c r="W914" s="234"/>
      <c r="X914" s="234"/>
    </row>
    <row r="915" spans="1:24">
      <c r="A915" s="234"/>
      <c r="B915" s="234"/>
      <c r="C915" s="234"/>
      <c r="D915" s="234"/>
      <c r="E915" s="234"/>
      <c r="F915" s="234"/>
      <c r="G915" s="234"/>
      <c r="H915" s="234"/>
      <c r="I915" s="234"/>
      <c r="J915" s="234"/>
      <c r="K915" s="234"/>
      <c r="L915" s="234"/>
      <c r="M915" s="234"/>
      <c r="N915" s="234"/>
      <c r="O915" s="234"/>
      <c r="P915" s="234"/>
      <c r="Q915" s="234"/>
      <c r="R915" s="234"/>
      <c r="S915" s="234"/>
      <c r="T915" s="234"/>
      <c r="U915" s="234"/>
      <c r="V915" s="234"/>
      <c r="W915" s="234"/>
      <c r="X915" s="234"/>
    </row>
    <row r="916" spans="1:24">
      <c r="A916" s="234"/>
      <c r="B916" s="234"/>
      <c r="C916" s="234"/>
      <c r="D916" s="234"/>
      <c r="E916" s="234"/>
      <c r="F916" s="234"/>
      <c r="G916" s="234"/>
      <c r="H916" s="234"/>
      <c r="I916" s="234"/>
      <c r="J916" s="234"/>
      <c r="K916" s="234"/>
      <c r="L916" s="234"/>
      <c r="M916" s="234"/>
      <c r="N916" s="234"/>
      <c r="O916" s="234"/>
      <c r="P916" s="234"/>
      <c r="Q916" s="234"/>
      <c r="R916" s="234"/>
      <c r="S916" s="234"/>
      <c r="T916" s="234"/>
      <c r="U916" s="234"/>
      <c r="V916" s="234"/>
      <c r="W916" s="234"/>
      <c r="X916" s="234"/>
    </row>
    <row r="917" spans="1:24">
      <c r="A917" s="234"/>
      <c r="B917" s="234"/>
      <c r="C917" s="234"/>
      <c r="D917" s="234"/>
      <c r="E917" s="234"/>
      <c r="F917" s="234"/>
      <c r="G917" s="234"/>
      <c r="H917" s="234"/>
      <c r="I917" s="234"/>
      <c r="J917" s="234"/>
      <c r="K917" s="234"/>
      <c r="L917" s="234"/>
      <c r="M917" s="234"/>
      <c r="N917" s="234"/>
      <c r="O917" s="234"/>
      <c r="P917" s="234"/>
      <c r="Q917" s="234"/>
      <c r="R917" s="234"/>
      <c r="S917" s="234"/>
      <c r="T917" s="234"/>
      <c r="U917" s="234"/>
      <c r="V917" s="234"/>
      <c r="W917" s="234"/>
      <c r="X917" s="234"/>
    </row>
    <row r="918" spans="1:24">
      <c r="A918" s="234"/>
      <c r="B918" s="234"/>
      <c r="C918" s="234"/>
      <c r="D918" s="234"/>
      <c r="E918" s="234"/>
      <c r="F918" s="234"/>
      <c r="G918" s="234"/>
      <c r="H918" s="234"/>
      <c r="I918" s="234"/>
      <c r="J918" s="234"/>
      <c r="K918" s="234"/>
      <c r="L918" s="234"/>
      <c r="M918" s="234"/>
      <c r="N918" s="234"/>
      <c r="O918" s="234"/>
      <c r="P918" s="234"/>
      <c r="Q918" s="234"/>
      <c r="R918" s="234"/>
      <c r="S918" s="234"/>
      <c r="T918" s="234"/>
      <c r="U918" s="234"/>
      <c r="V918" s="234"/>
      <c r="W918" s="234"/>
      <c r="X918" s="234"/>
    </row>
    <row r="919" spans="1:24">
      <c r="A919" s="234"/>
      <c r="B919" s="234"/>
      <c r="C919" s="234"/>
      <c r="D919" s="234"/>
      <c r="E919" s="234"/>
      <c r="F919" s="234"/>
      <c r="G919" s="234"/>
      <c r="H919" s="234"/>
      <c r="I919" s="234"/>
      <c r="J919" s="234"/>
      <c r="K919" s="234"/>
      <c r="L919" s="234"/>
      <c r="M919" s="234"/>
      <c r="N919" s="234"/>
      <c r="O919" s="234"/>
      <c r="P919" s="234"/>
      <c r="Q919" s="234"/>
      <c r="R919" s="234"/>
      <c r="S919" s="234"/>
      <c r="T919" s="234"/>
      <c r="U919" s="234"/>
      <c r="V919" s="234"/>
      <c r="W919" s="234"/>
      <c r="X919" s="234"/>
    </row>
    <row r="920" spans="1:24">
      <c r="A920" s="234"/>
      <c r="B920" s="234"/>
      <c r="C920" s="234"/>
      <c r="D920" s="234"/>
      <c r="E920" s="234"/>
      <c r="F920" s="234"/>
      <c r="G920" s="234"/>
      <c r="H920" s="234"/>
      <c r="I920" s="234"/>
      <c r="J920" s="234"/>
      <c r="K920" s="234"/>
      <c r="L920" s="234"/>
      <c r="M920" s="234"/>
      <c r="N920" s="234"/>
      <c r="O920" s="234"/>
      <c r="P920" s="234"/>
      <c r="Q920" s="234"/>
      <c r="R920" s="234"/>
      <c r="S920" s="234"/>
      <c r="T920" s="234"/>
      <c r="U920" s="234"/>
      <c r="V920" s="234"/>
      <c r="W920" s="234"/>
      <c r="X920" s="234"/>
    </row>
    <row r="921" spans="1:24">
      <c r="A921" s="234"/>
      <c r="B921" s="234"/>
      <c r="C921" s="234"/>
      <c r="D921" s="234"/>
      <c r="E921" s="234"/>
      <c r="F921" s="234"/>
      <c r="G921" s="234"/>
      <c r="H921" s="234"/>
      <c r="I921" s="234"/>
      <c r="J921" s="234"/>
      <c r="K921" s="234"/>
      <c r="L921" s="234"/>
      <c r="M921" s="234"/>
      <c r="N921" s="234"/>
      <c r="O921" s="234"/>
      <c r="P921" s="234"/>
      <c r="Q921" s="234"/>
      <c r="R921" s="234"/>
      <c r="S921" s="234"/>
      <c r="T921" s="234"/>
      <c r="U921" s="234"/>
      <c r="V921" s="234"/>
      <c r="W921" s="234"/>
      <c r="X921" s="234"/>
    </row>
    <row r="922" spans="1:24">
      <c r="A922" s="234"/>
      <c r="B922" s="234"/>
      <c r="C922" s="234"/>
      <c r="D922" s="234"/>
      <c r="E922" s="234"/>
      <c r="F922" s="234"/>
      <c r="G922" s="234"/>
      <c r="H922" s="234"/>
      <c r="I922" s="234"/>
      <c r="J922" s="234"/>
      <c r="K922" s="234"/>
      <c r="L922" s="234"/>
      <c r="M922" s="234"/>
      <c r="N922" s="234"/>
      <c r="O922" s="234"/>
      <c r="P922" s="234"/>
      <c r="Q922" s="234"/>
      <c r="R922" s="234"/>
      <c r="S922" s="234"/>
      <c r="T922" s="234"/>
      <c r="U922" s="234"/>
      <c r="V922" s="234"/>
      <c r="W922" s="234"/>
      <c r="X922" s="234"/>
    </row>
    <row r="923" spans="1:24">
      <c r="A923" s="234"/>
      <c r="B923" s="234"/>
      <c r="C923" s="234"/>
      <c r="D923" s="234"/>
      <c r="E923" s="234"/>
      <c r="F923" s="234"/>
      <c r="G923" s="234"/>
      <c r="H923" s="234"/>
      <c r="I923" s="234"/>
      <c r="J923" s="234"/>
      <c r="K923" s="234"/>
      <c r="L923" s="234"/>
      <c r="M923" s="234"/>
      <c r="N923" s="234"/>
      <c r="O923" s="234"/>
      <c r="P923" s="234"/>
      <c r="Q923" s="234"/>
      <c r="R923" s="234"/>
      <c r="S923" s="234"/>
      <c r="T923" s="234"/>
      <c r="U923" s="234"/>
      <c r="V923" s="234"/>
      <c r="W923" s="234"/>
      <c r="X923" s="234"/>
    </row>
    <row r="924" spans="1:24">
      <c r="A924" s="234"/>
      <c r="B924" s="234"/>
      <c r="C924" s="234"/>
      <c r="D924" s="234"/>
      <c r="E924" s="234"/>
      <c r="F924" s="234"/>
      <c r="G924" s="234"/>
      <c r="H924" s="234"/>
      <c r="I924" s="234"/>
      <c r="J924" s="234"/>
      <c r="K924" s="234"/>
      <c r="L924" s="234"/>
      <c r="M924" s="234"/>
      <c r="N924" s="234"/>
      <c r="O924" s="234"/>
      <c r="P924" s="234"/>
      <c r="Q924" s="234"/>
      <c r="R924" s="234"/>
      <c r="S924" s="234"/>
      <c r="T924" s="234"/>
      <c r="U924" s="234"/>
      <c r="V924" s="234"/>
      <c r="W924" s="234"/>
      <c r="X924" s="234"/>
    </row>
    <row r="925" spans="1:24">
      <c r="A925" s="234"/>
      <c r="B925" s="234"/>
      <c r="C925" s="234"/>
      <c r="D925" s="234"/>
      <c r="E925" s="234"/>
      <c r="F925" s="234"/>
      <c r="G925" s="234"/>
      <c r="H925" s="234"/>
      <c r="I925" s="234"/>
      <c r="J925" s="234"/>
      <c r="K925" s="234"/>
      <c r="L925" s="234"/>
      <c r="M925" s="234"/>
      <c r="N925" s="234"/>
      <c r="O925" s="234"/>
      <c r="P925" s="234"/>
      <c r="Q925" s="234"/>
      <c r="R925" s="234"/>
      <c r="S925" s="234"/>
      <c r="T925" s="234"/>
      <c r="U925" s="234"/>
      <c r="V925" s="234"/>
      <c r="W925" s="234"/>
      <c r="X925" s="234"/>
    </row>
    <row r="926" spans="1:24">
      <c r="A926" s="234"/>
      <c r="B926" s="234"/>
      <c r="C926" s="234"/>
      <c r="D926" s="234"/>
      <c r="E926" s="234"/>
      <c r="F926" s="234"/>
      <c r="G926" s="234"/>
      <c r="H926" s="234"/>
      <c r="I926" s="234"/>
      <c r="J926" s="234"/>
      <c r="K926" s="234"/>
      <c r="L926" s="234"/>
      <c r="M926" s="234"/>
      <c r="N926" s="234"/>
      <c r="O926" s="234"/>
      <c r="P926" s="234"/>
      <c r="Q926" s="234"/>
      <c r="R926" s="234"/>
      <c r="S926" s="234"/>
      <c r="T926" s="234"/>
      <c r="U926" s="234"/>
      <c r="V926" s="234"/>
      <c r="W926" s="234"/>
      <c r="X926" s="234"/>
    </row>
    <row r="927" spans="1:24">
      <c r="A927" s="234"/>
      <c r="B927" s="234"/>
      <c r="C927" s="234"/>
      <c r="D927" s="234"/>
      <c r="E927" s="234"/>
      <c r="F927" s="234"/>
      <c r="G927" s="234"/>
      <c r="H927" s="234"/>
      <c r="I927" s="234"/>
      <c r="J927" s="234"/>
      <c r="K927" s="234"/>
      <c r="L927" s="234"/>
      <c r="M927" s="234"/>
      <c r="N927" s="234"/>
      <c r="O927" s="234"/>
      <c r="P927" s="234"/>
      <c r="Q927" s="234"/>
      <c r="R927" s="234"/>
      <c r="S927" s="234"/>
      <c r="T927" s="234"/>
      <c r="U927" s="234"/>
      <c r="V927" s="234"/>
      <c r="W927" s="234"/>
      <c r="X927" s="234"/>
    </row>
    <row r="928" spans="1:24">
      <c r="A928" s="234"/>
      <c r="B928" s="234"/>
      <c r="C928" s="234"/>
      <c r="D928" s="234"/>
      <c r="E928" s="234"/>
      <c r="F928" s="234"/>
      <c r="G928" s="234"/>
      <c r="H928" s="234"/>
      <c r="I928" s="234"/>
      <c r="J928" s="234"/>
      <c r="K928" s="234"/>
      <c r="L928" s="234"/>
      <c r="M928" s="234"/>
      <c r="N928" s="234"/>
      <c r="O928" s="234"/>
      <c r="P928" s="234"/>
      <c r="Q928" s="234"/>
      <c r="R928" s="234"/>
      <c r="S928" s="234"/>
      <c r="T928" s="234"/>
      <c r="U928" s="234"/>
      <c r="V928" s="234"/>
      <c r="W928" s="234"/>
      <c r="X928" s="234"/>
    </row>
    <row r="929" spans="1:24">
      <c r="A929" s="234"/>
      <c r="B929" s="234"/>
      <c r="C929" s="234"/>
      <c r="D929" s="234"/>
      <c r="E929" s="234"/>
      <c r="F929" s="234"/>
      <c r="G929" s="234"/>
      <c r="H929" s="234"/>
      <c r="I929" s="234"/>
      <c r="J929" s="234"/>
      <c r="K929" s="234"/>
      <c r="L929" s="234"/>
      <c r="M929" s="234"/>
      <c r="N929" s="234"/>
      <c r="O929" s="234"/>
      <c r="P929" s="234"/>
      <c r="Q929" s="234"/>
      <c r="R929" s="234"/>
      <c r="S929" s="234"/>
      <c r="T929" s="234"/>
      <c r="U929" s="234"/>
      <c r="V929" s="234"/>
      <c r="W929" s="234"/>
      <c r="X929" s="234"/>
    </row>
    <row r="930" spans="1:24">
      <c r="A930" s="234"/>
      <c r="B930" s="234"/>
      <c r="C930" s="234"/>
      <c r="D930" s="234"/>
      <c r="E930" s="234"/>
      <c r="F930" s="234"/>
      <c r="G930" s="234"/>
      <c r="H930" s="234"/>
      <c r="I930" s="234"/>
      <c r="J930" s="234"/>
      <c r="K930" s="234"/>
      <c r="L930" s="234"/>
      <c r="M930" s="234"/>
      <c r="N930" s="234"/>
      <c r="O930" s="234"/>
      <c r="P930" s="234"/>
      <c r="Q930" s="234"/>
      <c r="R930" s="234"/>
      <c r="S930" s="234"/>
      <c r="T930" s="234"/>
      <c r="U930" s="234"/>
      <c r="V930" s="234"/>
      <c r="W930" s="234"/>
      <c r="X930" s="234"/>
    </row>
    <row r="931" spans="1:24">
      <c r="A931" s="234"/>
      <c r="B931" s="234"/>
      <c r="C931" s="234"/>
      <c r="D931" s="234"/>
      <c r="E931" s="234"/>
      <c r="F931" s="234"/>
      <c r="G931" s="234"/>
      <c r="H931" s="234"/>
      <c r="I931" s="234"/>
      <c r="J931" s="234"/>
      <c r="K931" s="234"/>
      <c r="L931" s="234"/>
      <c r="M931" s="234"/>
      <c r="N931" s="234"/>
      <c r="O931" s="234"/>
      <c r="P931" s="234"/>
      <c r="Q931" s="234"/>
      <c r="R931" s="234"/>
      <c r="S931" s="234"/>
      <c r="T931" s="234"/>
      <c r="U931" s="234"/>
      <c r="V931" s="234"/>
      <c r="W931" s="234"/>
      <c r="X931" s="234"/>
    </row>
    <row r="932" spans="1:24">
      <c r="A932" s="234"/>
      <c r="B932" s="234"/>
      <c r="C932" s="234"/>
      <c r="D932" s="234"/>
      <c r="E932" s="234"/>
      <c r="F932" s="234"/>
      <c r="G932" s="234"/>
      <c r="H932" s="234"/>
      <c r="I932" s="234"/>
      <c r="J932" s="234"/>
      <c r="K932" s="234"/>
      <c r="L932" s="234"/>
      <c r="M932" s="234"/>
      <c r="N932" s="234"/>
      <c r="O932" s="234"/>
      <c r="P932" s="234"/>
      <c r="Q932" s="234"/>
      <c r="R932" s="234"/>
      <c r="S932" s="234"/>
      <c r="T932" s="234"/>
      <c r="U932" s="234"/>
      <c r="V932" s="234"/>
      <c r="W932" s="234"/>
      <c r="X932" s="234"/>
    </row>
    <row r="933" spans="1:24">
      <c r="A933" s="234"/>
      <c r="B933" s="234"/>
      <c r="C933" s="234"/>
      <c r="D933" s="234"/>
      <c r="E933" s="234"/>
      <c r="F933" s="234"/>
      <c r="G933" s="234"/>
      <c r="H933" s="234"/>
      <c r="I933" s="234"/>
      <c r="J933" s="234"/>
      <c r="K933" s="234"/>
      <c r="L933" s="234"/>
      <c r="M933" s="234"/>
      <c r="N933" s="234"/>
      <c r="O933" s="234"/>
      <c r="P933" s="234"/>
      <c r="Q933" s="234"/>
      <c r="R933" s="234"/>
      <c r="S933" s="234"/>
      <c r="T933" s="234"/>
      <c r="U933" s="234"/>
      <c r="V933" s="234"/>
      <c r="W933" s="234"/>
      <c r="X933" s="234"/>
    </row>
    <row r="934" spans="1:24">
      <c r="A934" s="234"/>
      <c r="B934" s="234"/>
      <c r="C934" s="234"/>
      <c r="D934" s="234"/>
      <c r="E934" s="234"/>
      <c r="F934" s="234"/>
      <c r="G934" s="234"/>
      <c r="H934" s="234"/>
      <c r="I934" s="234"/>
      <c r="J934" s="234"/>
      <c r="K934" s="234"/>
      <c r="L934" s="234"/>
      <c r="M934" s="234"/>
      <c r="N934" s="234"/>
      <c r="O934" s="234"/>
      <c r="P934" s="234"/>
      <c r="Q934" s="234"/>
      <c r="R934" s="234"/>
      <c r="S934" s="234"/>
      <c r="T934" s="234"/>
      <c r="U934" s="234"/>
      <c r="V934" s="234"/>
      <c r="W934" s="234"/>
      <c r="X934" s="234"/>
    </row>
    <row r="935" spans="1:24">
      <c r="A935" s="234"/>
      <c r="B935" s="234"/>
      <c r="C935" s="234"/>
      <c r="D935" s="234"/>
      <c r="E935" s="234"/>
      <c r="F935" s="234"/>
      <c r="G935" s="234"/>
      <c r="H935" s="234"/>
      <c r="I935" s="234"/>
      <c r="J935" s="234"/>
      <c r="K935" s="234"/>
      <c r="L935" s="234"/>
      <c r="M935" s="234"/>
      <c r="N935" s="234"/>
      <c r="O935" s="234"/>
      <c r="P935" s="234"/>
      <c r="Q935" s="234"/>
      <c r="R935" s="234"/>
      <c r="S935" s="234"/>
      <c r="T935" s="234"/>
      <c r="U935" s="234"/>
      <c r="V935" s="234"/>
      <c r="W935" s="234"/>
      <c r="X935" s="234"/>
    </row>
    <row r="936" spans="1:24">
      <c r="A936" s="234"/>
      <c r="B936" s="234"/>
      <c r="C936" s="234"/>
      <c r="D936" s="234"/>
      <c r="E936" s="234"/>
      <c r="F936" s="234"/>
      <c r="G936" s="234"/>
      <c r="H936" s="234"/>
      <c r="I936" s="234"/>
      <c r="J936" s="234"/>
      <c r="K936" s="234"/>
      <c r="L936" s="234"/>
      <c r="M936" s="234"/>
      <c r="N936" s="234"/>
      <c r="O936" s="234"/>
      <c r="P936" s="234"/>
      <c r="Q936" s="234"/>
      <c r="R936" s="234"/>
      <c r="S936" s="234"/>
      <c r="T936" s="234"/>
      <c r="U936" s="234"/>
      <c r="V936" s="234"/>
      <c r="W936" s="234"/>
      <c r="X936" s="234"/>
    </row>
    <row r="937" spans="1:24">
      <c r="A937" s="234"/>
      <c r="B937" s="234"/>
      <c r="C937" s="234"/>
      <c r="D937" s="234"/>
      <c r="E937" s="234"/>
      <c r="F937" s="234"/>
      <c r="G937" s="234"/>
      <c r="H937" s="234"/>
      <c r="I937" s="234"/>
      <c r="J937" s="234"/>
      <c r="K937" s="234"/>
      <c r="L937" s="234"/>
      <c r="M937" s="234"/>
      <c r="N937" s="234"/>
      <c r="O937" s="234"/>
      <c r="P937" s="234"/>
      <c r="Q937" s="234"/>
      <c r="R937" s="234"/>
      <c r="S937" s="234"/>
      <c r="T937" s="234"/>
      <c r="U937" s="234"/>
      <c r="V937" s="234"/>
      <c r="W937" s="234"/>
      <c r="X937" s="234"/>
    </row>
    <row r="938" spans="1:24">
      <c r="A938" s="234"/>
      <c r="B938" s="234"/>
      <c r="C938" s="234"/>
      <c r="D938" s="234"/>
      <c r="E938" s="234"/>
      <c r="F938" s="234"/>
      <c r="G938" s="234"/>
      <c r="H938" s="234"/>
      <c r="I938" s="234"/>
      <c r="J938" s="234"/>
      <c r="K938" s="234"/>
      <c r="L938" s="234"/>
      <c r="M938" s="234"/>
      <c r="N938" s="234"/>
      <c r="O938" s="234"/>
      <c r="P938" s="234"/>
      <c r="Q938" s="234"/>
      <c r="R938" s="234"/>
      <c r="S938" s="234"/>
      <c r="T938" s="234"/>
      <c r="U938" s="234"/>
      <c r="V938" s="234"/>
      <c r="W938" s="234"/>
      <c r="X938" s="234"/>
    </row>
    <row r="939" spans="1:24">
      <c r="A939" s="234"/>
      <c r="B939" s="234"/>
      <c r="C939" s="234"/>
      <c r="D939" s="234"/>
      <c r="E939" s="234"/>
      <c r="F939" s="234"/>
      <c r="G939" s="234"/>
      <c r="H939" s="234"/>
      <c r="I939" s="234"/>
      <c r="J939" s="234"/>
      <c r="K939" s="234"/>
      <c r="L939" s="234"/>
      <c r="M939" s="234"/>
      <c r="N939" s="234"/>
      <c r="O939" s="234"/>
      <c r="P939" s="234"/>
      <c r="Q939" s="234"/>
      <c r="R939" s="234"/>
      <c r="S939" s="234"/>
      <c r="T939" s="234"/>
      <c r="U939" s="234"/>
      <c r="V939" s="234"/>
      <c r="W939" s="234"/>
      <c r="X939" s="234"/>
    </row>
    <row r="940" spans="1:24">
      <c r="A940" s="234"/>
      <c r="B940" s="234"/>
      <c r="C940" s="234"/>
      <c r="D940" s="234"/>
      <c r="E940" s="234"/>
      <c r="F940" s="234"/>
      <c r="G940" s="234"/>
      <c r="H940" s="234"/>
      <c r="I940" s="234"/>
      <c r="J940" s="234"/>
      <c r="K940" s="234"/>
      <c r="L940" s="234"/>
      <c r="M940" s="234"/>
      <c r="N940" s="234"/>
      <c r="O940" s="234"/>
      <c r="P940" s="234"/>
      <c r="Q940" s="234"/>
      <c r="R940" s="234"/>
      <c r="S940" s="234"/>
      <c r="T940" s="234"/>
      <c r="U940" s="234"/>
      <c r="V940" s="234"/>
      <c r="W940" s="234"/>
      <c r="X940" s="234"/>
    </row>
    <row r="941" spans="1:24">
      <c r="A941" s="234"/>
      <c r="B941" s="234"/>
      <c r="C941" s="234"/>
      <c r="D941" s="234"/>
      <c r="E941" s="234"/>
      <c r="F941" s="234"/>
      <c r="G941" s="234"/>
      <c r="H941" s="234"/>
      <c r="I941" s="234"/>
      <c r="J941" s="234"/>
      <c r="K941" s="234"/>
      <c r="L941" s="234"/>
      <c r="M941" s="234"/>
      <c r="N941" s="234"/>
      <c r="O941" s="234"/>
      <c r="P941" s="234"/>
      <c r="Q941" s="234"/>
      <c r="R941" s="234"/>
      <c r="S941" s="234"/>
      <c r="T941" s="234"/>
      <c r="U941" s="234"/>
      <c r="V941" s="234"/>
      <c r="W941" s="234"/>
      <c r="X941" s="234"/>
    </row>
    <row r="942" spans="1:24">
      <c r="A942" s="234"/>
      <c r="B942" s="234"/>
      <c r="C942" s="234"/>
      <c r="D942" s="234"/>
      <c r="E942" s="234"/>
      <c r="F942" s="234"/>
      <c r="G942" s="234"/>
      <c r="H942" s="234"/>
      <c r="I942" s="234"/>
      <c r="J942" s="234"/>
      <c r="K942" s="234"/>
      <c r="L942" s="234"/>
      <c r="M942" s="234"/>
      <c r="N942" s="234"/>
      <c r="O942" s="234"/>
      <c r="P942" s="234"/>
      <c r="Q942" s="234"/>
      <c r="R942" s="234"/>
      <c r="S942" s="234"/>
      <c r="T942" s="234"/>
      <c r="U942" s="234"/>
      <c r="V942" s="234"/>
      <c r="W942" s="234"/>
      <c r="X942" s="234"/>
    </row>
    <row r="943" spans="1:24">
      <c r="A943" s="234"/>
      <c r="B943" s="234"/>
      <c r="C943" s="234"/>
      <c r="D943" s="234"/>
      <c r="E943" s="234"/>
      <c r="F943" s="234"/>
      <c r="G943" s="234"/>
      <c r="H943" s="234"/>
      <c r="I943" s="234"/>
      <c r="J943" s="234"/>
      <c r="K943" s="234"/>
      <c r="L943" s="234"/>
      <c r="M943" s="234"/>
      <c r="N943" s="234"/>
      <c r="O943" s="234"/>
      <c r="P943" s="234"/>
      <c r="Q943" s="234"/>
      <c r="R943" s="234"/>
      <c r="S943" s="234"/>
      <c r="T943" s="234"/>
      <c r="U943" s="234"/>
      <c r="V943" s="234"/>
      <c r="W943" s="234"/>
      <c r="X943" s="234"/>
    </row>
    <row r="944" spans="1:24">
      <c r="A944" s="234"/>
      <c r="B944" s="234"/>
      <c r="C944" s="234"/>
      <c r="D944" s="234"/>
      <c r="E944" s="234"/>
      <c r="F944" s="234"/>
      <c r="G944" s="234"/>
      <c r="H944" s="234"/>
      <c r="I944" s="234"/>
      <c r="J944" s="234"/>
      <c r="K944" s="234"/>
      <c r="L944" s="234"/>
      <c r="M944" s="234"/>
      <c r="N944" s="234"/>
      <c r="O944" s="234"/>
      <c r="P944" s="234"/>
      <c r="Q944" s="234"/>
      <c r="R944" s="234"/>
      <c r="S944" s="234"/>
      <c r="T944" s="234"/>
      <c r="U944" s="234"/>
      <c r="V944" s="234"/>
      <c r="W944" s="234"/>
      <c r="X944" s="234"/>
    </row>
    <row r="945" spans="1:24">
      <c r="A945" s="234"/>
      <c r="B945" s="234"/>
      <c r="C945" s="234"/>
      <c r="D945" s="234"/>
      <c r="E945" s="234"/>
      <c r="F945" s="234"/>
      <c r="G945" s="234"/>
      <c r="H945" s="234"/>
      <c r="I945" s="234"/>
      <c r="J945" s="234"/>
      <c r="K945" s="234"/>
      <c r="L945" s="234"/>
      <c r="M945" s="234"/>
      <c r="N945" s="234"/>
      <c r="O945" s="234"/>
      <c r="P945" s="234"/>
      <c r="Q945" s="234"/>
      <c r="R945" s="234"/>
      <c r="S945" s="234"/>
      <c r="T945" s="234"/>
      <c r="U945" s="234"/>
      <c r="V945" s="234"/>
      <c r="W945" s="234"/>
      <c r="X945" s="234"/>
    </row>
    <row r="946" spans="1:24">
      <c r="A946" s="234"/>
      <c r="B946" s="234"/>
      <c r="C946" s="234"/>
      <c r="D946" s="234"/>
      <c r="E946" s="234"/>
      <c r="F946" s="234"/>
      <c r="G946" s="234"/>
      <c r="H946" s="234"/>
      <c r="I946" s="234"/>
      <c r="J946" s="234"/>
      <c r="K946" s="234"/>
      <c r="L946" s="234"/>
      <c r="M946" s="234"/>
      <c r="N946" s="234"/>
      <c r="O946" s="234"/>
      <c r="P946" s="234"/>
      <c r="Q946" s="234"/>
      <c r="R946" s="234"/>
      <c r="S946" s="234"/>
      <c r="T946" s="234"/>
      <c r="U946" s="234"/>
      <c r="V946" s="234"/>
      <c r="W946" s="234"/>
      <c r="X946" s="234"/>
    </row>
    <row r="947" spans="1:24">
      <c r="A947" s="234"/>
      <c r="B947" s="234"/>
      <c r="C947" s="234"/>
      <c r="D947" s="234"/>
      <c r="E947" s="234"/>
      <c r="F947" s="234"/>
      <c r="G947" s="234"/>
      <c r="H947" s="234"/>
      <c r="I947" s="234"/>
      <c r="J947" s="234"/>
      <c r="K947" s="234"/>
      <c r="L947" s="234"/>
      <c r="M947" s="234"/>
      <c r="N947" s="234"/>
      <c r="O947" s="234"/>
      <c r="P947" s="234"/>
      <c r="Q947" s="234"/>
      <c r="R947" s="234"/>
      <c r="S947" s="234"/>
      <c r="T947" s="234"/>
      <c r="U947" s="234"/>
      <c r="V947" s="234"/>
      <c r="W947" s="234"/>
      <c r="X947" s="234"/>
    </row>
    <row r="948" spans="1:24">
      <c r="A948" s="234"/>
      <c r="B948" s="234"/>
      <c r="C948" s="234"/>
      <c r="D948" s="234"/>
      <c r="E948" s="234"/>
      <c r="F948" s="234"/>
      <c r="G948" s="234"/>
      <c r="H948" s="234"/>
      <c r="I948" s="234"/>
      <c r="J948" s="234"/>
      <c r="K948" s="234"/>
      <c r="L948" s="234"/>
      <c r="M948" s="234"/>
      <c r="N948" s="234"/>
      <c r="O948" s="234"/>
      <c r="P948" s="234"/>
      <c r="Q948" s="234"/>
      <c r="R948" s="234"/>
      <c r="S948" s="234"/>
      <c r="T948" s="234"/>
      <c r="U948" s="234"/>
      <c r="V948" s="234"/>
      <c r="W948" s="234"/>
      <c r="X948" s="234"/>
    </row>
    <row r="949" spans="1:24">
      <c r="A949" s="234"/>
      <c r="B949" s="234"/>
      <c r="C949" s="234"/>
      <c r="D949" s="234"/>
      <c r="E949" s="234"/>
      <c r="F949" s="234"/>
      <c r="G949" s="234"/>
      <c r="H949" s="234"/>
      <c r="I949" s="234"/>
      <c r="J949" s="234"/>
      <c r="K949" s="234"/>
      <c r="L949" s="234"/>
      <c r="M949" s="234"/>
      <c r="N949" s="234"/>
      <c r="O949" s="234"/>
      <c r="P949" s="234"/>
      <c r="Q949" s="234"/>
      <c r="R949" s="234"/>
      <c r="S949" s="234"/>
      <c r="T949" s="234"/>
      <c r="U949" s="234"/>
      <c r="V949" s="234"/>
      <c r="W949" s="234"/>
      <c r="X949" s="234"/>
    </row>
    <row r="950" spans="1:24">
      <c r="A950" s="234"/>
      <c r="B950" s="234"/>
      <c r="C950" s="234"/>
      <c r="D950" s="234"/>
      <c r="E950" s="234"/>
      <c r="F950" s="234"/>
      <c r="G950" s="234"/>
      <c r="H950" s="234"/>
      <c r="I950" s="234"/>
      <c r="J950" s="234"/>
      <c r="K950" s="234"/>
      <c r="L950" s="234"/>
      <c r="M950" s="234"/>
      <c r="N950" s="234"/>
      <c r="O950" s="234"/>
      <c r="P950" s="234"/>
      <c r="Q950" s="234"/>
      <c r="R950" s="234"/>
      <c r="S950" s="234"/>
      <c r="T950" s="234"/>
      <c r="U950" s="234"/>
      <c r="V950" s="234"/>
      <c r="W950" s="234"/>
      <c r="X950" s="234"/>
    </row>
    <row r="951" spans="1:24">
      <c r="A951" s="234"/>
      <c r="B951" s="234"/>
      <c r="C951" s="234"/>
      <c r="D951" s="234"/>
      <c r="E951" s="234"/>
      <c r="F951" s="234"/>
      <c r="G951" s="234"/>
      <c r="H951" s="234"/>
      <c r="I951" s="234"/>
      <c r="J951" s="234"/>
      <c r="K951" s="234"/>
      <c r="L951" s="234"/>
      <c r="M951" s="234"/>
      <c r="N951" s="234"/>
      <c r="O951" s="234"/>
      <c r="P951" s="234"/>
      <c r="Q951" s="234"/>
      <c r="R951" s="234"/>
      <c r="S951" s="234"/>
      <c r="T951" s="234"/>
      <c r="U951" s="234"/>
      <c r="V951" s="234"/>
      <c r="W951" s="234"/>
      <c r="X951" s="234"/>
    </row>
    <row r="952" spans="1:24">
      <c r="A952" s="234"/>
      <c r="B952" s="234"/>
      <c r="C952" s="234"/>
      <c r="D952" s="234"/>
      <c r="E952" s="234"/>
      <c r="F952" s="234"/>
      <c r="G952" s="234"/>
      <c r="H952" s="234"/>
      <c r="I952" s="234"/>
      <c r="J952" s="234"/>
      <c r="K952" s="234"/>
      <c r="L952" s="234"/>
      <c r="M952" s="234"/>
      <c r="N952" s="234"/>
      <c r="O952" s="234"/>
      <c r="P952" s="234"/>
      <c r="Q952" s="234"/>
      <c r="R952" s="234"/>
      <c r="S952" s="234"/>
      <c r="T952" s="234"/>
      <c r="U952" s="234"/>
      <c r="V952" s="234"/>
      <c r="W952" s="234"/>
      <c r="X952" s="234"/>
    </row>
    <row r="953" spans="1:24">
      <c r="A953" s="234"/>
      <c r="B953" s="234"/>
      <c r="C953" s="234"/>
      <c r="D953" s="234"/>
      <c r="E953" s="234"/>
      <c r="F953" s="234"/>
      <c r="G953" s="234"/>
      <c r="H953" s="234"/>
      <c r="I953" s="234"/>
      <c r="J953" s="234"/>
      <c r="K953" s="234"/>
      <c r="L953" s="234"/>
      <c r="M953" s="234"/>
      <c r="N953" s="234"/>
      <c r="O953" s="234"/>
      <c r="P953" s="234"/>
      <c r="Q953" s="234"/>
      <c r="R953" s="234"/>
      <c r="S953" s="234"/>
      <c r="T953" s="234"/>
      <c r="U953" s="234"/>
      <c r="V953" s="234"/>
      <c r="W953" s="234"/>
      <c r="X953" s="234"/>
    </row>
    <row r="954" spans="1:24">
      <c r="A954" s="234"/>
      <c r="B954" s="234"/>
      <c r="C954" s="234"/>
      <c r="D954" s="234"/>
      <c r="E954" s="234"/>
      <c r="F954" s="234"/>
      <c r="G954" s="234"/>
      <c r="H954" s="234"/>
      <c r="I954" s="234"/>
      <c r="J954" s="234"/>
      <c r="K954" s="234"/>
      <c r="L954" s="234"/>
      <c r="M954" s="234"/>
      <c r="N954" s="234"/>
      <c r="O954" s="234"/>
      <c r="P954" s="234"/>
      <c r="Q954" s="234"/>
      <c r="R954" s="234"/>
      <c r="S954" s="234"/>
      <c r="T954" s="234"/>
      <c r="U954" s="234"/>
      <c r="V954" s="234"/>
      <c r="W954" s="234"/>
      <c r="X954" s="234"/>
    </row>
    <row r="955" spans="1:24">
      <c r="A955" s="234"/>
      <c r="B955" s="234"/>
      <c r="C955" s="234"/>
      <c r="D955" s="234"/>
      <c r="E955" s="234"/>
      <c r="F955" s="234"/>
      <c r="G955" s="234"/>
      <c r="H955" s="234"/>
      <c r="I955" s="234"/>
      <c r="J955" s="234"/>
      <c r="K955" s="234"/>
      <c r="L955" s="234"/>
      <c r="M955" s="234"/>
      <c r="N955" s="234"/>
      <c r="O955" s="234"/>
      <c r="P955" s="234"/>
      <c r="Q955" s="234"/>
      <c r="R955" s="234"/>
      <c r="S955" s="234"/>
      <c r="T955" s="234"/>
      <c r="U955" s="234"/>
      <c r="V955" s="234"/>
      <c r="W955" s="234"/>
      <c r="X955" s="234"/>
    </row>
    <row r="956" spans="1:24">
      <c r="A956" s="234"/>
      <c r="B956" s="234"/>
      <c r="C956" s="234"/>
      <c r="D956" s="234"/>
      <c r="E956" s="234"/>
      <c r="F956" s="234"/>
      <c r="G956" s="234"/>
      <c r="H956" s="234"/>
      <c r="I956" s="234"/>
      <c r="J956" s="234"/>
      <c r="K956" s="234"/>
      <c r="L956" s="234"/>
      <c r="M956" s="234"/>
      <c r="N956" s="234"/>
      <c r="O956" s="234"/>
      <c r="P956" s="234"/>
      <c r="Q956" s="234"/>
      <c r="R956" s="234"/>
      <c r="S956" s="234"/>
      <c r="T956" s="234"/>
      <c r="U956" s="234"/>
      <c r="V956" s="234"/>
      <c r="W956" s="234"/>
      <c r="X956" s="234"/>
    </row>
    <row r="957" spans="1:24">
      <c r="A957" s="234"/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</row>
    <row r="958" spans="1:24">
      <c r="A958" s="234"/>
      <c r="B958" s="234"/>
      <c r="C958" s="234"/>
      <c r="D958" s="234"/>
      <c r="E958" s="234"/>
      <c r="F958" s="234"/>
      <c r="G958" s="234"/>
      <c r="H958" s="234"/>
      <c r="I958" s="234"/>
      <c r="J958" s="234"/>
      <c r="K958" s="234"/>
      <c r="L958" s="234"/>
      <c r="M958" s="234"/>
      <c r="N958" s="234"/>
      <c r="O958" s="234"/>
      <c r="P958" s="234"/>
      <c r="Q958" s="234"/>
      <c r="R958" s="234"/>
      <c r="S958" s="234"/>
      <c r="T958" s="234"/>
      <c r="U958" s="234"/>
      <c r="V958" s="234"/>
      <c r="W958" s="234"/>
      <c r="X958" s="234"/>
    </row>
    <row r="959" spans="1:24">
      <c r="A959" s="234"/>
      <c r="B959" s="234"/>
      <c r="C959" s="234"/>
      <c r="D959" s="234"/>
      <c r="E959" s="234"/>
      <c r="F959" s="234"/>
      <c r="G959" s="234"/>
      <c r="H959" s="234"/>
      <c r="I959" s="234"/>
      <c r="J959" s="234"/>
      <c r="K959" s="234"/>
      <c r="L959" s="234"/>
      <c r="M959" s="234"/>
      <c r="N959" s="234"/>
      <c r="O959" s="234"/>
      <c r="P959" s="234"/>
      <c r="Q959" s="234"/>
      <c r="R959" s="234"/>
      <c r="S959" s="234"/>
      <c r="T959" s="234"/>
      <c r="U959" s="234"/>
      <c r="V959" s="234"/>
      <c r="W959" s="234"/>
      <c r="X959" s="234"/>
    </row>
    <row r="960" spans="1:24">
      <c r="A960" s="234"/>
      <c r="B960" s="234"/>
      <c r="C960" s="234"/>
      <c r="D960" s="234"/>
      <c r="E960" s="234"/>
      <c r="F960" s="234"/>
      <c r="G960" s="234"/>
      <c r="H960" s="234"/>
      <c r="I960" s="234"/>
      <c r="J960" s="234"/>
      <c r="K960" s="234"/>
      <c r="L960" s="234"/>
      <c r="M960" s="234"/>
      <c r="N960" s="234"/>
      <c r="O960" s="234"/>
      <c r="P960" s="234"/>
      <c r="Q960" s="234"/>
      <c r="R960" s="234"/>
      <c r="S960" s="234"/>
      <c r="T960" s="234"/>
      <c r="U960" s="234"/>
      <c r="V960" s="234"/>
      <c r="W960" s="234"/>
      <c r="X960" s="234"/>
    </row>
    <row r="961" spans="1:24">
      <c r="A961" s="234"/>
      <c r="B961" s="234"/>
      <c r="C961" s="234"/>
      <c r="D961" s="234"/>
      <c r="E961" s="234"/>
      <c r="F961" s="234"/>
      <c r="G961" s="234"/>
      <c r="H961" s="234"/>
      <c r="I961" s="234"/>
      <c r="J961" s="234"/>
      <c r="K961" s="234"/>
      <c r="L961" s="234"/>
      <c r="M961" s="234"/>
      <c r="N961" s="234"/>
      <c r="O961" s="234"/>
      <c r="P961" s="234"/>
      <c r="Q961" s="234"/>
      <c r="R961" s="234"/>
      <c r="S961" s="234"/>
      <c r="T961" s="234"/>
      <c r="U961" s="234"/>
      <c r="V961" s="234"/>
      <c r="W961" s="234"/>
      <c r="X961" s="234"/>
    </row>
    <row r="962" spans="1:24">
      <c r="A962" s="234"/>
      <c r="B962" s="234"/>
      <c r="C962" s="234"/>
      <c r="D962" s="234"/>
      <c r="E962" s="234"/>
      <c r="F962" s="234"/>
      <c r="G962" s="234"/>
      <c r="H962" s="234"/>
      <c r="I962" s="234"/>
      <c r="J962" s="234"/>
      <c r="K962" s="234"/>
      <c r="L962" s="234"/>
      <c r="M962" s="234"/>
      <c r="N962" s="234"/>
      <c r="O962" s="234"/>
      <c r="P962" s="234"/>
      <c r="Q962" s="234"/>
      <c r="R962" s="234"/>
      <c r="S962" s="234"/>
      <c r="T962" s="234"/>
      <c r="U962" s="234"/>
      <c r="V962" s="234"/>
      <c r="W962" s="234"/>
      <c r="X962" s="234"/>
    </row>
    <row r="963" spans="1:24">
      <c r="A963" s="234"/>
      <c r="B963" s="234"/>
      <c r="C963" s="234"/>
      <c r="D963" s="234"/>
      <c r="E963" s="234"/>
      <c r="F963" s="234"/>
      <c r="G963" s="234"/>
      <c r="H963" s="234"/>
      <c r="I963" s="234"/>
      <c r="J963" s="234"/>
      <c r="K963" s="234"/>
      <c r="L963" s="234"/>
      <c r="M963" s="234"/>
      <c r="N963" s="234"/>
      <c r="O963" s="234"/>
      <c r="P963" s="234"/>
      <c r="Q963" s="234"/>
      <c r="R963" s="234"/>
      <c r="S963" s="234"/>
      <c r="T963" s="234"/>
      <c r="U963" s="234"/>
      <c r="V963" s="234"/>
      <c r="W963" s="234"/>
      <c r="X963" s="234"/>
    </row>
    <row r="964" spans="1:24">
      <c r="A964" s="234"/>
      <c r="B964" s="234"/>
      <c r="C964" s="234"/>
      <c r="D964" s="234"/>
      <c r="E964" s="234"/>
      <c r="F964" s="234"/>
      <c r="G964" s="234"/>
      <c r="H964" s="234"/>
      <c r="I964" s="234"/>
      <c r="J964" s="234"/>
      <c r="K964" s="234"/>
      <c r="L964" s="234"/>
      <c r="M964" s="234"/>
      <c r="N964" s="234"/>
      <c r="O964" s="234"/>
      <c r="P964" s="234"/>
      <c r="Q964" s="234"/>
      <c r="R964" s="234"/>
      <c r="S964" s="234"/>
      <c r="T964" s="234"/>
      <c r="U964" s="234"/>
      <c r="V964" s="234"/>
      <c r="W964" s="234"/>
      <c r="X964" s="234"/>
    </row>
    <row r="965" spans="1:24">
      <c r="A965" s="234"/>
      <c r="B965" s="234"/>
      <c r="C965" s="234"/>
      <c r="D965" s="234"/>
      <c r="E965" s="234"/>
      <c r="F965" s="234"/>
      <c r="G965" s="234"/>
      <c r="H965" s="234"/>
      <c r="I965" s="234"/>
      <c r="J965" s="234"/>
      <c r="K965" s="234"/>
      <c r="L965" s="234"/>
      <c r="M965" s="234"/>
      <c r="N965" s="234"/>
      <c r="O965" s="234"/>
      <c r="P965" s="234"/>
      <c r="Q965" s="234"/>
      <c r="R965" s="234"/>
      <c r="S965" s="234"/>
      <c r="T965" s="234"/>
      <c r="U965" s="234"/>
      <c r="V965" s="234"/>
      <c r="W965" s="234"/>
      <c r="X965" s="234"/>
    </row>
    <row r="966" spans="1:24">
      <c r="A966" s="234"/>
      <c r="B966" s="234"/>
      <c r="C966" s="234"/>
      <c r="D966" s="234"/>
      <c r="E966" s="234"/>
      <c r="F966" s="234"/>
      <c r="G966" s="234"/>
      <c r="H966" s="234"/>
      <c r="I966" s="234"/>
      <c r="J966" s="234"/>
      <c r="K966" s="234"/>
      <c r="L966" s="234"/>
      <c r="M966" s="234"/>
      <c r="N966" s="234"/>
      <c r="O966" s="234"/>
      <c r="P966" s="234"/>
      <c r="Q966" s="234"/>
      <c r="R966" s="234"/>
      <c r="S966" s="234"/>
      <c r="T966" s="234"/>
      <c r="U966" s="234"/>
      <c r="V966" s="234"/>
      <c r="W966" s="234"/>
      <c r="X966" s="234"/>
    </row>
    <row r="967" spans="1:24">
      <c r="A967" s="234"/>
      <c r="B967" s="234"/>
      <c r="C967" s="234"/>
      <c r="D967" s="234"/>
      <c r="E967" s="234"/>
      <c r="F967" s="234"/>
      <c r="G967" s="234"/>
      <c r="H967" s="234"/>
      <c r="I967" s="234"/>
      <c r="J967" s="234"/>
      <c r="K967" s="234"/>
      <c r="L967" s="234"/>
      <c r="M967" s="234"/>
      <c r="N967" s="234"/>
      <c r="O967" s="234"/>
      <c r="P967" s="234"/>
      <c r="Q967" s="234"/>
      <c r="R967" s="234"/>
      <c r="S967" s="234"/>
      <c r="T967" s="234"/>
      <c r="U967" s="234"/>
      <c r="V967" s="234"/>
      <c r="W967" s="234"/>
      <c r="X967" s="234"/>
    </row>
    <row r="968" spans="1:24">
      <c r="A968" s="234"/>
      <c r="B968" s="234"/>
      <c r="C968" s="234"/>
      <c r="D968" s="234"/>
      <c r="E968" s="234"/>
      <c r="F968" s="234"/>
      <c r="G968" s="234"/>
      <c r="H968" s="234"/>
      <c r="I968" s="234"/>
      <c r="J968" s="234"/>
      <c r="K968" s="234"/>
      <c r="L968" s="234"/>
      <c r="M968" s="234"/>
      <c r="N968" s="234"/>
      <c r="O968" s="234"/>
      <c r="P968" s="234"/>
      <c r="Q968" s="234"/>
      <c r="R968" s="234"/>
      <c r="S968" s="234"/>
      <c r="T968" s="234"/>
      <c r="U968" s="234"/>
      <c r="V968" s="234"/>
      <c r="W968" s="234"/>
      <c r="X968" s="234"/>
    </row>
    <row r="969" spans="1:24">
      <c r="A969" s="234"/>
      <c r="B969" s="234"/>
      <c r="C969" s="234"/>
      <c r="D969" s="234"/>
      <c r="E969" s="234"/>
      <c r="F969" s="234"/>
      <c r="G969" s="234"/>
      <c r="H969" s="234"/>
      <c r="I969" s="234"/>
      <c r="J969" s="234"/>
      <c r="K969" s="234"/>
      <c r="L969" s="234"/>
      <c r="M969" s="234"/>
      <c r="N969" s="234"/>
      <c r="O969" s="234"/>
      <c r="P969" s="234"/>
      <c r="Q969" s="234"/>
      <c r="R969" s="234"/>
      <c r="S969" s="234"/>
      <c r="T969" s="234"/>
      <c r="U969" s="234"/>
      <c r="V969" s="234"/>
      <c r="W969" s="234"/>
      <c r="X969" s="234"/>
    </row>
    <row r="970" spans="1:24">
      <c r="A970" s="234"/>
      <c r="B970" s="234"/>
      <c r="C970" s="234"/>
      <c r="D970" s="234"/>
      <c r="E970" s="234"/>
      <c r="F970" s="234"/>
      <c r="G970" s="234"/>
      <c r="H970" s="234"/>
      <c r="I970" s="234"/>
      <c r="J970" s="234"/>
      <c r="K970" s="234"/>
      <c r="L970" s="234"/>
      <c r="M970" s="234"/>
      <c r="N970" s="234"/>
      <c r="O970" s="234"/>
      <c r="P970" s="234"/>
      <c r="Q970" s="234"/>
      <c r="R970" s="234"/>
      <c r="S970" s="234"/>
      <c r="T970" s="234"/>
      <c r="U970" s="234"/>
      <c r="V970" s="234"/>
      <c r="W970" s="234"/>
      <c r="X970" s="234"/>
    </row>
    <row r="971" spans="1:24">
      <c r="A971" s="234"/>
      <c r="B971" s="234"/>
      <c r="C971" s="234"/>
      <c r="D971" s="234"/>
      <c r="E971" s="234"/>
      <c r="F971" s="234"/>
      <c r="G971" s="234"/>
      <c r="H971" s="234"/>
      <c r="I971" s="234"/>
      <c r="J971" s="234"/>
      <c r="K971" s="234"/>
      <c r="L971" s="234"/>
      <c r="M971" s="234"/>
      <c r="N971" s="234"/>
      <c r="O971" s="234"/>
      <c r="P971" s="234"/>
      <c r="Q971" s="234"/>
      <c r="R971" s="234"/>
      <c r="S971" s="234"/>
      <c r="T971" s="234"/>
      <c r="U971" s="234"/>
      <c r="V971" s="234"/>
      <c r="W971" s="234"/>
      <c r="X971" s="234"/>
    </row>
    <row r="972" spans="1:24">
      <c r="A972" s="234"/>
      <c r="B972" s="234"/>
      <c r="C972" s="234"/>
      <c r="D972" s="234"/>
      <c r="E972" s="234"/>
      <c r="F972" s="234"/>
      <c r="G972" s="234"/>
      <c r="H972" s="234"/>
      <c r="I972" s="234"/>
      <c r="J972" s="234"/>
      <c r="K972" s="234"/>
      <c r="L972" s="234"/>
      <c r="M972" s="234"/>
      <c r="N972" s="234"/>
      <c r="O972" s="234"/>
      <c r="P972" s="234"/>
      <c r="Q972" s="234"/>
      <c r="R972" s="234"/>
      <c r="S972" s="234"/>
      <c r="T972" s="234"/>
      <c r="U972" s="234"/>
      <c r="V972" s="234"/>
      <c r="W972" s="234"/>
      <c r="X972" s="234"/>
    </row>
    <row r="973" spans="1:24">
      <c r="A973" s="234"/>
      <c r="B973" s="234"/>
      <c r="C973" s="234"/>
      <c r="D973" s="234"/>
      <c r="E973" s="234"/>
      <c r="F973" s="234"/>
      <c r="G973" s="234"/>
      <c r="H973" s="234"/>
      <c r="I973" s="234"/>
      <c r="J973" s="234"/>
      <c r="K973" s="234"/>
      <c r="L973" s="234"/>
      <c r="M973" s="234"/>
      <c r="N973" s="234"/>
      <c r="O973" s="234"/>
      <c r="P973" s="234"/>
      <c r="Q973" s="234"/>
      <c r="R973" s="234"/>
      <c r="S973" s="234"/>
      <c r="T973" s="234"/>
      <c r="U973" s="234"/>
      <c r="V973" s="234"/>
      <c r="W973" s="234"/>
      <c r="X973" s="234"/>
    </row>
    <row r="974" spans="1:24">
      <c r="A974" s="234"/>
      <c r="B974" s="234"/>
      <c r="C974" s="234"/>
      <c r="D974" s="234"/>
      <c r="E974" s="234"/>
      <c r="F974" s="234"/>
      <c r="G974" s="234"/>
      <c r="H974" s="234"/>
      <c r="I974" s="234"/>
      <c r="J974" s="234"/>
      <c r="K974" s="234"/>
      <c r="L974" s="234"/>
      <c r="M974" s="234"/>
      <c r="N974" s="234"/>
      <c r="O974" s="234"/>
      <c r="P974" s="234"/>
      <c r="Q974" s="234"/>
      <c r="R974" s="234"/>
      <c r="S974" s="234"/>
      <c r="T974" s="234"/>
      <c r="U974" s="234"/>
      <c r="V974" s="234"/>
      <c r="W974" s="234"/>
      <c r="X974" s="234"/>
    </row>
    <row r="975" spans="1:24">
      <c r="A975" s="234"/>
      <c r="B975" s="234"/>
      <c r="C975" s="234"/>
      <c r="D975" s="234"/>
      <c r="E975" s="234"/>
      <c r="F975" s="234"/>
      <c r="G975" s="234"/>
      <c r="H975" s="234"/>
      <c r="I975" s="234"/>
      <c r="J975" s="234"/>
      <c r="K975" s="234"/>
      <c r="L975" s="234"/>
      <c r="M975" s="234"/>
      <c r="N975" s="234"/>
      <c r="O975" s="234"/>
      <c r="P975" s="234"/>
      <c r="Q975" s="234"/>
      <c r="R975" s="234"/>
      <c r="S975" s="234"/>
      <c r="T975" s="234"/>
      <c r="U975" s="234"/>
      <c r="V975" s="234"/>
      <c r="W975" s="234"/>
      <c r="X975" s="234"/>
    </row>
    <row r="976" spans="1:24">
      <c r="A976" s="234"/>
      <c r="B976" s="234"/>
      <c r="C976" s="234"/>
      <c r="D976" s="234"/>
      <c r="E976" s="234"/>
      <c r="F976" s="234"/>
      <c r="G976" s="234"/>
      <c r="H976" s="234"/>
      <c r="I976" s="234"/>
      <c r="J976" s="234"/>
      <c r="K976" s="234"/>
      <c r="L976" s="234"/>
      <c r="M976" s="234"/>
      <c r="N976" s="234"/>
      <c r="O976" s="234"/>
      <c r="P976" s="234"/>
      <c r="Q976" s="234"/>
      <c r="R976" s="234"/>
      <c r="S976" s="234"/>
      <c r="T976" s="234"/>
      <c r="U976" s="234"/>
      <c r="V976" s="234"/>
      <c r="W976" s="234"/>
      <c r="X976" s="234"/>
    </row>
    <row r="977" spans="1:24">
      <c r="A977" s="234"/>
      <c r="B977" s="234"/>
      <c r="C977" s="234"/>
      <c r="D977" s="234"/>
      <c r="E977" s="234"/>
      <c r="F977" s="234"/>
      <c r="G977" s="234"/>
      <c r="H977" s="234"/>
      <c r="I977" s="234"/>
      <c r="J977" s="234"/>
      <c r="K977" s="234"/>
      <c r="L977" s="234"/>
      <c r="M977" s="234"/>
      <c r="N977" s="234"/>
      <c r="O977" s="234"/>
      <c r="P977" s="234"/>
      <c r="Q977" s="234"/>
      <c r="R977" s="234"/>
      <c r="S977" s="234"/>
      <c r="T977" s="234"/>
      <c r="U977" s="234"/>
      <c r="V977" s="234"/>
      <c r="W977" s="234"/>
      <c r="X977" s="234"/>
    </row>
    <row r="978" spans="1:24">
      <c r="A978" s="234"/>
      <c r="B978" s="234"/>
      <c r="C978" s="234"/>
      <c r="D978" s="234"/>
      <c r="E978" s="234"/>
      <c r="F978" s="234"/>
      <c r="G978" s="234"/>
      <c r="H978" s="234"/>
      <c r="I978" s="234"/>
      <c r="J978" s="234"/>
      <c r="K978" s="234"/>
      <c r="L978" s="234"/>
      <c r="M978" s="234"/>
      <c r="N978" s="234"/>
      <c r="O978" s="234"/>
      <c r="P978" s="234"/>
      <c r="Q978" s="234"/>
      <c r="R978" s="234"/>
      <c r="S978" s="234"/>
      <c r="T978" s="234"/>
      <c r="U978" s="234"/>
      <c r="V978" s="234"/>
      <c r="W978" s="234"/>
      <c r="X978" s="234"/>
    </row>
    <row r="979" spans="1:24">
      <c r="A979" s="234"/>
      <c r="B979" s="234"/>
      <c r="C979" s="234"/>
      <c r="D979" s="234"/>
      <c r="E979" s="234"/>
      <c r="F979" s="234"/>
      <c r="G979" s="234"/>
      <c r="H979" s="234"/>
      <c r="I979" s="234"/>
      <c r="J979" s="234"/>
      <c r="K979" s="234"/>
      <c r="L979" s="234"/>
      <c r="M979" s="234"/>
      <c r="N979" s="234"/>
      <c r="O979" s="234"/>
      <c r="P979" s="234"/>
      <c r="Q979" s="234"/>
      <c r="R979" s="234"/>
      <c r="S979" s="234"/>
      <c r="T979" s="234"/>
      <c r="U979" s="234"/>
      <c r="V979" s="234"/>
      <c r="W979" s="234"/>
      <c r="X979" s="234"/>
    </row>
    <row r="980" spans="1:24">
      <c r="A980" s="234"/>
      <c r="B980" s="234"/>
      <c r="C980" s="234"/>
      <c r="D980" s="234"/>
      <c r="E980" s="234"/>
      <c r="F980" s="234"/>
      <c r="G980" s="234"/>
      <c r="H980" s="234"/>
      <c r="I980" s="234"/>
      <c r="J980" s="234"/>
      <c r="K980" s="234"/>
      <c r="L980" s="234"/>
      <c r="M980" s="234"/>
      <c r="N980" s="234"/>
      <c r="O980" s="234"/>
      <c r="P980" s="234"/>
      <c r="Q980" s="234"/>
      <c r="R980" s="234"/>
      <c r="S980" s="234"/>
      <c r="T980" s="234"/>
      <c r="U980" s="234"/>
      <c r="V980" s="234"/>
      <c r="W980" s="234"/>
      <c r="X980" s="234"/>
    </row>
    <row r="981" spans="1:24">
      <c r="A981" s="234"/>
      <c r="B981" s="234"/>
      <c r="C981" s="234"/>
      <c r="D981" s="234"/>
      <c r="E981" s="234"/>
      <c r="F981" s="234"/>
      <c r="G981" s="234"/>
      <c r="H981" s="234"/>
      <c r="I981" s="234"/>
      <c r="J981" s="234"/>
      <c r="K981" s="234"/>
      <c r="L981" s="234"/>
      <c r="M981" s="234"/>
      <c r="N981" s="234"/>
      <c r="O981" s="234"/>
      <c r="P981" s="234"/>
      <c r="Q981" s="234"/>
      <c r="R981" s="234"/>
      <c r="S981" s="234"/>
      <c r="T981" s="234"/>
      <c r="U981" s="234"/>
      <c r="V981" s="234"/>
      <c r="W981" s="234"/>
      <c r="X981" s="234"/>
    </row>
    <row r="982" spans="1:24">
      <c r="A982" s="234"/>
      <c r="B982" s="234"/>
      <c r="C982" s="234"/>
      <c r="D982" s="234"/>
      <c r="E982" s="234"/>
      <c r="F982" s="234"/>
      <c r="G982" s="234"/>
      <c r="H982" s="234"/>
      <c r="I982" s="234"/>
      <c r="J982" s="234"/>
      <c r="K982" s="234"/>
      <c r="L982" s="234"/>
      <c r="M982" s="234"/>
      <c r="N982" s="234"/>
      <c r="O982" s="234"/>
      <c r="P982" s="234"/>
      <c r="Q982" s="234"/>
      <c r="R982" s="234"/>
      <c r="S982" s="234"/>
      <c r="T982" s="234"/>
      <c r="U982" s="234"/>
      <c r="V982" s="234"/>
      <c r="W982" s="234"/>
      <c r="X982" s="234"/>
    </row>
    <row r="983" spans="1:24">
      <c r="A983" s="234"/>
      <c r="B983" s="234"/>
      <c r="C983" s="234"/>
      <c r="D983" s="234"/>
      <c r="E983" s="234"/>
      <c r="F983" s="234"/>
      <c r="G983" s="234"/>
      <c r="H983" s="234"/>
      <c r="I983" s="234"/>
      <c r="J983" s="234"/>
      <c r="K983" s="234"/>
      <c r="L983" s="234"/>
      <c r="M983" s="234"/>
      <c r="N983" s="234"/>
      <c r="O983" s="234"/>
      <c r="P983" s="234"/>
      <c r="Q983" s="234"/>
      <c r="R983" s="234"/>
      <c r="S983" s="234"/>
      <c r="T983" s="234"/>
      <c r="U983" s="234"/>
      <c r="V983" s="234"/>
      <c r="W983" s="234"/>
      <c r="X983" s="234"/>
    </row>
    <row r="984" spans="1:24">
      <c r="A984" s="234"/>
      <c r="B984" s="234"/>
      <c r="C984" s="234"/>
      <c r="D984" s="234"/>
      <c r="E984" s="234"/>
      <c r="F984" s="234"/>
      <c r="G984" s="234"/>
      <c r="H984" s="234"/>
      <c r="I984" s="234"/>
      <c r="J984" s="234"/>
      <c r="K984" s="234"/>
      <c r="L984" s="234"/>
      <c r="M984" s="234"/>
      <c r="N984" s="234"/>
      <c r="O984" s="234"/>
      <c r="P984" s="234"/>
      <c r="Q984" s="234"/>
      <c r="R984" s="234"/>
      <c r="S984" s="234"/>
      <c r="T984" s="234"/>
      <c r="U984" s="234"/>
      <c r="V984" s="234"/>
      <c r="W984" s="234"/>
      <c r="X984" s="234"/>
    </row>
    <row r="985" spans="1:24">
      <c r="A985" s="234"/>
      <c r="B985" s="234"/>
      <c r="C985" s="234"/>
      <c r="D985" s="234"/>
      <c r="E985" s="234"/>
      <c r="F985" s="234"/>
      <c r="G985" s="234"/>
      <c r="H985" s="234"/>
      <c r="I985" s="234"/>
      <c r="J985" s="234"/>
      <c r="K985" s="234"/>
      <c r="L985" s="234"/>
      <c r="M985" s="234"/>
      <c r="N985" s="234"/>
      <c r="O985" s="234"/>
      <c r="P985" s="234"/>
      <c r="Q985" s="234"/>
      <c r="R985" s="234"/>
      <c r="S985" s="234"/>
      <c r="T985" s="234"/>
      <c r="U985" s="234"/>
      <c r="V985" s="234"/>
      <c r="W985" s="234"/>
      <c r="X985" s="234"/>
    </row>
    <row r="986" spans="1:24">
      <c r="A986" s="234"/>
      <c r="B986" s="234"/>
      <c r="C986" s="234"/>
      <c r="D986" s="234"/>
      <c r="E986" s="234"/>
      <c r="F986" s="234"/>
      <c r="G986" s="234"/>
      <c r="H986" s="234"/>
      <c r="I986" s="234"/>
      <c r="J986" s="234"/>
      <c r="K986" s="234"/>
      <c r="L986" s="234"/>
      <c r="M986" s="234"/>
      <c r="N986" s="234"/>
      <c r="O986" s="234"/>
      <c r="P986" s="234"/>
      <c r="Q986" s="234"/>
      <c r="R986" s="234"/>
      <c r="S986" s="234"/>
      <c r="T986" s="234"/>
      <c r="U986" s="234"/>
      <c r="V986" s="234"/>
      <c r="W986" s="234"/>
      <c r="X986" s="234"/>
    </row>
    <row r="987" spans="1:24">
      <c r="A987" s="234"/>
      <c r="B987" s="234"/>
      <c r="C987" s="234"/>
      <c r="D987" s="234"/>
      <c r="E987" s="234"/>
      <c r="F987" s="234"/>
      <c r="G987" s="234"/>
      <c r="H987" s="234"/>
      <c r="I987" s="234"/>
      <c r="J987" s="234"/>
      <c r="K987" s="234"/>
      <c r="L987" s="234"/>
      <c r="M987" s="234"/>
      <c r="N987" s="234"/>
      <c r="O987" s="234"/>
      <c r="P987" s="234"/>
      <c r="Q987" s="234"/>
      <c r="R987" s="234"/>
      <c r="S987" s="234"/>
      <c r="T987" s="234"/>
      <c r="U987" s="234"/>
      <c r="V987" s="234"/>
      <c r="W987" s="234"/>
      <c r="X987" s="234"/>
    </row>
    <row r="988" spans="1:24">
      <c r="A988" s="234"/>
      <c r="B988" s="234"/>
      <c r="C988" s="234"/>
      <c r="D988" s="234"/>
      <c r="E988" s="234"/>
      <c r="F988" s="234"/>
      <c r="G988" s="234"/>
      <c r="H988" s="234"/>
      <c r="I988" s="234"/>
      <c r="J988" s="234"/>
      <c r="K988" s="234"/>
      <c r="L988" s="234"/>
      <c r="M988" s="234"/>
      <c r="N988" s="234"/>
      <c r="O988" s="234"/>
      <c r="P988" s="234"/>
      <c r="Q988" s="234"/>
      <c r="R988" s="234"/>
      <c r="S988" s="234"/>
      <c r="T988" s="234"/>
      <c r="U988" s="234"/>
      <c r="V988" s="234"/>
      <c r="W988" s="234"/>
      <c r="X988" s="234"/>
    </row>
    <row r="989" spans="1:24">
      <c r="A989" s="234"/>
      <c r="B989" s="234"/>
      <c r="C989" s="234"/>
      <c r="D989" s="234"/>
      <c r="E989" s="234"/>
      <c r="F989" s="234"/>
      <c r="G989" s="234"/>
      <c r="H989" s="234"/>
      <c r="I989" s="234"/>
      <c r="J989" s="234"/>
      <c r="K989" s="234"/>
      <c r="L989" s="234"/>
      <c r="M989" s="234"/>
      <c r="N989" s="234"/>
      <c r="O989" s="234"/>
      <c r="P989" s="234"/>
      <c r="Q989" s="234"/>
      <c r="R989" s="234"/>
      <c r="S989" s="234"/>
      <c r="T989" s="234"/>
      <c r="U989" s="234"/>
      <c r="V989" s="234"/>
      <c r="W989" s="234"/>
      <c r="X989" s="234"/>
    </row>
    <row r="990" spans="1:24">
      <c r="A990" s="234"/>
      <c r="B990" s="234"/>
      <c r="C990" s="234"/>
      <c r="D990" s="234"/>
      <c r="E990" s="234"/>
      <c r="F990" s="234"/>
      <c r="G990" s="234"/>
      <c r="H990" s="234"/>
      <c r="I990" s="234"/>
      <c r="J990" s="234"/>
      <c r="K990" s="234"/>
      <c r="L990" s="234"/>
      <c r="M990" s="234"/>
      <c r="N990" s="234"/>
      <c r="O990" s="234"/>
      <c r="P990" s="234"/>
      <c r="Q990" s="234"/>
      <c r="R990" s="234"/>
      <c r="S990" s="234"/>
      <c r="T990" s="234"/>
      <c r="U990" s="234"/>
      <c r="V990" s="234"/>
      <c r="W990" s="234"/>
      <c r="X990" s="234"/>
    </row>
    <row r="991" spans="1:24">
      <c r="A991" s="234"/>
      <c r="B991" s="234"/>
      <c r="C991" s="234"/>
      <c r="D991" s="234"/>
      <c r="E991" s="234"/>
      <c r="F991" s="234"/>
      <c r="G991" s="234"/>
      <c r="H991" s="234"/>
      <c r="I991" s="234"/>
      <c r="J991" s="234"/>
      <c r="K991" s="234"/>
      <c r="L991" s="234"/>
      <c r="M991" s="234"/>
      <c r="N991" s="234"/>
      <c r="O991" s="234"/>
      <c r="P991" s="234"/>
      <c r="Q991" s="234"/>
      <c r="R991" s="234"/>
      <c r="S991" s="234"/>
      <c r="T991" s="234"/>
      <c r="U991" s="234"/>
      <c r="V991" s="234"/>
      <c r="W991" s="234"/>
      <c r="X991" s="234"/>
    </row>
    <row r="992" spans="1:24">
      <c r="A992" s="234"/>
      <c r="B992" s="234"/>
      <c r="C992" s="234"/>
      <c r="D992" s="234"/>
      <c r="E992" s="234"/>
      <c r="F992" s="234"/>
      <c r="G992" s="234"/>
      <c r="H992" s="234"/>
      <c r="I992" s="234"/>
      <c r="J992" s="234"/>
      <c r="K992" s="234"/>
      <c r="L992" s="234"/>
      <c r="M992" s="234"/>
      <c r="N992" s="234"/>
      <c r="O992" s="234"/>
      <c r="P992" s="234"/>
      <c r="Q992" s="234"/>
      <c r="R992" s="234"/>
      <c r="S992" s="234"/>
      <c r="T992" s="234"/>
      <c r="U992" s="234"/>
      <c r="V992" s="234"/>
      <c r="W992" s="234"/>
      <c r="X992" s="234"/>
    </row>
    <row r="993" spans="1:24">
      <c r="A993" s="234"/>
      <c r="B993" s="234"/>
      <c r="C993" s="234"/>
      <c r="D993" s="234"/>
      <c r="E993" s="234"/>
      <c r="F993" s="234"/>
      <c r="G993" s="234"/>
      <c r="H993" s="234"/>
      <c r="I993" s="234"/>
      <c r="J993" s="234"/>
      <c r="K993" s="234"/>
      <c r="L993" s="234"/>
      <c r="M993" s="234"/>
      <c r="N993" s="234"/>
      <c r="O993" s="234"/>
      <c r="P993" s="234"/>
      <c r="Q993" s="234"/>
      <c r="R993" s="234"/>
      <c r="S993" s="234"/>
      <c r="T993" s="234"/>
      <c r="U993" s="234"/>
      <c r="V993" s="234"/>
      <c r="W993" s="234"/>
      <c r="X993" s="234"/>
    </row>
    <row r="994" spans="1:24">
      <c r="A994" s="234"/>
      <c r="B994" s="234"/>
      <c r="C994" s="234"/>
      <c r="D994" s="234"/>
      <c r="E994" s="234"/>
      <c r="F994" s="234"/>
      <c r="G994" s="234"/>
      <c r="H994" s="234"/>
      <c r="I994" s="234"/>
      <c r="J994" s="234"/>
      <c r="K994" s="234"/>
      <c r="L994" s="234"/>
      <c r="M994" s="234"/>
      <c r="N994" s="234"/>
      <c r="O994" s="234"/>
      <c r="P994" s="234"/>
      <c r="Q994" s="234"/>
      <c r="R994" s="234"/>
      <c r="S994" s="234"/>
      <c r="T994" s="234"/>
      <c r="U994" s="234"/>
      <c r="V994" s="234"/>
      <c r="W994" s="234"/>
      <c r="X994" s="234"/>
    </row>
    <row r="995" spans="1:24">
      <c r="A995" s="234"/>
      <c r="B995" s="234"/>
      <c r="C995" s="234"/>
      <c r="D995" s="234"/>
      <c r="E995" s="234"/>
      <c r="F995" s="234"/>
      <c r="G995" s="234"/>
      <c r="H995" s="234"/>
      <c r="I995" s="234"/>
      <c r="J995" s="234"/>
      <c r="K995" s="234"/>
      <c r="L995" s="234"/>
      <c r="M995" s="234"/>
      <c r="N995" s="234"/>
      <c r="O995" s="234"/>
      <c r="P995" s="234"/>
      <c r="Q995" s="234"/>
      <c r="R995" s="234"/>
      <c r="S995" s="234"/>
      <c r="T995" s="234"/>
      <c r="U995" s="234"/>
      <c r="V995" s="234"/>
      <c r="W995" s="234"/>
      <c r="X995" s="234"/>
    </row>
    <row r="996" spans="1:24">
      <c r="A996" s="234"/>
      <c r="B996" s="234"/>
      <c r="C996" s="234"/>
      <c r="D996" s="234"/>
      <c r="E996" s="234"/>
      <c r="F996" s="234"/>
      <c r="G996" s="234"/>
      <c r="H996" s="234"/>
      <c r="I996" s="234"/>
      <c r="J996" s="234"/>
      <c r="K996" s="234"/>
      <c r="L996" s="234"/>
      <c r="M996" s="234"/>
      <c r="N996" s="234"/>
      <c r="O996" s="234"/>
      <c r="P996" s="234"/>
      <c r="Q996" s="234"/>
      <c r="R996" s="234"/>
      <c r="S996" s="234"/>
      <c r="T996" s="234"/>
      <c r="U996" s="234"/>
      <c r="V996" s="234"/>
      <c r="W996" s="234"/>
      <c r="X996" s="234"/>
    </row>
    <row r="997" spans="1:24">
      <c r="A997" s="234"/>
      <c r="B997" s="234"/>
      <c r="C997" s="234"/>
      <c r="D997" s="234"/>
      <c r="E997" s="234"/>
      <c r="F997" s="234"/>
      <c r="G997" s="234"/>
      <c r="H997" s="234"/>
      <c r="I997" s="234"/>
      <c r="J997" s="234"/>
      <c r="K997" s="234"/>
      <c r="L997" s="234"/>
      <c r="M997" s="234"/>
      <c r="N997" s="234"/>
      <c r="O997" s="234"/>
      <c r="P997" s="234"/>
      <c r="Q997" s="234"/>
      <c r="R997" s="234"/>
      <c r="S997" s="234"/>
      <c r="T997" s="234"/>
      <c r="U997" s="234"/>
      <c r="V997" s="234"/>
      <c r="W997" s="234"/>
      <c r="X997" s="234"/>
    </row>
    <row r="998" spans="1:24">
      <c r="A998" s="234"/>
      <c r="B998" s="234"/>
      <c r="C998" s="234"/>
      <c r="D998" s="234"/>
      <c r="E998" s="234"/>
      <c r="F998" s="234"/>
      <c r="G998" s="234"/>
      <c r="H998" s="234"/>
      <c r="I998" s="234"/>
      <c r="J998" s="234"/>
      <c r="K998" s="234"/>
      <c r="L998" s="234"/>
      <c r="M998" s="234"/>
      <c r="N998" s="234"/>
      <c r="O998" s="234"/>
      <c r="P998" s="234"/>
      <c r="Q998" s="234"/>
      <c r="R998" s="234"/>
      <c r="S998" s="234"/>
      <c r="T998" s="234"/>
      <c r="U998" s="234"/>
      <c r="V998" s="234"/>
      <c r="W998" s="234"/>
      <c r="X998" s="234"/>
    </row>
    <row r="999" spans="1:24">
      <c r="A999" s="234"/>
      <c r="B999" s="234"/>
      <c r="C999" s="234"/>
      <c r="D999" s="234"/>
      <c r="E999" s="234"/>
      <c r="F999" s="234"/>
      <c r="G999" s="234"/>
      <c r="H999" s="234"/>
      <c r="I999" s="234"/>
      <c r="J999" s="234"/>
      <c r="K999" s="234"/>
      <c r="L999" s="234"/>
      <c r="M999" s="234"/>
      <c r="N999" s="234"/>
      <c r="O999" s="234"/>
      <c r="P999" s="234"/>
      <c r="Q999" s="234"/>
      <c r="R999" s="234"/>
      <c r="S999" s="234"/>
      <c r="T999" s="234"/>
      <c r="U999" s="234"/>
      <c r="V999" s="234"/>
      <c r="W999" s="234"/>
      <c r="X999" s="234"/>
    </row>
    <row r="1000" spans="1:24">
      <c r="A1000" s="234"/>
      <c r="B1000" s="234"/>
      <c r="C1000" s="234"/>
      <c r="D1000" s="234"/>
      <c r="E1000" s="234"/>
      <c r="F1000" s="234"/>
      <c r="G1000" s="234"/>
      <c r="H1000" s="234"/>
      <c r="I1000" s="234"/>
      <c r="J1000" s="234"/>
      <c r="K1000" s="234"/>
      <c r="L1000" s="234"/>
      <c r="M1000" s="234"/>
      <c r="N1000" s="234"/>
      <c r="O1000" s="234"/>
      <c r="P1000" s="234"/>
      <c r="Q1000" s="234"/>
      <c r="R1000" s="234"/>
      <c r="S1000" s="234"/>
      <c r="T1000" s="234"/>
      <c r="U1000" s="234"/>
      <c r="V1000" s="234"/>
      <c r="W1000" s="234"/>
      <c r="X1000" s="234"/>
    </row>
  </sheetData>
  <mergeCells count="10">
    <mergeCell ref="G9:N9"/>
    <mergeCell ref="G11:N11"/>
    <mergeCell ref="A13:D13"/>
    <mergeCell ref="G14:N14"/>
    <mergeCell ref="A1:C1"/>
    <mergeCell ref="G3:N3"/>
    <mergeCell ref="G4:N4"/>
    <mergeCell ref="A6:C6"/>
    <mergeCell ref="A8:D8"/>
    <mergeCell ref="A10:D10"/>
  </mergeCells>
  <pageMargins left="0.53" right="0.24" top="0.21" bottom="0.4" header="0" footer="0"/>
  <pageSetup paperSize="9" scale="35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Z1001"/>
  <sheetViews>
    <sheetView workbookViewId="0"/>
  </sheetViews>
  <sheetFormatPr defaultColWidth="14.42578125" defaultRowHeight="15.75" customHeight="1"/>
  <cols>
    <col min="1" max="1" width="15.7109375" customWidth="1"/>
    <col min="2" max="3" width="18.85546875" customWidth="1"/>
    <col min="4" max="4" width="37.5703125" customWidth="1"/>
    <col min="5" max="5" width="19.85546875" customWidth="1"/>
    <col min="6" max="6" width="21.28515625" customWidth="1"/>
    <col min="7" max="7" width="20.28515625" customWidth="1"/>
    <col min="8" max="8" width="19.85546875" customWidth="1"/>
    <col min="9" max="9" width="14.5703125" customWidth="1"/>
    <col min="10" max="10" width="13.5703125" customWidth="1"/>
    <col min="11" max="26" width="40.5703125" customWidth="1"/>
  </cols>
  <sheetData>
    <row r="1" spans="1:26" ht="48.75" customHeight="1">
      <c r="A1" s="819"/>
      <c r="B1" s="1271" t="s">
        <v>1261</v>
      </c>
      <c r="C1" s="1239"/>
      <c r="D1" s="1239"/>
      <c r="E1" s="1239"/>
      <c r="F1" s="1239"/>
      <c r="G1" s="1239"/>
      <c r="H1" s="123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</row>
    <row r="2" spans="1:26" ht="18" customHeight="1">
      <c r="A2" s="1404" t="s">
        <v>1262</v>
      </c>
      <c r="B2" s="1253"/>
      <c r="C2" s="1253"/>
      <c r="D2" s="1253"/>
      <c r="E2" s="1253"/>
      <c r="F2" s="1253"/>
      <c r="G2" s="1253"/>
      <c r="H2" s="1253"/>
      <c r="I2" s="1275"/>
      <c r="J2" s="819"/>
      <c r="K2" s="819"/>
      <c r="L2" s="819"/>
      <c r="M2" s="819"/>
      <c r="N2" s="819"/>
      <c r="O2" s="819"/>
      <c r="P2" s="819"/>
      <c r="Q2" s="819"/>
      <c r="R2" s="819"/>
      <c r="S2" s="819"/>
      <c r="T2" s="819"/>
      <c r="U2" s="819"/>
      <c r="V2" s="819"/>
      <c r="W2" s="819"/>
      <c r="X2" s="819"/>
      <c r="Y2" s="819"/>
      <c r="Z2" s="819"/>
    </row>
    <row r="3" spans="1:26" ht="86.25" customHeight="1">
      <c r="A3" s="736" t="s">
        <v>1</v>
      </c>
      <c r="B3" s="738" t="s">
        <v>1263</v>
      </c>
      <c r="C3" s="820" t="s">
        <v>3</v>
      </c>
      <c r="D3" s="820" t="s">
        <v>4</v>
      </c>
      <c r="E3" s="820" t="s">
        <v>1264</v>
      </c>
      <c r="F3" s="820" t="s">
        <v>1265</v>
      </c>
      <c r="G3" s="820" t="s">
        <v>5</v>
      </c>
      <c r="H3" s="821" t="s">
        <v>453</v>
      </c>
      <c r="I3" s="738" t="s">
        <v>754</v>
      </c>
      <c r="N3" s="822"/>
      <c r="O3" s="822"/>
      <c r="P3" s="822"/>
      <c r="Q3" s="822"/>
      <c r="R3" s="822"/>
      <c r="S3" s="822"/>
      <c r="T3" s="822"/>
      <c r="U3" s="822"/>
      <c r="V3" s="822"/>
      <c r="W3" s="822"/>
      <c r="X3" s="822"/>
      <c r="Y3" s="822"/>
      <c r="Z3" s="822"/>
    </row>
    <row r="4" spans="1:26" ht="92.25" customHeight="1">
      <c r="A4" s="720" t="s">
        <v>17</v>
      </c>
      <c r="B4" s="823" t="s">
        <v>1266</v>
      </c>
      <c r="C4" s="824" t="s">
        <v>1267</v>
      </c>
      <c r="D4" s="825" t="s">
        <v>1268</v>
      </c>
      <c r="E4" s="823" t="s">
        <v>1269</v>
      </c>
      <c r="F4" s="823" t="s">
        <v>1270</v>
      </c>
      <c r="G4" s="826"/>
      <c r="H4" s="827">
        <v>2900</v>
      </c>
      <c r="I4" s="828">
        <f>H4*0.75</f>
        <v>2175</v>
      </c>
      <c r="N4" s="822"/>
      <c r="O4" s="822"/>
      <c r="P4" s="822"/>
      <c r="Q4" s="822"/>
      <c r="R4" s="822"/>
      <c r="S4" s="822"/>
      <c r="T4" s="822"/>
      <c r="U4" s="822"/>
      <c r="V4" s="822"/>
      <c r="W4" s="822"/>
      <c r="X4" s="822"/>
      <c r="Y4" s="822"/>
      <c r="Z4" s="822"/>
    </row>
    <row r="5" spans="1:26" ht="75" customHeight="1">
      <c r="A5" s="720" t="s">
        <v>17</v>
      </c>
      <c r="B5" s="829" t="s">
        <v>1271</v>
      </c>
      <c r="C5" s="824" t="s">
        <v>1272</v>
      </c>
      <c r="D5" s="830" t="s">
        <v>1273</v>
      </c>
      <c r="E5" s="823" t="s">
        <v>1274</v>
      </c>
      <c r="F5" s="823" t="s">
        <v>1274</v>
      </c>
      <c r="G5" s="831"/>
      <c r="H5" s="827">
        <v>3000</v>
      </c>
      <c r="I5" s="828">
        <f t="shared" ref="I5:I6" si="0">H5*0.7</f>
        <v>2100</v>
      </c>
      <c r="N5" s="832"/>
      <c r="O5" s="832"/>
      <c r="P5" s="832"/>
      <c r="Q5" s="832"/>
      <c r="R5" s="832"/>
      <c r="S5" s="832"/>
      <c r="T5" s="832"/>
      <c r="U5" s="832"/>
      <c r="V5" s="832"/>
      <c r="W5" s="832"/>
      <c r="X5" s="832"/>
      <c r="Y5" s="832"/>
      <c r="Z5" s="832"/>
    </row>
    <row r="6" spans="1:26" ht="107.25" customHeight="1">
      <c r="A6" s="720" t="s">
        <v>17</v>
      </c>
      <c r="B6" s="829" t="s">
        <v>1275</v>
      </c>
      <c r="C6" s="824" t="s">
        <v>1276</v>
      </c>
      <c r="D6" s="830" t="s">
        <v>1277</v>
      </c>
      <c r="E6" s="823" t="s">
        <v>1278</v>
      </c>
      <c r="F6" s="823" t="s">
        <v>1278</v>
      </c>
      <c r="G6" s="313"/>
      <c r="H6" s="827">
        <v>12000</v>
      </c>
      <c r="I6" s="828">
        <f t="shared" si="0"/>
        <v>8400</v>
      </c>
      <c r="N6" s="832"/>
      <c r="O6" s="832"/>
      <c r="P6" s="832"/>
      <c r="Q6" s="832"/>
      <c r="R6" s="832"/>
      <c r="S6" s="832"/>
      <c r="T6" s="832"/>
      <c r="U6" s="832"/>
      <c r="V6" s="832"/>
      <c r="W6" s="832"/>
      <c r="X6" s="832"/>
      <c r="Y6" s="832"/>
      <c r="Z6" s="832"/>
    </row>
    <row r="7" spans="1:26" ht="59.25" customHeight="1">
      <c r="A7" s="720" t="s">
        <v>17</v>
      </c>
      <c r="B7" s="829">
        <v>230461</v>
      </c>
      <c r="C7" s="824" t="s">
        <v>1279</v>
      </c>
      <c r="D7" s="486"/>
      <c r="E7" s="823" t="s">
        <v>1280</v>
      </c>
      <c r="F7" s="823" t="s">
        <v>1280</v>
      </c>
      <c r="G7" s="823"/>
      <c r="H7" s="827">
        <v>17500</v>
      </c>
      <c r="I7" s="828">
        <f t="shared" ref="I7:I8" si="1">H7*0.75</f>
        <v>13125</v>
      </c>
      <c r="N7" s="819"/>
      <c r="O7" s="819"/>
      <c r="P7" s="819"/>
      <c r="Q7" s="819"/>
      <c r="R7" s="819"/>
      <c r="S7" s="819"/>
      <c r="T7" s="819"/>
      <c r="U7" s="819"/>
      <c r="V7" s="819"/>
      <c r="W7" s="819"/>
      <c r="X7" s="819"/>
      <c r="Y7" s="819"/>
      <c r="Z7" s="819"/>
    </row>
    <row r="8" spans="1:26" ht="63.75" customHeight="1">
      <c r="A8" s="720" t="s">
        <v>17</v>
      </c>
      <c r="B8" s="829">
        <v>17199467</v>
      </c>
      <c r="C8" s="824" t="s">
        <v>1281</v>
      </c>
      <c r="D8" s="486"/>
      <c r="E8" s="823" t="s">
        <v>1282</v>
      </c>
      <c r="F8" s="823" t="s">
        <v>1283</v>
      </c>
      <c r="G8" s="833"/>
      <c r="H8" s="827">
        <v>2280</v>
      </c>
      <c r="I8" s="828">
        <f t="shared" si="1"/>
        <v>1710</v>
      </c>
      <c r="J8" s="819"/>
      <c r="K8" s="819"/>
      <c r="L8" s="819"/>
      <c r="M8" s="819"/>
      <c r="N8" s="819"/>
      <c r="O8" s="819"/>
      <c r="P8" s="819"/>
      <c r="Q8" s="819"/>
      <c r="R8" s="819"/>
      <c r="S8" s="819"/>
      <c r="T8" s="819"/>
      <c r="U8" s="819"/>
      <c r="V8" s="819"/>
      <c r="W8" s="819"/>
      <c r="X8" s="819"/>
      <c r="Y8" s="819"/>
      <c r="Z8" s="819"/>
    </row>
    <row r="9" spans="1:26" ht="63.75" customHeight="1">
      <c r="A9" s="834" t="s">
        <v>17</v>
      </c>
      <c r="B9" s="835">
        <v>154115</v>
      </c>
      <c r="C9" s="836" t="s">
        <v>1284</v>
      </c>
      <c r="D9" s="837"/>
      <c r="E9" s="835" t="s">
        <v>1285</v>
      </c>
      <c r="F9" s="835" t="s">
        <v>1285</v>
      </c>
      <c r="G9" s="838"/>
      <c r="H9" s="839">
        <v>3825</v>
      </c>
      <c r="I9" s="840">
        <v>3520</v>
      </c>
      <c r="J9" s="841"/>
      <c r="K9" s="819"/>
      <c r="L9" s="819"/>
      <c r="M9" s="819"/>
      <c r="N9" s="819"/>
      <c r="O9" s="819"/>
      <c r="P9" s="819"/>
      <c r="Q9" s="819"/>
      <c r="R9" s="819"/>
      <c r="S9" s="819"/>
      <c r="T9" s="819"/>
      <c r="U9" s="819"/>
      <c r="V9" s="819"/>
      <c r="W9" s="819"/>
      <c r="X9" s="819"/>
      <c r="Y9" s="819"/>
      <c r="Z9" s="819"/>
    </row>
    <row r="10" spans="1:26" ht="57.75" customHeight="1">
      <c r="A10" s="720" t="s">
        <v>17</v>
      </c>
      <c r="B10" s="17">
        <v>17182830</v>
      </c>
      <c r="C10" s="824" t="s">
        <v>1286</v>
      </c>
      <c r="D10" s="486"/>
      <c r="E10" s="823" t="s">
        <v>1287</v>
      </c>
      <c r="F10" s="823" t="s">
        <v>1287</v>
      </c>
      <c r="G10" s="826"/>
      <c r="H10" s="827">
        <v>14500</v>
      </c>
      <c r="I10" s="828">
        <f>H10*0.75</f>
        <v>10875</v>
      </c>
      <c r="J10" s="819"/>
      <c r="K10" s="819"/>
      <c r="L10" s="819"/>
      <c r="M10" s="819"/>
      <c r="N10" s="819"/>
      <c r="O10" s="819"/>
      <c r="P10" s="819"/>
      <c r="Q10" s="819"/>
      <c r="R10" s="819"/>
      <c r="S10" s="819"/>
      <c r="T10" s="819"/>
      <c r="U10" s="819"/>
      <c r="V10" s="819"/>
      <c r="W10" s="819"/>
      <c r="X10" s="819"/>
      <c r="Y10" s="819"/>
      <c r="Z10" s="819"/>
    </row>
    <row r="11" spans="1:26" ht="57.75" customHeight="1">
      <c r="A11" s="720" t="s">
        <v>17</v>
      </c>
      <c r="B11" s="135" t="s">
        <v>1288</v>
      </c>
      <c r="C11" s="842" t="s">
        <v>1289</v>
      </c>
      <c r="D11" s="486"/>
      <c r="E11" s="829" t="s">
        <v>1290</v>
      </c>
      <c r="F11" s="829" t="s">
        <v>1290</v>
      </c>
      <c r="G11" s="831"/>
      <c r="H11" s="843">
        <v>6700</v>
      </c>
      <c r="I11" s="844">
        <v>5700</v>
      </c>
      <c r="J11" s="819"/>
      <c r="K11" s="819"/>
      <c r="L11" s="819"/>
      <c r="M11" s="819"/>
      <c r="N11" s="819"/>
      <c r="O11" s="819"/>
      <c r="P11" s="819"/>
      <c r="Q11" s="819"/>
      <c r="R11" s="819"/>
      <c r="S11" s="819"/>
      <c r="T11" s="819"/>
      <c r="U11" s="819"/>
      <c r="V11" s="819"/>
      <c r="W11" s="819"/>
      <c r="X11" s="819"/>
      <c r="Y11" s="819"/>
      <c r="Z11" s="819"/>
    </row>
    <row r="12" spans="1:26" ht="20.25" customHeight="1">
      <c r="A12" s="1405" t="s">
        <v>1291</v>
      </c>
      <c r="B12" s="1283"/>
      <c r="C12" s="1283"/>
      <c r="D12" s="1283"/>
      <c r="E12" s="1283"/>
      <c r="F12" s="1283"/>
      <c r="G12" s="1283"/>
      <c r="H12" s="1283"/>
      <c r="I12" s="1283"/>
      <c r="J12" s="1284"/>
      <c r="K12" s="822"/>
      <c r="L12" s="822"/>
      <c r="M12" s="822"/>
      <c r="N12" s="822"/>
      <c r="O12" s="822"/>
      <c r="P12" s="822"/>
      <c r="Q12" s="822"/>
      <c r="R12" s="822"/>
      <c r="S12" s="822"/>
      <c r="T12" s="822"/>
      <c r="U12" s="822"/>
      <c r="V12" s="822"/>
      <c r="W12" s="822"/>
      <c r="X12" s="822"/>
      <c r="Y12" s="822"/>
      <c r="Z12" s="822"/>
    </row>
    <row r="13" spans="1:26" ht="86.25" customHeight="1">
      <c r="A13" s="845" t="s">
        <v>1</v>
      </c>
      <c r="B13" s="846" t="s">
        <v>1263</v>
      </c>
      <c r="C13" s="847" t="s">
        <v>3</v>
      </c>
      <c r="D13" s="848" t="s">
        <v>4</v>
      </c>
      <c r="E13" s="849" t="s">
        <v>1292</v>
      </c>
      <c r="F13" s="847" t="s">
        <v>1264</v>
      </c>
      <c r="G13" s="847" t="s">
        <v>1265</v>
      </c>
      <c r="H13" s="847" t="s">
        <v>5</v>
      </c>
      <c r="I13" s="847" t="s">
        <v>453</v>
      </c>
      <c r="J13" s="850" t="s">
        <v>754</v>
      </c>
      <c r="K13" s="822"/>
      <c r="L13" s="822"/>
      <c r="M13" s="822"/>
      <c r="N13" s="822"/>
      <c r="O13" s="822"/>
      <c r="P13" s="822"/>
      <c r="Q13" s="822"/>
      <c r="R13" s="822"/>
      <c r="S13" s="822"/>
      <c r="T13" s="822"/>
      <c r="U13" s="822"/>
      <c r="V13" s="822"/>
      <c r="W13" s="822"/>
      <c r="X13" s="822"/>
      <c r="Y13" s="822"/>
      <c r="Z13" s="822"/>
    </row>
    <row r="14" spans="1:26" ht="66.75" customHeight="1">
      <c r="A14" s="851" t="s">
        <v>17</v>
      </c>
      <c r="B14" s="852" t="s">
        <v>1293</v>
      </c>
      <c r="C14" s="853" t="s">
        <v>1294</v>
      </c>
      <c r="D14" s="308"/>
      <c r="E14" s="854">
        <v>360</v>
      </c>
      <c r="F14" s="855" t="s">
        <v>1295</v>
      </c>
      <c r="G14" s="856" t="s">
        <v>1296</v>
      </c>
      <c r="H14" s="857"/>
      <c r="I14" s="858">
        <v>5200</v>
      </c>
      <c r="J14" s="828">
        <f t="shared" ref="J14:J20" si="2">I14*0.75</f>
        <v>3900</v>
      </c>
      <c r="O14" s="832"/>
      <c r="P14" s="832"/>
      <c r="Q14" s="832"/>
      <c r="R14" s="832"/>
      <c r="S14" s="832"/>
      <c r="T14" s="832"/>
      <c r="U14" s="832"/>
      <c r="V14" s="832"/>
      <c r="W14" s="832"/>
      <c r="X14" s="832"/>
      <c r="Y14" s="832"/>
      <c r="Z14" s="832"/>
    </row>
    <row r="15" spans="1:26" ht="69.75" customHeight="1">
      <c r="A15" s="720" t="s">
        <v>17</v>
      </c>
      <c r="B15" s="823" t="s">
        <v>1297</v>
      </c>
      <c r="C15" s="308" t="s">
        <v>1298</v>
      </c>
      <c r="D15" s="308"/>
      <c r="E15" s="854">
        <v>480</v>
      </c>
      <c r="F15" s="671" t="s">
        <v>1299</v>
      </c>
      <c r="G15" s="859" t="s">
        <v>1300</v>
      </c>
      <c r="H15" s="831"/>
      <c r="I15" s="860">
        <v>7400</v>
      </c>
      <c r="J15" s="828">
        <f t="shared" si="2"/>
        <v>5550</v>
      </c>
      <c r="O15" s="832"/>
      <c r="P15" s="832"/>
      <c r="Q15" s="832"/>
      <c r="R15" s="832"/>
      <c r="S15" s="832"/>
      <c r="T15" s="832"/>
      <c r="U15" s="832"/>
      <c r="V15" s="832"/>
      <c r="W15" s="832"/>
      <c r="X15" s="832"/>
      <c r="Y15" s="832"/>
      <c r="Z15" s="832"/>
    </row>
    <row r="16" spans="1:26" ht="64.5" customHeight="1">
      <c r="A16" s="720" t="s">
        <v>17</v>
      </c>
      <c r="B16" s="823" t="s">
        <v>1301</v>
      </c>
      <c r="C16" s="308" t="s">
        <v>1302</v>
      </c>
      <c r="D16" s="308"/>
      <c r="E16" s="854">
        <v>740</v>
      </c>
      <c r="F16" s="671" t="s">
        <v>1303</v>
      </c>
      <c r="G16" s="859" t="s">
        <v>1304</v>
      </c>
      <c r="H16" s="831"/>
      <c r="I16" s="860">
        <v>8200</v>
      </c>
      <c r="J16" s="828">
        <f t="shared" si="2"/>
        <v>6150</v>
      </c>
      <c r="O16" s="832"/>
      <c r="P16" s="832"/>
      <c r="Q16" s="832"/>
      <c r="R16" s="832"/>
      <c r="S16" s="832"/>
      <c r="T16" s="832"/>
      <c r="U16" s="832"/>
      <c r="V16" s="832"/>
      <c r="W16" s="832"/>
      <c r="X16" s="832"/>
      <c r="Y16" s="832"/>
      <c r="Z16" s="832"/>
    </row>
    <row r="17" spans="1:26" ht="66" customHeight="1">
      <c r="A17" s="720" t="s">
        <v>17</v>
      </c>
      <c r="B17" s="823" t="s">
        <v>1305</v>
      </c>
      <c r="C17" s="308" t="s">
        <v>1306</v>
      </c>
      <c r="D17" s="308"/>
      <c r="E17" s="854">
        <v>1000</v>
      </c>
      <c r="F17" s="671" t="s">
        <v>1307</v>
      </c>
      <c r="G17" s="859" t="s">
        <v>1308</v>
      </c>
      <c r="H17" s="831"/>
      <c r="I17" s="860">
        <v>9900</v>
      </c>
      <c r="J17" s="828">
        <f t="shared" si="2"/>
        <v>7425</v>
      </c>
      <c r="O17" s="832"/>
      <c r="P17" s="832"/>
      <c r="Q17" s="832"/>
      <c r="R17" s="832"/>
      <c r="S17" s="832"/>
      <c r="T17" s="832"/>
      <c r="U17" s="832"/>
      <c r="V17" s="832"/>
      <c r="W17" s="832"/>
      <c r="X17" s="832"/>
      <c r="Y17" s="832"/>
      <c r="Z17" s="832"/>
    </row>
    <row r="18" spans="1:26" ht="63.75" customHeight="1">
      <c r="A18" s="720" t="s">
        <v>17</v>
      </c>
      <c r="B18" s="823" t="s">
        <v>1309</v>
      </c>
      <c r="C18" s="308" t="s">
        <v>1310</v>
      </c>
      <c r="D18" s="308"/>
      <c r="E18" s="854">
        <v>1600</v>
      </c>
      <c r="F18" s="671" t="s">
        <v>1311</v>
      </c>
      <c r="G18" s="859" t="s">
        <v>1312</v>
      </c>
      <c r="H18" s="831"/>
      <c r="I18" s="860">
        <v>9500</v>
      </c>
      <c r="J18" s="828">
        <f t="shared" si="2"/>
        <v>7125</v>
      </c>
      <c r="O18" s="832"/>
      <c r="P18" s="832"/>
      <c r="Q18" s="832"/>
      <c r="R18" s="832"/>
      <c r="S18" s="832"/>
      <c r="T18" s="832"/>
      <c r="U18" s="832"/>
      <c r="V18" s="832"/>
      <c r="W18" s="832"/>
      <c r="X18" s="832"/>
      <c r="Y18" s="832"/>
      <c r="Z18" s="832"/>
    </row>
    <row r="19" spans="1:26" ht="69" customHeight="1">
      <c r="A19" s="720" t="s">
        <v>17</v>
      </c>
      <c r="B19" s="823" t="s">
        <v>1313</v>
      </c>
      <c r="C19" s="308" t="s">
        <v>1314</v>
      </c>
      <c r="D19" s="308"/>
      <c r="E19" s="854">
        <v>860</v>
      </c>
      <c r="F19" s="671" t="s">
        <v>1315</v>
      </c>
      <c r="G19" s="859" t="s">
        <v>1316</v>
      </c>
      <c r="H19" s="831"/>
      <c r="I19" s="860">
        <v>11200</v>
      </c>
      <c r="J19" s="828">
        <f t="shared" si="2"/>
        <v>8400</v>
      </c>
      <c r="O19" s="832"/>
      <c r="P19" s="832"/>
      <c r="Q19" s="832"/>
      <c r="R19" s="832"/>
      <c r="S19" s="832"/>
      <c r="T19" s="832"/>
      <c r="U19" s="832"/>
      <c r="V19" s="832"/>
      <c r="W19" s="832"/>
      <c r="X19" s="832"/>
      <c r="Y19" s="832"/>
      <c r="Z19" s="832"/>
    </row>
    <row r="20" spans="1:26" ht="81" customHeight="1">
      <c r="A20" s="720" t="s">
        <v>17</v>
      </c>
      <c r="B20" s="823" t="s">
        <v>1317</v>
      </c>
      <c r="C20" s="308" t="s">
        <v>1318</v>
      </c>
      <c r="D20" s="308"/>
      <c r="E20" s="854">
        <v>1120</v>
      </c>
      <c r="F20" s="671" t="s">
        <v>1319</v>
      </c>
      <c r="G20" s="859" t="s">
        <v>1320</v>
      </c>
      <c r="H20" s="831"/>
      <c r="I20" s="860">
        <v>12900</v>
      </c>
      <c r="J20" s="828">
        <f t="shared" si="2"/>
        <v>9675</v>
      </c>
      <c r="O20" s="832"/>
      <c r="P20" s="832"/>
      <c r="Q20" s="832"/>
      <c r="R20" s="832"/>
      <c r="S20" s="832"/>
      <c r="T20" s="832"/>
      <c r="U20" s="832"/>
      <c r="V20" s="832"/>
      <c r="W20" s="832"/>
      <c r="X20" s="832"/>
      <c r="Y20" s="832"/>
      <c r="Z20" s="832"/>
    </row>
    <row r="21" spans="1:26" ht="62.25" customHeight="1">
      <c r="A21" s="720" t="s">
        <v>17</v>
      </c>
      <c r="B21" s="829">
        <v>17186362</v>
      </c>
      <c r="C21" s="308" t="s">
        <v>1321</v>
      </c>
      <c r="D21" s="692" t="s">
        <v>1322</v>
      </c>
      <c r="E21" s="481">
        <v>470</v>
      </c>
      <c r="F21" s="692" t="s">
        <v>1323</v>
      </c>
      <c r="G21" s="859" t="s">
        <v>1324</v>
      </c>
      <c r="H21" s="17"/>
      <c r="I21" s="860">
        <v>9800</v>
      </c>
      <c r="J21" s="828">
        <f>I21*0.7</f>
        <v>6860</v>
      </c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</row>
    <row r="22" spans="1:26" ht="62.25" customHeight="1">
      <c r="A22" s="720" t="s">
        <v>17</v>
      </c>
      <c r="B22" s="823">
        <v>17196661</v>
      </c>
      <c r="C22" s="308" t="s">
        <v>1325</v>
      </c>
      <c r="D22" s="692" t="s">
        <v>1326</v>
      </c>
      <c r="E22" s="481">
        <v>340</v>
      </c>
      <c r="F22" s="692" t="s">
        <v>1327</v>
      </c>
      <c r="G22" s="861" t="s">
        <v>1328</v>
      </c>
      <c r="H22" s="17"/>
      <c r="I22" s="862">
        <v>11600</v>
      </c>
      <c r="J22" s="863">
        <v>8800</v>
      </c>
      <c r="O22" s="819"/>
      <c r="P22" s="819"/>
      <c r="Q22" s="819"/>
      <c r="R22" s="819"/>
      <c r="S22" s="819"/>
      <c r="T22" s="819"/>
      <c r="U22" s="819"/>
      <c r="V22" s="819"/>
      <c r="W22" s="819"/>
      <c r="X22" s="819"/>
      <c r="Y22" s="819"/>
      <c r="Z22" s="819"/>
    </row>
    <row r="23" spans="1:26" ht="60.75" customHeight="1">
      <c r="A23" s="720" t="s">
        <v>17</v>
      </c>
      <c r="B23" s="829">
        <v>17181157</v>
      </c>
      <c r="C23" s="308" t="s">
        <v>1329</v>
      </c>
      <c r="D23" s="692"/>
      <c r="E23" s="481">
        <v>320</v>
      </c>
      <c r="F23" s="692" t="s">
        <v>1330</v>
      </c>
      <c r="G23" s="859" t="s">
        <v>1331</v>
      </c>
      <c r="H23" s="17"/>
      <c r="I23" s="862">
        <v>7900</v>
      </c>
      <c r="J23" s="844">
        <v>5500</v>
      </c>
      <c r="O23" s="819"/>
      <c r="P23" s="819"/>
      <c r="Q23" s="819"/>
      <c r="R23" s="819"/>
      <c r="S23" s="819"/>
      <c r="T23" s="819"/>
      <c r="U23" s="819"/>
      <c r="V23" s="819"/>
      <c r="W23" s="819"/>
      <c r="X23" s="819"/>
      <c r="Y23" s="819"/>
      <c r="Z23" s="819"/>
    </row>
    <row r="24" spans="1:26" ht="98.25" customHeight="1">
      <c r="A24" s="720" t="s">
        <v>17</v>
      </c>
      <c r="B24" s="17">
        <v>17184214900</v>
      </c>
      <c r="C24" s="308" t="s">
        <v>1332</v>
      </c>
      <c r="D24" s="692" t="s">
        <v>1322</v>
      </c>
      <c r="E24" s="481">
        <v>650</v>
      </c>
      <c r="F24" s="692" t="s">
        <v>1333</v>
      </c>
      <c r="G24" s="859" t="s">
        <v>1334</v>
      </c>
      <c r="H24" s="108"/>
      <c r="I24" s="864">
        <v>9000</v>
      </c>
      <c r="J24" s="840">
        <v>6000</v>
      </c>
      <c r="O24" s="819"/>
      <c r="P24" s="819"/>
      <c r="Q24" s="819"/>
      <c r="R24" s="819"/>
      <c r="S24" s="819"/>
      <c r="T24" s="819"/>
      <c r="U24" s="819"/>
      <c r="V24" s="819"/>
      <c r="W24" s="819"/>
      <c r="X24" s="819"/>
      <c r="Y24" s="819"/>
      <c r="Z24" s="819"/>
    </row>
    <row r="25" spans="1:26" ht="86.25" customHeight="1">
      <c r="A25" s="819"/>
      <c r="B25" s="819"/>
      <c r="C25" s="819"/>
      <c r="D25" s="819"/>
      <c r="E25" s="819"/>
      <c r="F25" s="865"/>
      <c r="G25" s="819"/>
      <c r="H25" s="819"/>
      <c r="I25" s="819"/>
      <c r="J25" s="819"/>
      <c r="K25" s="819"/>
      <c r="L25" s="819"/>
      <c r="M25" s="819"/>
      <c r="N25" s="819"/>
      <c r="O25" s="819"/>
      <c r="P25" s="819"/>
      <c r="Q25" s="819"/>
      <c r="R25" s="819"/>
      <c r="S25" s="819"/>
      <c r="T25" s="819"/>
      <c r="U25" s="819"/>
      <c r="V25" s="819"/>
      <c r="W25" s="819"/>
      <c r="X25" s="819"/>
      <c r="Y25" s="819"/>
      <c r="Z25" s="819"/>
    </row>
    <row r="26" spans="1:26" ht="86.25" customHeight="1">
      <c r="A26" s="819"/>
      <c r="B26" s="819"/>
      <c r="C26" s="819"/>
      <c r="D26" s="819"/>
      <c r="E26" s="819"/>
      <c r="F26" s="865"/>
      <c r="G26" s="819"/>
      <c r="H26" s="819"/>
      <c r="I26" s="819"/>
      <c r="J26" s="819"/>
      <c r="K26" s="819"/>
      <c r="L26" s="819"/>
      <c r="M26" s="819"/>
      <c r="N26" s="819"/>
      <c r="O26" s="819"/>
      <c r="P26" s="819"/>
      <c r="Q26" s="819"/>
      <c r="R26" s="819"/>
      <c r="S26" s="819"/>
      <c r="T26" s="819"/>
      <c r="U26" s="819"/>
      <c r="V26" s="819"/>
      <c r="W26" s="819"/>
      <c r="X26" s="819"/>
      <c r="Y26" s="819"/>
      <c r="Z26" s="819"/>
    </row>
    <row r="27" spans="1:26" ht="86.25" customHeight="1">
      <c r="A27" s="819"/>
      <c r="B27" s="819"/>
      <c r="C27" s="819"/>
      <c r="D27" s="819"/>
      <c r="E27" s="819"/>
      <c r="F27" s="865"/>
      <c r="G27" s="819"/>
      <c r="H27" s="819"/>
      <c r="I27" s="819"/>
      <c r="J27" s="819"/>
      <c r="K27" s="819"/>
      <c r="L27" s="819"/>
      <c r="M27" s="819"/>
      <c r="N27" s="819"/>
      <c r="O27" s="819"/>
      <c r="P27" s="819"/>
      <c r="Q27" s="819"/>
      <c r="R27" s="819"/>
      <c r="S27" s="819"/>
      <c r="T27" s="819"/>
      <c r="U27" s="819"/>
      <c r="V27" s="819"/>
      <c r="W27" s="819"/>
      <c r="X27" s="819"/>
      <c r="Y27" s="819"/>
      <c r="Z27" s="819"/>
    </row>
    <row r="28" spans="1:26" ht="86.25" customHeight="1">
      <c r="A28" s="819"/>
      <c r="B28" s="819"/>
      <c r="C28" s="819"/>
      <c r="D28" s="819"/>
      <c r="E28" s="819"/>
      <c r="F28" s="865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19"/>
      <c r="Y28" s="819"/>
      <c r="Z28" s="819"/>
    </row>
    <row r="29" spans="1:26" ht="86.25" customHeight="1">
      <c r="A29" s="819"/>
      <c r="B29" s="819"/>
      <c r="C29" s="819"/>
      <c r="D29" s="819"/>
      <c r="E29" s="819"/>
      <c r="F29" s="865"/>
      <c r="G29" s="819"/>
      <c r="H29" s="819"/>
      <c r="I29" s="819"/>
      <c r="J29" s="819"/>
      <c r="K29" s="819"/>
      <c r="L29" s="819"/>
      <c r="M29" s="819"/>
      <c r="N29" s="819"/>
      <c r="O29" s="819"/>
      <c r="P29" s="819"/>
      <c r="Q29" s="819"/>
      <c r="R29" s="819"/>
      <c r="S29" s="819"/>
      <c r="T29" s="819"/>
      <c r="U29" s="819"/>
      <c r="V29" s="819"/>
      <c r="W29" s="819"/>
      <c r="X29" s="819"/>
      <c r="Y29" s="819"/>
      <c r="Z29" s="819"/>
    </row>
    <row r="30" spans="1:26" ht="86.25" customHeight="1">
      <c r="A30" s="819"/>
      <c r="B30" s="819"/>
      <c r="C30" s="819"/>
      <c r="D30" s="819"/>
      <c r="E30" s="819"/>
      <c r="F30" s="865"/>
      <c r="G30" s="819"/>
      <c r="H30" s="819"/>
      <c r="I30" s="819"/>
      <c r="J30" s="819"/>
      <c r="K30" s="819"/>
      <c r="L30" s="819"/>
      <c r="M30" s="819"/>
      <c r="N30" s="819"/>
      <c r="O30" s="819"/>
      <c r="P30" s="819"/>
      <c r="Q30" s="819"/>
      <c r="R30" s="819"/>
      <c r="S30" s="819"/>
      <c r="T30" s="819"/>
      <c r="U30" s="819"/>
      <c r="V30" s="819"/>
      <c r="W30" s="819"/>
      <c r="X30" s="819"/>
      <c r="Y30" s="819"/>
      <c r="Z30" s="819"/>
    </row>
    <row r="31" spans="1:26" ht="86.25" customHeight="1">
      <c r="A31" s="819"/>
      <c r="B31" s="819"/>
      <c r="C31" s="819"/>
      <c r="D31" s="819"/>
      <c r="E31" s="819"/>
      <c r="F31" s="865"/>
      <c r="G31" s="819"/>
      <c r="H31" s="819"/>
      <c r="I31" s="819"/>
      <c r="J31" s="819"/>
      <c r="K31" s="819"/>
      <c r="L31" s="819"/>
      <c r="M31" s="819"/>
      <c r="N31" s="819"/>
      <c r="O31" s="819"/>
      <c r="P31" s="819"/>
      <c r="Q31" s="819"/>
      <c r="R31" s="819"/>
      <c r="S31" s="819"/>
      <c r="T31" s="819"/>
      <c r="U31" s="819"/>
      <c r="V31" s="819"/>
      <c r="W31" s="819"/>
      <c r="X31" s="819"/>
      <c r="Y31" s="819"/>
      <c r="Z31" s="819"/>
    </row>
    <row r="32" spans="1:26" ht="86.25" customHeight="1">
      <c r="A32" s="819"/>
      <c r="B32" s="819"/>
      <c r="C32" s="819"/>
      <c r="D32" s="819"/>
      <c r="E32" s="819"/>
      <c r="F32" s="865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19"/>
      <c r="Y32" s="819"/>
      <c r="Z32" s="819"/>
    </row>
    <row r="33" spans="1:26" ht="86.25" customHeight="1">
      <c r="A33" s="819"/>
      <c r="B33" s="819"/>
      <c r="C33" s="819"/>
      <c r="D33" s="819"/>
      <c r="E33" s="819"/>
      <c r="F33" s="865"/>
      <c r="G33" s="819"/>
      <c r="H33" s="819"/>
      <c r="I33" s="819"/>
      <c r="J33" s="819"/>
      <c r="K33" s="819"/>
      <c r="L33" s="819"/>
      <c r="M33" s="819"/>
      <c r="N33" s="819"/>
      <c r="O33" s="819"/>
      <c r="P33" s="819"/>
      <c r="Q33" s="819"/>
      <c r="R33" s="819"/>
      <c r="S33" s="819"/>
      <c r="T33" s="819"/>
      <c r="U33" s="819"/>
      <c r="V33" s="819"/>
      <c r="W33" s="819"/>
      <c r="X33" s="819"/>
      <c r="Y33" s="819"/>
      <c r="Z33" s="819"/>
    </row>
    <row r="34" spans="1:26" ht="86.25" customHeight="1">
      <c r="A34" s="819"/>
      <c r="B34" s="819"/>
      <c r="C34" s="819"/>
      <c r="D34" s="819"/>
      <c r="E34" s="819"/>
      <c r="F34" s="865"/>
      <c r="G34" s="819"/>
      <c r="H34" s="819"/>
      <c r="I34" s="819"/>
      <c r="J34" s="819"/>
      <c r="K34" s="819"/>
      <c r="L34" s="819"/>
      <c r="M34" s="819"/>
      <c r="N34" s="819"/>
      <c r="O34" s="819"/>
      <c r="P34" s="819"/>
      <c r="Q34" s="819"/>
      <c r="R34" s="819"/>
      <c r="S34" s="819"/>
      <c r="T34" s="819"/>
      <c r="U34" s="819"/>
      <c r="V34" s="819"/>
      <c r="W34" s="819"/>
      <c r="X34" s="819"/>
      <c r="Y34" s="819"/>
      <c r="Z34" s="819"/>
    </row>
    <row r="35" spans="1:26" ht="86.25" customHeight="1">
      <c r="A35" s="819"/>
      <c r="B35" s="819"/>
      <c r="C35" s="819"/>
      <c r="D35" s="819"/>
      <c r="E35" s="819"/>
      <c r="F35" s="865"/>
      <c r="G35" s="819"/>
      <c r="H35" s="819"/>
      <c r="I35" s="819"/>
      <c r="J35" s="819"/>
      <c r="K35" s="819"/>
      <c r="L35" s="819"/>
      <c r="M35" s="819"/>
      <c r="N35" s="819"/>
      <c r="O35" s="819"/>
      <c r="P35" s="819"/>
      <c r="Q35" s="819"/>
      <c r="R35" s="819"/>
      <c r="S35" s="819"/>
      <c r="T35" s="819"/>
      <c r="U35" s="819"/>
      <c r="V35" s="819"/>
      <c r="W35" s="819"/>
      <c r="X35" s="819"/>
      <c r="Y35" s="819"/>
      <c r="Z35" s="819"/>
    </row>
    <row r="36" spans="1:26" ht="86.25" customHeight="1">
      <c r="A36" s="819"/>
      <c r="B36" s="819"/>
      <c r="C36" s="819"/>
      <c r="D36" s="819"/>
      <c r="E36" s="819"/>
      <c r="F36" s="865"/>
      <c r="G36" s="819"/>
      <c r="H36" s="819"/>
      <c r="I36" s="819"/>
      <c r="J36" s="819"/>
      <c r="K36" s="819"/>
      <c r="L36" s="819"/>
      <c r="M36" s="819"/>
      <c r="N36" s="819"/>
      <c r="O36" s="819"/>
      <c r="P36" s="819"/>
      <c r="Q36" s="819"/>
      <c r="R36" s="819"/>
      <c r="S36" s="819"/>
      <c r="T36" s="819"/>
      <c r="U36" s="819"/>
      <c r="V36" s="819"/>
      <c r="W36" s="819"/>
      <c r="X36" s="819"/>
      <c r="Y36" s="819"/>
      <c r="Z36" s="819"/>
    </row>
    <row r="37" spans="1:26" ht="86.25" customHeight="1">
      <c r="A37" s="819"/>
      <c r="B37" s="819"/>
      <c r="C37" s="819"/>
      <c r="D37" s="819"/>
      <c r="E37" s="819"/>
      <c r="F37" s="865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</row>
    <row r="38" spans="1:26" ht="86.25" customHeight="1">
      <c r="A38" s="819"/>
      <c r="B38" s="819"/>
      <c r="C38" s="819"/>
      <c r="D38" s="819"/>
      <c r="E38" s="819"/>
      <c r="F38" s="865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19"/>
      <c r="Y38" s="819"/>
      <c r="Z38" s="819"/>
    </row>
    <row r="39" spans="1:26" ht="86.25" customHeight="1">
      <c r="A39" s="819"/>
      <c r="B39" s="819"/>
      <c r="C39" s="819"/>
      <c r="D39" s="819"/>
      <c r="E39" s="819"/>
      <c r="F39" s="865"/>
      <c r="G39" s="819"/>
      <c r="H39" s="819"/>
      <c r="I39" s="819"/>
      <c r="J39" s="819"/>
      <c r="K39" s="819"/>
      <c r="L39" s="819"/>
      <c r="M39" s="819"/>
      <c r="N39" s="819"/>
      <c r="O39" s="819"/>
      <c r="P39" s="819"/>
      <c r="Q39" s="819"/>
      <c r="R39" s="819"/>
      <c r="S39" s="819"/>
      <c r="T39" s="819"/>
      <c r="U39" s="819"/>
      <c r="V39" s="819"/>
      <c r="W39" s="819"/>
      <c r="X39" s="819"/>
      <c r="Y39" s="819"/>
      <c r="Z39" s="819"/>
    </row>
    <row r="40" spans="1:26" ht="86.25" customHeight="1">
      <c r="A40" s="819"/>
      <c r="B40" s="819"/>
      <c r="C40" s="819"/>
      <c r="D40" s="819"/>
      <c r="E40" s="819"/>
      <c r="F40" s="865"/>
      <c r="G40" s="819"/>
      <c r="H40" s="819"/>
      <c r="I40" s="819"/>
      <c r="J40" s="819"/>
      <c r="K40" s="819"/>
      <c r="L40" s="819"/>
      <c r="M40" s="819"/>
      <c r="N40" s="819"/>
      <c r="O40" s="819"/>
      <c r="P40" s="819"/>
      <c r="Q40" s="819"/>
      <c r="R40" s="819"/>
      <c r="S40" s="819"/>
      <c r="T40" s="819"/>
      <c r="U40" s="819"/>
      <c r="V40" s="819"/>
      <c r="W40" s="819"/>
      <c r="X40" s="819"/>
      <c r="Y40" s="819"/>
      <c r="Z40" s="819"/>
    </row>
    <row r="41" spans="1:26" ht="86.25" customHeight="1">
      <c r="A41" s="819"/>
      <c r="B41" s="819"/>
      <c r="C41" s="819"/>
      <c r="D41" s="819"/>
      <c r="E41" s="819"/>
      <c r="F41" s="865"/>
      <c r="G41" s="819"/>
      <c r="H41" s="819"/>
      <c r="I41" s="819"/>
      <c r="J41" s="819"/>
      <c r="K41" s="819"/>
      <c r="L41" s="819"/>
      <c r="M41" s="819"/>
      <c r="N41" s="819"/>
      <c r="O41" s="819"/>
      <c r="P41" s="819"/>
      <c r="Q41" s="819"/>
      <c r="R41" s="819"/>
      <c r="S41" s="819"/>
      <c r="T41" s="819"/>
      <c r="U41" s="819"/>
      <c r="V41" s="819"/>
      <c r="W41" s="819"/>
      <c r="X41" s="819"/>
      <c r="Y41" s="819"/>
      <c r="Z41" s="819"/>
    </row>
    <row r="42" spans="1:26" ht="86.25" customHeight="1">
      <c r="A42" s="819"/>
      <c r="B42" s="819"/>
      <c r="C42" s="819"/>
      <c r="D42" s="819"/>
      <c r="E42" s="819"/>
      <c r="F42" s="865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19"/>
      <c r="V42" s="819"/>
      <c r="W42" s="819"/>
      <c r="X42" s="819"/>
      <c r="Y42" s="819"/>
      <c r="Z42" s="819"/>
    </row>
    <row r="43" spans="1:26" ht="86.25" customHeight="1">
      <c r="A43" s="819"/>
      <c r="B43" s="819"/>
      <c r="C43" s="819"/>
      <c r="D43" s="819"/>
      <c r="E43" s="819"/>
      <c r="F43" s="865"/>
      <c r="G43" s="819"/>
      <c r="H43" s="819"/>
      <c r="I43" s="819"/>
      <c r="J43" s="819"/>
      <c r="K43" s="819"/>
      <c r="L43" s="819"/>
      <c r="M43" s="819"/>
      <c r="N43" s="819"/>
      <c r="O43" s="819"/>
      <c r="P43" s="819"/>
      <c r="Q43" s="819"/>
      <c r="R43" s="819"/>
      <c r="S43" s="819"/>
      <c r="T43" s="819"/>
      <c r="U43" s="819"/>
      <c r="V43" s="819"/>
      <c r="W43" s="819"/>
      <c r="X43" s="819"/>
      <c r="Y43" s="819"/>
      <c r="Z43" s="819"/>
    </row>
    <row r="44" spans="1:26" ht="86.25" customHeight="1">
      <c r="A44" s="819"/>
      <c r="B44" s="819"/>
      <c r="C44" s="819"/>
      <c r="D44" s="819"/>
      <c r="E44" s="819"/>
      <c r="F44" s="865"/>
      <c r="G44" s="819"/>
      <c r="H44" s="819"/>
      <c r="I44" s="819"/>
      <c r="J44" s="819"/>
      <c r="K44" s="819"/>
      <c r="L44" s="819"/>
      <c r="M44" s="819"/>
      <c r="N44" s="819"/>
      <c r="O44" s="819"/>
      <c r="P44" s="819"/>
      <c r="Q44" s="819"/>
      <c r="R44" s="819"/>
      <c r="S44" s="819"/>
      <c r="T44" s="819"/>
      <c r="U44" s="819"/>
      <c r="V44" s="819"/>
      <c r="W44" s="819"/>
      <c r="X44" s="819"/>
      <c r="Y44" s="819"/>
      <c r="Z44" s="819"/>
    </row>
    <row r="45" spans="1:26" ht="86.25" customHeight="1">
      <c r="A45" s="819"/>
      <c r="B45" s="819"/>
      <c r="C45" s="819"/>
      <c r="D45" s="819"/>
      <c r="E45" s="819"/>
      <c r="F45" s="865"/>
      <c r="G45" s="819"/>
      <c r="H45" s="819"/>
      <c r="I45" s="819"/>
      <c r="J45" s="819"/>
      <c r="K45" s="819"/>
      <c r="L45" s="819"/>
      <c r="M45" s="819"/>
      <c r="N45" s="819"/>
      <c r="O45" s="819"/>
      <c r="P45" s="819"/>
      <c r="Q45" s="819"/>
      <c r="R45" s="819"/>
      <c r="S45" s="819"/>
      <c r="T45" s="819"/>
      <c r="U45" s="819"/>
      <c r="V45" s="819"/>
      <c r="W45" s="819"/>
      <c r="X45" s="819"/>
      <c r="Y45" s="819"/>
      <c r="Z45" s="819"/>
    </row>
    <row r="46" spans="1:26" ht="86.25" customHeight="1">
      <c r="A46" s="819"/>
      <c r="B46" s="819"/>
      <c r="C46" s="819"/>
      <c r="D46" s="819"/>
      <c r="E46" s="819"/>
      <c r="F46" s="865"/>
      <c r="G46" s="819"/>
      <c r="H46" s="819"/>
      <c r="I46" s="819"/>
      <c r="J46" s="819"/>
      <c r="K46" s="819"/>
      <c r="L46" s="819"/>
      <c r="M46" s="819"/>
      <c r="N46" s="819"/>
      <c r="O46" s="819"/>
      <c r="P46" s="819"/>
      <c r="Q46" s="819"/>
      <c r="R46" s="819"/>
      <c r="S46" s="819"/>
      <c r="T46" s="819"/>
      <c r="U46" s="819"/>
      <c r="V46" s="819"/>
      <c r="W46" s="819"/>
      <c r="X46" s="819"/>
      <c r="Y46" s="819"/>
      <c r="Z46" s="819"/>
    </row>
    <row r="47" spans="1:26" ht="86.25" customHeight="1">
      <c r="A47" s="819"/>
      <c r="B47" s="819"/>
      <c r="C47" s="819"/>
      <c r="D47" s="819"/>
      <c r="E47" s="819"/>
      <c r="F47" s="865"/>
      <c r="G47" s="819"/>
      <c r="H47" s="819"/>
      <c r="I47" s="819"/>
      <c r="J47" s="819"/>
      <c r="K47" s="819"/>
      <c r="L47" s="819"/>
      <c r="M47" s="819"/>
      <c r="N47" s="819"/>
      <c r="O47" s="819"/>
      <c r="P47" s="819"/>
      <c r="Q47" s="819"/>
      <c r="R47" s="819"/>
      <c r="S47" s="819"/>
      <c r="T47" s="819"/>
      <c r="U47" s="819"/>
      <c r="V47" s="819"/>
      <c r="W47" s="819"/>
      <c r="X47" s="819"/>
      <c r="Y47" s="819"/>
      <c r="Z47" s="819"/>
    </row>
    <row r="48" spans="1:26" ht="86.25" customHeight="1">
      <c r="A48" s="819"/>
      <c r="B48" s="819"/>
      <c r="C48" s="819"/>
      <c r="D48" s="819"/>
      <c r="E48" s="819"/>
      <c r="F48" s="865"/>
      <c r="G48" s="819"/>
      <c r="H48" s="819"/>
      <c r="I48" s="819"/>
      <c r="J48" s="819"/>
      <c r="K48" s="819"/>
      <c r="L48" s="819"/>
      <c r="M48" s="819"/>
      <c r="N48" s="819"/>
      <c r="O48" s="819"/>
      <c r="P48" s="819"/>
      <c r="Q48" s="819"/>
      <c r="R48" s="819"/>
      <c r="S48" s="819"/>
      <c r="T48" s="819"/>
      <c r="U48" s="819"/>
      <c r="V48" s="819"/>
      <c r="W48" s="819"/>
      <c r="X48" s="819"/>
      <c r="Y48" s="819"/>
      <c r="Z48" s="819"/>
    </row>
    <row r="49" spans="1:26" ht="86.25" customHeight="1">
      <c r="A49" s="819"/>
      <c r="B49" s="819"/>
      <c r="C49" s="819"/>
      <c r="D49" s="819"/>
      <c r="E49" s="819"/>
      <c r="F49" s="865"/>
      <c r="G49" s="819"/>
      <c r="H49" s="819"/>
      <c r="I49" s="819"/>
      <c r="J49" s="819"/>
      <c r="K49" s="819"/>
      <c r="L49" s="819"/>
      <c r="M49" s="819"/>
      <c r="N49" s="819"/>
      <c r="O49" s="819"/>
      <c r="P49" s="819"/>
      <c r="Q49" s="819"/>
      <c r="R49" s="819"/>
      <c r="S49" s="819"/>
      <c r="T49" s="819"/>
      <c r="U49" s="819"/>
      <c r="V49" s="819"/>
      <c r="W49" s="819"/>
      <c r="X49" s="819"/>
      <c r="Y49" s="819"/>
      <c r="Z49" s="819"/>
    </row>
    <row r="50" spans="1:26" ht="86.25" customHeight="1">
      <c r="A50" s="819"/>
      <c r="B50" s="819"/>
      <c r="C50" s="819"/>
      <c r="D50" s="819"/>
      <c r="E50" s="819"/>
      <c r="F50" s="865"/>
      <c r="G50" s="819"/>
      <c r="H50" s="819"/>
      <c r="I50" s="819"/>
      <c r="J50" s="819"/>
      <c r="K50" s="819"/>
      <c r="L50" s="819"/>
      <c r="M50" s="819"/>
      <c r="N50" s="819"/>
      <c r="O50" s="819"/>
      <c r="P50" s="819"/>
      <c r="Q50" s="819"/>
      <c r="R50" s="819"/>
      <c r="S50" s="819"/>
      <c r="T50" s="819"/>
      <c r="U50" s="819"/>
      <c r="V50" s="819"/>
      <c r="W50" s="819"/>
      <c r="X50" s="819"/>
      <c r="Y50" s="819"/>
      <c r="Z50" s="819"/>
    </row>
    <row r="51" spans="1:26" ht="86.25" customHeight="1">
      <c r="A51" s="819"/>
      <c r="B51" s="819"/>
      <c r="C51" s="819"/>
      <c r="D51" s="819"/>
      <c r="E51" s="819"/>
      <c r="F51" s="865"/>
      <c r="G51" s="819"/>
      <c r="H51" s="819"/>
      <c r="I51" s="819"/>
      <c r="J51" s="819"/>
      <c r="K51" s="819"/>
      <c r="L51" s="819"/>
      <c r="M51" s="819"/>
      <c r="N51" s="819"/>
      <c r="O51" s="819"/>
      <c r="P51" s="819"/>
      <c r="Q51" s="819"/>
      <c r="R51" s="819"/>
      <c r="S51" s="819"/>
      <c r="T51" s="819"/>
      <c r="U51" s="819"/>
      <c r="V51" s="819"/>
      <c r="W51" s="819"/>
      <c r="X51" s="819"/>
      <c r="Y51" s="819"/>
      <c r="Z51" s="819"/>
    </row>
    <row r="52" spans="1:26" ht="86.25" customHeight="1">
      <c r="A52" s="819"/>
      <c r="B52" s="819"/>
      <c r="C52" s="819"/>
      <c r="D52" s="819"/>
      <c r="E52" s="819"/>
      <c r="F52" s="865"/>
      <c r="G52" s="819"/>
      <c r="H52" s="819"/>
      <c r="I52" s="819"/>
      <c r="J52" s="819"/>
      <c r="K52" s="819"/>
      <c r="L52" s="819"/>
      <c r="M52" s="819"/>
      <c r="N52" s="819"/>
      <c r="O52" s="819"/>
      <c r="P52" s="819"/>
      <c r="Q52" s="819"/>
      <c r="R52" s="819"/>
      <c r="S52" s="819"/>
      <c r="T52" s="819"/>
      <c r="U52" s="819"/>
      <c r="V52" s="819"/>
      <c r="W52" s="819"/>
      <c r="X52" s="819"/>
      <c r="Y52" s="819"/>
      <c r="Z52" s="819"/>
    </row>
    <row r="53" spans="1:26" ht="86.25" customHeight="1">
      <c r="A53" s="819"/>
      <c r="B53" s="819"/>
      <c r="C53" s="819"/>
      <c r="D53" s="819"/>
      <c r="E53" s="819"/>
      <c r="F53" s="865"/>
      <c r="G53" s="819"/>
      <c r="H53" s="819"/>
      <c r="I53" s="819"/>
      <c r="J53" s="819"/>
      <c r="K53" s="819"/>
      <c r="L53" s="819"/>
      <c r="M53" s="819"/>
      <c r="N53" s="819"/>
      <c r="O53" s="819"/>
      <c r="P53" s="819"/>
      <c r="Q53" s="819"/>
      <c r="R53" s="819"/>
      <c r="S53" s="819"/>
      <c r="T53" s="819"/>
      <c r="U53" s="819"/>
      <c r="V53" s="819"/>
      <c r="W53" s="819"/>
      <c r="X53" s="819"/>
      <c r="Y53" s="819"/>
      <c r="Z53" s="819"/>
    </row>
    <row r="54" spans="1:26" ht="86.25" customHeight="1">
      <c r="A54" s="819"/>
      <c r="B54" s="819"/>
      <c r="C54" s="819"/>
      <c r="D54" s="819"/>
      <c r="E54" s="819"/>
      <c r="F54" s="865"/>
      <c r="G54" s="819"/>
      <c r="H54" s="819"/>
      <c r="I54" s="819"/>
      <c r="J54" s="819"/>
      <c r="K54" s="819"/>
      <c r="L54" s="819"/>
      <c r="M54" s="819"/>
      <c r="N54" s="819"/>
      <c r="O54" s="819"/>
      <c r="P54" s="819"/>
      <c r="Q54" s="819"/>
      <c r="R54" s="819"/>
      <c r="S54" s="819"/>
      <c r="T54" s="819"/>
      <c r="U54" s="819"/>
      <c r="V54" s="819"/>
      <c r="W54" s="819"/>
      <c r="X54" s="819"/>
      <c r="Y54" s="819"/>
      <c r="Z54" s="819"/>
    </row>
    <row r="55" spans="1:26" ht="86.25" customHeight="1">
      <c r="A55" s="819"/>
      <c r="B55" s="819"/>
      <c r="C55" s="819"/>
      <c r="D55" s="819"/>
      <c r="E55" s="819"/>
      <c r="F55" s="865"/>
      <c r="G55" s="819"/>
      <c r="H55" s="819"/>
      <c r="I55" s="819"/>
      <c r="J55" s="819"/>
      <c r="K55" s="819"/>
      <c r="L55" s="819"/>
      <c r="M55" s="819"/>
      <c r="N55" s="819"/>
      <c r="O55" s="819"/>
      <c r="P55" s="819"/>
      <c r="Q55" s="819"/>
      <c r="R55" s="819"/>
      <c r="S55" s="819"/>
      <c r="T55" s="819"/>
      <c r="U55" s="819"/>
      <c r="V55" s="819"/>
      <c r="W55" s="819"/>
      <c r="X55" s="819"/>
      <c r="Y55" s="819"/>
      <c r="Z55" s="819"/>
    </row>
    <row r="56" spans="1:26" ht="86.25" customHeight="1">
      <c r="A56" s="819"/>
      <c r="B56" s="819"/>
      <c r="C56" s="819"/>
      <c r="D56" s="819"/>
      <c r="E56" s="819"/>
      <c r="F56" s="865"/>
      <c r="G56" s="819"/>
      <c r="H56" s="819"/>
      <c r="I56" s="819"/>
      <c r="J56" s="819"/>
      <c r="K56" s="819"/>
      <c r="L56" s="819"/>
      <c r="M56" s="819"/>
      <c r="N56" s="819"/>
      <c r="O56" s="819"/>
      <c r="P56" s="819"/>
      <c r="Q56" s="819"/>
      <c r="R56" s="819"/>
      <c r="S56" s="819"/>
      <c r="T56" s="819"/>
      <c r="U56" s="819"/>
      <c r="V56" s="819"/>
      <c r="W56" s="819"/>
      <c r="X56" s="819"/>
      <c r="Y56" s="819"/>
      <c r="Z56" s="819"/>
    </row>
    <row r="57" spans="1:26" ht="86.25" customHeight="1">
      <c r="A57" s="819"/>
      <c r="B57" s="819"/>
      <c r="C57" s="819"/>
      <c r="D57" s="819"/>
      <c r="E57" s="819"/>
      <c r="F57" s="865"/>
      <c r="G57" s="819"/>
      <c r="H57" s="819"/>
      <c r="I57" s="819"/>
      <c r="J57" s="819"/>
      <c r="K57" s="819"/>
      <c r="L57" s="819"/>
      <c r="M57" s="819"/>
      <c r="N57" s="819"/>
      <c r="O57" s="819"/>
      <c r="P57" s="819"/>
      <c r="Q57" s="819"/>
      <c r="R57" s="819"/>
      <c r="S57" s="819"/>
      <c r="T57" s="819"/>
      <c r="U57" s="819"/>
      <c r="V57" s="819"/>
      <c r="W57" s="819"/>
      <c r="X57" s="819"/>
      <c r="Y57" s="819"/>
      <c r="Z57" s="819"/>
    </row>
    <row r="58" spans="1:26" ht="86.25" customHeight="1">
      <c r="A58" s="819"/>
      <c r="B58" s="819"/>
      <c r="C58" s="819"/>
      <c r="D58" s="819"/>
      <c r="E58" s="819"/>
      <c r="F58" s="865"/>
      <c r="G58" s="819"/>
      <c r="H58" s="819"/>
      <c r="I58" s="819"/>
      <c r="J58" s="819"/>
      <c r="K58" s="819"/>
      <c r="L58" s="819"/>
      <c r="M58" s="819"/>
      <c r="N58" s="819"/>
      <c r="O58" s="819"/>
      <c r="P58" s="819"/>
      <c r="Q58" s="819"/>
      <c r="R58" s="819"/>
      <c r="S58" s="819"/>
      <c r="T58" s="819"/>
      <c r="U58" s="819"/>
      <c r="V58" s="819"/>
      <c r="W58" s="819"/>
      <c r="X58" s="819"/>
      <c r="Y58" s="819"/>
      <c r="Z58" s="819"/>
    </row>
    <row r="59" spans="1:26" ht="86.25" customHeight="1">
      <c r="A59" s="819"/>
      <c r="B59" s="819"/>
      <c r="C59" s="819"/>
      <c r="D59" s="819"/>
      <c r="E59" s="819"/>
      <c r="F59" s="865"/>
      <c r="G59" s="819"/>
      <c r="H59" s="819"/>
      <c r="I59" s="819"/>
      <c r="J59" s="819"/>
      <c r="K59" s="819"/>
      <c r="L59" s="819"/>
      <c r="M59" s="819"/>
      <c r="N59" s="819"/>
      <c r="O59" s="819"/>
      <c r="P59" s="819"/>
      <c r="Q59" s="819"/>
      <c r="R59" s="819"/>
      <c r="S59" s="819"/>
      <c r="T59" s="819"/>
      <c r="U59" s="819"/>
      <c r="V59" s="819"/>
      <c r="W59" s="819"/>
      <c r="X59" s="819"/>
      <c r="Y59" s="819"/>
      <c r="Z59" s="819"/>
    </row>
    <row r="60" spans="1:26" ht="86.25" customHeight="1">
      <c r="A60" s="819"/>
      <c r="B60" s="819"/>
      <c r="C60" s="819"/>
      <c r="D60" s="819"/>
      <c r="E60" s="819"/>
      <c r="F60" s="865"/>
      <c r="G60" s="819"/>
      <c r="H60" s="819"/>
      <c r="I60" s="819"/>
      <c r="J60" s="819"/>
      <c r="K60" s="819"/>
      <c r="L60" s="819"/>
      <c r="M60" s="819"/>
      <c r="N60" s="819"/>
      <c r="O60" s="819"/>
      <c r="P60" s="819"/>
      <c r="Q60" s="819"/>
      <c r="R60" s="819"/>
      <c r="S60" s="819"/>
      <c r="T60" s="819"/>
      <c r="U60" s="819"/>
      <c r="V60" s="819"/>
      <c r="W60" s="819"/>
      <c r="X60" s="819"/>
      <c r="Y60" s="819"/>
      <c r="Z60" s="819"/>
    </row>
    <row r="61" spans="1:26" ht="86.25" customHeight="1">
      <c r="A61" s="819"/>
      <c r="B61" s="819"/>
      <c r="C61" s="819"/>
      <c r="D61" s="819"/>
      <c r="E61" s="819"/>
      <c r="F61" s="865"/>
      <c r="G61" s="819"/>
      <c r="H61" s="819"/>
      <c r="I61" s="819"/>
      <c r="J61" s="819"/>
      <c r="K61" s="819"/>
      <c r="L61" s="819"/>
      <c r="M61" s="819"/>
      <c r="N61" s="819"/>
      <c r="O61" s="819"/>
      <c r="P61" s="819"/>
      <c r="Q61" s="819"/>
      <c r="R61" s="819"/>
      <c r="S61" s="819"/>
      <c r="T61" s="819"/>
      <c r="U61" s="819"/>
      <c r="V61" s="819"/>
      <c r="W61" s="819"/>
      <c r="X61" s="819"/>
      <c r="Y61" s="819"/>
      <c r="Z61" s="819"/>
    </row>
    <row r="62" spans="1:26" ht="86.25" customHeight="1">
      <c r="A62" s="819"/>
      <c r="B62" s="819"/>
      <c r="C62" s="819"/>
      <c r="D62" s="819"/>
      <c r="E62" s="819"/>
      <c r="F62" s="865"/>
      <c r="G62" s="819"/>
      <c r="H62" s="819"/>
      <c r="I62" s="819"/>
      <c r="J62" s="819"/>
      <c r="K62" s="819"/>
      <c r="L62" s="819"/>
      <c r="M62" s="819"/>
      <c r="N62" s="819"/>
      <c r="O62" s="819"/>
      <c r="P62" s="819"/>
      <c r="Q62" s="819"/>
      <c r="R62" s="819"/>
      <c r="S62" s="819"/>
      <c r="T62" s="819"/>
      <c r="U62" s="819"/>
      <c r="V62" s="819"/>
      <c r="W62" s="819"/>
      <c r="X62" s="819"/>
      <c r="Y62" s="819"/>
      <c r="Z62" s="819"/>
    </row>
    <row r="63" spans="1:26" ht="86.25" customHeight="1">
      <c r="A63" s="819"/>
      <c r="B63" s="819"/>
      <c r="C63" s="819"/>
      <c r="D63" s="819"/>
      <c r="E63" s="819"/>
      <c r="F63" s="865"/>
      <c r="G63" s="819"/>
      <c r="H63" s="819"/>
      <c r="I63" s="819"/>
      <c r="J63" s="819"/>
      <c r="K63" s="819"/>
      <c r="L63" s="819"/>
      <c r="M63" s="819"/>
      <c r="N63" s="819"/>
      <c r="O63" s="819"/>
      <c r="P63" s="819"/>
      <c r="Q63" s="819"/>
      <c r="R63" s="819"/>
      <c r="S63" s="819"/>
      <c r="T63" s="819"/>
      <c r="U63" s="819"/>
      <c r="V63" s="819"/>
      <c r="W63" s="819"/>
      <c r="X63" s="819"/>
      <c r="Y63" s="819"/>
      <c r="Z63" s="819"/>
    </row>
    <row r="64" spans="1:26" ht="86.25" customHeight="1">
      <c r="A64" s="819"/>
      <c r="B64" s="819"/>
      <c r="C64" s="819"/>
      <c r="D64" s="819"/>
      <c r="E64" s="819"/>
      <c r="F64" s="865"/>
      <c r="G64" s="819"/>
      <c r="H64" s="819"/>
      <c r="I64" s="819"/>
      <c r="J64" s="819"/>
      <c r="K64" s="819"/>
      <c r="L64" s="819"/>
      <c r="M64" s="819"/>
      <c r="N64" s="819"/>
      <c r="O64" s="819"/>
      <c r="P64" s="819"/>
      <c r="Q64" s="819"/>
      <c r="R64" s="819"/>
      <c r="S64" s="819"/>
      <c r="T64" s="819"/>
      <c r="U64" s="819"/>
      <c r="V64" s="819"/>
      <c r="W64" s="819"/>
      <c r="X64" s="819"/>
      <c r="Y64" s="819"/>
      <c r="Z64" s="819"/>
    </row>
    <row r="65" spans="1:26" ht="86.25" customHeight="1">
      <c r="A65" s="819"/>
      <c r="B65" s="819"/>
      <c r="C65" s="819"/>
      <c r="D65" s="819"/>
      <c r="E65" s="819"/>
      <c r="F65" s="865"/>
      <c r="G65" s="819"/>
      <c r="H65" s="819"/>
      <c r="I65" s="819"/>
      <c r="J65" s="819"/>
      <c r="K65" s="819"/>
      <c r="L65" s="819"/>
      <c r="M65" s="819"/>
      <c r="N65" s="819"/>
      <c r="O65" s="819"/>
      <c r="P65" s="819"/>
      <c r="Q65" s="819"/>
      <c r="R65" s="819"/>
      <c r="S65" s="819"/>
      <c r="T65" s="819"/>
      <c r="U65" s="819"/>
      <c r="V65" s="819"/>
      <c r="W65" s="819"/>
      <c r="X65" s="819"/>
      <c r="Y65" s="819"/>
      <c r="Z65" s="819"/>
    </row>
    <row r="66" spans="1:26" ht="86.25" customHeight="1">
      <c r="A66" s="819"/>
      <c r="B66" s="819"/>
      <c r="C66" s="819"/>
      <c r="D66" s="819"/>
      <c r="E66" s="819"/>
      <c r="F66" s="865"/>
      <c r="G66" s="819"/>
      <c r="H66" s="819"/>
      <c r="I66" s="819"/>
      <c r="J66" s="819"/>
      <c r="K66" s="819"/>
      <c r="L66" s="819"/>
      <c r="M66" s="819"/>
      <c r="N66" s="819"/>
      <c r="O66" s="819"/>
      <c r="P66" s="819"/>
      <c r="Q66" s="819"/>
      <c r="R66" s="819"/>
      <c r="S66" s="819"/>
      <c r="T66" s="819"/>
      <c r="U66" s="819"/>
      <c r="V66" s="819"/>
      <c r="W66" s="819"/>
      <c r="X66" s="819"/>
      <c r="Y66" s="819"/>
      <c r="Z66" s="819"/>
    </row>
    <row r="67" spans="1:26" ht="86.25" customHeight="1">
      <c r="A67" s="819"/>
      <c r="B67" s="819"/>
      <c r="C67" s="819"/>
      <c r="D67" s="819"/>
      <c r="E67" s="819"/>
      <c r="F67" s="865"/>
      <c r="G67" s="819"/>
      <c r="H67" s="819"/>
      <c r="I67" s="819"/>
      <c r="J67" s="819"/>
      <c r="K67" s="819"/>
      <c r="L67" s="819"/>
      <c r="M67" s="819"/>
      <c r="N67" s="819"/>
      <c r="O67" s="819"/>
      <c r="P67" s="819"/>
      <c r="Q67" s="819"/>
      <c r="R67" s="819"/>
      <c r="S67" s="819"/>
      <c r="T67" s="819"/>
      <c r="U67" s="819"/>
      <c r="V67" s="819"/>
      <c r="W67" s="819"/>
      <c r="X67" s="819"/>
      <c r="Y67" s="819"/>
      <c r="Z67" s="819"/>
    </row>
    <row r="68" spans="1:26" ht="86.25" customHeight="1">
      <c r="A68" s="819"/>
      <c r="B68" s="819"/>
      <c r="C68" s="819"/>
      <c r="D68" s="819"/>
      <c r="E68" s="819"/>
      <c r="F68" s="865"/>
      <c r="G68" s="819"/>
      <c r="H68" s="819"/>
      <c r="I68" s="819"/>
      <c r="J68" s="819"/>
      <c r="K68" s="819"/>
      <c r="L68" s="819"/>
      <c r="M68" s="819"/>
      <c r="N68" s="819"/>
      <c r="O68" s="819"/>
      <c r="P68" s="819"/>
      <c r="Q68" s="819"/>
      <c r="R68" s="819"/>
      <c r="S68" s="819"/>
      <c r="T68" s="819"/>
      <c r="U68" s="819"/>
      <c r="V68" s="819"/>
      <c r="W68" s="819"/>
      <c r="X68" s="819"/>
      <c r="Y68" s="819"/>
      <c r="Z68" s="819"/>
    </row>
    <row r="69" spans="1:26" ht="86.25" customHeight="1">
      <c r="A69" s="819"/>
      <c r="B69" s="819"/>
      <c r="C69" s="819"/>
      <c r="D69" s="819"/>
      <c r="E69" s="819"/>
      <c r="F69" s="865"/>
      <c r="G69" s="819"/>
      <c r="H69" s="819"/>
      <c r="I69" s="819"/>
      <c r="J69" s="819"/>
      <c r="K69" s="819"/>
      <c r="L69" s="819"/>
      <c r="M69" s="819"/>
      <c r="N69" s="819"/>
      <c r="O69" s="819"/>
      <c r="P69" s="819"/>
      <c r="Q69" s="819"/>
      <c r="R69" s="819"/>
      <c r="S69" s="819"/>
      <c r="T69" s="819"/>
      <c r="U69" s="819"/>
      <c r="V69" s="819"/>
      <c r="W69" s="819"/>
      <c r="X69" s="819"/>
      <c r="Y69" s="819"/>
      <c r="Z69" s="819"/>
    </row>
    <row r="70" spans="1:26" ht="86.25" customHeight="1">
      <c r="A70" s="819"/>
      <c r="B70" s="819"/>
      <c r="C70" s="819"/>
      <c r="D70" s="819"/>
      <c r="E70" s="819"/>
      <c r="F70" s="865"/>
      <c r="G70" s="819"/>
      <c r="H70" s="819"/>
      <c r="I70" s="819"/>
      <c r="J70" s="819"/>
      <c r="K70" s="819"/>
      <c r="L70" s="819"/>
      <c r="M70" s="819"/>
      <c r="N70" s="819"/>
      <c r="O70" s="819"/>
      <c r="P70" s="819"/>
      <c r="Q70" s="819"/>
      <c r="R70" s="819"/>
      <c r="S70" s="819"/>
      <c r="T70" s="819"/>
      <c r="U70" s="819"/>
      <c r="V70" s="819"/>
      <c r="W70" s="819"/>
      <c r="X70" s="819"/>
      <c r="Y70" s="819"/>
      <c r="Z70" s="819"/>
    </row>
    <row r="71" spans="1:26" ht="86.25" customHeight="1">
      <c r="A71" s="819"/>
      <c r="B71" s="819"/>
      <c r="C71" s="819"/>
      <c r="D71" s="819"/>
      <c r="E71" s="819"/>
      <c r="F71" s="865"/>
      <c r="G71" s="819"/>
      <c r="H71" s="819"/>
      <c r="I71" s="819"/>
      <c r="J71" s="819"/>
      <c r="K71" s="819"/>
      <c r="L71" s="819"/>
      <c r="M71" s="819"/>
      <c r="N71" s="819"/>
      <c r="O71" s="819"/>
      <c r="P71" s="819"/>
      <c r="Q71" s="819"/>
      <c r="R71" s="819"/>
      <c r="S71" s="819"/>
      <c r="T71" s="819"/>
      <c r="U71" s="819"/>
      <c r="V71" s="819"/>
      <c r="W71" s="819"/>
      <c r="X71" s="819"/>
      <c r="Y71" s="819"/>
      <c r="Z71" s="819"/>
    </row>
    <row r="72" spans="1:26" ht="86.25" customHeight="1">
      <c r="A72" s="819"/>
      <c r="B72" s="819"/>
      <c r="C72" s="819"/>
      <c r="D72" s="819"/>
      <c r="E72" s="819"/>
      <c r="F72" s="865"/>
      <c r="G72" s="819"/>
      <c r="H72" s="819"/>
      <c r="I72" s="819"/>
      <c r="J72" s="819"/>
      <c r="K72" s="819"/>
      <c r="L72" s="819"/>
      <c r="M72" s="819"/>
      <c r="N72" s="819"/>
      <c r="O72" s="819"/>
      <c r="P72" s="819"/>
      <c r="Q72" s="819"/>
      <c r="R72" s="819"/>
      <c r="S72" s="819"/>
      <c r="T72" s="819"/>
      <c r="U72" s="819"/>
      <c r="V72" s="819"/>
      <c r="W72" s="819"/>
      <c r="X72" s="819"/>
      <c r="Y72" s="819"/>
      <c r="Z72" s="819"/>
    </row>
    <row r="73" spans="1:26" ht="86.25" customHeight="1">
      <c r="A73" s="819"/>
      <c r="B73" s="819"/>
      <c r="C73" s="819"/>
      <c r="D73" s="819"/>
      <c r="E73" s="819"/>
      <c r="F73" s="865"/>
      <c r="G73" s="819"/>
      <c r="H73" s="819"/>
      <c r="I73" s="819"/>
      <c r="J73" s="819"/>
      <c r="K73" s="819"/>
      <c r="L73" s="819"/>
      <c r="M73" s="819"/>
      <c r="N73" s="819"/>
      <c r="O73" s="819"/>
      <c r="P73" s="819"/>
      <c r="Q73" s="819"/>
      <c r="R73" s="819"/>
      <c r="S73" s="819"/>
      <c r="T73" s="819"/>
      <c r="U73" s="819"/>
      <c r="V73" s="819"/>
      <c r="W73" s="819"/>
      <c r="X73" s="819"/>
      <c r="Y73" s="819"/>
      <c r="Z73" s="819"/>
    </row>
    <row r="74" spans="1:26" ht="86.25" customHeight="1">
      <c r="A74" s="819"/>
      <c r="B74" s="819"/>
      <c r="C74" s="819"/>
      <c r="D74" s="819"/>
      <c r="E74" s="819"/>
      <c r="F74" s="865"/>
      <c r="G74" s="819"/>
      <c r="H74" s="819"/>
      <c r="I74" s="819"/>
      <c r="J74" s="819"/>
      <c r="K74" s="819"/>
      <c r="L74" s="819"/>
      <c r="M74" s="819"/>
      <c r="N74" s="819"/>
      <c r="O74" s="819"/>
      <c r="P74" s="819"/>
      <c r="Q74" s="819"/>
      <c r="R74" s="819"/>
      <c r="S74" s="819"/>
      <c r="T74" s="819"/>
      <c r="U74" s="819"/>
      <c r="V74" s="819"/>
      <c r="W74" s="819"/>
      <c r="X74" s="819"/>
      <c r="Y74" s="819"/>
      <c r="Z74" s="819"/>
    </row>
    <row r="75" spans="1:26" ht="86.25" customHeight="1">
      <c r="A75" s="819"/>
      <c r="B75" s="819"/>
      <c r="C75" s="819"/>
      <c r="D75" s="819"/>
      <c r="E75" s="819"/>
      <c r="F75" s="865"/>
      <c r="G75" s="819"/>
      <c r="H75" s="819"/>
      <c r="I75" s="819"/>
      <c r="J75" s="819"/>
      <c r="K75" s="819"/>
      <c r="L75" s="819"/>
      <c r="M75" s="819"/>
      <c r="N75" s="819"/>
      <c r="O75" s="819"/>
      <c r="P75" s="819"/>
      <c r="Q75" s="819"/>
      <c r="R75" s="819"/>
      <c r="S75" s="819"/>
      <c r="T75" s="819"/>
      <c r="U75" s="819"/>
      <c r="V75" s="819"/>
      <c r="W75" s="819"/>
      <c r="X75" s="819"/>
      <c r="Y75" s="819"/>
      <c r="Z75" s="819"/>
    </row>
    <row r="76" spans="1:26" ht="86.25" customHeight="1">
      <c r="A76" s="819"/>
      <c r="B76" s="819"/>
      <c r="C76" s="819"/>
      <c r="D76" s="819"/>
      <c r="E76" s="819"/>
      <c r="F76" s="865"/>
      <c r="G76" s="819"/>
      <c r="H76" s="819"/>
      <c r="I76" s="819"/>
      <c r="J76" s="819"/>
      <c r="K76" s="819"/>
      <c r="L76" s="819"/>
      <c r="M76" s="819"/>
      <c r="N76" s="819"/>
      <c r="O76" s="819"/>
      <c r="P76" s="819"/>
      <c r="Q76" s="819"/>
      <c r="R76" s="819"/>
      <c r="S76" s="819"/>
      <c r="T76" s="819"/>
      <c r="U76" s="819"/>
      <c r="V76" s="819"/>
      <c r="W76" s="819"/>
      <c r="X76" s="819"/>
      <c r="Y76" s="819"/>
      <c r="Z76" s="819"/>
    </row>
    <row r="77" spans="1:26" ht="86.25" customHeight="1">
      <c r="A77" s="819"/>
      <c r="B77" s="819"/>
      <c r="C77" s="819"/>
      <c r="D77" s="819"/>
      <c r="E77" s="819"/>
      <c r="F77" s="865"/>
      <c r="G77" s="819"/>
      <c r="H77" s="819"/>
      <c r="I77" s="819"/>
      <c r="J77" s="819"/>
      <c r="K77" s="819"/>
      <c r="L77" s="819"/>
      <c r="M77" s="819"/>
      <c r="N77" s="819"/>
      <c r="O77" s="819"/>
      <c r="P77" s="819"/>
      <c r="Q77" s="819"/>
      <c r="R77" s="819"/>
      <c r="S77" s="819"/>
      <c r="T77" s="819"/>
      <c r="U77" s="819"/>
      <c r="V77" s="819"/>
      <c r="W77" s="819"/>
      <c r="X77" s="819"/>
      <c r="Y77" s="819"/>
      <c r="Z77" s="819"/>
    </row>
    <row r="78" spans="1:26" ht="86.25" customHeight="1">
      <c r="A78" s="819"/>
      <c r="B78" s="819"/>
      <c r="C78" s="819"/>
      <c r="D78" s="819"/>
      <c r="E78" s="819"/>
      <c r="F78" s="865"/>
      <c r="G78" s="819"/>
      <c r="H78" s="819"/>
      <c r="I78" s="819"/>
      <c r="J78" s="819"/>
      <c r="K78" s="819"/>
      <c r="L78" s="819"/>
      <c r="M78" s="819"/>
      <c r="N78" s="819"/>
      <c r="O78" s="819"/>
      <c r="P78" s="819"/>
      <c r="Q78" s="819"/>
      <c r="R78" s="819"/>
      <c r="S78" s="819"/>
      <c r="T78" s="819"/>
      <c r="U78" s="819"/>
      <c r="V78" s="819"/>
      <c r="W78" s="819"/>
      <c r="X78" s="819"/>
      <c r="Y78" s="819"/>
      <c r="Z78" s="819"/>
    </row>
    <row r="79" spans="1:26" ht="86.25" customHeight="1">
      <c r="A79" s="819"/>
      <c r="B79" s="819"/>
      <c r="C79" s="819"/>
      <c r="D79" s="819"/>
      <c r="E79" s="819"/>
      <c r="F79" s="865"/>
      <c r="G79" s="819"/>
      <c r="H79" s="819"/>
      <c r="I79" s="819"/>
      <c r="J79" s="819"/>
      <c r="K79" s="819"/>
      <c r="L79" s="819"/>
      <c r="M79" s="819"/>
      <c r="N79" s="819"/>
      <c r="O79" s="819"/>
      <c r="P79" s="819"/>
      <c r="Q79" s="819"/>
      <c r="R79" s="819"/>
      <c r="S79" s="819"/>
      <c r="T79" s="819"/>
      <c r="U79" s="819"/>
      <c r="V79" s="819"/>
      <c r="W79" s="819"/>
      <c r="X79" s="819"/>
      <c r="Y79" s="819"/>
      <c r="Z79" s="819"/>
    </row>
    <row r="80" spans="1:26" ht="86.25" customHeight="1">
      <c r="A80" s="819"/>
      <c r="B80" s="819"/>
      <c r="C80" s="819"/>
      <c r="D80" s="819"/>
      <c r="E80" s="819"/>
      <c r="F80" s="865"/>
      <c r="G80" s="819"/>
      <c r="H80" s="819"/>
      <c r="I80" s="819"/>
      <c r="J80" s="819"/>
      <c r="K80" s="819"/>
      <c r="L80" s="819"/>
      <c r="M80" s="819"/>
      <c r="N80" s="819"/>
      <c r="O80" s="819"/>
      <c r="P80" s="819"/>
      <c r="Q80" s="819"/>
      <c r="R80" s="819"/>
      <c r="S80" s="819"/>
      <c r="T80" s="819"/>
      <c r="U80" s="819"/>
      <c r="V80" s="819"/>
      <c r="W80" s="819"/>
      <c r="X80" s="819"/>
      <c r="Y80" s="819"/>
      <c r="Z80" s="819"/>
    </row>
    <row r="81" spans="1:26" ht="86.25" customHeight="1">
      <c r="A81" s="819"/>
      <c r="B81" s="819"/>
      <c r="C81" s="819"/>
      <c r="D81" s="819"/>
      <c r="E81" s="819"/>
      <c r="F81" s="865"/>
      <c r="G81" s="819"/>
      <c r="H81" s="819"/>
      <c r="I81" s="819"/>
      <c r="J81" s="819"/>
      <c r="K81" s="819"/>
      <c r="L81" s="819"/>
      <c r="M81" s="819"/>
      <c r="N81" s="819"/>
      <c r="O81" s="819"/>
      <c r="P81" s="819"/>
      <c r="Q81" s="819"/>
      <c r="R81" s="819"/>
      <c r="S81" s="819"/>
      <c r="T81" s="819"/>
      <c r="U81" s="819"/>
      <c r="V81" s="819"/>
      <c r="W81" s="819"/>
      <c r="X81" s="819"/>
      <c r="Y81" s="819"/>
      <c r="Z81" s="819"/>
    </row>
    <row r="82" spans="1:26" ht="86.25" customHeight="1">
      <c r="A82" s="819"/>
      <c r="B82" s="819"/>
      <c r="C82" s="819"/>
      <c r="D82" s="819"/>
      <c r="E82" s="819"/>
      <c r="F82" s="865"/>
      <c r="G82" s="819"/>
      <c r="H82" s="819"/>
      <c r="I82" s="819"/>
      <c r="J82" s="819"/>
      <c r="K82" s="819"/>
      <c r="L82" s="819"/>
      <c r="M82" s="819"/>
      <c r="N82" s="819"/>
      <c r="O82" s="819"/>
      <c r="P82" s="819"/>
      <c r="Q82" s="819"/>
      <c r="R82" s="819"/>
      <c r="S82" s="819"/>
      <c r="T82" s="819"/>
      <c r="U82" s="819"/>
      <c r="V82" s="819"/>
      <c r="W82" s="819"/>
      <c r="X82" s="819"/>
      <c r="Y82" s="819"/>
      <c r="Z82" s="819"/>
    </row>
    <row r="83" spans="1:26" ht="86.25" customHeight="1">
      <c r="A83" s="819"/>
      <c r="B83" s="819"/>
      <c r="C83" s="819"/>
      <c r="D83" s="819"/>
      <c r="E83" s="819"/>
      <c r="F83" s="865"/>
      <c r="G83" s="819"/>
      <c r="H83" s="819"/>
      <c r="I83" s="819"/>
      <c r="J83" s="819"/>
      <c r="K83" s="819"/>
      <c r="L83" s="819"/>
      <c r="M83" s="819"/>
      <c r="N83" s="819"/>
      <c r="O83" s="819"/>
      <c r="P83" s="819"/>
      <c r="Q83" s="819"/>
      <c r="R83" s="819"/>
      <c r="S83" s="819"/>
      <c r="T83" s="819"/>
      <c r="U83" s="819"/>
      <c r="V83" s="819"/>
      <c r="W83" s="819"/>
      <c r="X83" s="819"/>
      <c r="Y83" s="819"/>
      <c r="Z83" s="819"/>
    </row>
    <row r="84" spans="1:26" ht="86.25" customHeight="1">
      <c r="A84" s="819"/>
      <c r="B84" s="819"/>
      <c r="C84" s="819"/>
      <c r="D84" s="819"/>
      <c r="E84" s="819"/>
      <c r="F84" s="865"/>
      <c r="G84" s="819"/>
      <c r="H84" s="819"/>
      <c r="I84" s="819"/>
      <c r="J84" s="819"/>
      <c r="K84" s="819"/>
      <c r="L84" s="819"/>
      <c r="M84" s="819"/>
      <c r="N84" s="819"/>
      <c r="O84" s="819"/>
      <c r="P84" s="819"/>
      <c r="Q84" s="819"/>
      <c r="R84" s="819"/>
      <c r="S84" s="819"/>
      <c r="T84" s="819"/>
      <c r="U84" s="819"/>
      <c r="V84" s="819"/>
      <c r="W84" s="819"/>
      <c r="X84" s="819"/>
      <c r="Y84" s="819"/>
      <c r="Z84" s="819"/>
    </row>
    <row r="85" spans="1:26" ht="86.25" customHeight="1">
      <c r="A85" s="819"/>
      <c r="B85" s="819"/>
      <c r="C85" s="819"/>
      <c r="D85" s="819"/>
      <c r="E85" s="819"/>
      <c r="F85" s="865"/>
      <c r="G85" s="819"/>
      <c r="H85" s="819"/>
      <c r="I85" s="819"/>
      <c r="J85" s="819"/>
      <c r="K85" s="819"/>
      <c r="L85" s="819"/>
      <c r="M85" s="819"/>
      <c r="N85" s="819"/>
      <c r="O85" s="819"/>
      <c r="P85" s="819"/>
      <c r="Q85" s="819"/>
      <c r="R85" s="819"/>
      <c r="S85" s="819"/>
      <c r="T85" s="819"/>
      <c r="U85" s="819"/>
      <c r="V85" s="819"/>
      <c r="W85" s="819"/>
      <c r="X85" s="819"/>
      <c r="Y85" s="819"/>
      <c r="Z85" s="819"/>
    </row>
    <row r="86" spans="1:26" ht="86.25" customHeight="1">
      <c r="A86" s="819"/>
      <c r="B86" s="819"/>
      <c r="C86" s="819"/>
      <c r="D86" s="819"/>
      <c r="E86" s="819"/>
      <c r="F86" s="865"/>
      <c r="G86" s="819"/>
      <c r="H86" s="819"/>
      <c r="I86" s="819"/>
      <c r="J86" s="819"/>
      <c r="K86" s="819"/>
      <c r="L86" s="819"/>
      <c r="M86" s="819"/>
      <c r="N86" s="819"/>
      <c r="O86" s="819"/>
      <c r="P86" s="819"/>
      <c r="Q86" s="819"/>
      <c r="R86" s="819"/>
      <c r="S86" s="819"/>
      <c r="T86" s="819"/>
      <c r="U86" s="819"/>
      <c r="V86" s="819"/>
      <c r="W86" s="819"/>
      <c r="X86" s="819"/>
      <c r="Y86" s="819"/>
      <c r="Z86" s="819"/>
    </row>
    <row r="87" spans="1:26" ht="86.25" customHeight="1">
      <c r="A87" s="819"/>
      <c r="B87" s="819"/>
      <c r="C87" s="819"/>
      <c r="D87" s="819"/>
      <c r="E87" s="819"/>
      <c r="F87" s="865"/>
      <c r="G87" s="819"/>
      <c r="H87" s="819"/>
      <c r="I87" s="819"/>
      <c r="J87" s="819"/>
      <c r="K87" s="819"/>
      <c r="L87" s="819"/>
      <c r="M87" s="819"/>
      <c r="N87" s="819"/>
      <c r="O87" s="819"/>
      <c r="P87" s="819"/>
      <c r="Q87" s="819"/>
      <c r="R87" s="819"/>
      <c r="S87" s="819"/>
      <c r="T87" s="819"/>
      <c r="U87" s="819"/>
      <c r="V87" s="819"/>
      <c r="W87" s="819"/>
      <c r="X87" s="819"/>
      <c r="Y87" s="819"/>
      <c r="Z87" s="819"/>
    </row>
    <row r="88" spans="1:26" ht="86.25" customHeight="1">
      <c r="A88" s="819"/>
      <c r="B88" s="819"/>
      <c r="C88" s="819"/>
      <c r="D88" s="819"/>
      <c r="E88" s="819"/>
      <c r="F88" s="865"/>
      <c r="G88" s="819"/>
      <c r="H88" s="819"/>
      <c r="I88" s="819"/>
      <c r="J88" s="819"/>
      <c r="K88" s="819"/>
      <c r="L88" s="819"/>
      <c r="M88" s="819"/>
      <c r="N88" s="819"/>
      <c r="O88" s="819"/>
      <c r="P88" s="819"/>
      <c r="Q88" s="819"/>
      <c r="R88" s="819"/>
      <c r="S88" s="819"/>
      <c r="T88" s="819"/>
      <c r="U88" s="819"/>
      <c r="V88" s="819"/>
      <c r="W88" s="819"/>
      <c r="X88" s="819"/>
      <c r="Y88" s="819"/>
      <c r="Z88" s="819"/>
    </row>
    <row r="89" spans="1:26" ht="86.25" customHeight="1">
      <c r="A89" s="819"/>
      <c r="B89" s="819"/>
      <c r="C89" s="819"/>
      <c r="D89" s="819"/>
      <c r="E89" s="819"/>
      <c r="F89" s="865"/>
      <c r="G89" s="819"/>
      <c r="H89" s="819"/>
      <c r="I89" s="819"/>
      <c r="J89" s="819"/>
      <c r="K89" s="819"/>
      <c r="L89" s="819"/>
      <c r="M89" s="819"/>
      <c r="N89" s="819"/>
      <c r="O89" s="819"/>
      <c r="P89" s="819"/>
      <c r="Q89" s="819"/>
      <c r="R89" s="819"/>
      <c r="S89" s="819"/>
      <c r="T89" s="819"/>
      <c r="U89" s="819"/>
      <c r="V89" s="819"/>
      <c r="W89" s="819"/>
      <c r="X89" s="819"/>
      <c r="Y89" s="819"/>
      <c r="Z89" s="819"/>
    </row>
    <row r="90" spans="1:26" ht="86.25" customHeight="1">
      <c r="A90" s="819"/>
      <c r="B90" s="819"/>
      <c r="C90" s="819"/>
      <c r="D90" s="819"/>
      <c r="E90" s="819"/>
      <c r="F90" s="865"/>
      <c r="G90" s="819"/>
      <c r="H90" s="819"/>
      <c r="I90" s="819"/>
      <c r="J90" s="819"/>
      <c r="K90" s="819"/>
      <c r="L90" s="819"/>
      <c r="M90" s="819"/>
      <c r="N90" s="819"/>
      <c r="O90" s="819"/>
      <c r="P90" s="819"/>
      <c r="Q90" s="819"/>
      <c r="R90" s="819"/>
      <c r="S90" s="819"/>
      <c r="T90" s="819"/>
      <c r="U90" s="819"/>
      <c r="V90" s="819"/>
      <c r="W90" s="819"/>
      <c r="X90" s="819"/>
      <c r="Y90" s="819"/>
      <c r="Z90" s="819"/>
    </row>
    <row r="91" spans="1:26" ht="86.25" customHeight="1">
      <c r="A91" s="819"/>
      <c r="B91" s="819"/>
      <c r="C91" s="819"/>
      <c r="D91" s="819"/>
      <c r="E91" s="819"/>
      <c r="F91" s="865"/>
      <c r="G91" s="819"/>
      <c r="H91" s="819"/>
      <c r="I91" s="819"/>
      <c r="J91" s="819"/>
      <c r="K91" s="819"/>
      <c r="L91" s="819"/>
      <c r="M91" s="819"/>
      <c r="N91" s="819"/>
      <c r="O91" s="819"/>
      <c r="P91" s="819"/>
      <c r="Q91" s="819"/>
      <c r="R91" s="819"/>
      <c r="S91" s="819"/>
      <c r="T91" s="819"/>
      <c r="U91" s="819"/>
      <c r="V91" s="819"/>
      <c r="W91" s="819"/>
      <c r="X91" s="819"/>
      <c r="Y91" s="819"/>
      <c r="Z91" s="819"/>
    </row>
    <row r="92" spans="1:26" ht="86.25" customHeight="1">
      <c r="A92" s="819"/>
      <c r="B92" s="819"/>
      <c r="C92" s="819"/>
      <c r="D92" s="819"/>
      <c r="E92" s="819"/>
      <c r="F92" s="865"/>
      <c r="G92" s="819"/>
      <c r="H92" s="819"/>
      <c r="I92" s="819"/>
      <c r="J92" s="819"/>
      <c r="K92" s="819"/>
      <c r="L92" s="819"/>
      <c r="M92" s="819"/>
      <c r="N92" s="819"/>
      <c r="O92" s="819"/>
      <c r="P92" s="819"/>
      <c r="Q92" s="819"/>
      <c r="R92" s="819"/>
      <c r="S92" s="819"/>
      <c r="T92" s="819"/>
      <c r="U92" s="819"/>
      <c r="V92" s="819"/>
      <c r="W92" s="819"/>
      <c r="X92" s="819"/>
      <c r="Y92" s="819"/>
      <c r="Z92" s="819"/>
    </row>
    <row r="93" spans="1:26" ht="86.25" customHeight="1">
      <c r="A93" s="819"/>
      <c r="B93" s="819"/>
      <c r="C93" s="819"/>
      <c r="D93" s="819"/>
      <c r="E93" s="819"/>
      <c r="F93" s="865"/>
      <c r="G93" s="819"/>
      <c r="H93" s="819"/>
      <c r="I93" s="819"/>
      <c r="J93" s="819"/>
      <c r="K93" s="819"/>
      <c r="L93" s="819"/>
      <c r="M93" s="819"/>
      <c r="N93" s="819"/>
      <c r="O93" s="819"/>
      <c r="P93" s="819"/>
      <c r="Q93" s="819"/>
      <c r="R93" s="819"/>
      <c r="S93" s="819"/>
      <c r="T93" s="819"/>
      <c r="U93" s="819"/>
      <c r="V93" s="819"/>
      <c r="W93" s="819"/>
      <c r="X93" s="819"/>
      <c r="Y93" s="819"/>
      <c r="Z93" s="819"/>
    </row>
    <row r="94" spans="1:26" ht="86.25" customHeight="1">
      <c r="A94" s="819"/>
      <c r="B94" s="819"/>
      <c r="C94" s="819"/>
      <c r="D94" s="819"/>
      <c r="E94" s="819"/>
      <c r="F94" s="865"/>
      <c r="G94" s="819"/>
      <c r="H94" s="819"/>
      <c r="I94" s="819"/>
      <c r="J94" s="819"/>
      <c r="K94" s="819"/>
      <c r="L94" s="819"/>
      <c r="M94" s="819"/>
      <c r="N94" s="819"/>
      <c r="O94" s="819"/>
      <c r="P94" s="819"/>
      <c r="Q94" s="819"/>
      <c r="R94" s="819"/>
      <c r="S94" s="819"/>
      <c r="T94" s="819"/>
      <c r="U94" s="819"/>
      <c r="V94" s="819"/>
      <c r="W94" s="819"/>
      <c r="X94" s="819"/>
      <c r="Y94" s="819"/>
      <c r="Z94" s="819"/>
    </row>
    <row r="95" spans="1:26" ht="86.25" customHeight="1">
      <c r="A95" s="819"/>
      <c r="B95" s="819"/>
      <c r="C95" s="819"/>
      <c r="D95" s="819"/>
      <c r="E95" s="819"/>
      <c r="F95" s="865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</row>
    <row r="96" spans="1:26" ht="86.25" customHeight="1">
      <c r="A96" s="819"/>
      <c r="B96" s="819"/>
      <c r="C96" s="819"/>
      <c r="D96" s="819"/>
      <c r="E96" s="819"/>
      <c r="F96" s="865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</row>
    <row r="97" spans="1:26" ht="86.25" customHeight="1">
      <c r="A97" s="819"/>
      <c r="B97" s="819"/>
      <c r="C97" s="819"/>
      <c r="D97" s="819"/>
      <c r="E97" s="819"/>
      <c r="F97" s="865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</row>
    <row r="98" spans="1:26" ht="86.25" customHeight="1">
      <c r="A98" s="819"/>
      <c r="B98" s="819"/>
      <c r="C98" s="819"/>
      <c r="D98" s="819"/>
      <c r="E98" s="819"/>
      <c r="F98" s="865"/>
      <c r="G98" s="819"/>
      <c r="H98" s="819"/>
      <c r="I98" s="819"/>
      <c r="J98" s="819"/>
      <c r="K98" s="819"/>
      <c r="L98" s="819"/>
      <c r="M98" s="819"/>
      <c r="N98" s="819"/>
      <c r="O98" s="819"/>
      <c r="P98" s="819"/>
      <c r="Q98" s="819"/>
      <c r="R98" s="819"/>
      <c r="S98" s="819"/>
      <c r="T98" s="819"/>
      <c r="U98" s="819"/>
      <c r="V98" s="819"/>
      <c r="W98" s="819"/>
      <c r="X98" s="819"/>
      <c r="Y98" s="819"/>
      <c r="Z98" s="819"/>
    </row>
    <row r="99" spans="1:26" ht="86.25" customHeight="1">
      <c r="A99" s="819"/>
      <c r="B99" s="819"/>
      <c r="C99" s="819"/>
      <c r="D99" s="819"/>
      <c r="E99" s="819"/>
      <c r="F99" s="865"/>
      <c r="G99" s="819"/>
      <c r="H99" s="819"/>
      <c r="I99" s="819"/>
      <c r="J99" s="819"/>
      <c r="K99" s="819"/>
      <c r="L99" s="819"/>
      <c r="M99" s="819"/>
      <c r="N99" s="819"/>
      <c r="O99" s="819"/>
      <c r="P99" s="819"/>
      <c r="Q99" s="819"/>
      <c r="R99" s="819"/>
      <c r="S99" s="819"/>
      <c r="T99" s="819"/>
      <c r="U99" s="819"/>
      <c r="V99" s="819"/>
      <c r="W99" s="819"/>
      <c r="X99" s="819"/>
      <c r="Y99" s="819"/>
      <c r="Z99" s="819"/>
    </row>
    <row r="100" spans="1:26" ht="86.25" customHeight="1">
      <c r="A100" s="819"/>
      <c r="B100" s="819"/>
      <c r="C100" s="819"/>
      <c r="D100" s="819"/>
      <c r="E100" s="819"/>
      <c r="F100" s="865"/>
      <c r="G100" s="819"/>
      <c r="H100" s="819"/>
      <c r="I100" s="819"/>
      <c r="J100" s="819"/>
      <c r="K100" s="819"/>
      <c r="L100" s="819"/>
      <c r="M100" s="819"/>
      <c r="N100" s="819"/>
      <c r="O100" s="819"/>
      <c r="P100" s="819"/>
      <c r="Q100" s="819"/>
      <c r="R100" s="819"/>
      <c r="S100" s="819"/>
      <c r="T100" s="819"/>
      <c r="U100" s="819"/>
      <c r="V100" s="819"/>
      <c r="W100" s="819"/>
      <c r="X100" s="819"/>
      <c r="Y100" s="819"/>
      <c r="Z100" s="819"/>
    </row>
    <row r="101" spans="1:26" ht="86.25" customHeight="1">
      <c r="A101" s="819"/>
      <c r="B101" s="819"/>
      <c r="C101" s="819"/>
      <c r="D101" s="819"/>
      <c r="E101" s="819"/>
      <c r="F101" s="865"/>
      <c r="G101" s="819"/>
      <c r="H101" s="819"/>
      <c r="I101" s="819"/>
      <c r="J101" s="819"/>
      <c r="K101" s="819"/>
      <c r="L101" s="819"/>
      <c r="M101" s="819"/>
      <c r="N101" s="819"/>
      <c r="O101" s="819"/>
      <c r="P101" s="819"/>
      <c r="Q101" s="819"/>
      <c r="R101" s="819"/>
      <c r="S101" s="819"/>
      <c r="T101" s="819"/>
      <c r="U101" s="819"/>
      <c r="V101" s="819"/>
      <c r="W101" s="819"/>
      <c r="X101" s="819"/>
      <c r="Y101" s="819"/>
      <c r="Z101" s="819"/>
    </row>
    <row r="102" spans="1:26" ht="86.25" customHeight="1">
      <c r="A102" s="819"/>
      <c r="B102" s="819"/>
      <c r="C102" s="819"/>
      <c r="D102" s="819"/>
      <c r="E102" s="819"/>
      <c r="F102" s="865"/>
      <c r="G102" s="819"/>
      <c r="H102" s="819"/>
      <c r="I102" s="819"/>
      <c r="J102" s="819"/>
      <c r="K102" s="819"/>
      <c r="L102" s="819"/>
      <c r="M102" s="819"/>
      <c r="N102" s="819"/>
      <c r="O102" s="819"/>
      <c r="P102" s="819"/>
      <c r="Q102" s="819"/>
      <c r="R102" s="819"/>
      <c r="S102" s="819"/>
      <c r="T102" s="819"/>
      <c r="U102" s="819"/>
      <c r="V102" s="819"/>
      <c r="W102" s="819"/>
      <c r="X102" s="819"/>
      <c r="Y102" s="819"/>
      <c r="Z102" s="819"/>
    </row>
    <row r="103" spans="1:26" ht="86.25" customHeight="1">
      <c r="A103" s="819"/>
      <c r="B103" s="819"/>
      <c r="C103" s="819"/>
      <c r="D103" s="819"/>
      <c r="E103" s="819"/>
      <c r="F103" s="865"/>
      <c r="G103" s="819"/>
      <c r="H103" s="819"/>
      <c r="I103" s="819"/>
      <c r="J103" s="819"/>
      <c r="K103" s="819"/>
      <c r="L103" s="819"/>
      <c r="M103" s="819"/>
      <c r="N103" s="819"/>
      <c r="O103" s="819"/>
      <c r="P103" s="819"/>
      <c r="Q103" s="819"/>
      <c r="R103" s="819"/>
      <c r="S103" s="819"/>
      <c r="T103" s="819"/>
      <c r="U103" s="819"/>
      <c r="V103" s="819"/>
      <c r="W103" s="819"/>
      <c r="X103" s="819"/>
      <c r="Y103" s="819"/>
      <c r="Z103" s="819"/>
    </row>
    <row r="104" spans="1:26" ht="86.25" customHeight="1">
      <c r="A104" s="819"/>
      <c r="B104" s="819"/>
      <c r="C104" s="819"/>
      <c r="D104" s="819"/>
      <c r="E104" s="819"/>
      <c r="F104" s="865"/>
      <c r="G104" s="819"/>
      <c r="H104" s="819"/>
      <c r="I104" s="819"/>
      <c r="J104" s="819"/>
      <c r="K104" s="819"/>
      <c r="L104" s="819"/>
      <c r="M104" s="819"/>
      <c r="N104" s="819"/>
      <c r="O104" s="819"/>
      <c r="P104" s="819"/>
      <c r="Q104" s="819"/>
      <c r="R104" s="819"/>
      <c r="S104" s="819"/>
      <c r="T104" s="819"/>
      <c r="U104" s="819"/>
      <c r="V104" s="819"/>
      <c r="W104" s="819"/>
      <c r="X104" s="819"/>
      <c r="Y104" s="819"/>
      <c r="Z104" s="819"/>
    </row>
    <row r="105" spans="1:26" ht="86.25" customHeight="1">
      <c r="A105" s="819"/>
      <c r="B105" s="819"/>
      <c r="C105" s="819"/>
      <c r="D105" s="819"/>
      <c r="E105" s="819"/>
      <c r="F105" s="865"/>
      <c r="G105" s="819"/>
      <c r="H105" s="819"/>
      <c r="I105" s="819"/>
      <c r="J105" s="819"/>
      <c r="K105" s="819"/>
      <c r="L105" s="819"/>
      <c r="M105" s="819"/>
      <c r="N105" s="819"/>
      <c r="O105" s="819"/>
      <c r="P105" s="819"/>
      <c r="Q105" s="819"/>
      <c r="R105" s="819"/>
      <c r="S105" s="819"/>
      <c r="T105" s="819"/>
      <c r="U105" s="819"/>
      <c r="V105" s="819"/>
      <c r="W105" s="819"/>
      <c r="X105" s="819"/>
      <c r="Y105" s="819"/>
      <c r="Z105" s="819"/>
    </row>
    <row r="106" spans="1:26" ht="86.25" customHeight="1">
      <c r="A106" s="819"/>
      <c r="B106" s="819"/>
      <c r="C106" s="819"/>
      <c r="D106" s="819"/>
      <c r="E106" s="819"/>
      <c r="F106" s="865"/>
      <c r="G106" s="819"/>
      <c r="H106" s="819"/>
      <c r="I106" s="819"/>
      <c r="J106" s="819"/>
      <c r="K106" s="819"/>
      <c r="L106" s="819"/>
      <c r="M106" s="819"/>
      <c r="N106" s="819"/>
      <c r="O106" s="819"/>
      <c r="P106" s="819"/>
      <c r="Q106" s="819"/>
      <c r="R106" s="819"/>
      <c r="S106" s="819"/>
      <c r="T106" s="819"/>
      <c r="U106" s="819"/>
      <c r="V106" s="819"/>
      <c r="W106" s="819"/>
      <c r="X106" s="819"/>
      <c r="Y106" s="819"/>
      <c r="Z106" s="819"/>
    </row>
    <row r="107" spans="1:26" ht="86.25" customHeight="1">
      <c r="A107" s="819"/>
      <c r="B107" s="819"/>
      <c r="C107" s="819"/>
      <c r="D107" s="819"/>
      <c r="E107" s="819"/>
      <c r="F107" s="865"/>
      <c r="G107" s="819"/>
      <c r="H107" s="819"/>
      <c r="I107" s="819"/>
      <c r="J107" s="819"/>
      <c r="K107" s="819"/>
      <c r="L107" s="819"/>
      <c r="M107" s="819"/>
      <c r="N107" s="819"/>
      <c r="O107" s="819"/>
      <c r="P107" s="819"/>
      <c r="Q107" s="819"/>
      <c r="R107" s="819"/>
      <c r="S107" s="819"/>
      <c r="T107" s="819"/>
      <c r="U107" s="819"/>
      <c r="V107" s="819"/>
      <c r="W107" s="819"/>
      <c r="X107" s="819"/>
      <c r="Y107" s="819"/>
      <c r="Z107" s="819"/>
    </row>
    <row r="108" spans="1:26" ht="86.25" customHeight="1">
      <c r="A108" s="819"/>
      <c r="B108" s="819"/>
      <c r="C108" s="819"/>
      <c r="D108" s="819"/>
      <c r="E108" s="819"/>
      <c r="F108" s="865"/>
      <c r="G108" s="819"/>
      <c r="H108" s="819"/>
      <c r="I108" s="819"/>
      <c r="J108" s="819"/>
      <c r="K108" s="819"/>
      <c r="L108" s="819"/>
      <c r="M108" s="819"/>
      <c r="N108" s="819"/>
      <c r="O108" s="819"/>
      <c r="P108" s="819"/>
      <c r="Q108" s="819"/>
      <c r="R108" s="819"/>
      <c r="S108" s="819"/>
      <c r="T108" s="819"/>
      <c r="U108" s="819"/>
      <c r="V108" s="819"/>
      <c r="W108" s="819"/>
      <c r="X108" s="819"/>
      <c r="Y108" s="819"/>
      <c r="Z108" s="819"/>
    </row>
    <row r="109" spans="1:26" ht="86.25" customHeight="1">
      <c r="A109" s="819"/>
      <c r="B109" s="819"/>
      <c r="C109" s="819"/>
      <c r="D109" s="819"/>
      <c r="E109" s="819"/>
      <c r="F109" s="865"/>
      <c r="G109" s="819"/>
      <c r="H109" s="819"/>
      <c r="I109" s="819"/>
      <c r="J109" s="819"/>
      <c r="K109" s="819"/>
      <c r="L109" s="819"/>
      <c r="M109" s="819"/>
      <c r="N109" s="819"/>
      <c r="O109" s="819"/>
      <c r="P109" s="819"/>
      <c r="Q109" s="819"/>
      <c r="R109" s="819"/>
      <c r="S109" s="819"/>
      <c r="T109" s="819"/>
      <c r="U109" s="819"/>
      <c r="V109" s="819"/>
      <c r="W109" s="819"/>
      <c r="X109" s="819"/>
      <c r="Y109" s="819"/>
      <c r="Z109" s="819"/>
    </row>
    <row r="110" spans="1:26" ht="86.25" customHeight="1">
      <c r="A110" s="819"/>
      <c r="B110" s="819"/>
      <c r="C110" s="819"/>
      <c r="D110" s="819"/>
      <c r="E110" s="819"/>
      <c r="F110" s="865"/>
      <c r="G110" s="819"/>
      <c r="H110" s="819"/>
      <c r="I110" s="819"/>
      <c r="J110" s="819"/>
      <c r="K110" s="819"/>
      <c r="L110" s="819"/>
      <c r="M110" s="819"/>
      <c r="N110" s="819"/>
      <c r="O110" s="819"/>
      <c r="P110" s="819"/>
      <c r="Q110" s="819"/>
      <c r="R110" s="819"/>
      <c r="S110" s="819"/>
      <c r="T110" s="819"/>
      <c r="U110" s="819"/>
      <c r="V110" s="819"/>
      <c r="W110" s="819"/>
      <c r="X110" s="819"/>
      <c r="Y110" s="819"/>
      <c r="Z110" s="819"/>
    </row>
    <row r="111" spans="1:26" ht="86.25" customHeight="1">
      <c r="A111" s="819"/>
      <c r="B111" s="819"/>
      <c r="C111" s="819"/>
      <c r="D111" s="819"/>
      <c r="E111" s="819"/>
      <c r="F111" s="865"/>
      <c r="G111" s="819"/>
      <c r="H111" s="819"/>
      <c r="I111" s="819"/>
      <c r="J111" s="819"/>
      <c r="K111" s="819"/>
      <c r="L111" s="819"/>
      <c r="M111" s="819"/>
      <c r="N111" s="819"/>
      <c r="O111" s="819"/>
      <c r="P111" s="819"/>
      <c r="Q111" s="819"/>
      <c r="R111" s="819"/>
      <c r="S111" s="819"/>
      <c r="T111" s="819"/>
      <c r="U111" s="819"/>
      <c r="V111" s="819"/>
      <c r="W111" s="819"/>
      <c r="X111" s="819"/>
      <c r="Y111" s="819"/>
      <c r="Z111" s="819"/>
    </row>
    <row r="112" spans="1:26" ht="86.25" customHeight="1">
      <c r="A112" s="819"/>
      <c r="B112" s="819"/>
      <c r="C112" s="819"/>
      <c r="D112" s="819"/>
      <c r="E112" s="819"/>
      <c r="F112" s="865"/>
      <c r="G112" s="819"/>
      <c r="H112" s="819"/>
      <c r="I112" s="819"/>
      <c r="J112" s="819"/>
      <c r="K112" s="819"/>
      <c r="L112" s="819"/>
      <c r="M112" s="819"/>
      <c r="N112" s="819"/>
      <c r="O112" s="819"/>
      <c r="P112" s="819"/>
      <c r="Q112" s="819"/>
      <c r="R112" s="819"/>
      <c r="S112" s="819"/>
      <c r="T112" s="819"/>
      <c r="U112" s="819"/>
      <c r="V112" s="819"/>
      <c r="W112" s="819"/>
      <c r="X112" s="819"/>
      <c r="Y112" s="819"/>
      <c r="Z112" s="819"/>
    </row>
    <row r="113" spans="1:26" ht="86.25" customHeight="1">
      <c r="A113" s="819"/>
      <c r="B113" s="819"/>
      <c r="C113" s="819"/>
      <c r="D113" s="819"/>
      <c r="E113" s="819"/>
      <c r="F113" s="865"/>
      <c r="G113" s="819"/>
      <c r="H113" s="819"/>
      <c r="I113" s="819"/>
      <c r="J113" s="819"/>
      <c r="K113" s="819"/>
      <c r="L113" s="819"/>
      <c r="M113" s="819"/>
      <c r="N113" s="819"/>
      <c r="O113" s="819"/>
      <c r="P113" s="819"/>
      <c r="Q113" s="819"/>
      <c r="R113" s="819"/>
      <c r="S113" s="819"/>
      <c r="T113" s="819"/>
      <c r="U113" s="819"/>
      <c r="V113" s="819"/>
      <c r="W113" s="819"/>
      <c r="X113" s="819"/>
      <c r="Y113" s="819"/>
      <c r="Z113" s="819"/>
    </row>
    <row r="114" spans="1:26" ht="86.25" customHeight="1">
      <c r="A114" s="819"/>
      <c r="B114" s="819"/>
      <c r="C114" s="819"/>
      <c r="D114" s="819"/>
      <c r="E114" s="819"/>
      <c r="F114" s="865"/>
      <c r="G114" s="819"/>
      <c r="H114" s="819"/>
      <c r="I114" s="819"/>
      <c r="J114" s="819"/>
      <c r="K114" s="819"/>
      <c r="L114" s="819"/>
      <c r="M114" s="819"/>
      <c r="N114" s="819"/>
      <c r="O114" s="819"/>
      <c r="P114" s="819"/>
      <c r="Q114" s="819"/>
      <c r="R114" s="819"/>
      <c r="S114" s="819"/>
      <c r="T114" s="819"/>
      <c r="U114" s="819"/>
      <c r="V114" s="819"/>
      <c r="W114" s="819"/>
      <c r="X114" s="819"/>
      <c r="Y114" s="819"/>
      <c r="Z114" s="819"/>
    </row>
    <row r="115" spans="1:26" ht="86.25" customHeight="1">
      <c r="A115" s="819"/>
      <c r="B115" s="819"/>
      <c r="C115" s="819"/>
      <c r="D115" s="819"/>
      <c r="E115" s="819"/>
      <c r="F115" s="865"/>
      <c r="G115" s="819"/>
      <c r="H115" s="819"/>
      <c r="I115" s="819"/>
      <c r="J115" s="819"/>
      <c r="K115" s="819"/>
      <c r="L115" s="819"/>
      <c r="M115" s="819"/>
      <c r="N115" s="819"/>
      <c r="O115" s="819"/>
      <c r="P115" s="819"/>
      <c r="Q115" s="819"/>
      <c r="R115" s="819"/>
      <c r="S115" s="819"/>
      <c r="T115" s="819"/>
      <c r="U115" s="819"/>
      <c r="V115" s="819"/>
      <c r="W115" s="819"/>
      <c r="X115" s="819"/>
      <c r="Y115" s="819"/>
      <c r="Z115" s="819"/>
    </row>
    <row r="116" spans="1:26" ht="86.25" customHeight="1">
      <c r="A116" s="819"/>
      <c r="B116" s="819"/>
      <c r="C116" s="819"/>
      <c r="D116" s="819"/>
      <c r="E116" s="819"/>
      <c r="F116" s="865"/>
      <c r="G116" s="819"/>
      <c r="H116" s="819"/>
      <c r="I116" s="819"/>
      <c r="J116" s="819"/>
      <c r="K116" s="819"/>
      <c r="L116" s="819"/>
      <c r="M116" s="819"/>
      <c r="N116" s="819"/>
      <c r="O116" s="819"/>
      <c r="P116" s="819"/>
      <c r="Q116" s="819"/>
      <c r="R116" s="819"/>
      <c r="S116" s="819"/>
      <c r="T116" s="819"/>
      <c r="U116" s="819"/>
      <c r="V116" s="819"/>
      <c r="W116" s="819"/>
      <c r="X116" s="819"/>
      <c r="Y116" s="819"/>
      <c r="Z116" s="819"/>
    </row>
    <row r="117" spans="1:26" ht="86.25" customHeight="1">
      <c r="A117" s="819"/>
      <c r="B117" s="819"/>
      <c r="C117" s="819"/>
      <c r="D117" s="819"/>
      <c r="E117" s="819"/>
      <c r="F117" s="865"/>
      <c r="G117" s="819"/>
      <c r="H117" s="819"/>
      <c r="I117" s="819"/>
      <c r="J117" s="819"/>
      <c r="K117" s="819"/>
      <c r="L117" s="819"/>
      <c r="M117" s="819"/>
      <c r="N117" s="819"/>
      <c r="O117" s="819"/>
      <c r="P117" s="819"/>
      <c r="Q117" s="819"/>
      <c r="R117" s="819"/>
      <c r="S117" s="819"/>
      <c r="T117" s="819"/>
      <c r="U117" s="819"/>
      <c r="V117" s="819"/>
      <c r="W117" s="819"/>
      <c r="X117" s="819"/>
      <c r="Y117" s="819"/>
      <c r="Z117" s="819"/>
    </row>
    <row r="118" spans="1:26" ht="86.25" customHeight="1">
      <c r="A118" s="819"/>
      <c r="B118" s="819"/>
      <c r="C118" s="819"/>
      <c r="D118" s="819"/>
      <c r="E118" s="819"/>
      <c r="F118" s="865"/>
      <c r="G118" s="819"/>
      <c r="H118" s="819"/>
      <c r="I118" s="819"/>
      <c r="J118" s="819"/>
      <c r="K118" s="819"/>
      <c r="L118" s="819"/>
      <c r="M118" s="819"/>
      <c r="N118" s="819"/>
      <c r="O118" s="819"/>
      <c r="P118" s="819"/>
      <c r="Q118" s="819"/>
      <c r="R118" s="819"/>
      <c r="S118" s="819"/>
      <c r="T118" s="819"/>
      <c r="U118" s="819"/>
      <c r="V118" s="819"/>
      <c r="W118" s="819"/>
      <c r="X118" s="819"/>
      <c r="Y118" s="819"/>
      <c r="Z118" s="819"/>
    </row>
    <row r="119" spans="1:26" ht="86.25" customHeight="1">
      <c r="A119" s="819"/>
      <c r="B119" s="819"/>
      <c r="C119" s="819"/>
      <c r="D119" s="819"/>
      <c r="E119" s="819"/>
      <c r="F119" s="865"/>
      <c r="G119" s="819"/>
      <c r="H119" s="819"/>
      <c r="I119" s="819"/>
      <c r="J119" s="819"/>
      <c r="K119" s="819"/>
      <c r="L119" s="819"/>
      <c r="M119" s="819"/>
      <c r="N119" s="819"/>
      <c r="O119" s="819"/>
      <c r="P119" s="819"/>
      <c r="Q119" s="819"/>
      <c r="R119" s="819"/>
      <c r="S119" s="819"/>
      <c r="T119" s="819"/>
      <c r="U119" s="819"/>
      <c r="V119" s="819"/>
      <c r="W119" s="819"/>
      <c r="X119" s="819"/>
      <c r="Y119" s="819"/>
      <c r="Z119" s="819"/>
    </row>
    <row r="120" spans="1:26" ht="86.25" customHeight="1">
      <c r="A120" s="819"/>
      <c r="B120" s="819"/>
      <c r="C120" s="819"/>
      <c r="D120" s="819"/>
      <c r="E120" s="819"/>
      <c r="F120" s="865"/>
      <c r="G120" s="819"/>
      <c r="H120" s="819"/>
      <c r="I120" s="819"/>
      <c r="J120" s="819"/>
      <c r="K120" s="819"/>
      <c r="L120" s="819"/>
      <c r="M120" s="819"/>
      <c r="N120" s="819"/>
      <c r="O120" s="819"/>
      <c r="P120" s="819"/>
      <c r="Q120" s="819"/>
      <c r="R120" s="819"/>
      <c r="S120" s="819"/>
      <c r="T120" s="819"/>
      <c r="U120" s="819"/>
      <c r="V120" s="819"/>
      <c r="W120" s="819"/>
      <c r="X120" s="819"/>
      <c r="Y120" s="819"/>
      <c r="Z120" s="819"/>
    </row>
    <row r="121" spans="1:26" ht="86.25" customHeight="1">
      <c r="A121" s="819"/>
      <c r="B121" s="819"/>
      <c r="C121" s="819"/>
      <c r="D121" s="819"/>
      <c r="E121" s="819"/>
      <c r="F121" s="865"/>
      <c r="G121" s="819"/>
      <c r="H121" s="819"/>
      <c r="I121" s="819"/>
      <c r="J121" s="819"/>
      <c r="K121" s="819"/>
      <c r="L121" s="819"/>
      <c r="M121" s="819"/>
      <c r="N121" s="819"/>
      <c r="O121" s="819"/>
      <c r="P121" s="819"/>
      <c r="Q121" s="819"/>
      <c r="R121" s="819"/>
      <c r="S121" s="819"/>
      <c r="T121" s="819"/>
      <c r="U121" s="819"/>
      <c r="V121" s="819"/>
      <c r="W121" s="819"/>
      <c r="X121" s="819"/>
      <c r="Y121" s="819"/>
      <c r="Z121" s="819"/>
    </row>
    <row r="122" spans="1:26" ht="86.25" customHeight="1">
      <c r="A122" s="819"/>
      <c r="B122" s="819"/>
      <c r="C122" s="819"/>
      <c r="D122" s="819"/>
      <c r="E122" s="819"/>
      <c r="F122" s="865"/>
      <c r="G122" s="819"/>
      <c r="H122" s="819"/>
      <c r="I122" s="819"/>
      <c r="J122" s="819"/>
      <c r="K122" s="819"/>
      <c r="L122" s="819"/>
      <c r="M122" s="819"/>
      <c r="N122" s="819"/>
      <c r="O122" s="819"/>
      <c r="P122" s="819"/>
      <c r="Q122" s="819"/>
      <c r="R122" s="819"/>
      <c r="S122" s="819"/>
      <c r="T122" s="819"/>
      <c r="U122" s="819"/>
      <c r="V122" s="819"/>
      <c r="W122" s="819"/>
      <c r="X122" s="819"/>
      <c r="Y122" s="819"/>
      <c r="Z122" s="819"/>
    </row>
    <row r="123" spans="1:26" ht="86.25" customHeight="1">
      <c r="A123" s="819"/>
      <c r="B123" s="819"/>
      <c r="C123" s="819"/>
      <c r="D123" s="819"/>
      <c r="E123" s="819"/>
      <c r="F123" s="865"/>
      <c r="G123" s="819"/>
      <c r="H123" s="819"/>
      <c r="I123" s="819"/>
      <c r="J123" s="819"/>
      <c r="K123" s="819"/>
      <c r="L123" s="819"/>
      <c r="M123" s="819"/>
      <c r="N123" s="819"/>
      <c r="O123" s="819"/>
      <c r="P123" s="819"/>
      <c r="Q123" s="819"/>
      <c r="R123" s="819"/>
      <c r="S123" s="819"/>
      <c r="T123" s="819"/>
      <c r="U123" s="819"/>
      <c r="V123" s="819"/>
      <c r="W123" s="819"/>
      <c r="X123" s="819"/>
      <c r="Y123" s="819"/>
      <c r="Z123" s="819"/>
    </row>
    <row r="124" spans="1:26" ht="86.25" customHeight="1">
      <c r="A124" s="819"/>
      <c r="B124" s="819"/>
      <c r="C124" s="819"/>
      <c r="D124" s="819"/>
      <c r="E124" s="819"/>
      <c r="F124" s="865"/>
      <c r="G124" s="819"/>
      <c r="H124" s="819"/>
      <c r="I124" s="819"/>
      <c r="J124" s="819"/>
      <c r="K124" s="819"/>
      <c r="L124" s="819"/>
      <c r="M124" s="819"/>
      <c r="N124" s="819"/>
      <c r="O124" s="819"/>
      <c r="P124" s="819"/>
      <c r="Q124" s="819"/>
      <c r="R124" s="819"/>
      <c r="S124" s="819"/>
      <c r="T124" s="819"/>
      <c r="U124" s="819"/>
      <c r="V124" s="819"/>
      <c r="W124" s="819"/>
      <c r="X124" s="819"/>
      <c r="Y124" s="819"/>
      <c r="Z124" s="819"/>
    </row>
    <row r="125" spans="1:26" ht="86.25" customHeight="1">
      <c r="A125" s="819"/>
      <c r="B125" s="819"/>
      <c r="C125" s="819"/>
      <c r="D125" s="819"/>
      <c r="E125" s="819"/>
      <c r="F125" s="865"/>
      <c r="G125" s="819"/>
      <c r="H125" s="819"/>
      <c r="I125" s="819"/>
      <c r="J125" s="819"/>
      <c r="K125" s="819"/>
      <c r="L125" s="819"/>
      <c r="M125" s="819"/>
      <c r="N125" s="819"/>
      <c r="O125" s="819"/>
      <c r="P125" s="819"/>
      <c r="Q125" s="819"/>
      <c r="R125" s="819"/>
      <c r="S125" s="819"/>
      <c r="T125" s="819"/>
      <c r="U125" s="819"/>
      <c r="V125" s="819"/>
      <c r="W125" s="819"/>
      <c r="X125" s="819"/>
      <c r="Y125" s="819"/>
      <c r="Z125" s="819"/>
    </row>
    <row r="126" spans="1:26" ht="86.25" customHeight="1">
      <c r="A126" s="819"/>
      <c r="B126" s="819"/>
      <c r="C126" s="819"/>
      <c r="D126" s="819"/>
      <c r="E126" s="819"/>
      <c r="F126" s="865"/>
      <c r="G126" s="819"/>
      <c r="H126" s="819"/>
      <c r="I126" s="819"/>
      <c r="J126" s="819"/>
      <c r="K126" s="819"/>
      <c r="L126" s="819"/>
      <c r="M126" s="819"/>
      <c r="N126" s="819"/>
      <c r="O126" s="819"/>
      <c r="P126" s="819"/>
      <c r="Q126" s="819"/>
      <c r="R126" s="819"/>
      <c r="S126" s="819"/>
      <c r="T126" s="819"/>
      <c r="U126" s="819"/>
      <c r="V126" s="819"/>
      <c r="W126" s="819"/>
      <c r="X126" s="819"/>
      <c r="Y126" s="819"/>
      <c r="Z126" s="819"/>
    </row>
    <row r="127" spans="1:26" ht="86.25" customHeight="1">
      <c r="A127" s="819"/>
      <c r="B127" s="819"/>
      <c r="C127" s="819"/>
      <c r="D127" s="819"/>
      <c r="E127" s="819"/>
      <c r="F127" s="865"/>
      <c r="G127" s="819"/>
      <c r="H127" s="819"/>
      <c r="I127" s="819"/>
      <c r="J127" s="819"/>
      <c r="K127" s="819"/>
      <c r="L127" s="819"/>
      <c r="M127" s="819"/>
      <c r="N127" s="819"/>
      <c r="O127" s="819"/>
      <c r="P127" s="819"/>
      <c r="Q127" s="819"/>
      <c r="R127" s="819"/>
      <c r="S127" s="819"/>
      <c r="T127" s="819"/>
      <c r="U127" s="819"/>
      <c r="V127" s="819"/>
      <c r="W127" s="819"/>
      <c r="X127" s="819"/>
      <c r="Y127" s="819"/>
      <c r="Z127" s="819"/>
    </row>
    <row r="128" spans="1:26" ht="86.25" customHeight="1">
      <c r="A128" s="819"/>
      <c r="B128" s="819"/>
      <c r="C128" s="819"/>
      <c r="D128" s="819"/>
      <c r="E128" s="819"/>
      <c r="F128" s="865"/>
      <c r="G128" s="819"/>
      <c r="H128" s="819"/>
      <c r="I128" s="819"/>
      <c r="J128" s="819"/>
      <c r="K128" s="819"/>
      <c r="L128" s="819"/>
      <c r="M128" s="819"/>
      <c r="N128" s="819"/>
      <c r="O128" s="819"/>
      <c r="P128" s="819"/>
      <c r="Q128" s="819"/>
      <c r="R128" s="819"/>
      <c r="S128" s="819"/>
      <c r="T128" s="819"/>
      <c r="U128" s="819"/>
      <c r="V128" s="819"/>
      <c r="W128" s="819"/>
      <c r="X128" s="819"/>
      <c r="Y128" s="819"/>
      <c r="Z128" s="819"/>
    </row>
    <row r="129" spans="1:26" ht="86.25" customHeight="1">
      <c r="A129" s="819"/>
      <c r="B129" s="819"/>
      <c r="C129" s="819"/>
      <c r="D129" s="819"/>
      <c r="E129" s="819"/>
      <c r="F129" s="865"/>
      <c r="G129" s="819"/>
      <c r="H129" s="819"/>
      <c r="I129" s="819"/>
      <c r="J129" s="819"/>
      <c r="K129" s="819"/>
      <c r="L129" s="819"/>
      <c r="M129" s="819"/>
      <c r="N129" s="819"/>
      <c r="O129" s="819"/>
      <c r="P129" s="819"/>
      <c r="Q129" s="819"/>
      <c r="R129" s="819"/>
      <c r="S129" s="819"/>
      <c r="T129" s="819"/>
      <c r="U129" s="819"/>
      <c r="V129" s="819"/>
      <c r="W129" s="819"/>
      <c r="X129" s="819"/>
      <c r="Y129" s="819"/>
      <c r="Z129" s="819"/>
    </row>
    <row r="130" spans="1:26" ht="86.25" customHeight="1">
      <c r="A130" s="819"/>
      <c r="B130" s="819"/>
      <c r="C130" s="819"/>
      <c r="D130" s="819"/>
      <c r="E130" s="819"/>
      <c r="F130" s="865"/>
      <c r="G130" s="819"/>
      <c r="H130" s="819"/>
      <c r="I130" s="819"/>
      <c r="J130" s="819"/>
      <c r="K130" s="819"/>
      <c r="L130" s="819"/>
      <c r="M130" s="819"/>
      <c r="N130" s="819"/>
      <c r="O130" s="819"/>
      <c r="P130" s="819"/>
      <c r="Q130" s="819"/>
      <c r="R130" s="819"/>
      <c r="S130" s="819"/>
      <c r="T130" s="819"/>
      <c r="U130" s="819"/>
      <c r="V130" s="819"/>
      <c r="W130" s="819"/>
      <c r="X130" s="819"/>
      <c r="Y130" s="819"/>
      <c r="Z130" s="819"/>
    </row>
    <row r="131" spans="1:26" ht="86.25" customHeight="1">
      <c r="A131" s="819"/>
      <c r="B131" s="819"/>
      <c r="C131" s="819"/>
      <c r="D131" s="819"/>
      <c r="E131" s="819"/>
      <c r="F131" s="865"/>
      <c r="G131" s="819"/>
      <c r="H131" s="819"/>
      <c r="I131" s="819"/>
      <c r="J131" s="819"/>
      <c r="K131" s="819"/>
      <c r="L131" s="819"/>
      <c r="M131" s="819"/>
      <c r="N131" s="819"/>
      <c r="O131" s="819"/>
      <c r="P131" s="819"/>
      <c r="Q131" s="819"/>
      <c r="R131" s="819"/>
      <c r="S131" s="819"/>
      <c r="T131" s="819"/>
      <c r="U131" s="819"/>
      <c r="V131" s="819"/>
      <c r="W131" s="819"/>
      <c r="X131" s="819"/>
      <c r="Y131" s="819"/>
      <c r="Z131" s="819"/>
    </row>
    <row r="132" spans="1:26" ht="86.25" customHeight="1">
      <c r="A132" s="819"/>
      <c r="B132" s="819"/>
      <c r="C132" s="819"/>
      <c r="D132" s="819"/>
      <c r="E132" s="819"/>
      <c r="F132" s="865"/>
      <c r="G132" s="819"/>
      <c r="H132" s="819"/>
      <c r="I132" s="819"/>
      <c r="J132" s="819"/>
      <c r="K132" s="819"/>
      <c r="L132" s="819"/>
      <c r="M132" s="819"/>
      <c r="N132" s="819"/>
      <c r="O132" s="819"/>
      <c r="P132" s="819"/>
      <c r="Q132" s="819"/>
      <c r="R132" s="819"/>
      <c r="S132" s="819"/>
      <c r="T132" s="819"/>
      <c r="U132" s="819"/>
      <c r="V132" s="819"/>
      <c r="W132" s="819"/>
      <c r="X132" s="819"/>
      <c r="Y132" s="819"/>
      <c r="Z132" s="819"/>
    </row>
    <row r="133" spans="1:26" ht="86.25" customHeight="1">
      <c r="A133" s="819"/>
      <c r="B133" s="819"/>
      <c r="C133" s="819"/>
      <c r="D133" s="819"/>
      <c r="E133" s="819"/>
      <c r="F133" s="865"/>
      <c r="G133" s="819"/>
      <c r="H133" s="819"/>
      <c r="I133" s="819"/>
      <c r="J133" s="819"/>
      <c r="K133" s="819"/>
      <c r="L133" s="819"/>
      <c r="M133" s="819"/>
      <c r="N133" s="819"/>
      <c r="O133" s="819"/>
      <c r="P133" s="819"/>
      <c r="Q133" s="819"/>
      <c r="R133" s="819"/>
      <c r="S133" s="819"/>
      <c r="T133" s="819"/>
      <c r="U133" s="819"/>
      <c r="V133" s="819"/>
      <c r="W133" s="819"/>
      <c r="X133" s="819"/>
      <c r="Y133" s="819"/>
      <c r="Z133" s="819"/>
    </row>
    <row r="134" spans="1:26" ht="86.25" customHeight="1">
      <c r="A134" s="819"/>
      <c r="B134" s="819"/>
      <c r="C134" s="819"/>
      <c r="D134" s="819"/>
      <c r="E134" s="819"/>
      <c r="F134" s="865"/>
      <c r="G134" s="819"/>
      <c r="H134" s="819"/>
      <c r="I134" s="819"/>
      <c r="J134" s="819"/>
      <c r="K134" s="819"/>
      <c r="L134" s="819"/>
      <c r="M134" s="819"/>
      <c r="N134" s="819"/>
      <c r="O134" s="819"/>
      <c r="P134" s="819"/>
      <c r="Q134" s="819"/>
      <c r="R134" s="819"/>
      <c r="S134" s="819"/>
      <c r="T134" s="819"/>
      <c r="U134" s="819"/>
      <c r="V134" s="819"/>
      <c r="W134" s="819"/>
      <c r="X134" s="819"/>
      <c r="Y134" s="819"/>
      <c r="Z134" s="819"/>
    </row>
    <row r="135" spans="1:26" ht="86.25" customHeight="1">
      <c r="A135" s="819"/>
      <c r="B135" s="819"/>
      <c r="C135" s="819"/>
      <c r="D135" s="819"/>
      <c r="E135" s="819"/>
      <c r="F135" s="865"/>
      <c r="G135" s="819"/>
      <c r="H135" s="819"/>
      <c r="I135" s="819"/>
      <c r="J135" s="819"/>
      <c r="K135" s="819"/>
      <c r="L135" s="819"/>
      <c r="M135" s="819"/>
      <c r="N135" s="819"/>
      <c r="O135" s="819"/>
      <c r="P135" s="819"/>
      <c r="Q135" s="819"/>
      <c r="R135" s="819"/>
      <c r="S135" s="819"/>
      <c r="T135" s="819"/>
      <c r="U135" s="819"/>
      <c r="V135" s="819"/>
      <c r="W135" s="819"/>
      <c r="X135" s="819"/>
      <c r="Y135" s="819"/>
      <c r="Z135" s="819"/>
    </row>
    <row r="136" spans="1:26" ht="86.25" customHeight="1">
      <c r="A136" s="819"/>
      <c r="B136" s="819"/>
      <c r="C136" s="819"/>
      <c r="D136" s="819"/>
      <c r="E136" s="819"/>
      <c r="F136" s="865"/>
      <c r="G136" s="819"/>
      <c r="H136" s="819"/>
      <c r="I136" s="819"/>
      <c r="J136" s="819"/>
      <c r="K136" s="819"/>
      <c r="L136" s="819"/>
      <c r="M136" s="819"/>
      <c r="N136" s="819"/>
      <c r="O136" s="819"/>
      <c r="P136" s="819"/>
      <c r="Q136" s="819"/>
      <c r="R136" s="819"/>
      <c r="S136" s="819"/>
      <c r="T136" s="819"/>
      <c r="U136" s="819"/>
      <c r="V136" s="819"/>
      <c r="W136" s="819"/>
      <c r="X136" s="819"/>
      <c r="Y136" s="819"/>
      <c r="Z136" s="819"/>
    </row>
    <row r="137" spans="1:26" ht="86.25" customHeight="1">
      <c r="A137" s="819"/>
      <c r="B137" s="819"/>
      <c r="C137" s="819"/>
      <c r="D137" s="819"/>
      <c r="E137" s="819"/>
      <c r="F137" s="865"/>
      <c r="G137" s="819"/>
      <c r="H137" s="819"/>
      <c r="I137" s="819"/>
      <c r="J137" s="819"/>
      <c r="K137" s="819"/>
      <c r="L137" s="819"/>
      <c r="M137" s="819"/>
      <c r="N137" s="819"/>
      <c r="O137" s="819"/>
      <c r="P137" s="819"/>
      <c r="Q137" s="819"/>
      <c r="R137" s="819"/>
      <c r="S137" s="819"/>
      <c r="T137" s="819"/>
      <c r="U137" s="819"/>
      <c r="V137" s="819"/>
      <c r="W137" s="819"/>
      <c r="X137" s="819"/>
      <c r="Y137" s="819"/>
      <c r="Z137" s="819"/>
    </row>
    <row r="138" spans="1:26" ht="86.25" customHeight="1">
      <c r="A138" s="819"/>
      <c r="B138" s="819"/>
      <c r="C138" s="819"/>
      <c r="D138" s="819"/>
      <c r="E138" s="819"/>
      <c r="F138" s="865"/>
      <c r="G138" s="819"/>
      <c r="H138" s="819"/>
      <c r="I138" s="819"/>
      <c r="J138" s="819"/>
      <c r="K138" s="819"/>
      <c r="L138" s="819"/>
      <c r="M138" s="819"/>
      <c r="N138" s="819"/>
      <c r="O138" s="819"/>
      <c r="P138" s="819"/>
      <c r="Q138" s="819"/>
      <c r="R138" s="819"/>
      <c r="S138" s="819"/>
      <c r="T138" s="819"/>
      <c r="U138" s="819"/>
      <c r="V138" s="819"/>
      <c r="W138" s="819"/>
      <c r="X138" s="819"/>
      <c r="Y138" s="819"/>
      <c r="Z138" s="819"/>
    </row>
    <row r="139" spans="1:26" ht="86.25" customHeight="1">
      <c r="A139" s="819"/>
      <c r="B139" s="819"/>
      <c r="C139" s="819"/>
      <c r="D139" s="819"/>
      <c r="E139" s="819"/>
      <c r="F139" s="865"/>
      <c r="G139" s="819"/>
      <c r="H139" s="819"/>
      <c r="I139" s="819"/>
      <c r="J139" s="819"/>
      <c r="K139" s="819"/>
      <c r="L139" s="819"/>
      <c r="M139" s="819"/>
      <c r="N139" s="819"/>
      <c r="O139" s="819"/>
      <c r="P139" s="819"/>
      <c r="Q139" s="819"/>
      <c r="R139" s="819"/>
      <c r="S139" s="819"/>
      <c r="T139" s="819"/>
      <c r="U139" s="819"/>
      <c r="V139" s="819"/>
      <c r="W139" s="819"/>
      <c r="X139" s="819"/>
      <c r="Y139" s="819"/>
      <c r="Z139" s="819"/>
    </row>
    <row r="140" spans="1:26" ht="86.25" customHeight="1">
      <c r="A140" s="819"/>
      <c r="B140" s="819"/>
      <c r="C140" s="819"/>
      <c r="D140" s="819"/>
      <c r="E140" s="819"/>
      <c r="F140" s="865"/>
      <c r="G140" s="819"/>
      <c r="H140" s="819"/>
      <c r="I140" s="819"/>
      <c r="J140" s="819"/>
      <c r="K140" s="819"/>
      <c r="L140" s="819"/>
      <c r="M140" s="819"/>
      <c r="N140" s="819"/>
      <c r="O140" s="819"/>
      <c r="P140" s="819"/>
      <c r="Q140" s="819"/>
      <c r="R140" s="819"/>
      <c r="S140" s="819"/>
      <c r="T140" s="819"/>
      <c r="U140" s="819"/>
      <c r="V140" s="819"/>
      <c r="W140" s="819"/>
      <c r="X140" s="819"/>
      <c r="Y140" s="819"/>
      <c r="Z140" s="819"/>
    </row>
    <row r="141" spans="1:26" ht="86.25" customHeight="1">
      <c r="A141" s="819"/>
      <c r="B141" s="819"/>
      <c r="C141" s="819"/>
      <c r="D141" s="819"/>
      <c r="E141" s="819"/>
      <c r="F141" s="865"/>
      <c r="G141" s="819"/>
      <c r="H141" s="819"/>
      <c r="I141" s="819"/>
      <c r="J141" s="819"/>
      <c r="K141" s="819"/>
      <c r="L141" s="819"/>
      <c r="M141" s="819"/>
      <c r="N141" s="819"/>
      <c r="O141" s="819"/>
      <c r="P141" s="819"/>
      <c r="Q141" s="819"/>
      <c r="R141" s="819"/>
      <c r="S141" s="819"/>
      <c r="T141" s="819"/>
      <c r="U141" s="819"/>
      <c r="V141" s="819"/>
      <c r="W141" s="819"/>
      <c r="X141" s="819"/>
      <c r="Y141" s="819"/>
      <c r="Z141" s="819"/>
    </row>
    <row r="142" spans="1:26" ht="86.25" customHeight="1">
      <c r="A142" s="819"/>
      <c r="B142" s="819"/>
      <c r="C142" s="819"/>
      <c r="D142" s="819"/>
      <c r="E142" s="819"/>
      <c r="F142" s="865"/>
      <c r="G142" s="819"/>
      <c r="H142" s="819"/>
      <c r="I142" s="819"/>
      <c r="J142" s="819"/>
      <c r="K142" s="819"/>
      <c r="L142" s="819"/>
      <c r="M142" s="819"/>
      <c r="N142" s="819"/>
      <c r="O142" s="819"/>
      <c r="P142" s="819"/>
      <c r="Q142" s="819"/>
      <c r="R142" s="819"/>
      <c r="S142" s="819"/>
      <c r="T142" s="819"/>
      <c r="U142" s="819"/>
      <c r="V142" s="819"/>
      <c r="W142" s="819"/>
      <c r="X142" s="819"/>
      <c r="Y142" s="819"/>
      <c r="Z142" s="819"/>
    </row>
    <row r="143" spans="1:26" ht="86.25" customHeight="1">
      <c r="A143" s="819"/>
      <c r="B143" s="819"/>
      <c r="C143" s="819"/>
      <c r="D143" s="819"/>
      <c r="E143" s="819"/>
      <c r="F143" s="865"/>
      <c r="G143" s="819"/>
      <c r="H143" s="819"/>
      <c r="I143" s="819"/>
      <c r="J143" s="819"/>
      <c r="K143" s="819"/>
      <c r="L143" s="819"/>
      <c r="M143" s="819"/>
      <c r="N143" s="819"/>
      <c r="O143" s="819"/>
      <c r="P143" s="819"/>
      <c r="Q143" s="819"/>
      <c r="R143" s="819"/>
      <c r="S143" s="819"/>
      <c r="T143" s="819"/>
      <c r="U143" s="819"/>
      <c r="V143" s="819"/>
      <c r="W143" s="819"/>
      <c r="X143" s="819"/>
      <c r="Y143" s="819"/>
      <c r="Z143" s="819"/>
    </row>
    <row r="144" spans="1:26" ht="86.25" customHeight="1">
      <c r="A144" s="819"/>
      <c r="B144" s="819"/>
      <c r="C144" s="819"/>
      <c r="D144" s="819"/>
      <c r="E144" s="819"/>
      <c r="F144" s="865"/>
      <c r="G144" s="819"/>
      <c r="H144" s="819"/>
      <c r="I144" s="819"/>
      <c r="J144" s="819"/>
      <c r="K144" s="819"/>
      <c r="L144" s="819"/>
      <c r="M144" s="819"/>
      <c r="N144" s="819"/>
      <c r="O144" s="819"/>
      <c r="P144" s="819"/>
      <c r="Q144" s="819"/>
      <c r="R144" s="819"/>
      <c r="S144" s="819"/>
      <c r="T144" s="819"/>
      <c r="U144" s="819"/>
      <c r="V144" s="819"/>
      <c r="W144" s="819"/>
      <c r="X144" s="819"/>
      <c r="Y144" s="819"/>
      <c r="Z144" s="819"/>
    </row>
    <row r="145" spans="1:26" ht="86.25" customHeight="1">
      <c r="A145" s="819"/>
      <c r="B145" s="819"/>
      <c r="C145" s="819"/>
      <c r="D145" s="819"/>
      <c r="E145" s="819"/>
      <c r="F145" s="865"/>
      <c r="G145" s="819"/>
      <c r="H145" s="819"/>
      <c r="I145" s="819"/>
      <c r="J145" s="819"/>
      <c r="K145" s="819"/>
      <c r="L145" s="819"/>
      <c r="M145" s="819"/>
      <c r="N145" s="819"/>
      <c r="O145" s="819"/>
      <c r="P145" s="819"/>
      <c r="Q145" s="819"/>
      <c r="R145" s="819"/>
      <c r="S145" s="819"/>
      <c r="T145" s="819"/>
      <c r="U145" s="819"/>
      <c r="V145" s="819"/>
      <c r="W145" s="819"/>
      <c r="X145" s="819"/>
      <c r="Y145" s="819"/>
      <c r="Z145" s="819"/>
    </row>
    <row r="146" spans="1:26" ht="86.25" customHeight="1">
      <c r="A146" s="819"/>
      <c r="B146" s="819"/>
      <c r="C146" s="819"/>
      <c r="D146" s="819"/>
      <c r="E146" s="819"/>
      <c r="F146" s="865"/>
      <c r="G146" s="819"/>
      <c r="H146" s="819"/>
      <c r="I146" s="819"/>
      <c r="J146" s="819"/>
      <c r="K146" s="819"/>
      <c r="L146" s="819"/>
      <c r="M146" s="819"/>
      <c r="N146" s="819"/>
      <c r="O146" s="819"/>
      <c r="P146" s="819"/>
      <c r="Q146" s="819"/>
      <c r="R146" s="819"/>
      <c r="S146" s="819"/>
      <c r="T146" s="819"/>
      <c r="U146" s="819"/>
      <c r="V146" s="819"/>
      <c r="W146" s="819"/>
      <c r="X146" s="819"/>
      <c r="Y146" s="819"/>
      <c r="Z146" s="819"/>
    </row>
    <row r="147" spans="1:26" ht="86.25" customHeight="1">
      <c r="A147" s="819"/>
      <c r="B147" s="819"/>
      <c r="C147" s="819"/>
      <c r="D147" s="819"/>
      <c r="E147" s="819"/>
      <c r="F147" s="865"/>
      <c r="G147" s="819"/>
      <c r="H147" s="819"/>
      <c r="I147" s="819"/>
      <c r="J147" s="819"/>
      <c r="K147" s="819"/>
      <c r="L147" s="819"/>
      <c r="M147" s="819"/>
      <c r="N147" s="819"/>
      <c r="O147" s="819"/>
      <c r="P147" s="819"/>
      <c r="Q147" s="819"/>
      <c r="R147" s="819"/>
      <c r="S147" s="819"/>
      <c r="T147" s="819"/>
      <c r="U147" s="819"/>
      <c r="V147" s="819"/>
      <c r="W147" s="819"/>
      <c r="X147" s="819"/>
      <c r="Y147" s="819"/>
      <c r="Z147" s="819"/>
    </row>
    <row r="148" spans="1:26" ht="86.25" customHeight="1">
      <c r="A148" s="819"/>
      <c r="B148" s="819"/>
      <c r="C148" s="819"/>
      <c r="D148" s="819"/>
      <c r="E148" s="819"/>
      <c r="F148" s="865"/>
      <c r="G148" s="819"/>
      <c r="H148" s="819"/>
      <c r="I148" s="819"/>
      <c r="J148" s="819"/>
      <c r="K148" s="819"/>
      <c r="L148" s="819"/>
      <c r="M148" s="819"/>
      <c r="N148" s="819"/>
      <c r="O148" s="819"/>
      <c r="P148" s="819"/>
      <c r="Q148" s="819"/>
      <c r="R148" s="819"/>
      <c r="S148" s="819"/>
      <c r="T148" s="819"/>
      <c r="U148" s="819"/>
      <c r="V148" s="819"/>
      <c r="W148" s="819"/>
      <c r="X148" s="819"/>
      <c r="Y148" s="819"/>
      <c r="Z148" s="819"/>
    </row>
    <row r="149" spans="1:26" ht="86.25" customHeight="1">
      <c r="A149" s="819"/>
      <c r="B149" s="819"/>
      <c r="C149" s="819"/>
      <c r="D149" s="819"/>
      <c r="E149" s="819"/>
      <c r="F149" s="865"/>
      <c r="G149" s="819"/>
      <c r="H149" s="819"/>
      <c r="I149" s="819"/>
      <c r="J149" s="819"/>
      <c r="K149" s="819"/>
      <c r="L149" s="819"/>
      <c r="M149" s="819"/>
      <c r="N149" s="819"/>
      <c r="O149" s="819"/>
      <c r="P149" s="819"/>
      <c r="Q149" s="819"/>
      <c r="R149" s="819"/>
      <c r="S149" s="819"/>
      <c r="T149" s="819"/>
      <c r="U149" s="819"/>
      <c r="V149" s="819"/>
      <c r="W149" s="819"/>
      <c r="X149" s="819"/>
      <c r="Y149" s="819"/>
      <c r="Z149" s="819"/>
    </row>
    <row r="150" spans="1:26" ht="86.25" customHeight="1">
      <c r="A150" s="819"/>
      <c r="B150" s="819"/>
      <c r="C150" s="819"/>
      <c r="D150" s="819"/>
      <c r="E150" s="819"/>
      <c r="F150" s="865"/>
      <c r="G150" s="819"/>
      <c r="H150" s="819"/>
      <c r="I150" s="819"/>
      <c r="J150" s="819"/>
      <c r="K150" s="819"/>
      <c r="L150" s="819"/>
      <c r="M150" s="819"/>
      <c r="N150" s="819"/>
      <c r="O150" s="819"/>
      <c r="P150" s="819"/>
      <c r="Q150" s="819"/>
      <c r="R150" s="819"/>
      <c r="S150" s="819"/>
      <c r="T150" s="819"/>
      <c r="U150" s="819"/>
      <c r="V150" s="819"/>
      <c r="W150" s="819"/>
      <c r="X150" s="819"/>
      <c r="Y150" s="819"/>
      <c r="Z150" s="819"/>
    </row>
    <row r="151" spans="1:26" ht="86.25" customHeight="1">
      <c r="A151" s="819"/>
      <c r="B151" s="819"/>
      <c r="C151" s="819"/>
      <c r="D151" s="819"/>
      <c r="E151" s="819"/>
      <c r="F151" s="865"/>
      <c r="G151" s="819"/>
      <c r="H151" s="819"/>
      <c r="I151" s="819"/>
      <c r="J151" s="819"/>
      <c r="K151" s="819"/>
      <c r="L151" s="819"/>
      <c r="M151" s="819"/>
      <c r="N151" s="819"/>
      <c r="O151" s="819"/>
      <c r="P151" s="819"/>
      <c r="Q151" s="819"/>
      <c r="R151" s="819"/>
      <c r="S151" s="819"/>
      <c r="T151" s="819"/>
      <c r="U151" s="819"/>
      <c r="V151" s="819"/>
      <c r="W151" s="819"/>
      <c r="X151" s="819"/>
      <c r="Y151" s="819"/>
      <c r="Z151" s="819"/>
    </row>
    <row r="152" spans="1:26" ht="86.25" customHeight="1">
      <c r="A152" s="819"/>
      <c r="B152" s="819"/>
      <c r="C152" s="819"/>
      <c r="D152" s="819"/>
      <c r="E152" s="819"/>
      <c r="F152" s="865"/>
      <c r="G152" s="819"/>
      <c r="H152" s="819"/>
      <c r="I152" s="819"/>
      <c r="J152" s="819"/>
      <c r="K152" s="819"/>
      <c r="L152" s="819"/>
      <c r="M152" s="819"/>
      <c r="N152" s="819"/>
      <c r="O152" s="819"/>
      <c r="P152" s="819"/>
      <c r="Q152" s="819"/>
      <c r="R152" s="819"/>
      <c r="S152" s="819"/>
      <c r="T152" s="819"/>
      <c r="U152" s="819"/>
      <c r="V152" s="819"/>
      <c r="W152" s="819"/>
      <c r="X152" s="819"/>
      <c r="Y152" s="819"/>
      <c r="Z152" s="819"/>
    </row>
    <row r="153" spans="1:26" ht="86.25" customHeight="1">
      <c r="A153" s="819"/>
      <c r="B153" s="819"/>
      <c r="C153" s="819"/>
      <c r="D153" s="819"/>
      <c r="E153" s="819"/>
      <c r="F153" s="865"/>
      <c r="G153" s="819"/>
      <c r="H153" s="819"/>
      <c r="I153" s="819"/>
      <c r="J153" s="819"/>
      <c r="K153" s="819"/>
      <c r="L153" s="819"/>
      <c r="M153" s="819"/>
      <c r="N153" s="819"/>
      <c r="O153" s="819"/>
      <c r="P153" s="819"/>
      <c r="Q153" s="819"/>
      <c r="R153" s="819"/>
      <c r="S153" s="819"/>
      <c r="T153" s="819"/>
      <c r="U153" s="819"/>
      <c r="V153" s="819"/>
      <c r="W153" s="819"/>
      <c r="X153" s="819"/>
      <c r="Y153" s="819"/>
      <c r="Z153" s="819"/>
    </row>
    <row r="154" spans="1:26" ht="86.25" customHeight="1">
      <c r="A154" s="819"/>
      <c r="B154" s="819"/>
      <c r="C154" s="819"/>
      <c r="D154" s="819"/>
      <c r="E154" s="819"/>
      <c r="F154" s="865"/>
      <c r="G154" s="819"/>
      <c r="H154" s="819"/>
      <c r="I154" s="819"/>
      <c r="J154" s="819"/>
      <c r="K154" s="819"/>
      <c r="L154" s="819"/>
      <c r="M154" s="819"/>
      <c r="N154" s="819"/>
      <c r="O154" s="819"/>
      <c r="P154" s="819"/>
      <c r="Q154" s="819"/>
      <c r="R154" s="819"/>
      <c r="S154" s="819"/>
      <c r="T154" s="819"/>
      <c r="U154" s="819"/>
      <c r="V154" s="819"/>
      <c r="W154" s="819"/>
      <c r="X154" s="819"/>
      <c r="Y154" s="819"/>
      <c r="Z154" s="819"/>
    </row>
    <row r="155" spans="1:26" ht="86.25" customHeight="1">
      <c r="A155" s="819"/>
      <c r="B155" s="819"/>
      <c r="C155" s="819"/>
      <c r="D155" s="819"/>
      <c r="E155" s="819"/>
      <c r="F155" s="865"/>
      <c r="G155" s="819"/>
      <c r="H155" s="819"/>
      <c r="I155" s="819"/>
      <c r="J155" s="819"/>
      <c r="K155" s="819"/>
      <c r="L155" s="819"/>
      <c r="M155" s="819"/>
      <c r="N155" s="819"/>
      <c r="O155" s="819"/>
      <c r="P155" s="819"/>
      <c r="Q155" s="819"/>
      <c r="R155" s="819"/>
      <c r="S155" s="819"/>
      <c r="T155" s="819"/>
      <c r="U155" s="819"/>
      <c r="V155" s="819"/>
      <c r="W155" s="819"/>
      <c r="X155" s="819"/>
      <c r="Y155" s="819"/>
      <c r="Z155" s="819"/>
    </row>
    <row r="156" spans="1:26" ht="86.25" customHeight="1">
      <c r="A156" s="819"/>
      <c r="B156" s="819"/>
      <c r="C156" s="819"/>
      <c r="D156" s="819"/>
      <c r="E156" s="819"/>
      <c r="F156" s="865"/>
      <c r="G156" s="819"/>
      <c r="H156" s="819"/>
      <c r="I156" s="819"/>
      <c r="J156" s="819"/>
      <c r="K156" s="819"/>
      <c r="L156" s="819"/>
      <c r="M156" s="819"/>
      <c r="N156" s="819"/>
      <c r="O156" s="819"/>
      <c r="P156" s="819"/>
      <c r="Q156" s="819"/>
      <c r="R156" s="819"/>
      <c r="S156" s="819"/>
      <c r="T156" s="819"/>
      <c r="U156" s="819"/>
      <c r="V156" s="819"/>
      <c r="W156" s="819"/>
      <c r="X156" s="819"/>
      <c r="Y156" s="819"/>
      <c r="Z156" s="819"/>
    </row>
    <row r="157" spans="1:26" ht="86.25" customHeight="1">
      <c r="A157" s="819"/>
      <c r="B157" s="819"/>
      <c r="C157" s="819"/>
      <c r="D157" s="819"/>
      <c r="E157" s="819"/>
      <c r="F157" s="865"/>
      <c r="G157" s="819"/>
      <c r="H157" s="819"/>
      <c r="I157" s="819"/>
      <c r="J157" s="819"/>
      <c r="K157" s="819"/>
      <c r="L157" s="819"/>
      <c r="M157" s="819"/>
      <c r="N157" s="819"/>
      <c r="O157" s="819"/>
      <c r="P157" s="819"/>
      <c r="Q157" s="819"/>
      <c r="R157" s="819"/>
      <c r="S157" s="819"/>
      <c r="T157" s="819"/>
      <c r="U157" s="819"/>
      <c r="V157" s="819"/>
      <c r="W157" s="819"/>
      <c r="X157" s="819"/>
      <c r="Y157" s="819"/>
      <c r="Z157" s="819"/>
    </row>
    <row r="158" spans="1:26" ht="86.25" customHeight="1">
      <c r="A158" s="819"/>
      <c r="B158" s="819"/>
      <c r="C158" s="819"/>
      <c r="D158" s="819"/>
      <c r="E158" s="819"/>
      <c r="F158" s="865"/>
      <c r="G158" s="819"/>
      <c r="H158" s="819"/>
      <c r="I158" s="819"/>
      <c r="J158" s="819"/>
      <c r="K158" s="819"/>
      <c r="L158" s="819"/>
      <c r="M158" s="819"/>
      <c r="N158" s="819"/>
      <c r="O158" s="819"/>
      <c r="P158" s="819"/>
      <c r="Q158" s="819"/>
      <c r="R158" s="819"/>
      <c r="S158" s="819"/>
      <c r="T158" s="819"/>
      <c r="U158" s="819"/>
      <c r="V158" s="819"/>
      <c r="W158" s="819"/>
      <c r="X158" s="819"/>
      <c r="Y158" s="819"/>
      <c r="Z158" s="819"/>
    </row>
    <row r="159" spans="1:26" ht="86.25" customHeight="1">
      <c r="A159" s="819"/>
      <c r="B159" s="819"/>
      <c r="C159" s="819"/>
      <c r="D159" s="819"/>
      <c r="E159" s="819"/>
      <c r="F159" s="865"/>
      <c r="G159" s="819"/>
      <c r="H159" s="819"/>
      <c r="I159" s="819"/>
      <c r="J159" s="819"/>
      <c r="K159" s="819"/>
      <c r="L159" s="819"/>
      <c r="M159" s="819"/>
      <c r="N159" s="819"/>
      <c r="O159" s="819"/>
      <c r="P159" s="819"/>
      <c r="Q159" s="819"/>
      <c r="R159" s="819"/>
      <c r="S159" s="819"/>
      <c r="T159" s="819"/>
      <c r="U159" s="819"/>
      <c r="V159" s="819"/>
      <c r="W159" s="819"/>
      <c r="X159" s="819"/>
      <c r="Y159" s="819"/>
      <c r="Z159" s="819"/>
    </row>
    <row r="160" spans="1:26" ht="86.25" customHeight="1">
      <c r="A160" s="819"/>
      <c r="B160" s="819"/>
      <c r="C160" s="819"/>
      <c r="D160" s="819"/>
      <c r="E160" s="819"/>
      <c r="F160" s="865"/>
      <c r="G160" s="819"/>
      <c r="H160" s="819"/>
      <c r="I160" s="819"/>
      <c r="J160" s="819"/>
      <c r="K160" s="819"/>
      <c r="L160" s="819"/>
      <c r="M160" s="819"/>
      <c r="N160" s="819"/>
      <c r="O160" s="819"/>
      <c r="P160" s="819"/>
      <c r="Q160" s="819"/>
      <c r="R160" s="819"/>
      <c r="S160" s="819"/>
      <c r="T160" s="819"/>
      <c r="U160" s="819"/>
      <c r="V160" s="819"/>
      <c r="W160" s="819"/>
      <c r="X160" s="819"/>
      <c r="Y160" s="819"/>
      <c r="Z160" s="819"/>
    </row>
    <row r="161" spans="1:26" ht="86.25" customHeight="1">
      <c r="A161" s="819"/>
      <c r="B161" s="819"/>
      <c r="C161" s="819"/>
      <c r="D161" s="819"/>
      <c r="E161" s="819"/>
      <c r="F161" s="865"/>
      <c r="G161" s="819"/>
      <c r="H161" s="819"/>
      <c r="I161" s="819"/>
      <c r="J161" s="819"/>
      <c r="K161" s="819"/>
      <c r="L161" s="819"/>
      <c r="M161" s="819"/>
      <c r="N161" s="819"/>
      <c r="O161" s="819"/>
      <c r="P161" s="819"/>
      <c r="Q161" s="819"/>
      <c r="R161" s="819"/>
      <c r="S161" s="819"/>
      <c r="T161" s="819"/>
      <c r="U161" s="819"/>
      <c r="V161" s="819"/>
      <c r="W161" s="819"/>
      <c r="X161" s="819"/>
      <c r="Y161" s="819"/>
      <c r="Z161" s="819"/>
    </row>
    <row r="162" spans="1:26" ht="86.25" customHeight="1">
      <c r="A162" s="819"/>
      <c r="B162" s="819"/>
      <c r="C162" s="819"/>
      <c r="D162" s="819"/>
      <c r="E162" s="819"/>
      <c r="F162" s="865"/>
      <c r="G162" s="819"/>
      <c r="H162" s="819"/>
      <c r="I162" s="819"/>
      <c r="J162" s="819"/>
      <c r="K162" s="819"/>
      <c r="L162" s="819"/>
      <c r="M162" s="819"/>
      <c r="N162" s="819"/>
      <c r="O162" s="819"/>
      <c r="P162" s="819"/>
      <c r="Q162" s="819"/>
      <c r="R162" s="819"/>
      <c r="S162" s="819"/>
      <c r="T162" s="819"/>
      <c r="U162" s="819"/>
      <c r="V162" s="819"/>
      <c r="W162" s="819"/>
      <c r="X162" s="819"/>
      <c r="Y162" s="819"/>
      <c r="Z162" s="819"/>
    </row>
    <row r="163" spans="1:26" ht="86.25" customHeight="1">
      <c r="A163" s="819"/>
      <c r="B163" s="819"/>
      <c r="C163" s="819"/>
      <c r="D163" s="819"/>
      <c r="E163" s="819"/>
      <c r="F163" s="865"/>
      <c r="G163" s="819"/>
      <c r="H163" s="819"/>
      <c r="I163" s="819"/>
      <c r="J163" s="819"/>
      <c r="K163" s="819"/>
      <c r="L163" s="819"/>
      <c r="M163" s="819"/>
      <c r="N163" s="819"/>
      <c r="O163" s="819"/>
      <c r="P163" s="819"/>
      <c r="Q163" s="819"/>
      <c r="R163" s="819"/>
      <c r="S163" s="819"/>
      <c r="T163" s="819"/>
      <c r="U163" s="819"/>
      <c r="V163" s="819"/>
      <c r="W163" s="819"/>
      <c r="X163" s="819"/>
      <c r="Y163" s="819"/>
      <c r="Z163" s="819"/>
    </row>
    <row r="164" spans="1:26" ht="86.25" customHeight="1">
      <c r="A164" s="819"/>
      <c r="B164" s="819"/>
      <c r="C164" s="819"/>
      <c r="D164" s="819"/>
      <c r="E164" s="819"/>
      <c r="F164" s="865"/>
      <c r="G164" s="819"/>
      <c r="H164" s="819"/>
      <c r="I164" s="819"/>
      <c r="J164" s="819"/>
      <c r="K164" s="819"/>
      <c r="L164" s="819"/>
      <c r="M164" s="819"/>
      <c r="N164" s="819"/>
      <c r="O164" s="819"/>
      <c r="P164" s="819"/>
      <c r="Q164" s="819"/>
      <c r="R164" s="819"/>
      <c r="S164" s="819"/>
      <c r="T164" s="819"/>
      <c r="U164" s="819"/>
      <c r="V164" s="819"/>
      <c r="W164" s="819"/>
      <c r="X164" s="819"/>
      <c r="Y164" s="819"/>
      <c r="Z164" s="819"/>
    </row>
    <row r="165" spans="1:26" ht="86.25" customHeight="1">
      <c r="A165" s="819"/>
      <c r="B165" s="819"/>
      <c r="C165" s="819"/>
      <c r="D165" s="819"/>
      <c r="E165" s="819"/>
      <c r="F165" s="865"/>
      <c r="G165" s="819"/>
      <c r="H165" s="819"/>
      <c r="I165" s="819"/>
      <c r="J165" s="819"/>
      <c r="K165" s="819"/>
      <c r="L165" s="819"/>
      <c r="M165" s="819"/>
      <c r="N165" s="819"/>
      <c r="O165" s="819"/>
      <c r="P165" s="819"/>
      <c r="Q165" s="819"/>
      <c r="R165" s="819"/>
      <c r="S165" s="819"/>
      <c r="T165" s="819"/>
      <c r="U165" s="819"/>
      <c r="V165" s="819"/>
      <c r="W165" s="819"/>
      <c r="X165" s="819"/>
      <c r="Y165" s="819"/>
      <c r="Z165" s="819"/>
    </row>
    <row r="166" spans="1:26" ht="86.25" customHeight="1">
      <c r="A166" s="819"/>
      <c r="B166" s="819"/>
      <c r="C166" s="819"/>
      <c r="D166" s="819"/>
      <c r="E166" s="819"/>
      <c r="F166" s="865"/>
      <c r="G166" s="819"/>
      <c r="H166" s="819"/>
      <c r="I166" s="819"/>
      <c r="J166" s="819"/>
      <c r="K166" s="819"/>
      <c r="L166" s="819"/>
      <c r="M166" s="819"/>
      <c r="N166" s="819"/>
      <c r="O166" s="819"/>
      <c r="P166" s="819"/>
      <c r="Q166" s="819"/>
      <c r="R166" s="819"/>
      <c r="S166" s="819"/>
      <c r="T166" s="819"/>
      <c r="U166" s="819"/>
      <c r="V166" s="819"/>
      <c r="W166" s="819"/>
      <c r="X166" s="819"/>
      <c r="Y166" s="819"/>
      <c r="Z166" s="819"/>
    </row>
    <row r="167" spans="1:26" ht="86.25" customHeight="1">
      <c r="A167" s="819"/>
      <c r="B167" s="819"/>
      <c r="C167" s="819"/>
      <c r="D167" s="819"/>
      <c r="E167" s="819"/>
      <c r="F167" s="865"/>
      <c r="G167" s="819"/>
      <c r="H167" s="819"/>
      <c r="I167" s="819"/>
      <c r="J167" s="819"/>
      <c r="K167" s="819"/>
      <c r="L167" s="819"/>
      <c r="M167" s="819"/>
      <c r="N167" s="819"/>
      <c r="O167" s="819"/>
      <c r="P167" s="819"/>
      <c r="Q167" s="819"/>
      <c r="R167" s="819"/>
      <c r="S167" s="819"/>
      <c r="T167" s="819"/>
      <c r="U167" s="819"/>
      <c r="V167" s="819"/>
      <c r="W167" s="819"/>
      <c r="X167" s="819"/>
      <c r="Y167" s="819"/>
      <c r="Z167" s="819"/>
    </row>
    <row r="168" spans="1:26" ht="86.25" customHeight="1">
      <c r="A168" s="819"/>
      <c r="B168" s="819"/>
      <c r="C168" s="819"/>
      <c r="D168" s="819"/>
      <c r="E168" s="819"/>
      <c r="F168" s="865"/>
      <c r="G168" s="819"/>
      <c r="H168" s="819"/>
      <c r="I168" s="819"/>
      <c r="J168" s="819"/>
      <c r="K168" s="819"/>
      <c r="L168" s="819"/>
      <c r="M168" s="819"/>
      <c r="N168" s="819"/>
      <c r="O168" s="819"/>
      <c r="P168" s="819"/>
      <c r="Q168" s="819"/>
      <c r="R168" s="819"/>
      <c r="S168" s="819"/>
      <c r="T168" s="819"/>
      <c r="U168" s="819"/>
      <c r="V168" s="819"/>
      <c r="W168" s="819"/>
      <c r="X168" s="819"/>
      <c r="Y168" s="819"/>
      <c r="Z168" s="819"/>
    </row>
    <row r="169" spans="1:26" ht="86.25" customHeight="1">
      <c r="A169" s="819"/>
      <c r="B169" s="819"/>
      <c r="C169" s="819"/>
      <c r="D169" s="819"/>
      <c r="E169" s="819"/>
      <c r="F169" s="865"/>
      <c r="G169" s="819"/>
      <c r="H169" s="819"/>
      <c r="I169" s="819"/>
      <c r="J169" s="819"/>
      <c r="K169" s="819"/>
      <c r="L169" s="819"/>
      <c r="M169" s="819"/>
      <c r="N169" s="819"/>
      <c r="O169" s="819"/>
      <c r="P169" s="819"/>
      <c r="Q169" s="819"/>
      <c r="R169" s="819"/>
      <c r="S169" s="819"/>
      <c r="T169" s="819"/>
      <c r="U169" s="819"/>
      <c r="V169" s="819"/>
      <c r="W169" s="819"/>
      <c r="X169" s="819"/>
      <c r="Y169" s="819"/>
      <c r="Z169" s="819"/>
    </row>
    <row r="170" spans="1:26" ht="86.25" customHeight="1">
      <c r="A170" s="819"/>
      <c r="B170" s="819"/>
      <c r="C170" s="819"/>
      <c r="D170" s="819"/>
      <c r="E170" s="819"/>
      <c r="F170" s="865"/>
      <c r="G170" s="819"/>
      <c r="H170" s="819"/>
      <c r="I170" s="819"/>
      <c r="J170" s="819"/>
      <c r="K170" s="819"/>
      <c r="L170" s="819"/>
      <c r="M170" s="819"/>
      <c r="N170" s="819"/>
      <c r="O170" s="819"/>
      <c r="P170" s="819"/>
      <c r="Q170" s="819"/>
      <c r="R170" s="819"/>
      <c r="S170" s="819"/>
      <c r="T170" s="819"/>
      <c r="U170" s="819"/>
      <c r="V170" s="819"/>
      <c r="W170" s="819"/>
      <c r="X170" s="819"/>
      <c r="Y170" s="819"/>
      <c r="Z170" s="819"/>
    </row>
    <row r="171" spans="1:26" ht="86.25" customHeight="1">
      <c r="A171" s="819"/>
      <c r="B171" s="819"/>
      <c r="C171" s="819"/>
      <c r="D171" s="819"/>
      <c r="E171" s="819"/>
      <c r="F171" s="865"/>
      <c r="G171" s="819"/>
      <c r="H171" s="819"/>
      <c r="I171" s="819"/>
      <c r="J171" s="819"/>
      <c r="K171" s="819"/>
      <c r="L171" s="819"/>
      <c r="M171" s="819"/>
      <c r="N171" s="819"/>
      <c r="O171" s="819"/>
      <c r="P171" s="819"/>
      <c r="Q171" s="819"/>
      <c r="R171" s="819"/>
      <c r="S171" s="819"/>
      <c r="T171" s="819"/>
      <c r="U171" s="819"/>
      <c r="V171" s="819"/>
      <c r="W171" s="819"/>
      <c r="X171" s="819"/>
      <c r="Y171" s="819"/>
      <c r="Z171" s="819"/>
    </row>
    <row r="172" spans="1:26" ht="86.25" customHeight="1">
      <c r="A172" s="819"/>
      <c r="B172" s="819"/>
      <c r="C172" s="819"/>
      <c r="D172" s="819"/>
      <c r="E172" s="819"/>
      <c r="F172" s="865"/>
      <c r="G172" s="819"/>
      <c r="H172" s="819"/>
      <c r="I172" s="819"/>
      <c r="J172" s="819"/>
      <c r="K172" s="819"/>
      <c r="L172" s="819"/>
      <c r="M172" s="819"/>
      <c r="N172" s="819"/>
      <c r="O172" s="819"/>
      <c r="P172" s="819"/>
      <c r="Q172" s="819"/>
      <c r="R172" s="819"/>
      <c r="S172" s="819"/>
      <c r="T172" s="819"/>
      <c r="U172" s="819"/>
      <c r="V172" s="819"/>
      <c r="W172" s="819"/>
      <c r="X172" s="819"/>
      <c r="Y172" s="819"/>
      <c r="Z172" s="819"/>
    </row>
    <row r="173" spans="1:26" ht="86.25" customHeight="1">
      <c r="A173" s="819"/>
      <c r="B173" s="819"/>
      <c r="C173" s="819"/>
      <c r="D173" s="819"/>
      <c r="E173" s="819"/>
      <c r="F173" s="865"/>
      <c r="G173" s="819"/>
      <c r="H173" s="819"/>
      <c r="I173" s="819"/>
      <c r="J173" s="819"/>
      <c r="K173" s="819"/>
      <c r="L173" s="819"/>
      <c r="M173" s="819"/>
      <c r="N173" s="819"/>
      <c r="O173" s="819"/>
      <c r="P173" s="819"/>
      <c r="Q173" s="819"/>
      <c r="R173" s="819"/>
      <c r="S173" s="819"/>
      <c r="T173" s="819"/>
      <c r="U173" s="819"/>
      <c r="V173" s="819"/>
      <c r="W173" s="819"/>
      <c r="X173" s="819"/>
      <c r="Y173" s="819"/>
      <c r="Z173" s="819"/>
    </row>
    <row r="174" spans="1:26" ht="86.25" customHeight="1">
      <c r="A174" s="819"/>
      <c r="B174" s="819"/>
      <c r="C174" s="819"/>
      <c r="D174" s="819"/>
      <c r="E174" s="819"/>
      <c r="F174" s="865"/>
      <c r="G174" s="819"/>
      <c r="H174" s="819"/>
      <c r="I174" s="819"/>
      <c r="J174" s="819"/>
      <c r="K174" s="819"/>
      <c r="L174" s="819"/>
      <c r="M174" s="819"/>
      <c r="N174" s="819"/>
      <c r="O174" s="819"/>
      <c r="P174" s="819"/>
      <c r="Q174" s="819"/>
      <c r="R174" s="819"/>
      <c r="S174" s="819"/>
      <c r="T174" s="819"/>
      <c r="U174" s="819"/>
      <c r="V174" s="819"/>
      <c r="W174" s="819"/>
      <c r="X174" s="819"/>
      <c r="Y174" s="819"/>
      <c r="Z174" s="819"/>
    </row>
    <row r="175" spans="1:26" ht="86.25" customHeight="1">
      <c r="A175" s="819"/>
      <c r="B175" s="819"/>
      <c r="C175" s="819"/>
      <c r="D175" s="819"/>
      <c r="E175" s="819"/>
      <c r="F175" s="865"/>
      <c r="G175" s="819"/>
      <c r="H175" s="819"/>
      <c r="I175" s="819"/>
      <c r="J175" s="819"/>
      <c r="K175" s="819"/>
      <c r="L175" s="819"/>
      <c r="M175" s="819"/>
      <c r="N175" s="819"/>
      <c r="O175" s="819"/>
      <c r="P175" s="819"/>
      <c r="Q175" s="819"/>
      <c r="R175" s="819"/>
      <c r="S175" s="819"/>
      <c r="T175" s="819"/>
      <c r="U175" s="819"/>
      <c r="V175" s="819"/>
      <c r="W175" s="819"/>
      <c r="X175" s="819"/>
      <c r="Y175" s="819"/>
      <c r="Z175" s="819"/>
    </row>
    <row r="176" spans="1:26" ht="86.25" customHeight="1">
      <c r="A176" s="819"/>
      <c r="B176" s="819"/>
      <c r="C176" s="819"/>
      <c r="D176" s="819"/>
      <c r="E176" s="819"/>
      <c r="F176" s="865"/>
      <c r="G176" s="819"/>
      <c r="H176" s="819"/>
      <c r="I176" s="819"/>
      <c r="J176" s="819"/>
      <c r="K176" s="819"/>
      <c r="L176" s="819"/>
      <c r="M176" s="819"/>
      <c r="N176" s="819"/>
      <c r="O176" s="819"/>
      <c r="P176" s="819"/>
      <c r="Q176" s="819"/>
      <c r="R176" s="819"/>
      <c r="S176" s="819"/>
      <c r="T176" s="819"/>
      <c r="U176" s="819"/>
      <c r="V176" s="819"/>
      <c r="W176" s="819"/>
      <c r="X176" s="819"/>
      <c r="Y176" s="819"/>
      <c r="Z176" s="819"/>
    </row>
    <row r="177" spans="1:26" ht="86.25" customHeight="1">
      <c r="A177" s="819"/>
      <c r="B177" s="819"/>
      <c r="C177" s="819"/>
      <c r="D177" s="819"/>
      <c r="E177" s="819"/>
      <c r="F177" s="865"/>
      <c r="G177" s="819"/>
      <c r="H177" s="819"/>
      <c r="I177" s="819"/>
      <c r="J177" s="819"/>
      <c r="K177" s="819"/>
      <c r="L177" s="819"/>
      <c r="M177" s="819"/>
      <c r="N177" s="819"/>
      <c r="O177" s="819"/>
      <c r="P177" s="819"/>
      <c r="Q177" s="819"/>
      <c r="R177" s="819"/>
      <c r="S177" s="819"/>
      <c r="T177" s="819"/>
      <c r="U177" s="819"/>
      <c r="V177" s="819"/>
      <c r="W177" s="819"/>
      <c r="X177" s="819"/>
      <c r="Y177" s="819"/>
      <c r="Z177" s="819"/>
    </row>
    <row r="178" spans="1:26" ht="86.25" customHeight="1">
      <c r="A178" s="819"/>
      <c r="B178" s="819"/>
      <c r="C178" s="819"/>
      <c r="D178" s="819"/>
      <c r="E178" s="819"/>
      <c r="F178" s="865"/>
      <c r="G178" s="819"/>
      <c r="H178" s="819"/>
      <c r="I178" s="819"/>
      <c r="J178" s="819"/>
      <c r="K178" s="819"/>
      <c r="L178" s="819"/>
      <c r="M178" s="819"/>
      <c r="N178" s="819"/>
      <c r="O178" s="819"/>
      <c r="P178" s="819"/>
      <c r="Q178" s="819"/>
      <c r="R178" s="819"/>
      <c r="S178" s="819"/>
      <c r="T178" s="819"/>
      <c r="U178" s="819"/>
      <c r="V178" s="819"/>
      <c r="W178" s="819"/>
      <c r="X178" s="819"/>
      <c r="Y178" s="819"/>
      <c r="Z178" s="819"/>
    </row>
    <row r="179" spans="1:26" ht="86.25" customHeight="1">
      <c r="A179" s="819"/>
      <c r="B179" s="819"/>
      <c r="C179" s="819"/>
      <c r="D179" s="819"/>
      <c r="E179" s="819"/>
      <c r="F179" s="865"/>
      <c r="G179" s="819"/>
      <c r="H179" s="819"/>
      <c r="I179" s="819"/>
      <c r="J179" s="819"/>
      <c r="K179" s="819"/>
      <c r="L179" s="819"/>
      <c r="M179" s="819"/>
      <c r="N179" s="819"/>
      <c r="O179" s="819"/>
      <c r="P179" s="819"/>
      <c r="Q179" s="819"/>
      <c r="R179" s="819"/>
      <c r="S179" s="819"/>
      <c r="T179" s="819"/>
      <c r="U179" s="819"/>
      <c r="V179" s="819"/>
      <c r="W179" s="819"/>
      <c r="X179" s="819"/>
      <c r="Y179" s="819"/>
      <c r="Z179" s="819"/>
    </row>
    <row r="180" spans="1:26" ht="86.25" customHeight="1">
      <c r="A180" s="819"/>
      <c r="B180" s="819"/>
      <c r="C180" s="819"/>
      <c r="D180" s="819"/>
      <c r="E180" s="819"/>
      <c r="F180" s="865"/>
      <c r="G180" s="819"/>
      <c r="H180" s="819"/>
      <c r="I180" s="819"/>
      <c r="J180" s="819"/>
      <c r="K180" s="819"/>
      <c r="L180" s="819"/>
      <c r="M180" s="819"/>
      <c r="N180" s="819"/>
      <c r="O180" s="819"/>
      <c r="P180" s="819"/>
      <c r="Q180" s="819"/>
      <c r="R180" s="819"/>
      <c r="S180" s="819"/>
      <c r="T180" s="819"/>
      <c r="U180" s="819"/>
      <c r="V180" s="819"/>
      <c r="W180" s="819"/>
      <c r="X180" s="819"/>
      <c r="Y180" s="819"/>
      <c r="Z180" s="819"/>
    </row>
    <row r="181" spans="1:26" ht="86.25" customHeight="1">
      <c r="A181" s="819"/>
      <c r="B181" s="819"/>
      <c r="C181" s="819"/>
      <c r="D181" s="819"/>
      <c r="E181" s="819"/>
      <c r="F181" s="865"/>
      <c r="G181" s="819"/>
      <c r="H181" s="819"/>
      <c r="I181" s="819"/>
      <c r="J181" s="819"/>
      <c r="K181" s="819"/>
      <c r="L181" s="819"/>
      <c r="M181" s="819"/>
      <c r="N181" s="819"/>
      <c r="O181" s="819"/>
      <c r="P181" s="819"/>
      <c r="Q181" s="819"/>
      <c r="R181" s="819"/>
      <c r="S181" s="819"/>
      <c r="T181" s="819"/>
      <c r="U181" s="819"/>
      <c r="V181" s="819"/>
      <c r="W181" s="819"/>
      <c r="X181" s="819"/>
      <c r="Y181" s="819"/>
      <c r="Z181" s="819"/>
    </row>
    <row r="182" spans="1:26" ht="86.25" customHeight="1">
      <c r="A182" s="819"/>
      <c r="B182" s="819"/>
      <c r="C182" s="819"/>
      <c r="D182" s="819"/>
      <c r="E182" s="819"/>
      <c r="F182" s="865"/>
      <c r="G182" s="819"/>
      <c r="H182" s="819"/>
      <c r="I182" s="819"/>
      <c r="J182" s="819"/>
      <c r="K182" s="819"/>
      <c r="L182" s="819"/>
      <c r="M182" s="819"/>
      <c r="N182" s="819"/>
      <c r="O182" s="819"/>
      <c r="P182" s="819"/>
      <c r="Q182" s="819"/>
      <c r="R182" s="819"/>
      <c r="S182" s="819"/>
      <c r="T182" s="819"/>
      <c r="U182" s="819"/>
      <c r="V182" s="819"/>
      <c r="W182" s="819"/>
      <c r="X182" s="819"/>
      <c r="Y182" s="819"/>
      <c r="Z182" s="819"/>
    </row>
    <row r="183" spans="1:26" ht="86.25" customHeight="1">
      <c r="A183" s="819"/>
      <c r="B183" s="819"/>
      <c r="C183" s="819"/>
      <c r="D183" s="819"/>
      <c r="E183" s="819"/>
      <c r="F183" s="865"/>
      <c r="G183" s="819"/>
      <c r="H183" s="819"/>
      <c r="I183" s="819"/>
      <c r="J183" s="819"/>
      <c r="K183" s="819"/>
      <c r="L183" s="819"/>
      <c r="M183" s="819"/>
      <c r="N183" s="819"/>
      <c r="O183" s="819"/>
      <c r="P183" s="819"/>
      <c r="Q183" s="819"/>
      <c r="R183" s="819"/>
      <c r="S183" s="819"/>
      <c r="T183" s="819"/>
      <c r="U183" s="819"/>
      <c r="V183" s="819"/>
      <c r="W183" s="819"/>
      <c r="X183" s="819"/>
      <c r="Y183" s="819"/>
      <c r="Z183" s="819"/>
    </row>
    <row r="184" spans="1:26" ht="86.25" customHeight="1">
      <c r="A184" s="819"/>
      <c r="B184" s="819"/>
      <c r="C184" s="819"/>
      <c r="D184" s="819"/>
      <c r="E184" s="819"/>
      <c r="F184" s="865"/>
      <c r="G184" s="819"/>
      <c r="H184" s="819"/>
      <c r="I184" s="819"/>
      <c r="J184" s="819"/>
      <c r="K184" s="819"/>
      <c r="L184" s="819"/>
      <c r="M184" s="819"/>
      <c r="N184" s="819"/>
      <c r="O184" s="819"/>
      <c r="P184" s="819"/>
      <c r="Q184" s="819"/>
      <c r="R184" s="819"/>
      <c r="S184" s="819"/>
      <c r="T184" s="819"/>
      <c r="U184" s="819"/>
      <c r="V184" s="819"/>
      <c r="W184" s="819"/>
      <c r="X184" s="819"/>
      <c r="Y184" s="819"/>
      <c r="Z184" s="819"/>
    </row>
    <row r="185" spans="1:26" ht="86.25" customHeight="1">
      <c r="A185" s="819"/>
      <c r="B185" s="819"/>
      <c r="C185" s="819"/>
      <c r="D185" s="819"/>
      <c r="E185" s="819"/>
      <c r="F185" s="865"/>
      <c r="G185" s="819"/>
      <c r="H185" s="819"/>
      <c r="I185" s="819"/>
      <c r="J185" s="819"/>
      <c r="K185" s="819"/>
      <c r="L185" s="819"/>
      <c r="M185" s="819"/>
      <c r="N185" s="819"/>
      <c r="O185" s="819"/>
      <c r="P185" s="819"/>
      <c r="Q185" s="819"/>
      <c r="R185" s="819"/>
      <c r="S185" s="819"/>
      <c r="T185" s="819"/>
      <c r="U185" s="819"/>
      <c r="V185" s="819"/>
      <c r="W185" s="819"/>
      <c r="X185" s="819"/>
      <c r="Y185" s="819"/>
      <c r="Z185" s="819"/>
    </row>
    <row r="186" spans="1:26" ht="86.25" customHeight="1">
      <c r="A186" s="819"/>
      <c r="B186" s="819"/>
      <c r="C186" s="819"/>
      <c r="D186" s="819"/>
      <c r="E186" s="819"/>
      <c r="F186" s="865"/>
      <c r="G186" s="819"/>
      <c r="H186" s="819"/>
      <c r="I186" s="819"/>
      <c r="J186" s="819"/>
      <c r="K186" s="819"/>
      <c r="L186" s="819"/>
      <c r="M186" s="819"/>
      <c r="N186" s="819"/>
      <c r="O186" s="819"/>
      <c r="P186" s="819"/>
      <c r="Q186" s="819"/>
      <c r="R186" s="819"/>
      <c r="S186" s="819"/>
      <c r="T186" s="819"/>
      <c r="U186" s="819"/>
      <c r="V186" s="819"/>
      <c r="W186" s="819"/>
      <c r="X186" s="819"/>
      <c r="Y186" s="819"/>
      <c r="Z186" s="819"/>
    </row>
    <row r="187" spans="1:26" ht="86.25" customHeight="1">
      <c r="A187" s="819"/>
      <c r="B187" s="819"/>
      <c r="C187" s="819"/>
      <c r="D187" s="819"/>
      <c r="E187" s="819"/>
      <c r="F187" s="865"/>
      <c r="G187" s="819"/>
      <c r="H187" s="819"/>
      <c r="I187" s="819"/>
      <c r="J187" s="819"/>
      <c r="K187" s="819"/>
      <c r="L187" s="819"/>
      <c r="M187" s="819"/>
      <c r="N187" s="819"/>
      <c r="O187" s="819"/>
      <c r="P187" s="819"/>
      <c r="Q187" s="819"/>
      <c r="R187" s="819"/>
      <c r="S187" s="819"/>
      <c r="T187" s="819"/>
      <c r="U187" s="819"/>
      <c r="V187" s="819"/>
      <c r="W187" s="819"/>
      <c r="X187" s="819"/>
      <c r="Y187" s="819"/>
      <c r="Z187" s="819"/>
    </row>
    <row r="188" spans="1:26" ht="86.25" customHeight="1">
      <c r="A188" s="819"/>
      <c r="B188" s="819"/>
      <c r="C188" s="819"/>
      <c r="D188" s="819"/>
      <c r="E188" s="819"/>
      <c r="F188" s="865"/>
      <c r="G188" s="819"/>
      <c r="H188" s="819"/>
      <c r="I188" s="819"/>
      <c r="J188" s="819"/>
      <c r="K188" s="819"/>
      <c r="L188" s="819"/>
      <c r="M188" s="819"/>
      <c r="N188" s="819"/>
      <c r="O188" s="819"/>
      <c r="P188" s="819"/>
      <c r="Q188" s="819"/>
      <c r="R188" s="819"/>
      <c r="S188" s="819"/>
      <c r="T188" s="819"/>
      <c r="U188" s="819"/>
      <c r="V188" s="819"/>
      <c r="W188" s="819"/>
      <c r="X188" s="819"/>
      <c r="Y188" s="819"/>
      <c r="Z188" s="819"/>
    </row>
    <row r="189" spans="1:26" ht="86.25" customHeight="1">
      <c r="A189" s="819"/>
      <c r="B189" s="819"/>
      <c r="C189" s="819"/>
      <c r="D189" s="819"/>
      <c r="E189" s="819"/>
      <c r="F189" s="865"/>
      <c r="G189" s="819"/>
      <c r="H189" s="819"/>
      <c r="I189" s="819"/>
      <c r="J189" s="819"/>
      <c r="K189" s="819"/>
      <c r="L189" s="819"/>
      <c r="M189" s="819"/>
      <c r="N189" s="819"/>
      <c r="O189" s="819"/>
      <c r="P189" s="819"/>
      <c r="Q189" s="819"/>
      <c r="R189" s="819"/>
      <c r="S189" s="819"/>
      <c r="T189" s="819"/>
      <c r="U189" s="819"/>
      <c r="V189" s="819"/>
      <c r="W189" s="819"/>
      <c r="X189" s="819"/>
      <c r="Y189" s="819"/>
      <c r="Z189" s="819"/>
    </row>
    <row r="190" spans="1:26" ht="86.25" customHeight="1">
      <c r="A190" s="819"/>
      <c r="B190" s="819"/>
      <c r="C190" s="819"/>
      <c r="D190" s="819"/>
      <c r="E190" s="819"/>
      <c r="F190" s="865"/>
      <c r="G190" s="819"/>
      <c r="H190" s="819"/>
      <c r="I190" s="819"/>
      <c r="J190" s="819"/>
      <c r="K190" s="819"/>
      <c r="L190" s="819"/>
      <c r="M190" s="819"/>
      <c r="N190" s="819"/>
      <c r="O190" s="819"/>
      <c r="P190" s="819"/>
      <c r="Q190" s="819"/>
      <c r="R190" s="819"/>
      <c r="S190" s="819"/>
      <c r="T190" s="819"/>
      <c r="U190" s="819"/>
      <c r="V190" s="819"/>
      <c r="W190" s="819"/>
      <c r="X190" s="819"/>
      <c r="Y190" s="819"/>
      <c r="Z190" s="819"/>
    </row>
    <row r="191" spans="1:26" ht="86.25" customHeight="1">
      <c r="A191" s="819"/>
      <c r="B191" s="819"/>
      <c r="C191" s="819"/>
      <c r="D191" s="819"/>
      <c r="E191" s="819"/>
      <c r="F191" s="865"/>
      <c r="G191" s="819"/>
      <c r="H191" s="819"/>
      <c r="I191" s="819"/>
      <c r="J191" s="819"/>
      <c r="K191" s="819"/>
      <c r="L191" s="819"/>
      <c r="M191" s="819"/>
      <c r="N191" s="819"/>
      <c r="O191" s="819"/>
      <c r="P191" s="819"/>
      <c r="Q191" s="819"/>
      <c r="R191" s="819"/>
      <c r="S191" s="819"/>
      <c r="T191" s="819"/>
      <c r="U191" s="819"/>
      <c r="V191" s="819"/>
      <c r="W191" s="819"/>
      <c r="X191" s="819"/>
      <c r="Y191" s="819"/>
      <c r="Z191" s="819"/>
    </row>
    <row r="192" spans="1:26" ht="86.25" customHeight="1">
      <c r="A192" s="819"/>
      <c r="B192" s="819"/>
      <c r="C192" s="819"/>
      <c r="D192" s="819"/>
      <c r="E192" s="819"/>
      <c r="F192" s="865"/>
      <c r="G192" s="819"/>
      <c r="H192" s="819"/>
      <c r="I192" s="819"/>
      <c r="J192" s="819"/>
      <c r="K192" s="819"/>
      <c r="L192" s="819"/>
      <c r="M192" s="819"/>
      <c r="N192" s="819"/>
      <c r="O192" s="819"/>
      <c r="P192" s="819"/>
      <c r="Q192" s="819"/>
      <c r="R192" s="819"/>
      <c r="S192" s="819"/>
      <c r="T192" s="819"/>
      <c r="U192" s="819"/>
      <c r="V192" s="819"/>
      <c r="W192" s="819"/>
      <c r="X192" s="819"/>
      <c r="Y192" s="819"/>
      <c r="Z192" s="819"/>
    </row>
    <row r="193" spans="1:26" ht="86.25" customHeight="1">
      <c r="A193" s="819"/>
      <c r="B193" s="819"/>
      <c r="C193" s="819"/>
      <c r="D193" s="819"/>
      <c r="E193" s="819"/>
      <c r="F193" s="865"/>
      <c r="G193" s="819"/>
      <c r="H193" s="819"/>
      <c r="I193" s="819"/>
      <c r="J193" s="819"/>
      <c r="K193" s="819"/>
      <c r="L193" s="819"/>
      <c r="M193" s="819"/>
      <c r="N193" s="819"/>
      <c r="O193" s="819"/>
      <c r="P193" s="819"/>
      <c r="Q193" s="819"/>
      <c r="R193" s="819"/>
      <c r="S193" s="819"/>
      <c r="T193" s="819"/>
      <c r="U193" s="819"/>
      <c r="V193" s="819"/>
      <c r="W193" s="819"/>
      <c r="X193" s="819"/>
      <c r="Y193" s="819"/>
      <c r="Z193" s="819"/>
    </row>
    <row r="194" spans="1:26" ht="86.25" customHeight="1">
      <c r="A194" s="819"/>
      <c r="B194" s="819"/>
      <c r="C194" s="819"/>
      <c r="D194" s="819"/>
      <c r="E194" s="819"/>
      <c r="F194" s="865"/>
      <c r="G194" s="819"/>
      <c r="H194" s="819"/>
      <c r="I194" s="819"/>
      <c r="J194" s="819"/>
      <c r="K194" s="819"/>
      <c r="L194" s="819"/>
      <c r="M194" s="819"/>
      <c r="N194" s="819"/>
      <c r="O194" s="819"/>
      <c r="P194" s="819"/>
      <c r="Q194" s="819"/>
      <c r="R194" s="819"/>
      <c r="S194" s="819"/>
      <c r="T194" s="819"/>
      <c r="U194" s="819"/>
      <c r="V194" s="819"/>
      <c r="W194" s="819"/>
      <c r="X194" s="819"/>
      <c r="Y194" s="819"/>
      <c r="Z194" s="819"/>
    </row>
    <row r="195" spans="1:26" ht="86.25" customHeight="1">
      <c r="A195" s="819"/>
      <c r="B195" s="819"/>
      <c r="C195" s="819"/>
      <c r="D195" s="819"/>
      <c r="E195" s="819"/>
      <c r="F195" s="865"/>
      <c r="G195" s="819"/>
      <c r="H195" s="819"/>
      <c r="I195" s="819"/>
      <c r="J195" s="819"/>
      <c r="K195" s="819"/>
      <c r="L195" s="819"/>
      <c r="M195" s="819"/>
      <c r="N195" s="819"/>
      <c r="O195" s="819"/>
      <c r="P195" s="819"/>
      <c r="Q195" s="819"/>
      <c r="R195" s="819"/>
      <c r="S195" s="819"/>
      <c r="T195" s="819"/>
      <c r="U195" s="819"/>
      <c r="V195" s="819"/>
      <c r="W195" s="819"/>
      <c r="X195" s="819"/>
      <c r="Y195" s="819"/>
      <c r="Z195" s="819"/>
    </row>
    <row r="196" spans="1:26" ht="86.25" customHeight="1">
      <c r="A196" s="819"/>
      <c r="B196" s="819"/>
      <c r="C196" s="819"/>
      <c r="D196" s="819"/>
      <c r="E196" s="819"/>
      <c r="F196" s="865"/>
      <c r="G196" s="819"/>
      <c r="H196" s="819"/>
      <c r="I196" s="819"/>
      <c r="J196" s="819"/>
      <c r="K196" s="819"/>
      <c r="L196" s="819"/>
      <c r="M196" s="819"/>
      <c r="N196" s="819"/>
      <c r="O196" s="819"/>
      <c r="P196" s="819"/>
      <c r="Q196" s="819"/>
      <c r="R196" s="819"/>
      <c r="S196" s="819"/>
      <c r="T196" s="819"/>
      <c r="U196" s="819"/>
      <c r="V196" s="819"/>
      <c r="W196" s="819"/>
      <c r="X196" s="819"/>
      <c r="Y196" s="819"/>
      <c r="Z196" s="819"/>
    </row>
    <row r="197" spans="1:26" ht="86.25" customHeight="1">
      <c r="A197" s="819"/>
      <c r="B197" s="819"/>
      <c r="C197" s="819"/>
      <c r="D197" s="819"/>
      <c r="E197" s="819"/>
      <c r="F197" s="865"/>
      <c r="G197" s="819"/>
      <c r="H197" s="819"/>
      <c r="I197" s="819"/>
      <c r="J197" s="819"/>
      <c r="K197" s="819"/>
      <c r="L197" s="819"/>
      <c r="M197" s="819"/>
      <c r="N197" s="819"/>
      <c r="O197" s="819"/>
      <c r="P197" s="819"/>
      <c r="Q197" s="819"/>
      <c r="R197" s="819"/>
      <c r="S197" s="819"/>
      <c r="T197" s="819"/>
      <c r="U197" s="819"/>
      <c r="V197" s="819"/>
      <c r="W197" s="819"/>
      <c r="X197" s="819"/>
      <c r="Y197" s="819"/>
      <c r="Z197" s="819"/>
    </row>
    <row r="198" spans="1:26" ht="86.25" customHeight="1">
      <c r="A198" s="819"/>
      <c r="B198" s="819"/>
      <c r="C198" s="819"/>
      <c r="D198" s="819"/>
      <c r="E198" s="819"/>
      <c r="F198" s="865"/>
      <c r="G198" s="819"/>
      <c r="H198" s="819"/>
      <c r="I198" s="819"/>
      <c r="J198" s="819"/>
      <c r="K198" s="819"/>
      <c r="L198" s="819"/>
      <c r="M198" s="819"/>
      <c r="N198" s="819"/>
      <c r="O198" s="819"/>
      <c r="P198" s="819"/>
      <c r="Q198" s="819"/>
      <c r="R198" s="819"/>
      <c r="S198" s="819"/>
      <c r="T198" s="819"/>
      <c r="U198" s="819"/>
      <c r="V198" s="819"/>
      <c r="W198" s="819"/>
      <c r="X198" s="819"/>
      <c r="Y198" s="819"/>
      <c r="Z198" s="819"/>
    </row>
    <row r="199" spans="1:26" ht="86.25" customHeight="1">
      <c r="A199" s="819"/>
      <c r="B199" s="819"/>
      <c r="C199" s="819"/>
      <c r="D199" s="819"/>
      <c r="E199" s="819"/>
      <c r="F199" s="865"/>
      <c r="G199" s="819"/>
      <c r="H199" s="819"/>
      <c r="I199" s="819"/>
      <c r="J199" s="819"/>
      <c r="K199" s="819"/>
      <c r="L199" s="819"/>
      <c r="M199" s="819"/>
      <c r="N199" s="819"/>
      <c r="O199" s="819"/>
      <c r="P199" s="819"/>
      <c r="Q199" s="819"/>
      <c r="R199" s="819"/>
      <c r="S199" s="819"/>
      <c r="T199" s="819"/>
      <c r="U199" s="819"/>
      <c r="V199" s="819"/>
      <c r="W199" s="819"/>
      <c r="X199" s="819"/>
      <c r="Y199" s="819"/>
      <c r="Z199" s="819"/>
    </row>
    <row r="200" spans="1:26" ht="86.25" customHeight="1">
      <c r="A200" s="819"/>
      <c r="B200" s="819"/>
      <c r="C200" s="819"/>
      <c r="D200" s="819"/>
      <c r="E200" s="819"/>
      <c r="F200" s="865"/>
      <c r="G200" s="819"/>
      <c r="H200" s="819"/>
      <c r="I200" s="819"/>
      <c r="J200" s="819"/>
      <c r="K200" s="819"/>
      <c r="L200" s="819"/>
      <c r="M200" s="819"/>
      <c r="N200" s="819"/>
      <c r="O200" s="819"/>
      <c r="P200" s="819"/>
      <c r="Q200" s="819"/>
      <c r="R200" s="819"/>
      <c r="S200" s="819"/>
      <c r="T200" s="819"/>
      <c r="U200" s="819"/>
      <c r="V200" s="819"/>
      <c r="W200" s="819"/>
      <c r="X200" s="819"/>
      <c r="Y200" s="819"/>
      <c r="Z200" s="819"/>
    </row>
    <row r="201" spans="1:26" ht="86.25" customHeight="1">
      <c r="A201" s="819"/>
      <c r="B201" s="819"/>
      <c r="C201" s="819"/>
      <c r="D201" s="819"/>
      <c r="E201" s="819"/>
      <c r="F201" s="865"/>
      <c r="G201" s="819"/>
      <c r="H201" s="819"/>
      <c r="I201" s="819"/>
      <c r="J201" s="819"/>
      <c r="K201" s="819"/>
      <c r="L201" s="819"/>
      <c r="M201" s="819"/>
      <c r="N201" s="819"/>
      <c r="O201" s="819"/>
      <c r="P201" s="819"/>
      <c r="Q201" s="819"/>
      <c r="R201" s="819"/>
      <c r="S201" s="819"/>
      <c r="T201" s="819"/>
      <c r="U201" s="819"/>
      <c r="V201" s="819"/>
      <c r="W201" s="819"/>
      <c r="X201" s="819"/>
      <c r="Y201" s="819"/>
      <c r="Z201" s="819"/>
    </row>
    <row r="202" spans="1:26" ht="86.25" customHeight="1">
      <c r="A202" s="819"/>
      <c r="B202" s="819"/>
      <c r="C202" s="819"/>
      <c r="D202" s="819"/>
      <c r="E202" s="819"/>
      <c r="F202" s="865"/>
      <c r="G202" s="819"/>
      <c r="H202" s="819"/>
      <c r="I202" s="819"/>
      <c r="J202" s="819"/>
      <c r="K202" s="819"/>
      <c r="L202" s="819"/>
      <c r="M202" s="819"/>
      <c r="N202" s="819"/>
      <c r="O202" s="819"/>
      <c r="P202" s="819"/>
      <c r="Q202" s="819"/>
      <c r="R202" s="819"/>
      <c r="S202" s="819"/>
      <c r="T202" s="819"/>
      <c r="U202" s="819"/>
      <c r="V202" s="819"/>
      <c r="W202" s="819"/>
      <c r="X202" s="819"/>
      <c r="Y202" s="819"/>
      <c r="Z202" s="819"/>
    </row>
    <row r="203" spans="1:26" ht="86.25" customHeight="1">
      <c r="A203" s="819"/>
      <c r="B203" s="819"/>
      <c r="C203" s="819"/>
      <c r="D203" s="819"/>
      <c r="E203" s="819"/>
      <c r="F203" s="865"/>
      <c r="G203" s="819"/>
      <c r="H203" s="819"/>
      <c r="I203" s="819"/>
      <c r="J203" s="819"/>
      <c r="K203" s="819"/>
      <c r="L203" s="819"/>
      <c r="M203" s="819"/>
      <c r="N203" s="819"/>
      <c r="O203" s="819"/>
      <c r="P203" s="819"/>
      <c r="Q203" s="819"/>
      <c r="R203" s="819"/>
      <c r="S203" s="819"/>
      <c r="T203" s="819"/>
      <c r="U203" s="819"/>
      <c r="V203" s="819"/>
      <c r="W203" s="819"/>
      <c r="X203" s="819"/>
      <c r="Y203" s="819"/>
      <c r="Z203" s="819"/>
    </row>
    <row r="204" spans="1:26" ht="86.25" customHeight="1">
      <c r="A204" s="819"/>
      <c r="B204" s="819"/>
      <c r="C204" s="819"/>
      <c r="D204" s="819"/>
      <c r="E204" s="819"/>
      <c r="F204" s="865"/>
      <c r="G204" s="819"/>
      <c r="H204" s="819"/>
      <c r="I204" s="819"/>
      <c r="J204" s="819"/>
      <c r="K204" s="819"/>
      <c r="L204" s="819"/>
      <c r="M204" s="819"/>
      <c r="N204" s="819"/>
      <c r="O204" s="819"/>
      <c r="P204" s="819"/>
      <c r="Q204" s="819"/>
      <c r="R204" s="819"/>
      <c r="S204" s="819"/>
      <c r="T204" s="819"/>
      <c r="U204" s="819"/>
      <c r="V204" s="819"/>
      <c r="W204" s="819"/>
      <c r="X204" s="819"/>
      <c r="Y204" s="819"/>
      <c r="Z204" s="819"/>
    </row>
    <row r="205" spans="1:26" ht="86.25" customHeight="1">
      <c r="A205" s="819"/>
      <c r="B205" s="819"/>
      <c r="C205" s="819"/>
      <c r="D205" s="819"/>
      <c r="E205" s="819"/>
      <c r="F205" s="865"/>
      <c r="G205" s="819"/>
      <c r="H205" s="819"/>
      <c r="I205" s="819"/>
      <c r="J205" s="819"/>
      <c r="K205" s="819"/>
      <c r="L205" s="819"/>
      <c r="M205" s="819"/>
      <c r="N205" s="819"/>
      <c r="O205" s="819"/>
      <c r="P205" s="819"/>
      <c r="Q205" s="819"/>
      <c r="R205" s="819"/>
      <c r="S205" s="819"/>
      <c r="T205" s="819"/>
      <c r="U205" s="819"/>
      <c r="V205" s="819"/>
      <c r="W205" s="819"/>
      <c r="X205" s="819"/>
      <c r="Y205" s="819"/>
      <c r="Z205" s="819"/>
    </row>
    <row r="206" spans="1:26" ht="86.25" customHeight="1">
      <c r="A206" s="819"/>
      <c r="B206" s="819"/>
      <c r="C206" s="819"/>
      <c r="D206" s="819"/>
      <c r="E206" s="819"/>
      <c r="F206" s="865"/>
      <c r="G206" s="819"/>
      <c r="H206" s="819"/>
      <c r="I206" s="819"/>
      <c r="J206" s="819"/>
      <c r="K206" s="819"/>
      <c r="L206" s="819"/>
      <c r="M206" s="819"/>
      <c r="N206" s="819"/>
      <c r="O206" s="819"/>
      <c r="P206" s="819"/>
      <c r="Q206" s="819"/>
      <c r="R206" s="819"/>
      <c r="S206" s="819"/>
      <c r="T206" s="819"/>
      <c r="U206" s="819"/>
      <c r="V206" s="819"/>
      <c r="W206" s="819"/>
      <c r="X206" s="819"/>
      <c r="Y206" s="819"/>
      <c r="Z206" s="819"/>
    </row>
    <row r="207" spans="1:26" ht="86.25" customHeight="1">
      <c r="A207" s="819"/>
      <c r="B207" s="819"/>
      <c r="C207" s="819"/>
      <c r="D207" s="819"/>
      <c r="E207" s="819"/>
      <c r="F207" s="865"/>
      <c r="G207" s="819"/>
      <c r="H207" s="819"/>
      <c r="I207" s="819"/>
      <c r="J207" s="819"/>
      <c r="K207" s="819"/>
      <c r="L207" s="819"/>
      <c r="M207" s="819"/>
      <c r="N207" s="819"/>
      <c r="O207" s="819"/>
      <c r="P207" s="819"/>
      <c r="Q207" s="819"/>
      <c r="R207" s="819"/>
      <c r="S207" s="819"/>
      <c r="T207" s="819"/>
      <c r="U207" s="819"/>
      <c r="V207" s="819"/>
      <c r="W207" s="819"/>
      <c r="X207" s="819"/>
      <c r="Y207" s="819"/>
      <c r="Z207" s="819"/>
    </row>
    <row r="208" spans="1:26" ht="86.25" customHeight="1">
      <c r="A208" s="819"/>
      <c r="B208" s="819"/>
      <c r="C208" s="819"/>
      <c r="D208" s="819"/>
      <c r="E208" s="819"/>
      <c r="F208" s="865"/>
      <c r="G208" s="819"/>
      <c r="H208" s="819"/>
      <c r="I208" s="819"/>
      <c r="J208" s="819"/>
      <c r="K208" s="819"/>
      <c r="L208" s="819"/>
      <c r="M208" s="819"/>
      <c r="N208" s="819"/>
      <c r="O208" s="819"/>
      <c r="P208" s="819"/>
      <c r="Q208" s="819"/>
      <c r="R208" s="819"/>
      <c r="S208" s="819"/>
      <c r="T208" s="819"/>
      <c r="U208" s="819"/>
      <c r="V208" s="819"/>
      <c r="W208" s="819"/>
      <c r="X208" s="819"/>
      <c r="Y208" s="819"/>
      <c r="Z208" s="819"/>
    </row>
    <row r="209" spans="1:26" ht="86.25" customHeight="1">
      <c r="A209" s="819"/>
      <c r="B209" s="819"/>
      <c r="C209" s="819"/>
      <c r="D209" s="819"/>
      <c r="E209" s="819"/>
      <c r="F209" s="865"/>
      <c r="G209" s="819"/>
      <c r="H209" s="819"/>
      <c r="I209" s="819"/>
      <c r="J209" s="819"/>
      <c r="K209" s="819"/>
      <c r="L209" s="819"/>
      <c r="M209" s="819"/>
      <c r="N209" s="819"/>
      <c r="O209" s="819"/>
      <c r="P209" s="819"/>
      <c r="Q209" s="819"/>
      <c r="R209" s="819"/>
      <c r="S209" s="819"/>
      <c r="T209" s="819"/>
      <c r="U209" s="819"/>
      <c r="V209" s="819"/>
      <c r="W209" s="819"/>
      <c r="X209" s="819"/>
      <c r="Y209" s="819"/>
      <c r="Z209" s="819"/>
    </row>
    <row r="210" spans="1:26" ht="86.25" customHeight="1">
      <c r="A210" s="819"/>
      <c r="B210" s="819"/>
      <c r="C210" s="819"/>
      <c r="D210" s="819"/>
      <c r="E210" s="819"/>
      <c r="F210" s="865"/>
      <c r="G210" s="819"/>
      <c r="H210" s="819"/>
      <c r="I210" s="819"/>
      <c r="J210" s="819"/>
      <c r="K210" s="819"/>
      <c r="L210" s="819"/>
      <c r="M210" s="819"/>
      <c r="N210" s="819"/>
      <c r="O210" s="819"/>
      <c r="P210" s="819"/>
      <c r="Q210" s="819"/>
      <c r="R210" s="819"/>
      <c r="S210" s="819"/>
      <c r="T210" s="819"/>
      <c r="U210" s="819"/>
      <c r="V210" s="819"/>
      <c r="W210" s="819"/>
      <c r="X210" s="819"/>
      <c r="Y210" s="819"/>
      <c r="Z210" s="819"/>
    </row>
    <row r="211" spans="1:26" ht="86.25" customHeight="1">
      <c r="A211" s="819"/>
      <c r="B211" s="819"/>
      <c r="C211" s="819"/>
      <c r="D211" s="819"/>
      <c r="E211" s="819"/>
      <c r="F211" s="865"/>
      <c r="G211" s="819"/>
      <c r="H211" s="819"/>
      <c r="I211" s="819"/>
      <c r="J211" s="819"/>
      <c r="K211" s="819"/>
      <c r="L211" s="819"/>
      <c r="M211" s="819"/>
      <c r="N211" s="819"/>
      <c r="O211" s="819"/>
      <c r="P211" s="819"/>
      <c r="Q211" s="819"/>
      <c r="R211" s="819"/>
      <c r="S211" s="819"/>
      <c r="T211" s="819"/>
      <c r="U211" s="819"/>
      <c r="V211" s="819"/>
      <c r="W211" s="819"/>
      <c r="X211" s="819"/>
      <c r="Y211" s="819"/>
      <c r="Z211" s="819"/>
    </row>
    <row r="212" spans="1:26" ht="86.25" customHeight="1">
      <c r="A212" s="819"/>
      <c r="B212" s="819"/>
      <c r="C212" s="819"/>
      <c r="D212" s="819"/>
      <c r="E212" s="819"/>
      <c r="F212" s="865"/>
      <c r="G212" s="819"/>
      <c r="H212" s="819"/>
      <c r="I212" s="819"/>
      <c r="J212" s="819"/>
      <c r="K212" s="819"/>
      <c r="L212" s="819"/>
      <c r="M212" s="819"/>
      <c r="N212" s="819"/>
      <c r="O212" s="819"/>
      <c r="P212" s="819"/>
      <c r="Q212" s="819"/>
      <c r="R212" s="819"/>
      <c r="S212" s="819"/>
      <c r="T212" s="819"/>
      <c r="U212" s="819"/>
      <c r="V212" s="819"/>
      <c r="W212" s="819"/>
      <c r="X212" s="819"/>
      <c r="Y212" s="819"/>
      <c r="Z212" s="819"/>
    </row>
    <row r="213" spans="1:26" ht="86.25" customHeight="1">
      <c r="A213" s="819"/>
      <c r="B213" s="819"/>
      <c r="C213" s="819"/>
      <c r="D213" s="819"/>
      <c r="E213" s="819"/>
      <c r="F213" s="865"/>
      <c r="G213" s="819"/>
      <c r="H213" s="819"/>
      <c r="I213" s="819"/>
      <c r="J213" s="819"/>
      <c r="K213" s="819"/>
      <c r="L213" s="819"/>
      <c r="M213" s="819"/>
      <c r="N213" s="819"/>
      <c r="O213" s="819"/>
      <c r="P213" s="819"/>
      <c r="Q213" s="819"/>
      <c r="R213" s="819"/>
      <c r="S213" s="819"/>
      <c r="T213" s="819"/>
      <c r="U213" s="819"/>
      <c r="V213" s="819"/>
      <c r="W213" s="819"/>
      <c r="X213" s="819"/>
      <c r="Y213" s="819"/>
      <c r="Z213" s="819"/>
    </row>
    <row r="214" spans="1:26" ht="86.25" customHeight="1">
      <c r="A214" s="819"/>
      <c r="B214" s="819"/>
      <c r="C214" s="819"/>
      <c r="D214" s="819"/>
      <c r="E214" s="819"/>
      <c r="F214" s="865"/>
      <c r="G214" s="819"/>
      <c r="H214" s="819"/>
      <c r="I214" s="819"/>
      <c r="J214" s="819"/>
      <c r="K214" s="819"/>
      <c r="L214" s="819"/>
      <c r="M214" s="819"/>
      <c r="N214" s="819"/>
      <c r="O214" s="819"/>
      <c r="P214" s="819"/>
      <c r="Q214" s="819"/>
      <c r="R214" s="819"/>
      <c r="S214" s="819"/>
      <c r="T214" s="819"/>
      <c r="U214" s="819"/>
      <c r="V214" s="819"/>
      <c r="W214" s="819"/>
      <c r="X214" s="819"/>
      <c r="Y214" s="819"/>
      <c r="Z214" s="819"/>
    </row>
    <row r="215" spans="1:26" ht="86.25" customHeight="1">
      <c r="A215" s="819"/>
      <c r="B215" s="819"/>
      <c r="C215" s="819"/>
      <c r="D215" s="819"/>
      <c r="E215" s="819"/>
      <c r="F215" s="865"/>
      <c r="G215" s="819"/>
      <c r="H215" s="819"/>
      <c r="I215" s="819"/>
      <c r="J215" s="819"/>
      <c r="K215" s="819"/>
      <c r="L215" s="819"/>
      <c r="M215" s="819"/>
      <c r="N215" s="819"/>
      <c r="O215" s="819"/>
      <c r="P215" s="819"/>
      <c r="Q215" s="819"/>
      <c r="R215" s="819"/>
      <c r="S215" s="819"/>
      <c r="T215" s="819"/>
      <c r="U215" s="819"/>
      <c r="V215" s="819"/>
      <c r="W215" s="819"/>
      <c r="X215" s="819"/>
      <c r="Y215" s="819"/>
      <c r="Z215" s="819"/>
    </row>
    <row r="216" spans="1:26" ht="86.25" customHeight="1">
      <c r="A216" s="819"/>
      <c r="B216" s="819"/>
      <c r="C216" s="819"/>
      <c r="D216" s="819"/>
      <c r="E216" s="819"/>
      <c r="F216" s="865"/>
      <c r="G216" s="819"/>
      <c r="H216" s="819"/>
      <c r="I216" s="819"/>
      <c r="J216" s="819"/>
      <c r="K216" s="819"/>
      <c r="L216" s="819"/>
      <c r="M216" s="819"/>
      <c r="N216" s="819"/>
      <c r="O216" s="819"/>
      <c r="P216" s="819"/>
      <c r="Q216" s="819"/>
      <c r="R216" s="819"/>
      <c r="S216" s="819"/>
      <c r="T216" s="819"/>
      <c r="U216" s="819"/>
      <c r="V216" s="819"/>
      <c r="W216" s="819"/>
      <c r="X216" s="819"/>
      <c r="Y216" s="819"/>
      <c r="Z216" s="819"/>
    </row>
    <row r="217" spans="1:26" ht="86.25" customHeight="1">
      <c r="A217" s="819"/>
      <c r="B217" s="819"/>
      <c r="C217" s="819"/>
      <c r="D217" s="819"/>
      <c r="E217" s="819"/>
      <c r="F217" s="865"/>
      <c r="G217" s="819"/>
      <c r="H217" s="819"/>
      <c r="I217" s="819"/>
      <c r="J217" s="819"/>
      <c r="K217" s="819"/>
      <c r="L217" s="819"/>
      <c r="M217" s="819"/>
      <c r="N217" s="819"/>
      <c r="O217" s="819"/>
      <c r="P217" s="819"/>
      <c r="Q217" s="819"/>
      <c r="R217" s="819"/>
      <c r="S217" s="819"/>
      <c r="T217" s="819"/>
      <c r="U217" s="819"/>
      <c r="V217" s="819"/>
      <c r="W217" s="819"/>
      <c r="X217" s="819"/>
      <c r="Y217" s="819"/>
      <c r="Z217" s="819"/>
    </row>
    <row r="218" spans="1:26" ht="86.25" customHeight="1">
      <c r="A218" s="819"/>
      <c r="B218" s="819"/>
      <c r="C218" s="819"/>
      <c r="D218" s="819"/>
      <c r="E218" s="819"/>
      <c r="F218" s="865"/>
      <c r="G218" s="819"/>
      <c r="H218" s="819"/>
      <c r="I218" s="819"/>
      <c r="J218" s="819"/>
      <c r="K218" s="819"/>
      <c r="L218" s="819"/>
      <c r="M218" s="819"/>
      <c r="N218" s="819"/>
      <c r="O218" s="819"/>
      <c r="P218" s="819"/>
      <c r="Q218" s="819"/>
      <c r="R218" s="819"/>
      <c r="S218" s="819"/>
      <c r="T218" s="819"/>
      <c r="U218" s="819"/>
      <c r="V218" s="819"/>
      <c r="W218" s="819"/>
      <c r="X218" s="819"/>
      <c r="Y218" s="819"/>
      <c r="Z218" s="819"/>
    </row>
    <row r="219" spans="1:26" ht="86.25" customHeight="1">
      <c r="A219" s="819"/>
      <c r="B219" s="819"/>
      <c r="C219" s="819"/>
      <c r="D219" s="819"/>
      <c r="E219" s="819"/>
      <c r="F219" s="865"/>
      <c r="G219" s="819"/>
      <c r="H219" s="819"/>
      <c r="I219" s="819"/>
      <c r="J219" s="819"/>
      <c r="K219" s="819"/>
      <c r="L219" s="819"/>
      <c r="M219" s="819"/>
      <c r="N219" s="819"/>
      <c r="O219" s="819"/>
      <c r="P219" s="819"/>
      <c r="Q219" s="819"/>
      <c r="R219" s="819"/>
      <c r="S219" s="819"/>
      <c r="T219" s="819"/>
      <c r="U219" s="819"/>
      <c r="V219" s="819"/>
      <c r="W219" s="819"/>
      <c r="X219" s="819"/>
      <c r="Y219" s="819"/>
      <c r="Z219" s="819"/>
    </row>
    <row r="220" spans="1:26" ht="86.25" customHeight="1">
      <c r="A220" s="819"/>
      <c r="B220" s="819"/>
      <c r="C220" s="819"/>
      <c r="D220" s="819"/>
      <c r="E220" s="819"/>
      <c r="F220" s="865"/>
      <c r="G220" s="819"/>
      <c r="H220" s="819"/>
      <c r="I220" s="819"/>
      <c r="J220" s="819"/>
      <c r="K220" s="819"/>
      <c r="L220" s="819"/>
      <c r="M220" s="819"/>
      <c r="N220" s="819"/>
      <c r="O220" s="819"/>
      <c r="P220" s="819"/>
      <c r="Q220" s="819"/>
      <c r="R220" s="819"/>
      <c r="S220" s="819"/>
      <c r="T220" s="819"/>
      <c r="U220" s="819"/>
      <c r="V220" s="819"/>
      <c r="W220" s="819"/>
      <c r="X220" s="819"/>
      <c r="Y220" s="819"/>
      <c r="Z220" s="819"/>
    </row>
    <row r="221" spans="1:26" ht="86.25" customHeight="1">
      <c r="A221" s="819"/>
      <c r="B221" s="819"/>
      <c r="C221" s="819"/>
      <c r="D221" s="819"/>
      <c r="E221" s="819"/>
      <c r="F221" s="865"/>
      <c r="G221" s="819"/>
      <c r="H221" s="819"/>
      <c r="I221" s="819"/>
      <c r="J221" s="819"/>
      <c r="K221" s="819"/>
      <c r="L221" s="819"/>
      <c r="M221" s="819"/>
      <c r="N221" s="819"/>
      <c r="O221" s="819"/>
      <c r="P221" s="819"/>
      <c r="Q221" s="819"/>
      <c r="R221" s="819"/>
      <c r="S221" s="819"/>
      <c r="T221" s="819"/>
      <c r="U221" s="819"/>
      <c r="V221" s="819"/>
      <c r="W221" s="819"/>
      <c r="X221" s="819"/>
      <c r="Y221" s="819"/>
      <c r="Z221" s="819"/>
    </row>
    <row r="222" spans="1:26" ht="86.25" customHeight="1">
      <c r="A222" s="819"/>
      <c r="B222" s="819"/>
      <c r="C222" s="819"/>
      <c r="D222" s="819"/>
      <c r="E222" s="819"/>
      <c r="F222" s="865"/>
      <c r="G222" s="819"/>
      <c r="H222" s="819"/>
      <c r="I222" s="819"/>
      <c r="J222" s="819"/>
      <c r="K222" s="819"/>
      <c r="L222" s="819"/>
      <c r="M222" s="819"/>
      <c r="N222" s="819"/>
      <c r="O222" s="819"/>
      <c r="P222" s="819"/>
      <c r="Q222" s="819"/>
      <c r="R222" s="819"/>
      <c r="S222" s="819"/>
      <c r="T222" s="819"/>
      <c r="U222" s="819"/>
      <c r="V222" s="819"/>
      <c r="W222" s="819"/>
      <c r="X222" s="819"/>
      <c r="Y222" s="819"/>
      <c r="Z222" s="819"/>
    </row>
    <row r="223" spans="1:26" ht="86.25" customHeight="1">
      <c r="A223" s="819"/>
      <c r="B223" s="819"/>
      <c r="C223" s="819"/>
      <c r="D223" s="819"/>
      <c r="E223" s="819"/>
      <c r="F223" s="865"/>
      <c r="G223" s="819"/>
      <c r="H223" s="819"/>
      <c r="I223" s="819"/>
      <c r="J223" s="819"/>
      <c r="K223" s="819"/>
      <c r="L223" s="819"/>
      <c r="M223" s="819"/>
      <c r="N223" s="819"/>
      <c r="O223" s="819"/>
      <c r="P223" s="819"/>
      <c r="Q223" s="819"/>
      <c r="R223" s="819"/>
      <c r="S223" s="819"/>
      <c r="T223" s="819"/>
      <c r="U223" s="819"/>
      <c r="V223" s="819"/>
      <c r="W223" s="819"/>
      <c r="X223" s="819"/>
      <c r="Y223" s="819"/>
      <c r="Z223" s="819"/>
    </row>
    <row r="224" spans="1:26" ht="86.25" customHeight="1">
      <c r="A224" s="819"/>
      <c r="B224" s="819"/>
      <c r="C224" s="819"/>
      <c r="D224" s="819"/>
      <c r="E224" s="819"/>
      <c r="F224" s="865"/>
      <c r="G224" s="819"/>
      <c r="H224" s="819"/>
      <c r="I224" s="819"/>
      <c r="J224" s="819"/>
      <c r="K224" s="819"/>
      <c r="L224" s="819"/>
      <c r="M224" s="819"/>
      <c r="N224" s="819"/>
      <c r="O224" s="819"/>
      <c r="P224" s="819"/>
      <c r="Q224" s="819"/>
      <c r="R224" s="819"/>
      <c r="S224" s="819"/>
      <c r="T224" s="819"/>
      <c r="U224" s="819"/>
      <c r="V224" s="819"/>
      <c r="W224" s="819"/>
      <c r="X224" s="819"/>
      <c r="Y224" s="819"/>
      <c r="Z224" s="819"/>
    </row>
    <row r="225" spans="1:26" ht="86.25" customHeight="1">
      <c r="A225" s="819"/>
      <c r="B225" s="819"/>
      <c r="C225" s="819"/>
      <c r="D225" s="819"/>
      <c r="E225" s="819"/>
      <c r="F225" s="865"/>
      <c r="G225" s="819"/>
      <c r="H225" s="819"/>
      <c r="I225" s="819"/>
      <c r="J225" s="819"/>
      <c r="K225" s="819"/>
      <c r="L225" s="819"/>
      <c r="M225" s="819"/>
      <c r="N225" s="819"/>
      <c r="O225" s="819"/>
      <c r="P225" s="819"/>
      <c r="Q225" s="819"/>
      <c r="R225" s="819"/>
      <c r="S225" s="819"/>
      <c r="T225" s="819"/>
      <c r="U225" s="819"/>
      <c r="V225" s="819"/>
      <c r="W225" s="819"/>
      <c r="X225" s="819"/>
      <c r="Y225" s="819"/>
      <c r="Z225" s="819"/>
    </row>
    <row r="226" spans="1:26" ht="86.25" customHeight="1">
      <c r="A226" s="819"/>
      <c r="B226" s="819"/>
      <c r="C226" s="819"/>
      <c r="D226" s="819"/>
      <c r="E226" s="819"/>
      <c r="F226" s="865"/>
      <c r="G226" s="819"/>
      <c r="H226" s="819"/>
      <c r="I226" s="819"/>
      <c r="J226" s="819"/>
      <c r="K226" s="819"/>
      <c r="L226" s="819"/>
      <c r="M226" s="819"/>
      <c r="N226" s="819"/>
      <c r="O226" s="819"/>
      <c r="P226" s="819"/>
      <c r="Q226" s="819"/>
      <c r="R226" s="819"/>
      <c r="S226" s="819"/>
      <c r="T226" s="819"/>
      <c r="U226" s="819"/>
      <c r="V226" s="819"/>
      <c r="W226" s="819"/>
      <c r="X226" s="819"/>
      <c r="Y226" s="819"/>
      <c r="Z226" s="819"/>
    </row>
    <row r="227" spans="1:26" ht="86.25" customHeight="1">
      <c r="A227" s="819"/>
      <c r="B227" s="819"/>
      <c r="C227" s="819"/>
      <c r="D227" s="819"/>
      <c r="E227" s="819"/>
      <c r="F227" s="865"/>
      <c r="G227" s="819"/>
      <c r="H227" s="819"/>
      <c r="I227" s="819"/>
      <c r="J227" s="819"/>
      <c r="K227" s="819"/>
      <c r="L227" s="819"/>
      <c r="M227" s="819"/>
      <c r="N227" s="819"/>
      <c r="O227" s="819"/>
      <c r="P227" s="819"/>
      <c r="Q227" s="819"/>
      <c r="R227" s="819"/>
      <c r="S227" s="819"/>
      <c r="T227" s="819"/>
      <c r="U227" s="819"/>
      <c r="V227" s="819"/>
      <c r="W227" s="819"/>
      <c r="X227" s="819"/>
      <c r="Y227" s="819"/>
      <c r="Z227" s="819"/>
    </row>
    <row r="228" spans="1:26" ht="86.25" customHeight="1">
      <c r="A228" s="819"/>
      <c r="B228" s="819"/>
      <c r="C228" s="819"/>
      <c r="D228" s="819"/>
      <c r="E228" s="819"/>
      <c r="F228" s="865"/>
      <c r="G228" s="819"/>
      <c r="H228" s="819"/>
      <c r="I228" s="819"/>
      <c r="J228" s="819"/>
      <c r="K228" s="819"/>
      <c r="L228" s="819"/>
      <c r="M228" s="819"/>
      <c r="N228" s="819"/>
      <c r="O228" s="819"/>
      <c r="P228" s="819"/>
      <c r="Q228" s="819"/>
      <c r="R228" s="819"/>
      <c r="S228" s="819"/>
      <c r="T228" s="819"/>
      <c r="U228" s="819"/>
      <c r="V228" s="819"/>
      <c r="W228" s="819"/>
      <c r="X228" s="819"/>
      <c r="Y228" s="819"/>
      <c r="Z228" s="819"/>
    </row>
    <row r="229" spans="1:26" ht="86.25" customHeight="1">
      <c r="A229" s="819"/>
      <c r="B229" s="819"/>
      <c r="C229" s="819"/>
      <c r="D229" s="819"/>
      <c r="E229" s="819"/>
      <c r="F229" s="865"/>
      <c r="G229" s="819"/>
      <c r="H229" s="819"/>
      <c r="I229" s="819"/>
      <c r="J229" s="819"/>
      <c r="K229" s="819"/>
      <c r="L229" s="819"/>
      <c r="M229" s="819"/>
      <c r="N229" s="819"/>
      <c r="O229" s="819"/>
      <c r="P229" s="819"/>
      <c r="Q229" s="819"/>
      <c r="R229" s="819"/>
      <c r="S229" s="819"/>
      <c r="T229" s="819"/>
      <c r="U229" s="819"/>
      <c r="V229" s="819"/>
      <c r="W229" s="819"/>
      <c r="X229" s="819"/>
      <c r="Y229" s="819"/>
      <c r="Z229" s="819"/>
    </row>
    <row r="230" spans="1:26" ht="86.25" customHeight="1">
      <c r="A230" s="819"/>
      <c r="B230" s="819"/>
      <c r="C230" s="819"/>
      <c r="D230" s="819"/>
      <c r="E230" s="819"/>
      <c r="F230" s="865"/>
      <c r="G230" s="819"/>
      <c r="H230" s="819"/>
      <c r="I230" s="819"/>
      <c r="J230" s="819"/>
      <c r="K230" s="819"/>
      <c r="L230" s="819"/>
      <c r="M230" s="819"/>
      <c r="N230" s="819"/>
      <c r="O230" s="819"/>
      <c r="P230" s="819"/>
      <c r="Q230" s="819"/>
      <c r="R230" s="819"/>
      <c r="S230" s="819"/>
      <c r="T230" s="819"/>
      <c r="U230" s="819"/>
      <c r="V230" s="819"/>
      <c r="W230" s="819"/>
      <c r="X230" s="819"/>
      <c r="Y230" s="819"/>
      <c r="Z230" s="819"/>
    </row>
    <row r="231" spans="1:26" ht="86.25" customHeight="1">
      <c r="A231" s="819"/>
      <c r="B231" s="819"/>
      <c r="C231" s="819"/>
      <c r="D231" s="819"/>
      <c r="E231" s="819"/>
      <c r="F231" s="865"/>
      <c r="G231" s="819"/>
      <c r="H231" s="819"/>
      <c r="I231" s="819"/>
      <c r="J231" s="819"/>
      <c r="K231" s="819"/>
      <c r="L231" s="819"/>
      <c r="M231" s="819"/>
      <c r="N231" s="819"/>
      <c r="O231" s="819"/>
      <c r="P231" s="819"/>
      <c r="Q231" s="819"/>
      <c r="R231" s="819"/>
      <c r="S231" s="819"/>
      <c r="T231" s="819"/>
      <c r="U231" s="819"/>
      <c r="V231" s="819"/>
      <c r="W231" s="819"/>
      <c r="X231" s="819"/>
      <c r="Y231" s="819"/>
      <c r="Z231" s="819"/>
    </row>
    <row r="232" spans="1:26" ht="86.25" customHeight="1">
      <c r="A232" s="819"/>
      <c r="B232" s="819"/>
      <c r="C232" s="819"/>
      <c r="D232" s="819"/>
      <c r="E232" s="819"/>
      <c r="F232" s="865"/>
      <c r="G232" s="819"/>
      <c r="H232" s="819"/>
      <c r="I232" s="819"/>
      <c r="J232" s="819"/>
      <c r="K232" s="819"/>
      <c r="L232" s="819"/>
      <c r="M232" s="819"/>
      <c r="N232" s="819"/>
      <c r="O232" s="819"/>
      <c r="P232" s="819"/>
      <c r="Q232" s="819"/>
      <c r="R232" s="819"/>
      <c r="S232" s="819"/>
      <c r="T232" s="819"/>
      <c r="U232" s="819"/>
      <c r="V232" s="819"/>
      <c r="W232" s="819"/>
      <c r="X232" s="819"/>
      <c r="Y232" s="819"/>
      <c r="Z232" s="819"/>
    </row>
    <row r="233" spans="1:26" ht="86.25" customHeight="1">
      <c r="A233" s="819"/>
      <c r="B233" s="819"/>
      <c r="C233" s="819"/>
      <c r="D233" s="819"/>
      <c r="E233" s="819"/>
      <c r="F233" s="865"/>
      <c r="G233" s="819"/>
      <c r="H233" s="819"/>
      <c r="I233" s="819"/>
      <c r="J233" s="819"/>
      <c r="K233" s="819"/>
      <c r="L233" s="819"/>
      <c r="M233" s="819"/>
      <c r="N233" s="819"/>
      <c r="O233" s="819"/>
      <c r="P233" s="819"/>
      <c r="Q233" s="819"/>
      <c r="R233" s="819"/>
      <c r="S233" s="819"/>
      <c r="T233" s="819"/>
      <c r="U233" s="819"/>
      <c r="V233" s="819"/>
      <c r="W233" s="819"/>
      <c r="X233" s="819"/>
      <c r="Y233" s="819"/>
      <c r="Z233" s="819"/>
    </row>
    <row r="234" spans="1:26" ht="86.25" customHeight="1">
      <c r="A234" s="819"/>
      <c r="B234" s="819"/>
      <c r="C234" s="819"/>
      <c r="D234" s="819"/>
      <c r="E234" s="819"/>
      <c r="F234" s="865"/>
      <c r="G234" s="819"/>
      <c r="H234" s="819"/>
      <c r="I234" s="819"/>
      <c r="J234" s="819"/>
      <c r="K234" s="819"/>
      <c r="L234" s="819"/>
      <c r="M234" s="819"/>
      <c r="N234" s="819"/>
      <c r="O234" s="819"/>
      <c r="P234" s="819"/>
      <c r="Q234" s="819"/>
      <c r="R234" s="819"/>
      <c r="S234" s="819"/>
      <c r="T234" s="819"/>
      <c r="U234" s="819"/>
      <c r="V234" s="819"/>
      <c r="W234" s="819"/>
      <c r="X234" s="819"/>
      <c r="Y234" s="819"/>
      <c r="Z234" s="819"/>
    </row>
    <row r="235" spans="1:26" ht="86.25" customHeight="1">
      <c r="A235" s="819"/>
      <c r="B235" s="819"/>
      <c r="C235" s="819"/>
      <c r="D235" s="819"/>
      <c r="E235" s="819"/>
      <c r="F235" s="865"/>
      <c r="G235" s="819"/>
      <c r="H235" s="819"/>
      <c r="I235" s="819"/>
      <c r="J235" s="819"/>
      <c r="K235" s="819"/>
      <c r="L235" s="819"/>
      <c r="M235" s="819"/>
      <c r="N235" s="819"/>
      <c r="O235" s="819"/>
      <c r="P235" s="819"/>
      <c r="Q235" s="819"/>
      <c r="R235" s="819"/>
      <c r="S235" s="819"/>
      <c r="T235" s="819"/>
      <c r="U235" s="819"/>
      <c r="V235" s="819"/>
      <c r="W235" s="819"/>
      <c r="X235" s="819"/>
      <c r="Y235" s="819"/>
      <c r="Z235" s="819"/>
    </row>
    <row r="236" spans="1:26" ht="86.25" customHeight="1">
      <c r="A236" s="819"/>
      <c r="B236" s="819"/>
      <c r="C236" s="819"/>
      <c r="D236" s="819"/>
      <c r="E236" s="819"/>
      <c r="F236" s="865"/>
      <c r="G236" s="819"/>
      <c r="H236" s="819"/>
      <c r="I236" s="819"/>
      <c r="J236" s="819"/>
      <c r="K236" s="819"/>
      <c r="L236" s="819"/>
      <c r="M236" s="819"/>
      <c r="N236" s="819"/>
      <c r="O236" s="819"/>
      <c r="P236" s="819"/>
      <c r="Q236" s="819"/>
      <c r="R236" s="819"/>
      <c r="S236" s="819"/>
      <c r="T236" s="819"/>
      <c r="U236" s="819"/>
      <c r="V236" s="819"/>
      <c r="W236" s="819"/>
      <c r="X236" s="819"/>
      <c r="Y236" s="819"/>
      <c r="Z236" s="819"/>
    </row>
    <row r="237" spans="1:26" ht="86.25" customHeight="1">
      <c r="A237" s="819"/>
      <c r="B237" s="819"/>
      <c r="C237" s="819"/>
      <c r="D237" s="819"/>
      <c r="E237" s="819"/>
      <c r="F237" s="865"/>
      <c r="G237" s="819"/>
      <c r="H237" s="819"/>
      <c r="I237" s="819"/>
      <c r="J237" s="819"/>
      <c r="K237" s="819"/>
      <c r="L237" s="819"/>
      <c r="M237" s="819"/>
      <c r="N237" s="819"/>
      <c r="O237" s="819"/>
      <c r="P237" s="819"/>
      <c r="Q237" s="819"/>
      <c r="R237" s="819"/>
      <c r="S237" s="819"/>
      <c r="T237" s="819"/>
      <c r="U237" s="819"/>
      <c r="V237" s="819"/>
      <c r="W237" s="819"/>
      <c r="X237" s="819"/>
      <c r="Y237" s="819"/>
      <c r="Z237" s="819"/>
    </row>
    <row r="238" spans="1:26" ht="86.25" customHeight="1">
      <c r="A238" s="819"/>
      <c r="B238" s="819"/>
      <c r="C238" s="819"/>
      <c r="D238" s="819"/>
      <c r="E238" s="819"/>
      <c r="F238" s="865"/>
      <c r="G238" s="819"/>
      <c r="H238" s="819"/>
      <c r="I238" s="819"/>
      <c r="J238" s="819"/>
      <c r="K238" s="819"/>
      <c r="L238" s="819"/>
      <c r="M238" s="819"/>
      <c r="N238" s="819"/>
      <c r="O238" s="819"/>
      <c r="P238" s="819"/>
      <c r="Q238" s="819"/>
      <c r="R238" s="819"/>
      <c r="S238" s="819"/>
      <c r="T238" s="819"/>
      <c r="U238" s="819"/>
      <c r="V238" s="819"/>
      <c r="W238" s="819"/>
      <c r="X238" s="819"/>
      <c r="Y238" s="819"/>
      <c r="Z238" s="819"/>
    </row>
    <row r="239" spans="1:26" ht="86.25" customHeight="1">
      <c r="A239" s="819"/>
      <c r="B239" s="819"/>
      <c r="C239" s="819"/>
      <c r="D239" s="819"/>
      <c r="E239" s="819"/>
      <c r="F239" s="865"/>
      <c r="G239" s="819"/>
      <c r="H239" s="819"/>
      <c r="I239" s="819"/>
      <c r="J239" s="819"/>
      <c r="K239" s="819"/>
      <c r="L239" s="819"/>
      <c r="M239" s="819"/>
      <c r="N239" s="819"/>
      <c r="O239" s="819"/>
      <c r="P239" s="819"/>
      <c r="Q239" s="819"/>
      <c r="R239" s="819"/>
      <c r="S239" s="819"/>
      <c r="T239" s="819"/>
      <c r="U239" s="819"/>
      <c r="V239" s="819"/>
      <c r="W239" s="819"/>
      <c r="X239" s="819"/>
      <c r="Y239" s="819"/>
      <c r="Z239" s="819"/>
    </row>
    <row r="240" spans="1:26" ht="86.25" customHeight="1">
      <c r="A240" s="819"/>
      <c r="B240" s="819"/>
      <c r="C240" s="819"/>
      <c r="D240" s="819"/>
      <c r="E240" s="819"/>
      <c r="F240" s="865"/>
      <c r="G240" s="819"/>
      <c r="H240" s="819"/>
      <c r="I240" s="819"/>
      <c r="J240" s="819"/>
      <c r="K240" s="819"/>
      <c r="L240" s="819"/>
      <c r="M240" s="819"/>
      <c r="N240" s="819"/>
      <c r="O240" s="819"/>
      <c r="P240" s="819"/>
      <c r="Q240" s="819"/>
      <c r="R240" s="819"/>
      <c r="S240" s="819"/>
      <c r="T240" s="819"/>
      <c r="U240" s="819"/>
      <c r="V240" s="819"/>
      <c r="W240" s="819"/>
      <c r="X240" s="819"/>
      <c r="Y240" s="819"/>
      <c r="Z240" s="819"/>
    </row>
    <row r="241" spans="1:26" ht="86.25" customHeight="1">
      <c r="A241" s="819"/>
      <c r="B241" s="819"/>
      <c r="C241" s="819"/>
      <c r="D241" s="819"/>
      <c r="E241" s="819"/>
      <c r="F241" s="865"/>
      <c r="G241" s="819"/>
      <c r="H241" s="819"/>
      <c r="I241" s="819"/>
      <c r="J241" s="819"/>
      <c r="K241" s="819"/>
      <c r="L241" s="819"/>
      <c r="M241" s="819"/>
      <c r="N241" s="819"/>
      <c r="O241" s="819"/>
      <c r="P241" s="819"/>
      <c r="Q241" s="819"/>
      <c r="R241" s="819"/>
      <c r="S241" s="819"/>
      <c r="T241" s="819"/>
      <c r="U241" s="819"/>
      <c r="V241" s="819"/>
      <c r="W241" s="819"/>
      <c r="X241" s="819"/>
      <c r="Y241" s="819"/>
      <c r="Z241" s="819"/>
    </row>
    <row r="242" spans="1:26" ht="86.25" customHeight="1">
      <c r="A242" s="819"/>
      <c r="B242" s="819"/>
      <c r="C242" s="819"/>
      <c r="D242" s="819"/>
      <c r="E242" s="819"/>
      <c r="F242" s="865"/>
      <c r="G242" s="819"/>
      <c r="H242" s="819"/>
      <c r="I242" s="819"/>
      <c r="J242" s="819"/>
      <c r="K242" s="819"/>
      <c r="L242" s="819"/>
      <c r="M242" s="819"/>
      <c r="N242" s="819"/>
      <c r="O242" s="819"/>
      <c r="P242" s="819"/>
      <c r="Q242" s="819"/>
      <c r="R242" s="819"/>
      <c r="S242" s="819"/>
      <c r="T242" s="819"/>
      <c r="U242" s="819"/>
      <c r="V242" s="819"/>
      <c r="W242" s="819"/>
      <c r="X242" s="819"/>
      <c r="Y242" s="819"/>
      <c r="Z242" s="819"/>
    </row>
    <row r="243" spans="1:26" ht="86.25" customHeight="1">
      <c r="A243" s="819"/>
      <c r="B243" s="819"/>
      <c r="C243" s="819"/>
      <c r="D243" s="819"/>
      <c r="E243" s="819"/>
      <c r="F243" s="865"/>
      <c r="G243" s="819"/>
      <c r="H243" s="819"/>
      <c r="I243" s="819"/>
      <c r="J243" s="819"/>
      <c r="K243" s="819"/>
      <c r="L243" s="819"/>
      <c r="M243" s="819"/>
      <c r="N243" s="819"/>
      <c r="O243" s="819"/>
      <c r="P243" s="819"/>
      <c r="Q243" s="819"/>
      <c r="R243" s="819"/>
      <c r="S243" s="819"/>
      <c r="T243" s="819"/>
      <c r="U243" s="819"/>
      <c r="V243" s="819"/>
      <c r="W243" s="819"/>
      <c r="X243" s="819"/>
      <c r="Y243" s="819"/>
      <c r="Z243" s="819"/>
    </row>
    <row r="244" spans="1:26" ht="86.25" customHeight="1">
      <c r="A244" s="819"/>
      <c r="B244" s="819"/>
      <c r="C244" s="819"/>
      <c r="D244" s="819"/>
      <c r="E244" s="819"/>
      <c r="F244" s="865"/>
      <c r="G244" s="819"/>
      <c r="H244" s="819"/>
      <c r="I244" s="819"/>
      <c r="J244" s="819"/>
      <c r="K244" s="819"/>
      <c r="L244" s="819"/>
      <c r="M244" s="819"/>
      <c r="N244" s="819"/>
      <c r="O244" s="819"/>
      <c r="P244" s="819"/>
      <c r="Q244" s="819"/>
      <c r="R244" s="819"/>
      <c r="S244" s="819"/>
      <c r="T244" s="819"/>
      <c r="U244" s="819"/>
      <c r="V244" s="819"/>
      <c r="W244" s="819"/>
      <c r="X244" s="819"/>
      <c r="Y244" s="819"/>
      <c r="Z244" s="819"/>
    </row>
    <row r="245" spans="1:26" ht="86.25" customHeight="1">
      <c r="A245" s="819"/>
      <c r="B245" s="819"/>
      <c r="C245" s="819"/>
      <c r="D245" s="819"/>
      <c r="E245" s="819"/>
      <c r="F245" s="865"/>
      <c r="G245" s="819"/>
      <c r="H245" s="819"/>
      <c r="I245" s="819"/>
      <c r="J245" s="819"/>
      <c r="K245" s="819"/>
      <c r="L245" s="819"/>
      <c r="M245" s="819"/>
      <c r="N245" s="819"/>
      <c r="O245" s="819"/>
      <c r="P245" s="819"/>
      <c r="Q245" s="819"/>
      <c r="R245" s="819"/>
      <c r="S245" s="819"/>
      <c r="T245" s="819"/>
      <c r="U245" s="819"/>
      <c r="V245" s="819"/>
      <c r="W245" s="819"/>
      <c r="X245" s="819"/>
      <c r="Y245" s="819"/>
      <c r="Z245" s="819"/>
    </row>
    <row r="246" spans="1:26" ht="86.25" customHeight="1">
      <c r="A246" s="819"/>
      <c r="B246" s="819"/>
      <c r="C246" s="819"/>
      <c r="D246" s="819"/>
      <c r="E246" s="819"/>
      <c r="F246" s="865"/>
      <c r="G246" s="819"/>
      <c r="H246" s="819"/>
      <c r="I246" s="819"/>
      <c r="J246" s="819"/>
      <c r="K246" s="819"/>
      <c r="L246" s="819"/>
      <c r="M246" s="819"/>
      <c r="N246" s="819"/>
      <c r="O246" s="819"/>
      <c r="P246" s="819"/>
      <c r="Q246" s="819"/>
      <c r="R246" s="819"/>
      <c r="S246" s="819"/>
      <c r="T246" s="819"/>
      <c r="U246" s="819"/>
      <c r="V246" s="819"/>
      <c r="W246" s="819"/>
      <c r="X246" s="819"/>
      <c r="Y246" s="819"/>
      <c r="Z246" s="819"/>
    </row>
    <row r="247" spans="1:26" ht="86.25" customHeight="1">
      <c r="A247" s="819"/>
      <c r="B247" s="819"/>
      <c r="C247" s="819"/>
      <c r="D247" s="819"/>
      <c r="E247" s="819"/>
      <c r="F247" s="865"/>
      <c r="G247" s="819"/>
      <c r="H247" s="819"/>
      <c r="I247" s="819"/>
      <c r="J247" s="819"/>
      <c r="K247" s="819"/>
      <c r="L247" s="819"/>
      <c r="M247" s="819"/>
      <c r="N247" s="819"/>
      <c r="O247" s="819"/>
      <c r="P247" s="819"/>
      <c r="Q247" s="819"/>
      <c r="R247" s="819"/>
      <c r="S247" s="819"/>
      <c r="T247" s="819"/>
      <c r="U247" s="819"/>
      <c r="V247" s="819"/>
      <c r="W247" s="819"/>
      <c r="X247" s="819"/>
      <c r="Y247" s="819"/>
      <c r="Z247" s="819"/>
    </row>
    <row r="248" spans="1:26" ht="86.25" customHeight="1">
      <c r="A248" s="819"/>
      <c r="B248" s="819"/>
      <c r="C248" s="819"/>
      <c r="D248" s="819"/>
      <c r="E248" s="819"/>
      <c r="F248" s="865"/>
      <c r="G248" s="819"/>
      <c r="H248" s="819"/>
      <c r="I248" s="819"/>
      <c r="J248" s="819"/>
      <c r="K248" s="819"/>
      <c r="L248" s="819"/>
      <c r="M248" s="819"/>
      <c r="N248" s="819"/>
      <c r="O248" s="819"/>
      <c r="P248" s="819"/>
      <c r="Q248" s="819"/>
      <c r="R248" s="819"/>
      <c r="S248" s="819"/>
      <c r="T248" s="819"/>
      <c r="U248" s="819"/>
      <c r="V248" s="819"/>
      <c r="W248" s="819"/>
      <c r="X248" s="819"/>
      <c r="Y248" s="819"/>
      <c r="Z248" s="819"/>
    </row>
    <row r="249" spans="1:26" ht="86.25" customHeight="1">
      <c r="A249" s="819"/>
      <c r="B249" s="819"/>
      <c r="C249" s="819"/>
      <c r="D249" s="819"/>
      <c r="E249" s="819"/>
      <c r="F249" s="865"/>
      <c r="G249" s="819"/>
      <c r="H249" s="819"/>
      <c r="I249" s="819"/>
      <c r="J249" s="819"/>
      <c r="K249" s="819"/>
      <c r="L249" s="819"/>
      <c r="M249" s="819"/>
      <c r="N249" s="819"/>
      <c r="O249" s="819"/>
      <c r="P249" s="819"/>
      <c r="Q249" s="819"/>
      <c r="R249" s="819"/>
      <c r="S249" s="819"/>
      <c r="T249" s="819"/>
      <c r="U249" s="819"/>
      <c r="V249" s="819"/>
      <c r="W249" s="819"/>
      <c r="X249" s="819"/>
      <c r="Y249" s="819"/>
      <c r="Z249" s="819"/>
    </row>
    <row r="250" spans="1:26" ht="86.25" customHeight="1">
      <c r="A250" s="819"/>
      <c r="B250" s="819"/>
      <c r="C250" s="819"/>
      <c r="D250" s="819"/>
      <c r="E250" s="819"/>
      <c r="F250" s="865"/>
      <c r="G250" s="819"/>
      <c r="H250" s="819"/>
      <c r="I250" s="819"/>
      <c r="J250" s="819"/>
      <c r="K250" s="819"/>
      <c r="L250" s="819"/>
      <c r="M250" s="819"/>
      <c r="N250" s="819"/>
      <c r="O250" s="819"/>
      <c r="P250" s="819"/>
      <c r="Q250" s="819"/>
      <c r="R250" s="819"/>
      <c r="S250" s="819"/>
      <c r="T250" s="819"/>
      <c r="U250" s="819"/>
      <c r="V250" s="819"/>
      <c r="W250" s="819"/>
      <c r="X250" s="819"/>
      <c r="Y250" s="819"/>
      <c r="Z250" s="819"/>
    </row>
    <row r="251" spans="1:26" ht="86.25" customHeight="1">
      <c r="A251" s="819"/>
      <c r="B251" s="819"/>
      <c r="C251" s="819"/>
      <c r="D251" s="819"/>
      <c r="E251" s="819"/>
      <c r="F251" s="865"/>
      <c r="G251" s="819"/>
      <c r="H251" s="819"/>
      <c r="I251" s="819"/>
      <c r="J251" s="819"/>
      <c r="K251" s="819"/>
      <c r="L251" s="819"/>
      <c r="M251" s="819"/>
      <c r="N251" s="819"/>
      <c r="O251" s="819"/>
      <c r="P251" s="819"/>
      <c r="Q251" s="819"/>
      <c r="R251" s="819"/>
      <c r="S251" s="819"/>
      <c r="T251" s="819"/>
      <c r="U251" s="819"/>
      <c r="V251" s="819"/>
      <c r="W251" s="819"/>
      <c r="X251" s="819"/>
      <c r="Y251" s="819"/>
      <c r="Z251" s="819"/>
    </row>
    <row r="252" spans="1:26" ht="86.25" customHeight="1">
      <c r="A252" s="819"/>
      <c r="B252" s="819"/>
      <c r="C252" s="819"/>
      <c r="D252" s="819"/>
      <c r="E252" s="819"/>
      <c r="F252" s="865"/>
      <c r="G252" s="819"/>
      <c r="H252" s="819"/>
      <c r="I252" s="819"/>
      <c r="J252" s="819"/>
      <c r="K252" s="819"/>
      <c r="L252" s="819"/>
      <c r="M252" s="819"/>
      <c r="N252" s="819"/>
      <c r="O252" s="819"/>
      <c r="P252" s="819"/>
      <c r="Q252" s="819"/>
      <c r="R252" s="819"/>
      <c r="S252" s="819"/>
      <c r="T252" s="819"/>
      <c r="U252" s="819"/>
      <c r="V252" s="819"/>
      <c r="W252" s="819"/>
      <c r="X252" s="819"/>
      <c r="Y252" s="819"/>
      <c r="Z252" s="819"/>
    </row>
    <row r="253" spans="1:26" ht="86.25" customHeight="1">
      <c r="A253" s="819"/>
      <c r="B253" s="819"/>
      <c r="C253" s="819"/>
      <c r="D253" s="819"/>
      <c r="E253" s="819"/>
      <c r="F253" s="865"/>
      <c r="G253" s="819"/>
      <c r="H253" s="819"/>
      <c r="I253" s="819"/>
      <c r="J253" s="819"/>
      <c r="K253" s="819"/>
      <c r="L253" s="819"/>
      <c r="M253" s="819"/>
      <c r="N253" s="819"/>
      <c r="O253" s="819"/>
      <c r="P253" s="819"/>
      <c r="Q253" s="819"/>
      <c r="R253" s="819"/>
      <c r="S253" s="819"/>
      <c r="T253" s="819"/>
      <c r="U253" s="819"/>
      <c r="V253" s="819"/>
      <c r="W253" s="819"/>
      <c r="X253" s="819"/>
      <c r="Y253" s="819"/>
      <c r="Z253" s="819"/>
    </row>
    <row r="254" spans="1:26" ht="86.25" customHeight="1">
      <c r="A254" s="819"/>
      <c r="B254" s="819"/>
      <c r="C254" s="819"/>
      <c r="D254" s="819"/>
      <c r="E254" s="819"/>
      <c r="F254" s="865"/>
      <c r="G254" s="819"/>
      <c r="H254" s="819"/>
      <c r="I254" s="819"/>
      <c r="J254" s="819"/>
      <c r="K254" s="819"/>
      <c r="L254" s="819"/>
      <c r="M254" s="819"/>
      <c r="N254" s="819"/>
      <c r="O254" s="819"/>
      <c r="P254" s="819"/>
      <c r="Q254" s="819"/>
      <c r="R254" s="819"/>
      <c r="S254" s="819"/>
      <c r="T254" s="819"/>
      <c r="U254" s="819"/>
      <c r="V254" s="819"/>
      <c r="W254" s="819"/>
      <c r="X254" s="819"/>
      <c r="Y254" s="819"/>
      <c r="Z254" s="819"/>
    </row>
    <row r="255" spans="1:26" ht="86.25" customHeight="1">
      <c r="A255" s="819"/>
      <c r="B255" s="819"/>
      <c r="C255" s="819"/>
      <c r="D255" s="819"/>
      <c r="E255" s="819"/>
      <c r="F255" s="865"/>
      <c r="G255" s="819"/>
      <c r="H255" s="819"/>
      <c r="I255" s="819"/>
      <c r="J255" s="819"/>
      <c r="K255" s="819"/>
      <c r="L255" s="819"/>
      <c r="M255" s="819"/>
      <c r="N255" s="819"/>
      <c r="O255" s="819"/>
      <c r="P255" s="819"/>
      <c r="Q255" s="819"/>
      <c r="R255" s="819"/>
      <c r="S255" s="819"/>
      <c r="T255" s="819"/>
      <c r="U255" s="819"/>
      <c r="V255" s="819"/>
      <c r="W255" s="819"/>
      <c r="X255" s="819"/>
      <c r="Y255" s="819"/>
      <c r="Z255" s="819"/>
    </row>
    <row r="256" spans="1:26" ht="86.25" customHeight="1">
      <c r="A256" s="819"/>
      <c r="B256" s="819"/>
      <c r="C256" s="819"/>
      <c r="D256" s="819"/>
      <c r="E256" s="819"/>
      <c r="F256" s="865"/>
      <c r="G256" s="819"/>
      <c r="H256" s="819"/>
      <c r="I256" s="819"/>
      <c r="J256" s="819"/>
      <c r="K256" s="819"/>
      <c r="L256" s="819"/>
      <c r="M256" s="819"/>
      <c r="N256" s="819"/>
      <c r="O256" s="819"/>
      <c r="P256" s="819"/>
      <c r="Q256" s="819"/>
      <c r="R256" s="819"/>
      <c r="S256" s="819"/>
      <c r="T256" s="819"/>
      <c r="U256" s="819"/>
      <c r="V256" s="819"/>
      <c r="W256" s="819"/>
      <c r="X256" s="819"/>
      <c r="Y256" s="819"/>
      <c r="Z256" s="819"/>
    </row>
    <row r="257" spans="1:26" ht="86.25" customHeight="1">
      <c r="A257" s="819"/>
      <c r="B257" s="819"/>
      <c r="C257" s="819"/>
      <c r="D257" s="819"/>
      <c r="E257" s="819"/>
      <c r="F257" s="865"/>
      <c r="G257" s="819"/>
      <c r="H257" s="819"/>
      <c r="I257" s="819"/>
      <c r="J257" s="819"/>
      <c r="K257" s="819"/>
      <c r="L257" s="819"/>
      <c r="M257" s="819"/>
      <c r="N257" s="819"/>
      <c r="O257" s="819"/>
      <c r="P257" s="819"/>
      <c r="Q257" s="819"/>
      <c r="R257" s="819"/>
      <c r="S257" s="819"/>
      <c r="T257" s="819"/>
      <c r="U257" s="819"/>
      <c r="V257" s="819"/>
      <c r="W257" s="819"/>
      <c r="X257" s="819"/>
      <c r="Y257" s="819"/>
      <c r="Z257" s="819"/>
    </row>
    <row r="258" spans="1:26" ht="86.25" customHeight="1">
      <c r="A258" s="819"/>
      <c r="B258" s="819"/>
      <c r="C258" s="819"/>
      <c r="D258" s="819"/>
      <c r="E258" s="819"/>
      <c r="F258" s="865"/>
      <c r="G258" s="819"/>
      <c r="H258" s="819"/>
      <c r="I258" s="819"/>
      <c r="J258" s="819"/>
      <c r="K258" s="819"/>
      <c r="L258" s="819"/>
      <c r="M258" s="819"/>
      <c r="N258" s="819"/>
      <c r="O258" s="819"/>
      <c r="P258" s="819"/>
      <c r="Q258" s="819"/>
      <c r="R258" s="819"/>
      <c r="S258" s="819"/>
      <c r="T258" s="819"/>
      <c r="U258" s="819"/>
      <c r="V258" s="819"/>
      <c r="W258" s="819"/>
      <c r="X258" s="819"/>
      <c r="Y258" s="819"/>
      <c r="Z258" s="819"/>
    </row>
    <row r="259" spans="1:26" ht="86.25" customHeight="1">
      <c r="A259" s="819"/>
      <c r="B259" s="819"/>
      <c r="C259" s="819"/>
      <c r="D259" s="819"/>
      <c r="E259" s="819"/>
      <c r="F259" s="865"/>
      <c r="G259" s="819"/>
      <c r="H259" s="819"/>
      <c r="I259" s="819"/>
      <c r="J259" s="819"/>
      <c r="K259" s="819"/>
      <c r="L259" s="819"/>
      <c r="M259" s="819"/>
      <c r="N259" s="819"/>
      <c r="O259" s="819"/>
      <c r="P259" s="819"/>
      <c r="Q259" s="819"/>
      <c r="R259" s="819"/>
      <c r="S259" s="819"/>
      <c r="T259" s="819"/>
      <c r="U259" s="819"/>
      <c r="V259" s="819"/>
      <c r="W259" s="819"/>
      <c r="X259" s="819"/>
      <c r="Y259" s="819"/>
      <c r="Z259" s="819"/>
    </row>
    <row r="260" spans="1:26" ht="86.25" customHeight="1">
      <c r="A260" s="819"/>
      <c r="B260" s="819"/>
      <c r="C260" s="819"/>
      <c r="D260" s="819"/>
      <c r="E260" s="819"/>
      <c r="F260" s="865"/>
      <c r="G260" s="819"/>
      <c r="H260" s="819"/>
      <c r="I260" s="819"/>
      <c r="J260" s="819"/>
      <c r="K260" s="819"/>
      <c r="L260" s="819"/>
      <c r="M260" s="819"/>
      <c r="N260" s="819"/>
      <c r="O260" s="819"/>
      <c r="P260" s="819"/>
      <c r="Q260" s="819"/>
      <c r="R260" s="819"/>
      <c r="S260" s="819"/>
      <c r="T260" s="819"/>
      <c r="U260" s="819"/>
      <c r="V260" s="819"/>
      <c r="W260" s="819"/>
      <c r="X260" s="819"/>
      <c r="Y260" s="819"/>
      <c r="Z260" s="819"/>
    </row>
    <row r="261" spans="1:26" ht="86.25" customHeight="1">
      <c r="A261" s="819"/>
      <c r="B261" s="819"/>
      <c r="C261" s="819"/>
      <c r="D261" s="819"/>
      <c r="E261" s="819"/>
      <c r="F261" s="865"/>
      <c r="G261" s="819"/>
      <c r="H261" s="819"/>
      <c r="I261" s="819"/>
      <c r="J261" s="819"/>
      <c r="K261" s="819"/>
      <c r="L261" s="819"/>
      <c r="M261" s="819"/>
      <c r="N261" s="819"/>
      <c r="O261" s="819"/>
      <c r="P261" s="819"/>
      <c r="Q261" s="819"/>
      <c r="R261" s="819"/>
      <c r="S261" s="819"/>
      <c r="T261" s="819"/>
      <c r="U261" s="819"/>
      <c r="V261" s="819"/>
      <c r="W261" s="819"/>
      <c r="X261" s="819"/>
      <c r="Y261" s="819"/>
      <c r="Z261" s="819"/>
    </row>
    <row r="262" spans="1:26" ht="86.25" customHeight="1">
      <c r="A262" s="819"/>
      <c r="B262" s="819"/>
      <c r="C262" s="819"/>
      <c r="D262" s="819"/>
      <c r="E262" s="819"/>
      <c r="F262" s="865"/>
      <c r="G262" s="819"/>
      <c r="H262" s="819"/>
      <c r="I262" s="819"/>
      <c r="J262" s="819"/>
      <c r="K262" s="819"/>
      <c r="L262" s="819"/>
      <c r="M262" s="819"/>
      <c r="N262" s="819"/>
      <c r="O262" s="819"/>
      <c r="P262" s="819"/>
      <c r="Q262" s="819"/>
      <c r="R262" s="819"/>
      <c r="S262" s="819"/>
      <c r="T262" s="819"/>
      <c r="U262" s="819"/>
      <c r="V262" s="819"/>
      <c r="W262" s="819"/>
      <c r="X262" s="819"/>
      <c r="Y262" s="819"/>
      <c r="Z262" s="819"/>
    </row>
    <row r="263" spans="1:26" ht="86.25" customHeight="1">
      <c r="A263" s="819"/>
      <c r="B263" s="819"/>
      <c r="C263" s="819"/>
      <c r="D263" s="819"/>
      <c r="E263" s="819"/>
      <c r="F263" s="865"/>
      <c r="G263" s="819"/>
      <c r="H263" s="819"/>
      <c r="I263" s="819"/>
      <c r="J263" s="819"/>
      <c r="K263" s="819"/>
      <c r="L263" s="819"/>
      <c r="M263" s="819"/>
      <c r="N263" s="819"/>
      <c r="O263" s="819"/>
      <c r="P263" s="819"/>
      <c r="Q263" s="819"/>
      <c r="R263" s="819"/>
      <c r="S263" s="819"/>
      <c r="T263" s="819"/>
      <c r="U263" s="819"/>
      <c r="V263" s="819"/>
      <c r="W263" s="819"/>
      <c r="X263" s="819"/>
      <c r="Y263" s="819"/>
      <c r="Z263" s="819"/>
    </row>
    <row r="264" spans="1:26" ht="86.25" customHeight="1">
      <c r="A264" s="819"/>
      <c r="B264" s="819"/>
      <c r="C264" s="819"/>
      <c r="D264" s="819"/>
      <c r="E264" s="819"/>
      <c r="F264" s="865"/>
      <c r="G264" s="819"/>
      <c r="H264" s="819"/>
      <c r="I264" s="819"/>
      <c r="J264" s="819"/>
      <c r="K264" s="819"/>
      <c r="L264" s="819"/>
      <c r="M264" s="819"/>
      <c r="N264" s="819"/>
      <c r="O264" s="819"/>
      <c r="P264" s="819"/>
      <c r="Q264" s="819"/>
      <c r="R264" s="819"/>
      <c r="S264" s="819"/>
      <c r="T264" s="819"/>
      <c r="U264" s="819"/>
      <c r="V264" s="819"/>
      <c r="W264" s="819"/>
      <c r="X264" s="819"/>
      <c r="Y264" s="819"/>
      <c r="Z264" s="819"/>
    </row>
    <row r="265" spans="1:26" ht="86.25" customHeight="1">
      <c r="A265" s="819"/>
      <c r="B265" s="819"/>
      <c r="C265" s="819"/>
      <c r="D265" s="819"/>
      <c r="E265" s="819"/>
      <c r="F265" s="865"/>
      <c r="G265" s="819"/>
      <c r="H265" s="819"/>
      <c r="I265" s="819"/>
      <c r="J265" s="819"/>
      <c r="K265" s="819"/>
      <c r="L265" s="819"/>
      <c r="M265" s="819"/>
      <c r="N265" s="819"/>
      <c r="O265" s="819"/>
      <c r="P265" s="819"/>
      <c r="Q265" s="819"/>
      <c r="R265" s="819"/>
      <c r="S265" s="819"/>
      <c r="T265" s="819"/>
      <c r="U265" s="819"/>
      <c r="V265" s="819"/>
      <c r="W265" s="819"/>
      <c r="X265" s="819"/>
      <c r="Y265" s="819"/>
      <c r="Z265" s="819"/>
    </row>
    <row r="266" spans="1:26" ht="86.25" customHeight="1">
      <c r="A266" s="819"/>
      <c r="B266" s="819"/>
      <c r="C266" s="819"/>
      <c r="D266" s="819"/>
      <c r="E266" s="819"/>
      <c r="F266" s="865"/>
      <c r="G266" s="819"/>
      <c r="H266" s="819"/>
      <c r="I266" s="819"/>
      <c r="J266" s="819"/>
      <c r="K266" s="819"/>
      <c r="L266" s="819"/>
      <c r="M266" s="819"/>
      <c r="N266" s="819"/>
      <c r="O266" s="819"/>
      <c r="P266" s="819"/>
      <c r="Q266" s="819"/>
      <c r="R266" s="819"/>
      <c r="S266" s="819"/>
      <c r="T266" s="819"/>
      <c r="U266" s="819"/>
      <c r="V266" s="819"/>
      <c r="W266" s="819"/>
      <c r="X266" s="819"/>
      <c r="Y266" s="819"/>
      <c r="Z266" s="819"/>
    </row>
    <row r="267" spans="1:26" ht="86.25" customHeight="1">
      <c r="A267" s="819"/>
      <c r="B267" s="819"/>
      <c r="C267" s="819"/>
      <c r="D267" s="819"/>
      <c r="E267" s="819"/>
      <c r="F267" s="865"/>
      <c r="G267" s="819"/>
      <c r="H267" s="819"/>
      <c r="I267" s="819"/>
      <c r="J267" s="819"/>
      <c r="K267" s="819"/>
      <c r="L267" s="819"/>
      <c r="M267" s="819"/>
      <c r="N267" s="819"/>
      <c r="O267" s="819"/>
      <c r="P267" s="819"/>
      <c r="Q267" s="819"/>
      <c r="R267" s="819"/>
      <c r="S267" s="819"/>
      <c r="T267" s="819"/>
      <c r="U267" s="819"/>
      <c r="V267" s="819"/>
      <c r="W267" s="819"/>
      <c r="X267" s="819"/>
      <c r="Y267" s="819"/>
      <c r="Z267" s="819"/>
    </row>
    <row r="268" spans="1:26" ht="86.25" customHeight="1">
      <c r="A268" s="819"/>
      <c r="B268" s="819"/>
      <c r="C268" s="819"/>
      <c r="D268" s="819"/>
      <c r="E268" s="819"/>
      <c r="F268" s="865"/>
      <c r="G268" s="819"/>
      <c r="H268" s="819"/>
      <c r="I268" s="819"/>
      <c r="J268" s="819"/>
      <c r="K268" s="819"/>
      <c r="L268" s="819"/>
      <c r="M268" s="819"/>
      <c r="N268" s="819"/>
      <c r="O268" s="819"/>
      <c r="P268" s="819"/>
      <c r="Q268" s="819"/>
      <c r="R268" s="819"/>
      <c r="S268" s="819"/>
      <c r="T268" s="819"/>
      <c r="U268" s="819"/>
      <c r="V268" s="819"/>
      <c r="W268" s="819"/>
      <c r="X268" s="819"/>
      <c r="Y268" s="819"/>
      <c r="Z268" s="819"/>
    </row>
    <row r="269" spans="1:26" ht="86.25" customHeight="1">
      <c r="A269" s="819"/>
      <c r="B269" s="819"/>
      <c r="C269" s="819"/>
      <c r="D269" s="819"/>
      <c r="E269" s="819"/>
      <c r="F269" s="865"/>
      <c r="G269" s="819"/>
      <c r="H269" s="819"/>
      <c r="I269" s="819"/>
      <c r="J269" s="819"/>
      <c r="K269" s="819"/>
      <c r="L269" s="819"/>
      <c r="M269" s="819"/>
      <c r="N269" s="819"/>
      <c r="O269" s="819"/>
      <c r="P269" s="819"/>
      <c r="Q269" s="819"/>
      <c r="R269" s="819"/>
      <c r="S269" s="819"/>
      <c r="T269" s="819"/>
      <c r="U269" s="819"/>
      <c r="V269" s="819"/>
      <c r="W269" s="819"/>
      <c r="X269" s="819"/>
      <c r="Y269" s="819"/>
      <c r="Z269" s="819"/>
    </row>
    <row r="270" spans="1:26" ht="86.25" customHeight="1">
      <c r="A270" s="819"/>
      <c r="B270" s="819"/>
      <c r="C270" s="819"/>
      <c r="D270" s="819"/>
      <c r="E270" s="819"/>
      <c r="F270" s="865"/>
      <c r="G270" s="819"/>
      <c r="H270" s="819"/>
      <c r="I270" s="819"/>
      <c r="J270" s="819"/>
      <c r="K270" s="819"/>
      <c r="L270" s="819"/>
      <c r="M270" s="819"/>
      <c r="N270" s="819"/>
      <c r="O270" s="819"/>
      <c r="P270" s="819"/>
      <c r="Q270" s="819"/>
      <c r="R270" s="819"/>
      <c r="S270" s="819"/>
      <c r="T270" s="819"/>
      <c r="U270" s="819"/>
      <c r="V270" s="819"/>
      <c r="W270" s="819"/>
      <c r="X270" s="819"/>
      <c r="Y270" s="819"/>
      <c r="Z270" s="819"/>
    </row>
    <row r="271" spans="1:26" ht="86.25" customHeight="1">
      <c r="A271" s="819"/>
      <c r="B271" s="819"/>
      <c r="C271" s="819"/>
      <c r="D271" s="819"/>
      <c r="E271" s="819"/>
      <c r="F271" s="865"/>
      <c r="G271" s="819"/>
      <c r="H271" s="819"/>
      <c r="I271" s="819"/>
      <c r="J271" s="819"/>
      <c r="K271" s="819"/>
      <c r="L271" s="819"/>
      <c r="M271" s="819"/>
      <c r="N271" s="819"/>
      <c r="O271" s="819"/>
      <c r="P271" s="819"/>
      <c r="Q271" s="819"/>
      <c r="R271" s="819"/>
      <c r="S271" s="819"/>
      <c r="T271" s="819"/>
      <c r="U271" s="819"/>
      <c r="V271" s="819"/>
      <c r="W271" s="819"/>
      <c r="X271" s="819"/>
      <c r="Y271" s="819"/>
      <c r="Z271" s="819"/>
    </row>
    <row r="272" spans="1:26" ht="86.25" customHeight="1">
      <c r="A272" s="819"/>
      <c r="B272" s="819"/>
      <c r="C272" s="819"/>
      <c r="D272" s="819"/>
      <c r="E272" s="819"/>
      <c r="F272" s="865"/>
      <c r="G272" s="819"/>
      <c r="H272" s="819"/>
      <c r="I272" s="819"/>
      <c r="J272" s="819"/>
      <c r="K272" s="819"/>
      <c r="L272" s="819"/>
      <c r="M272" s="819"/>
      <c r="N272" s="819"/>
      <c r="O272" s="819"/>
      <c r="P272" s="819"/>
      <c r="Q272" s="819"/>
      <c r="R272" s="819"/>
      <c r="S272" s="819"/>
      <c r="T272" s="819"/>
      <c r="U272" s="819"/>
      <c r="V272" s="819"/>
      <c r="W272" s="819"/>
      <c r="X272" s="819"/>
      <c r="Y272" s="819"/>
      <c r="Z272" s="819"/>
    </row>
    <row r="273" spans="1:26" ht="86.25" customHeight="1">
      <c r="A273" s="819"/>
      <c r="B273" s="819"/>
      <c r="C273" s="819"/>
      <c r="D273" s="819"/>
      <c r="E273" s="819"/>
      <c r="F273" s="865"/>
      <c r="G273" s="819"/>
      <c r="H273" s="819"/>
      <c r="I273" s="819"/>
      <c r="J273" s="819"/>
      <c r="K273" s="819"/>
      <c r="L273" s="819"/>
      <c r="M273" s="819"/>
      <c r="N273" s="819"/>
      <c r="O273" s="819"/>
      <c r="P273" s="819"/>
      <c r="Q273" s="819"/>
      <c r="R273" s="819"/>
      <c r="S273" s="819"/>
      <c r="T273" s="819"/>
      <c r="U273" s="819"/>
      <c r="V273" s="819"/>
      <c r="W273" s="819"/>
      <c r="X273" s="819"/>
      <c r="Y273" s="819"/>
      <c r="Z273" s="819"/>
    </row>
    <row r="274" spans="1:26" ht="86.25" customHeight="1">
      <c r="A274" s="819"/>
      <c r="B274" s="819"/>
      <c r="C274" s="819"/>
      <c r="D274" s="819"/>
      <c r="E274" s="819"/>
      <c r="F274" s="865"/>
      <c r="G274" s="819"/>
      <c r="H274" s="819"/>
      <c r="I274" s="819"/>
      <c r="J274" s="819"/>
      <c r="K274" s="819"/>
      <c r="L274" s="819"/>
      <c r="M274" s="819"/>
      <c r="N274" s="819"/>
      <c r="O274" s="819"/>
      <c r="P274" s="819"/>
      <c r="Q274" s="819"/>
      <c r="R274" s="819"/>
      <c r="S274" s="819"/>
      <c r="T274" s="819"/>
      <c r="U274" s="819"/>
      <c r="V274" s="819"/>
      <c r="W274" s="819"/>
      <c r="X274" s="819"/>
      <c r="Y274" s="819"/>
      <c r="Z274" s="819"/>
    </row>
    <row r="275" spans="1:26" ht="86.25" customHeight="1">
      <c r="A275" s="819"/>
      <c r="B275" s="819"/>
      <c r="C275" s="819"/>
      <c r="D275" s="819"/>
      <c r="E275" s="819"/>
      <c r="F275" s="865"/>
      <c r="G275" s="819"/>
      <c r="H275" s="819"/>
      <c r="I275" s="819"/>
      <c r="J275" s="819"/>
      <c r="K275" s="819"/>
      <c r="L275" s="819"/>
      <c r="M275" s="819"/>
      <c r="N275" s="819"/>
      <c r="O275" s="819"/>
      <c r="P275" s="819"/>
      <c r="Q275" s="819"/>
      <c r="R275" s="819"/>
      <c r="S275" s="819"/>
      <c r="T275" s="819"/>
      <c r="U275" s="819"/>
      <c r="V275" s="819"/>
      <c r="W275" s="819"/>
      <c r="X275" s="819"/>
      <c r="Y275" s="819"/>
      <c r="Z275" s="819"/>
    </row>
    <row r="276" spans="1:26" ht="86.25" customHeight="1">
      <c r="A276" s="819"/>
      <c r="B276" s="819"/>
      <c r="C276" s="819"/>
      <c r="D276" s="819"/>
      <c r="E276" s="819"/>
      <c r="F276" s="865"/>
      <c r="G276" s="819"/>
      <c r="H276" s="819"/>
      <c r="I276" s="819"/>
      <c r="J276" s="819"/>
      <c r="K276" s="819"/>
      <c r="L276" s="819"/>
      <c r="M276" s="819"/>
      <c r="N276" s="819"/>
      <c r="O276" s="819"/>
      <c r="P276" s="819"/>
      <c r="Q276" s="819"/>
      <c r="R276" s="819"/>
      <c r="S276" s="819"/>
      <c r="T276" s="819"/>
      <c r="U276" s="819"/>
      <c r="V276" s="819"/>
      <c r="W276" s="819"/>
      <c r="X276" s="819"/>
      <c r="Y276" s="819"/>
      <c r="Z276" s="819"/>
    </row>
    <row r="277" spans="1:26" ht="86.25" customHeight="1">
      <c r="A277" s="819"/>
      <c r="B277" s="819"/>
      <c r="C277" s="819"/>
      <c r="D277" s="819"/>
      <c r="E277" s="819"/>
      <c r="F277" s="865"/>
      <c r="G277" s="819"/>
      <c r="H277" s="819"/>
      <c r="I277" s="819"/>
      <c r="J277" s="819"/>
      <c r="K277" s="819"/>
      <c r="L277" s="819"/>
      <c r="M277" s="819"/>
      <c r="N277" s="819"/>
      <c r="O277" s="819"/>
      <c r="P277" s="819"/>
      <c r="Q277" s="819"/>
      <c r="R277" s="819"/>
      <c r="S277" s="819"/>
      <c r="T277" s="819"/>
      <c r="U277" s="819"/>
      <c r="V277" s="819"/>
      <c r="W277" s="819"/>
      <c r="X277" s="819"/>
      <c r="Y277" s="819"/>
      <c r="Z277" s="819"/>
    </row>
    <row r="278" spans="1:26" ht="86.25" customHeight="1">
      <c r="A278" s="819"/>
      <c r="B278" s="819"/>
      <c r="C278" s="819"/>
      <c r="D278" s="819"/>
      <c r="E278" s="819"/>
      <c r="F278" s="865"/>
      <c r="G278" s="819"/>
      <c r="H278" s="819"/>
      <c r="I278" s="819"/>
      <c r="J278" s="819"/>
      <c r="K278" s="819"/>
      <c r="L278" s="819"/>
      <c r="M278" s="819"/>
      <c r="N278" s="819"/>
      <c r="O278" s="819"/>
      <c r="P278" s="819"/>
      <c r="Q278" s="819"/>
      <c r="R278" s="819"/>
      <c r="S278" s="819"/>
      <c r="T278" s="819"/>
      <c r="U278" s="819"/>
      <c r="V278" s="819"/>
      <c r="W278" s="819"/>
      <c r="X278" s="819"/>
      <c r="Y278" s="819"/>
      <c r="Z278" s="819"/>
    </row>
    <row r="279" spans="1:26" ht="86.25" customHeight="1">
      <c r="A279" s="819"/>
      <c r="B279" s="819"/>
      <c r="C279" s="819"/>
      <c r="D279" s="819"/>
      <c r="E279" s="819"/>
      <c r="F279" s="865"/>
      <c r="G279" s="819"/>
      <c r="H279" s="819"/>
      <c r="I279" s="819"/>
      <c r="J279" s="819"/>
      <c r="K279" s="819"/>
      <c r="L279" s="819"/>
      <c r="M279" s="819"/>
      <c r="N279" s="819"/>
      <c r="O279" s="819"/>
      <c r="P279" s="819"/>
      <c r="Q279" s="819"/>
      <c r="R279" s="819"/>
      <c r="S279" s="819"/>
      <c r="T279" s="819"/>
      <c r="U279" s="819"/>
      <c r="V279" s="819"/>
      <c r="W279" s="819"/>
      <c r="X279" s="819"/>
      <c r="Y279" s="819"/>
      <c r="Z279" s="819"/>
    </row>
    <row r="280" spans="1:26" ht="86.25" customHeight="1">
      <c r="A280" s="819"/>
      <c r="B280" s="819"/>
      <c r="C280" s="819"/>
      <c r="D280" s="819"/>
      <c r="E280" s="819"/>
      <c r="F280" s="865"/>
      <c r="G280" s="819"/>
      <c r="H280" s="819"/>
      <c r="I280" s="819"/>
      <c r="J280" s="819"/>
      <c r="K280" s="819"/>
      <c r="L280" s="819"/>
      <c r="M280" s="819"/>
      <c r="N280" s="819"/>
      <c r="O280" s="819"/>
      <c r="P280" s="819"/>
      <c r="Q280" s="819"/>
      <c r="R280" s="819"/>
      <c r="S280" s="819"/>
      <c r="T280" s="819"/>
      <c r="U280" s="819"/>
      <c r="V280" s="819"/>
      <c r="W280" s="819"/>
      <c r="X280" s="819"/>
      <c r="Y280" s="819"/>
      <c r="Z280" s="819"/>
    </row>
    <row r="281" spans="1:26" ht="86.25" customHeight="1">
      <c r="A281" s="819"/>
      <c r="B281" s="819"/>
      <c r="C281" s="819"/>
      <c r="D281" s="819"/>
      <c r="E281" s="819"/>
      <c r="F281" s="865"/>
      <c r="G281" s="819"/>
      <c r="H281" s="819"/>
      <c r="I281" s="819"/>
      <c r="J281" s="819"/>
      <c r="K281" s="819"/>
      <c r="L281" s="819"/>
      <c r="M281" s="819"/>
      <c r="N281" s="819"/>
      <c r="O281" s="819"/>
      <c r="P281" s="819"/>
      <c r="Q281" s="819"/>
      <c r="R281" s="819"/>
      <c r="S281" s="819"/>
      <c r="T281" s="819"/>
      <c r="U281" s="819"/>
      <c r="V281" s="819"/>
      <c r="W281" s="819"/>
      <c r="X281" s="819"/>
      <c r="Y281" s="819"/>
      <c r="Z281" s="819"/>
    </row>
    <row r="282" spans="1:26" ht="86.25" customHeight="1">
      <c r="A282" s="819"/>
      <c r="B282" s="819"/>
      <c r="C282" s="819"/>
      <c r="D282" s="819"/>
      <c r="E282" s="819"/>
      <c r="F282" s="865"/>
      <c r="G282" s="819"/>
      <c r="H282" s="819"/>
      <c r="I282" s="819"/>
      <c r="J282" s="819"/>
      <c r="K282" s="819"/>
      <c r="L282" s="819"/>
      <c r="M282" s="819"/>
      <c r="N282" s="819"/>
      <c r="O282" s="819"/>
      <c r="P282" s="819"/>
      <c r="Q282" s="819"/>
      <c r="R282" s="819"/>
      <c r="S282" s="819"/>
      <c r="T282" s="819"/>
      <c r="U282" s="819"/>
      <c r="V282" s="819"/>
      <c r="W282" s="819"/>
      <c r="X282" s="819"/>
      <c r="Y282" s="819"/>
      <c r="Z282" s="819"/>
    </row>
    <row r="283" spans="1:26" ht="86.25" customHeight="1">
      <c r="A283" s="819"/>
      <c r="B283" s="819"/>
      <c r="C283" s="819"/>
      <c r="D283" s="819"/>
      <c r="E283" s="819"/>
      <c r="F283" s="865"/>
      <c r="G283" s="819"/>
      <c r="H283" s="819"/>
      <c r="I283" s="819"/>
      <c r="J283" s="819"/>
      <c r="K283" s="819"/>
      <c r="L283" s="819"/>
      <c r="M283" s="819"/>
      <c r="N283" s="819"/>
      <c r="O283" s="819"/>
      <c r="P283" s="819"/>
      <c r="Q283" s="819"/>
      <c r="R283" s="819"/>
      <c r="S283" s="819"/>
      <c r="T283" s="819"/>
      <c r="U283" s="819"/>
      <c r="V283" s="819"/>
      <c r="W283" s="819"/>
      <c r="X283" s="819"/>
      <c r="Y283" s="819"/>
      <c r="Z283" s="819"/>
    </row>
    <row r="284" spans="1:26" ht="86.25" customHeight="1">
      <c r="A284" s="819"/>
      <c r="B284" s="819"/>
      <c r="C284" s="819"/>
      <c r="D284" s="819"/>
      <c r="E284" s="819"/>
      <c r="F284" s="865"/>
      <c r="G284" s="819"/>
      <c r="H284" s="819"/>
      <c r="I284" s="819"/>
      <c r="J284" s="819"/>
      <c r="K284" s="819"/>
      <c r="L284" s="819"/>
      <c r="M284" s="819"/>
      <c r="N284" s="819"/>
      <c r="O284" s="819"/>
      <c r="P284" s="819"/>
      <c r="Q284" s="819"/>
      <c r="R284" s="819"/>
      <c r="S284" s="819"/>
      <c r="T284" s="819"/>
      <c r="U284" s="819"/>
      <c r="V284" s="819"/>
      <c r="W284" s="819"/>
      <c r="X284" s="819"/>
      <c r="Y284" s="819"/>
      <c r="Z284" s="819"/>
    </row>
    <row r="285" spans="1:26" ht="86.25" customHeight="1">
      <c r="A285" s="819"/>
      <c r="B285" s="819"/>
      <c r="C285" s="819"/>
      <c r="D285" s="819"/>
      <c r="E285" s="819"/>
      <c r="F285" s="865"/>
      <c r="G285" s="819"/>
      <c r="H285" s="819"/>
      <c r="I285" s="819"/>
      <c r="J285" s="819"/>
      <c r="K285" s="819"/>
      <c r="L285" s="819"/>
      <c r="M285" s="819"/>
      <c r="N285" s="819"/>
      <c r="O285" s="819"/>
      <c r="P285" s="819"/>
      <c r="Q285" s="819"/>
      <c r="R285" s="819"/>
      <c r="S285" s="819"/>
      <c r="T285" s="819"/>
      <c r="U285" s="819"/>
      <c r="V285" s="819"/>
      <c r="W285" s="819"/>
      <c r="X285" s="819"/>
      <c r="Y285" s="819"/>
      <c r="Z285" s="819"/>
    </row>
    <row r="286" spans="1:26" ht="86.25" customHeight="1">
      <c r="A286" s="819"/>
      <c r="B286" s="819"/>
      <c r="C286" s="819"/>
      <c r="D286" s="819"/>
      <c r="E286" s="819"/>
      <c r="F286" s="865"/>
      <c r="G286" s="819"/>
      <c r="H286" s="819"/>
      <c r="I286" s="819"/>
      <c r="J286" s="819"/>
      <c r="K286" s="819"/>
      <c r="L286" s="819"/>
      <c r="M286" s="819"/>
      <c r="N286" s="819"/>
      <c r="O286" s="819"/>
      <c r="P286" s="819"/>
      <c r="Q286" s="819"/>
      <c r="R286" s="819"/>
      <c r="S286" s="819"/>
      <c r="T286" s="819"/>
      <c r="U286" s="819"/>
      <c r="V286" s="819"/>
      <c r="W286" s="819"/>
      <c r="X286" s="819"/>
      <c r="Y286" s="819"/>
      <c r="Z286" s="819"/>
    </row>
    <row r="287" spans="1:26" ht="86.25" customHeight="1">
      <c r="A287" s="819"/>
      <c r="B287" s="819"/>
      <c r="C287" s="819"/>
      <c r="D287" s="819"/>
      <c r="E287" s="819"/>
      <c r="F287" s="865"/>
      <c r="G287" s="819"/>
      <c r="H287" s="819"/>
      <c r="I287" s="819"/>
      <c r="J287" s="819"/>
      <c r="K287" s="819"/>
      <c r="L287" s="819"/>
      <c r="M287" s="819"/>
      <c r="N287" s="819"/>
      <c r="O287" s="819"/>
      <c r="P287" s="819"/>
      <c r="Q287" s="819"/>
      <c r="R287" s="819"/>
      <c r="S287" s="819"/>
      <c r="T287" s="819"/>
      <c r="U287" s="819"/>
      <c r="V287" s="819"/>
      <c r="W287" s="819"/>
      <c r="X287" s="819"/>
      <c r="Y287" s="819"/>
      <c r="Z287" s="819"/>
    </row>
    <row r="288" spans="1:26" ht="86.25" customHeight="1">
      <c r="A288" s="819"/>
      <c r="B288" s="819"/>
      <c r="C288" s="819"/>
      <c r="D288" s="819"/>
      <c r="E288" s="819"/>
      <c r="F288" s="865"/>
      <c r="G288" s="819"/>
      <c r="H288" s="819"/>
      <c r="I288" s="819"/>
      <c r="J288" s="819"/>
      <c r="K288" s="819"/>
      <c r="L288" s="819"/>
      <c r="M288" s="819"/>
      <c r="N288" s="819"/>
      <c r="O288" s="819"/>
      <c r="P288" s="819"/>
      <c r="Q288" s="819"/>
      <c r="R288" s="819"/>
      <c r="S288" s="819"/>
      <c r="T288" s="819"/>
      <c r="U288" s="819"/>
      <c r="V288" s="819"/>
      <c r="W288" s="819"/>
      <c r="X288" s="819"/>
      <c r="Y288" s="819"/>
      <c r="Z288" s="819"/>
    </row>
    <row r="289" spans="1:26" ht="86.25" customHeight="1">
      <c r="A289" s="819"/>
      <c r="B289" s="819"/>
      <c r="C289" s="819"/>
      <c r="D289" s="819"/>
      <c r="E289" s="819"/>
      <c r="F289" s="865"/>
      <c r="G289" s="819"/>
      <c r="H289" s="819"/>
      <c r="I289" s="819"/>
      <c r="J289" s="819"/>
      <c r="K289" s="819"/>
      <c r="L289" s="819"/>
      <c r="M289" s="819"/>
      <c r="N289" s="819"/>
      <c r="O289" s="819"/>
      <c r="P289" s="819"/>
      <c r="Q289" s="819"/>
      <c r="R289" s="819"/>
      <c r="S289" s="819"/>
      <c r="T289" s="819"/>
      <c r="U289" s="819"/>
      <c r="V289" s="819"/>
      <c r="W289" s="819"/>
      <c r="X289" s="819"/>
      <c r="Y289" s="819"/>
      <c r="Z289" s="819"/>
    </row>
    <row r="290" spans="1:26" ht="86.25" customHeight="1">
      <c r="A290" s="819"/>
      <c r="B290" s="819"/>
      <c r="C290" s="819"/>
      <c r="D290" s="819"/>
      <c r="E290" s="819"/>
      <c r="F290" s="865"/>
      <c r="G290" s="819"/>
      <c r="H290" s="819"/>
      <c r="I290" s="819"/>
      <c r="J290" s="819"/>
      <c r="K290" s="819"/>
      <c r="L290" s="819"/>
      <c r="M290" s="819"/>
      <c r="N290" s="819"/>
      <c r="O290" s="819"/>
      <c r="P290" s="819"/>
      <c r="Q290" s="819"/>
      <c r="R290" s="819"/>
      <c r="S290" s="819"/>
      <c r="T290" s="819"/>
      <c r="U290" s="819"/>
      <c r="V290" s="819"/>
      <c r="W290" s="819"/>
      <c r="X290" s="819"/>
      <c r="Y290" s="819"/>
      <c r="Z290" s="819"/>
    </row>
    <row r="291" spans="1:26" ht="86.25" customHeight="1">
      <c r="A291" s="819"/>
      <c r="B291" s="819"/>
      <c r="C291" s="819"/>
      <c r="D291" s="819"/>
      <c r="E291" s="819"/>
      <c r="F291" s="865"/>
      <c r="G291" s="819"/>
      <c r="H291" s="819"/>
      <c r="I291" s="819"/>
      <c r="J291" s="819"/>
      <c r="K291" s="819"/>
      <c r="L291" s="819"/>
      <c r="M291" s="819"/>
      <c r="N291" s="819"/>
      <c r="O291" s="819"/>
      <c r="P291" s="819"/>
      <c r="Q291" s="819"/>
      <c r="R291" s="819"/>
      <c r="S291" s="819"/>
      <c r="T291" s="819"/>
      <c r="U291" s="819"/>
      <c r="V291" s="819"/>
      <c r="W291" s="819"/>
      <c r="X291" s="819"/>
      <c r="Y291" s="819"/>
      <c r="Z291" s="819"/>
    </row>
    <row r="292" spans="1:26" ht="86.25" customHeight="1">
      <c r="A292" s="819"/>
      <c r="B292" s="819"/>
      <c r="C292" s="819"/>
      <c r="D292" s="819"/>
      <c r="E292" s="819"/>
      <c r="F292" s="865"/>
      <c r="G292" s="819"/>
      <c r="H292" s="819"/>
      <c r="I292" s="819"/>
      <c r="J292" s="819"/>
      <c r="K292" s="819"/>
      <c r="L292" s="819"/>
      <c r="M292" s="819"/>
      <c r="N292" s="819"/>
      <c r="O292" s="819"/>
      <c r="P292" s="819"/>
      <c r="Q292" s="819"/>
      <c r="R292" s="819"/>
      <c r="S292" s="819"/>
      <c r="T292" s="819"/>
      <c r="U292" s="819"/>
      <c r="V292" s="819"/>
      <c r="W292" s="819"/>
      <c r="X292" s="819"/>
      <c r="Y292" s="819"/>
      <c r="Z292" s="819"/>
    </row>
    <row r="293" spans="1:26" ht="86.25" customHeight="1">
      <c r="A293" s="819"/>
      <c r="B293" s="819"/>
      <c r="C293" s="819"/>
      <c r="D293" s="819"/>
      <c r="E293" s="819"/>
      <c r="F293" s="865"/>
      <c r="G293" s="819"/>
      <c r="H293" s="819"/>
      <c r="I293" s="819"/>
      <c r="J293" s="819"/>
      <c r="K293" s="819"/>
      <c r="L293" s="819"/>
      <c r="M293" s="819"/>
      <c r="N293" s="819"/>
      <c r="O293" s="819"/>
      <c r="P293" s="819"/>
      <c r="Q293" s="819"/>
      <c r="R293" s="819"/>
      <c r="S293" s="819"/>
      <c r="T293" s="819"/>
      <c r="U293" s="819"/>
      <c r="V293" s="819"/>
      <c r="W293" s="819"/>
      <c r="X293" s="819"/>
      <c r="Y293" s="819"/>
      <c r="Z293" s="819"/>
    </row>
    <row r="294" spans="1:26" ht="86.25" customHeight="1">
      <c r="A294" s="819"/>
      <c r="B294" s="819"/>
      <c r="C294" s="819"/>
      <c r="D294" s="819"/>
      <c r="E294" s="819"/>
      <c r="F294" s="865"/>
      <c r="G294" s="819"/>
      <c r="H294" s="819"/>
      <c r="I294" s="819"/>
      <c r="J294" s="819"/>
      <c r="K294" s="819"/>
      <c r="L294" s="819"/>
      <c r="M294" s="819"/>
      <c r="N294" s="819"/>
      <c r="O294" s="819"/>
      <c r="P294" s="819"/>
      <c r="Q294" s="819"/>
      <c r="R294" s="819"/>
      <c r="S294" s="819"/>
      <c r="T294" s="819"/>
      <c r="U294" s="819"/>
      <c r="V294" s="819"/>
      <c r="W294" s="819"/>
      <c r="X294" s="819"/>
      <c r="Y294" s="819"/>
      <c r="Z294" s="819"/>
    </row>
    <row r="295" spans="1:26" ht="86.25" customHeight="1">
      <c r="A295" s="819"/>
      <c r="B295" s="819"/>
      <c r="C295" s="819"/>
      <c r="D295" s="819"/>
      <c r="E295" s="819"/>
      <c r="F295" s="865"/>
      <c r="G295" s="819"/>
      <c r="H295" s="819"/>
      <c r="I295" s="819"/>
      <c r="J295" s="819"/>
      <c r="K295" s="819"/>
      <c r="L295" s="819"/>
      <c r="M295" s="819"/>
      <c r="N295" s="819"/>
      <c r="O295" s="819"/>
      <c r="P295" s="819"/>
      <c r="Q295" s="819"/>
      <c r="R295" s="819"/>
      <c r="S295" s="819"/>
      <c r="T295" s="819"/>
      <c r="U295" s="819"/>
      <c r="V295" s="819"/>
      <c r="W295" s="819"/>
      <c r="X295" s="819"/>
      <c r="Y295" s="819"/>
      <c r="Z295" s="819"/>
    </row>
    <row r="296" spans="1:26" ht="86.25" customHeight="1">
      <c r="A296" s="819"/>
      <c r="B296" s="819"/>
      <c r="C296" s="819"/>
      <c r="D296" s="819"/>
      <c r="E296" s="819"/>
      <c r="F296" s="865"/>
      <c r="G296" s="819"/>
      <c r="H296" s="819"/>
      <c r="I296" s="819"/>
      <c r="J296" s="819"/>
      <c r="K296" s="819"/>
      <c r="L296" s="819"/>
      <c r="M296" s="819"/>
      <c r="N296" s="819"/>
      <c r="O296" s="819"/>
      <c r="P296" s="819"/>
      <c r="Q296" s="819"/>
      <c r="R296" s="819"/>
      <c r="S296" s="819"/>
      <c r="T296" s="819"/>
      <c r="U296" s="819"/>
      <c r="V296" s="819"/>
      <c r="W296" s="819"/>
      <c r="X296" s="819"/>
      <c r="Y296" s="819"/>
      <c r="Z296" s="819"/>
    </row>
    <row r="297" spans="1:26" ht="86.25" customHeight="1">
      <c r="A297" s="819"/>
      <c r="B297" s="819"/>
      <c r="C297" s="819"/>
      <c r="D297" s="819"/>
      <c r="E297" s="819"/>
      <c r="F297" s="865"/>
      <c r="G297" s="819"/>
      <c r="H297" s="819"/>
      <c r="I297" s="819"/>
      <c r="J297" s="819"/>
      <c r="K297" s="819"/>
      <c r="L297" s="819"/>
      <c r="M297" s="819"/>
      <c r="N297" s="819"/>
      <c r="O297" s="819"/>
      <c r="P297" s="819"/>
      <c r="Q297" s="819"/>
      <c r="R297" s="819"/>
      <c r="S297" s="819"/>
      <c r="T297" s="819"/>
      <c r="U297" s="819"/>
      <c r="V297" s="819"/>
      <c r="W297" s="819"/>
      <c r="X297" s="819"/>
      <c r="Y297" s="819"/>
      <c r="Z297" s="819"/>
    </row>
    <row r="298" spans="1:26" ht="86.25" customHeight="1">
      <c r="A298" s="819"/>
      <c r="B298" s="819"/>
      <c r="C298" s="819"/>
      <c r="D298" s="819"/>
      <c r="E298" s="819"/>
      <c r="F298" s="865"/>
      <c r="G298" s="819"/>
      <c r="H298" s="819"/>
      <c r="I298" s="819"/>
      <c r="J298" s="819"/>
      <c r="K298" s="819"/>
      <c r="L298" s="819"/>
      <c r="M298" s="819"/>
      <c r="N298" s="819"/>
      <c r="O298" s="819"/>
      <c r="P298" s="819"/>
      <c r="Q298" s="819"/>
      <c r="R298" s="819"/>
      <c r="S298" s="819"/>
      <c r="T298" s="819"/>
      <c r="U298" s="819"/>
      <c r="V298" s="819"/>
      <c r="W298" s="819"/>
      <c r="X298" s="819"/>
      <c r="Y298" s="819"/>
      <c r="Z298" s="819"/>
    </row>
    <row r="299" spans="1:26" ht="86.25" customHeight="1">
      <c r="A299" s="819"/>
      <c r="B299" s="819"/>
      <c r="C299" s="819"/>
      <c r="D299" s="819"/>
      <c r="E299" s="819"/>
      <c r="F299" s="865"/>
      <c r="G299" s="819"/>
      <c r="H299" s="819"/>
      <c r="I299" s="819"/>
      <c r="J299" s="819"/>
      <c r="K299" s="819"/>
      <c r="L299" s="819"/>
      <c r="M299" s="819"/>
      <c r="N299" s="819"/>
      <c r="O299" s="819"/>
      <c r="P299" s="819"/>
      <c r="Q299" s="819"/>
      <c r="R299" s="819"/>
      <c r="S299" s="819"/>
      <c r="T299" s="819"/>
      <c r="U299" s="819"/>
      <c r="V299" s="819"/>
      <c r="W299" s="819"/>
      <c r="X299" s="819"/>
      <c r="Y299" s="819"/>
      <c r="Z299" s="819"/>
    </row>
    <row r="300" spans="1:26" ht="86.25" customHeight="1">
      <c r="A300" s="819"/>
      <c r="B300" s="819"/>
      <c r="C300" s="819"/>
      <c r="D300" s="819"/>
      <c r="E300" s="819"/>
      <c r="F300" s="865"/>
      <c r="G300" s="819"/>
      <c r="H300" s="819"/>
      <c r="I300" s="819"/>
      <c r="J300" s="819"/>
      <c r="K300" s="819"/>
      <c r="L300" s="819"/>
      <c r="M300" s="819"/>
      <c r="N300" s="819"/>
      <c r="O300" s="819"/>
      <c r="P300" s="819"/>
      <c r="Q300" s="819"/>
      <c r="R300" s="819"/>
      <c r="S300" s="819"/>
      <c r="T300" s="819"/>
      <c r="U300" s="819"/>
      <c r="V300" s="819"/>
      <c r="W300" s="819"/>
      <c r="X300" s="819"/>
      <c r="Y300" s="819"/>
      <c r="Z300" s="819"/>
    </row>
    <row r="301" spans="1:26" ht="86.25" customHeight="1">
      <c r="A301" s="819"/>
      <c r="B301" s="819"/>
      <c r="C301" s="819"/>
      <c r="D301" s="819"/>
      <c r="E301" s="819"/>
      <c r="F301" s="865"/>
      <c r="G301" s="819"/>
      <c r="H301" s="819"/>
      <c r="I301" s="819"/>
      <c r="J301" s="819"/>
      <c r="K301" s="819"/>
      <c r="L301" s="819"/>
      <c r="M301" s="819"/>
      <c r="N301" s="819"/>
      <c r="O301" s="819"/>
      <c r="P301" s="819"/>
      <c r="Q301" s="819"/>
      <c r="R301" s="819"/>
      <c r="S301" s="819"/>
      <c r="T301" s="819"/>
      <c r="U301" s="819"/>
      <c r="V301" s="819"/>
      <c r="W301" s="819"/>
      <c r="X301" s="819"/>
      <c r="Y301" s="819"/>
      <c r="Z301" s="819"/>
    </row>
    <row r="302" spans="1:26" ht="86.25" customHeight="1">
      <c r="A302" s="819"/>
      <c r="B302" s="819"/>
      <c r="C302" s="819"/>
      <c r="D302" s="819"/>
      <c r="E302" s="819"/>
      <c r="F302" s="865"/>
      <c r="G302" s="819"/>
      <c r="H302" s="819"/>
      <c r="I302" s="819"/>
      <c r="J302" s="819"/>
      <c r="K302" s="819"/>
      <c r="L302" s="819"/>
      <c r="M302" s="819"/>
      <c r="N302" s="819"/>
      <c r="O302" s="819"/>
      <c r="P302" s="819"/>
      <c r="Q302" s="819"/>
      <c r="R302" s="819"/>
      <c r="S302" s="819"/>
      <c r="T302" s="819"/>
      <c r="U302" s="819"/>
      <c r="V302" s="819"/>
      <c r="W302" s="819"/>
      <c r="X302" s="819"/>
      <c r="Y302" s="819"/>
      <c r="Z302" s="819"/>
    </row>
    <row r="303" spans="1:26" ht="86.25" customHeight="1">
      <c r="A303" s="819"/>
      <c r="B303" s="819"/>
      <c r="C303" s="819"/>
      <c r="D303" s="819"/>
      <c r="E303" s="819"/>
      <c r="F303" s="865"/>
      <c r="G303" s="819"/>
      <c r="H303" s="819"/>
      <c r="I303" s="819"/>
      <c r="J303" s="819"/>
      <c r="K303" s="819"/>
      <c r="L303" s="819"/>
      <c r="M303" s="819"/>
      <c r="N303" s="819"/>
      <c r="O303" s="819"/>
      <c r="P303" s="819"/>
      <c r="Q303" s="819"/>
      <c r="R303" s="819"/>
      <c r="S303" s="819"/>
      <c r="T303" s="819"/>
      <c r="U303" s="819"/>
      <c r="V303" s="819"/>
      <c r="W303" s="819"/>
      <c r="X303" s="819"/>
      <c r="Y303" s="819"/>
      <c r="Z303" s="819"/>
    </row>
    <row r="304" spans="1:26" ht="86.25" customHeight="1">
      <c r="A304" s="819"/>
      <c r="B304" s="819"/>
      <c r="C304" s="819"/>
      <c r="D304" s="819"/>
      <c r="E304" s="819"/>
      <c r="F304" s="865"/>
      <c r="G304" s="819"/>
      <c r="H304" s="819"/>
      <c r="I304" s="819"/>
      <c r="J304" s="819"/>
      <c r="K304" s="819"/>
      <c r="L304" s="819"/>
      <c r="M304" s="819"/>
      <c r="N304" s="819"/>
      <c r="O304" s="819"/>
      <c r="P304" s="819"/>
      <c r="Q304" s="819"/>
      <c r="R304" s="819"/>
      <c r="S304" s="819"/>
      <c r="T304" s="819"/>
      <c r="U304" s="819"/>
      <c r="V304" s="819"/>
      <c r="W304" s="819"/>
      <c r="X304" s="819"/>
      <c r="Y304" s="819"/>
      <c r="Z304" s="819"/>
    </row>
    <row r="305" spans="1:26" ht="86.25" customHeight="1">
      <c r="A305" s="819"/>
      <c r="B305" s="819"/>
      <c r="C305" s="819"/>
      <c r="D305" s="819"/>
      <c r="E305" s="819"/>
      <c r="F305" s="865"/>
      <c r="G305" s="819"/>
      <c r="H305" s="819"/>
      <c r="I305" s="819"/>
      <c r="J305" s="819"/>
      <c r="K305" s="819"/>
      <c r="L305" s="819"/>
      <c r="M305" s="819"/>
      <c r="N305" s="819"/>
      <c r="O305" s="819"/>
      <c r="P305" s="819"/>
      <c r="Q305" s="819"/>
      <c r="R305" s="819"/>
      <c r="S305" s="819"/>
      <c r="T305" s="819"/>
      <c r="U305" s="819"/>
      <c r="V305" s="819"/>
      <c r="W305" s="819"/>
      <c r="X305" s="819"/>
      <c r="Y305" s="819"/>
      <c r="Z305" s="819"/>
    </row>
    <row r="306" spans="1:26" ht="86.25" customHeight="1">
      <c r="A306" s="819"/>
      <c r="B306" s="819"/>
      <c r="C306" s="819"/>
      <c r="D306" s="819"/>
      <c r="E306" s="819"/>
      <c r="F306" s="865"/>
      <c r="G306" s="819"/>
      <c r="H306" s="819"/>
      <c r="I306" s="819"/>
      <c r="J306" s="819"/>
      <c r="K306" s="819"/>
      <c r="L306" s="819"/>
      <c r="M306" s="819"/>
      <c r="N306" s="819"/>
      <c r="O306" s="819"/>
      <c r="P306" s="819"/>
      <c r="Q306" s="819"/>
      <c r="R306" s="819"/>
      <c r="S306" s="819"/>
      <c r="T306" s="819"/>
      <c r="U306" s="819"/>
      <c r="V306" s="819"/>
      <c r="W306" s="819"/>
      <c r="X306" s="819"/>
      <c r="Y306" s="819"/>
      <c r="Z306" s="819"/>
    </row>
    <row r="307" spans="1:26" ht="86.25" customHeight="1">
      <c r="A307" s="819"/>
      <c r="B307" s="819"/>
      <c r="C307" s="819"/>
      <c r="D307" s="819"/>
      <c r="E307" s="819"/>
      <c r="F307" s="865"/>
      <c r="G307" s="819"/>
      <c r="H307" s="819"/>
      <c r="I307" s="819"/>
      <c r="J307" s="819"/>
      <c r="K307" s="819"/>
      <c r="L307" s="819"/>
      <c r="M307" s="819"/>
      <c r="N307" s="819"/>
      <c r="O307" s="819"/>
      <c r="P307" s="819"/>
      <c r="Q307" s="819"/>
      <c r="R307" s="819"/>
      <c r="S307" s="819"/>
      <c r="T307" s="819"/>
      <c r="U307" s="819"/>
      <c r="V307" s="819"/>
      <c r="W307" s="819"/>
      <c r="X307" s="819"/>
      <c r="Y307" s="819"/>
      <c r="Z307" s="819"/>
    </row>
    <row r="308" spans="1:26" ht="86.25" customHeight="1">
      <c r="A308" s="819"/>
      <c r="B308" s="819"/>
      <c r="C308" s="819"/>
      <c r="D308" s="819"/>
      <c r="E308" s="819"/>
      <c r="F308" s="865"/>
      <c r="G308" s="819"/>
      <c r="H308" s="819"/>
      <c r="I308" s="819"/>
      <c r="J308" s="819"/>
      <c r="K308" s="819"/>
      <c r="L308" s="819"/>
      <c r="M308" s="819"/>
      <c r="N308" s="819"/>
      <c r="O308" s="819"/>
      <c r="P308" s="819"/>
      <c r="Q308" s="819"/>
      <c r="R308" s="819"/>
      <c r="S308" s="819"/>
      <c r="T308" s="819"/>
      <c r="U308" s="819"/>
      <c r="V308" s="819"/>
      <c r="W308" s="819"/>
      <c r="X308" s="819"/>
      <c r="Y308" s="819"/>
      <c r="Z308" s="819"/>
    </row>
    <row r="309" spans="1:26" ht="86.25" customHeight="1">
      <c r="A309" s="819"/>
      <c r="B309" s="819"/>
      <c r="C309" s="819"/>
      <c r="D309" s="819"/>
      <c r="E309" s="819"/>
      <c r="F309" s="865"/>
      <c r="G309" s="819"/>
      <c r="H309" s="819"/>
      <c r="I309" s="819"/>
      <c r="J309" s="819"/>
      <c r="K309" s="819"/>
      <c r="L309" s="819"/>
      <c r="M309" s="819"/>
      <c r="N309" s="819"/>
      <c r="O309" s="819"/>
      <c r="P309" s="819"/>
      <c r="Q309" s="819"/>
      <c r="R309" s="819"/>
      <c r="S309" s="819"/>
      <c r="T309" s="819"/>
      <c r="U309" s="819"/>
      <c r="V309" s="819"/>
      <c r="W309" s="819"/>
      <c r="X309" s="819"/>
      <c r="Y309" s="819"/>
      <c r="Z309" s="819"/>
    </row>
    <row r="310" spans="1:26" ht="86.25" customHeight="1">
      <c r="A310" s="819"/>
      <c r="B310" s="819"/>
      <c r="C310" s="819"/>
      <c r="D310" s="819"/>
      <c r="E310" s="819"/>
      <c r="F310" s="865"/>
      <c r="G310" s="819"/>
      <c r="H310" s="819"/>
      <c r="I310" s="819"/>
      <c r="J310" s="819"/>
      <c r="K310" s="819"/>
      <c r="L310" s="819"/>
      <c r="M310" s="819"/>
      <c r="N310" s="819"/>
      <c r="O310" s="819"/>
      <c r="P310" s="819"/>
      <c r="Q310" s="819"/>
      <c r="R310" s="819"/>
      <c r="S310" s="819"/>
      <c r="T310" s="819"/>
      <c r="U310" s="819"/>
      <c r="V310" s="819"/>
      <c r="W310" s="819"/>
      <c r="X310" s="819"/>
      <c r="Y310" s="819"/>
      <c r="Z310" s="819"/>
    </row>
    <row r="311" spans="1:26" ht="86.25" customHeight="1">
      <c r="A311" s="819"/>
      <c r="B311" s="819"/>
      <c r="C311" s="819"/>
      <c r="D311" s="819"/>
      <c r="E311" s="819"/>
      <c r="F311" s="865"/>
      <c r="G311" s="819"/>
      <c r="H311" s="819"/>
      <c r="I311" s="819"/>
      <c r="J311" s="819"/>
      <c r="K311" s="819"/>
      <c r="L311" s="819"/>
      <c r="M311" s="819"/>
      <c r="N311" s="819"/>
      <c r="O311" s="819"/>
      <c r="P311" s="819"/>
      <c r="Q311" s="819"/>
      <c r="R311" s="819"/>
      <c r="S311" s="819"/>
      <c r="T311" s="819"/>
      <c r="U311" s="819"/>
      <c r="V311" s="819"/>
      <c r="W311" s="819"/>
      <c r="X311" s="819"/>
      <c r="Y311" s="819"/>
      <c r="Z311" s="819"/>
    </row>
    <row r="312" spans="1:26" ht="86.25" customHeight="1">
      <c r="A312" s="819"/>
      <c r="B312" s="819"/>
      <c r="C312" s="819"/>
      <c r="D312" s="819"/>
      <c r="E312" s="819"/>
      <c r="F312" s="865"/>
      <c r="G312" s="819"/>
      <c r="H312" s="819"/>
      <c r="I312" s="819"/>
      <c r="J312" s="819"/>
      <c r="K312" s="819"/>
      <c r="L312" s="819"/>
      <c r="M312" s="819"/>
      <c r="N312" s="819"/>
      <c r="O312" s="819"/>
      <c r="P312" s="819"/>
      <c r="Q312" s="819"/>
      <c r="R312" s="819"/>
      <c r="S312" s="819"/>
      <c r="T312" s="819"/>
      <c r="U312" s="819"/>
      <c r="V312" s="819"/>
      <c r="W312" s="819"/>
      <c r="X312" s="819"/>
      <c r="Y312" s="819"/>
      <c r="Z312" s="819"/>
    </row>
    <row r="313" spans="1:26" ht="86.25" customHeight="1">
      <c r="A313" s="819"/>
      <c r="B313" s="819"/>
      <c r="C313" s="819"/>
      <c r="D313" s="819"/>
      <c r="E313" s="819"/>
      <c r="F313" s="865"/>
      <c r="G313" s="819"/>
      <c r="H313" s="819"/>
      <c r="I313" s="819"/>
      <c r="J313" s="819"/>
      <c r="K313" s="819"/>
      <c r="L313" s="819"/>
      <c r="M313" s="819"/>
      <c r="N313" s="819"/>
      <c r="O313" s="819"/>
      <c r="P313" s="819"/>
      <c r="Q313" s="819"/>
      <c r="R313" s="819"/>
      <c r="S313" s="819"/>
      <c r="T313" s="819"/>
      <c r="U313" s="819"/>
      <c r="V313" s="819"/>
      <c r="W313" s="819"/>
      <c r="X313" s="819"/>
      <c r="Y313" s="819"/>
      <c r="Z313" s="819"/>
    </row>
    <row r="314" spans="1:26" ht="86.25" customHeight="1">
      <c r="A314" s="819"/>
      <c r="B314" s="819"/>
      <c r="C314" s="819"/>
      <c r="D314" s="819"/>
      <c r="E314" s="819"/>
      <c r="F314" s="865"/>
      <c r="G314" s="819"/>
      <c r="H314" s="819"/>
      <c r="I314" s="819"/>
      <c r="J314" s="819"/>
      <c r="K314" s="819"/>
      <c r="L314" s="819"/>
      <c r="M314" s="819"/>
      <c r="N314" s="819"/>
      <c r="O314" s="819"/>
      <c r="P314" s="819"/>
      <c r="Q314" s="819"/>
      <c r="R314" s="819"/>
      <c r="S314" s="819"/>
      <c r="T314" s="819"/>
      <c r="U314" s="819"/>
      <c r="V314" s="819"/>
      <c r="W314" s="819"/>
      <c r="X314" s="819"/>
      <c r="Y314" s="819"/>
      <c r="Z314" s="819"/>
    </row>
    <row r="315" spans="1:26" ht="86.25" customHeight="1">
      <c r="A315" s="819"/>
      <c r="B315" s="819"/>
      <c r="C315" s="819"/>
      <c r="D315" s="819"/>
      <c r="E315" s="819"/>
      <c r="F315" s="865"/>
      <c r="G315" s="819"/>
      <c r="H315" s="819"/>
      <c r="I315" s="819"/>
      <c r="J315" s="819"/>
      <c r="K315" s="819"/>
      <c r="L315" s="819"/>
      <c r="M315" s="819"/>
      <c r="N315" s="819"/>
      <c r="O315" s="819"/>
      <c r="P315" s="819"/>
      <c r="Q315" s="819"/>
      <c r="R315" s="819"/>
      <c r="S315" s="819"/>
      <c r="T315" s="819"/>
      <c r="U315" s="819"/>
      <c r="V315" s="819"/>
      <c r="W315" s="819"/>
      <c r="X315" s="819"/>
      <c r="Y315" s="819"/>
      <c r="Z315" s="819"/>
    </row>
    <row r="316" spans="1:26" ht="86.25" customHeight="1">
      <c r="A316" s="819"/>
      <c r="B316" s="819"/>
      <c r="C316" s="819"/>
      <c r="D316" s="819"/>
      <c r="E316" s="819"/>
      <c r="F316" s="865"/>
      <c r="G316" s="819"/>
      <c r="H316" s="819"/>
      <c r="I316" s="819"/>
      <c r="J316" s="819"/>
      <c r="K316" s="819"/>
      <c r="L316" s="819"/>
      <c r="M316" s="819"/>
      <c r="N316" s="819"/>
      <c r="O316" s="819"/>
      <c r="P316" s="819"/>
      <c r="Q316" s="819"/>
      <c r="R316" s="819"/>
      <c r="S316" s="819"/>
      <c r="T316" s="819"/>
      <c r="U316" s="819"/>
      <c r="V316" s="819"/>
      <c r="W316" s="819"/>
      <c r="X316" s="819"/>
      <c r="Y316" s="819"/>
      <c r="Z316" s="819"/>
    </row>
    <row r="317" spans="1:26" ht="86.25" customHeight="1">
      <c r="A317" s="819"/>
      <c r="B317" s="819"/>
      <c r="C317" s="819"/>
      <c r="D317" s="819"/>
      <c r="E317" s="819"/>
      <c r="F317" s="865"/>
      <c r="G317" s="819"/>
      <c r="H317" s="819"/>
      <c r="I317" s="819"/>
      <c r="J317" s="819"/>
      <c r="K317" s="819"/>
      <c r="L317" s="819"/>
      <c r="M317" s="819"/>
      <c r="N317" s="819"/>
      <c r="O317" s="819"/>
      <c r="P317" s="819"/>
      <c r="Q317" s="819"/>
      <c r="R317" s="819"/>
      <c r="S317" s="819"/>
      <c r="T317" s="819"/>
      <c r="U317" s="819"/>
      <c r="V317" s="819"/>
      <c r="W317" s="819"/>
      <c r="X317" s="819"/>
      <c r="Y317" s="819"/>
      <c r="Z317" s="819"/>
    </row>
    <row r="318" spans="1:26" ht="86.25" customHeight="1">
      <c r="A318" s="819"/>
      <c r="B318" s="819"/>
      <c r="C318" s="819"/>
      <c r="D318" s="819"/>
      <c r="E318" s="819"/>
      <c r="F318" s="865"/>
      <c r="G318" s="819"/>
      <c r="H318" s="819"/>
      <c r="I318" s="819"/>
      <c r="J318" s="819"/>
      <c r="K318" s="819"/>
      <c r="L318" s="819"/>
      <c r="M318" s="819"/>
      <c r="N318" s="819"/>
      <c r="O318" s="819"/>
      <c r="P318" s="819"/>
      <c r="Q318" s="819"/>
      <c r="R318" s="819"/>
      <c r="S318" s="819"/>
      <c r="T318" s="819"/>
      <c r="U318" s="819"/>
      <c r="V318" s="819"/>
      <c r="W318" s="819"/>
      <c r="X318" s="819"/>
      <c r="Y318" s="819"/>
      <c r="Z318" s="819"/>
    </row>
    <row r="319" spans="1:26" ht="86.25" customHeight="1">
      <c r="A319" s="819"/>
      <c r="B319" s="819"/>
      <c r="C319" s="819"/>
      <c r="D319" s="819"/>
      <c r="E319" s="819"/>
      <c r="F319" s="865"/>
      <c r="G319" s="819"/>
      <c r="H319" s="819"/>
      <c r="I319" s="819"/>
      <c r="J319" s="819"/>
      <c r="K319" s="819"/>
      <c r="L319" s="819"/>
      <c r="M319" s="819"/>
      <c r="N319" s="819"/>
      <c r="O319" s="819"/>
      <c r="P319" s="819"/>
      <c r="Q319" s="819"/>
      <c r="R319" s="819"/>
      <c r="S319" s="819"/>
      <c r="T319" s="819"/>
      <c r="U319" s="819"/>
      <c r="V319" s="819"/>
      <c r="W319" s="819"/>
      <c r="X319" s="819"/>
      <c r="Y319" s="819"/>
      <c r="Z319" s="819"/>
    </row>
    <row r="320" spans="1:26" ht="86.25" customHeight="1">
      <c r="A320" s="819"/>
      <c r="B320" s="819"/>
      <c r="C320" s="819"/>
      <c r="D320" s="819"/>
      <c r="E320" s="819"/>
      <c r="F320" s="865"/>
      <c r="G320" s="819"/>
      <c r="H320" s="819"/>
      <c r="I320" s="819"/>
      <c r="J320" s="819"/>
      <c r="K320" s="819"/>
      <c r="L320" s="819"/>
      <c r="M320" s="819"/>
      <c r="N320" s="819"/>
      <c r="O320" s="819"/>
      <c r="P320" s="819"/>
      <c r="Q320" s="819"/>
      <c r="R320" s="819"/>
      <c r="S320" s="819"/>
      <c r="T320" s="819"/>
      <c r="U320" s="819"/>
      <c r="V320" s="819"/>
      <c r="W320" s="819"/>
      <c r="X320" s="819"/>
      <c r="Y320" s="819"/>
      <c r="Z320" s="819"/>
    </row>
    <row r="321" spans="1:26" ht="86.25" customHeight="1">
      <c r="A321" s="819"/>
      <c r="B321" s="819"/>
      <c r="C321" s="819"/>
      <c r="D321" s="819"/>
      <c r="E321" s="819"/>
      <c r="F321" s="865"/>
      <c r="G321" s="819"/>
      <c r="H321" s="819"/>
      <c r="I321" s="819"/>
      <c r="J321" s="819"/>
      <c r="K321" s="819"/>
      <c r="L321" s="819"/>
      <c r="M321" s="819"/>
      <c r="N321" s="819"/>
      <c r="O321" s="819"/>
      <c r="P321" s="819"/>
      <c r="Q321" s="819"/>
      <c r="R321" s="819"/>
      <c r="S321" s="819"/>
      <c r="T321" s="819"/>
      <c r="U321" s="819"/>
      <c r="V321" s="819"/>
      <c r="W321" s="819"/>
      <c r="X321" s="819"/>
      <c r="Y321" s="819"/>
      <c r="Z321" s="819"/>
    </row>
    <row r="322" spans="1:26" ht="86.25" customHeight="1">
      <c r="A322" s="819"/>
      <c r="B322" s="819"/>
      <c r="C322" s="819"/>
      <c r="D322" s="819"/>
      <c r="E322" s="819"/>
      <c r="F322" s="865"/>
      <c r="G322" s="819"/>
      <c r="H322" s="819"/>
      <c r="I322" s="819"/>
      <c r="J322" s="819"/>
      <c r="K322" s="819"/>
      <c r="L322" s="819"/>
      <c r="M322" s="819"/>
      <c r="N322" s="819"/>
      <c r="O322" s="819"/>
      <c r="P322" s="819"/>
      <c r="Q322" s="819"/>
      <c r="R322" s="819"/>
      <c r="S322" s="819"/>
      <c r="T322" s="819"/>
      <c r="U322" s="819"/>
      <c r="V322" s="819"/>
      <c r="W322" s="819"/>
      <c r="X322" s="819"/>
      <c r="Y322" s="819"/>
      <c r="Z322" s="819"/>
    </row>
    <row r="323" spans="1:26" ht="86.25" customHeight="1">
      <c r="A323" s="819"/>
      <c r="B323" s="819"/>
      <c r="C323" s="819"/>
      <c r="D323" s="819"/>
      <c r="E323" s="819"/>
      <c r="F323" s="865"/>
      <c r="G323" s="819"/>
      <c r="H323" s="819"/>
      <c r="I323" s="819"/>
      <c r="J323" s="819"/>
      <c r="K323" s="819"/>
      <c r="L323" s="819"/>
      <c r="M323" s="819"/>
      <c r="N323" s="819"/>
      <c r="O323" s="819"/>
      <c r="P323" s="819"/>
      <c r="Q323" s="819"/>
      <c r="R323" s="819"/>
      <c r="S323" s="819"/>
      <c r="T323" s="819"/>
      <c r="U323" s="819"/>
      <c r="V323" s="819"/>
      <c r="W323" s="819"/>
      <c r="X323" s="819"/>
      <c r="Y323" s="819"/>
      <c r="Z323" s="819"/>
    </row>
    <row r="324" spans="1:26" ht="86.25" customHeight="1">
      <c r="A324" s="819"/>
      <c r="B324" s="819"/>
      <c r="C324" s="819"/>
      <c r="D324" s="819"/>
      <c r="E324" s="819"/>
      <c r="F324" s="865"/>
      <c r="G324" s="819"/>
      <c r="H324" s="819"/>
      <c r="I324" s="819"/>
      <c r="J324" s="819"/>
      <c r="K324" s="819"/>
      <c r="L324" s="819"/>
      <c r="M324" s="819"/>
      <c r="N324" s="819"/>
      <c r="O324" s="819"/>
      <c r="P324" s="819"/>
      <c r="Q324" s="819"/>
      <c r="R324" s="819"/>
      <c r="S324" s="819"/>
      <c r="T324" s="819"/>
      <c r="U324" s="819"/>
      <c r="V324" s="819"/>
      <c r="W324" s="819"/>
      <c r="X324" s="819"/>
      <c r="Y324" s="819"/>
      <c r="Z324" s="819"/>
    </row>
    <row r="325" spans="1:26" ht="86.25" customHeight="1">
      <c r="A325" s="819"/>
      <c r="B325" s="819"/>
      <c r="C325" s="819"/>
      <c r="D325" s="819"/>
      <c r="E325" s="819"/>
      <c r="F325" s="865"/>
      <c r="G325" s="819"/>
      <c r="H325" s="819"/>
      <c r="I325" s="819"/>
      <c r="J325" s="819"/>
      <c r="K325" s="819"/>
      <c r="L325" s="819"/>
      <c r="M325" s="819"/>
      <c r="N325" s="819"/>
      <c r="O325" s="819"/>
      <c r="P325" s="819"/>
      <c r="Q325" s="819"/>
      <c r="R325" s="819"/>
      <c r="S325" s="819"/>
      <c r="T325" s="819"/>
      <c r="U325" s="819"/>
      <c r="V325" s="819"/>
      <c r="W325" s="819"/>
      <c r="X325" s="819"/>
      <c r="Y325" s="819"/>
      <c r="Z325" s="819"/>
    </row>
    <row r="326" spans="1:26" ht="86.25" customHeight="1">
      <c r="A326" s="819"/>
      <c r="B326" s="819"/>
      <c r="C326" s="819"/>
      <c r="D326" s="819"/>
      <c r="E326" s="819"/>
      <c r="F326" s="865"/>
      <c r="G326" s="819"/>
      <c r="H326" s="819"/>
      <c r="I326" s="819"/>
      <c r="J326" s="819"/>
      <c r="K326" s="819"/>
      <c r="L326" s="819"/>
      <c r="M326" s="819"/>
      <c r="N326" s="819"/>
      <c r="O326" s="819"/>
      <c r="P326" s="819"/>
      <c r="Q326" s="819"/>
      <c r="R326" s="819"/>
      <c r="S326" s="819"/>
      <c r="T326" s="819"/>
      <c r="U326" s="819"/>
      <c r="V326" s="819"/>
      <c r="W326" s="819"/>
      <c r="X326" s="819"/>
      <c r="Y326" s="819"/>
      <c r="Z326" s="819"/>
    </row>
    <row r="327" spans="1:26" ht="86.25" customHeight="1">
      <c r="A327" s="819"/>
      <c r="B327" s="819"/>
      <c r="C327" s="819"/>
      <c r="D327" s="819"/>
      <c r="E327" s="819"/>
      <c r="F327" s="865"/>
      <c r="G327" s="819"/>
      <c r="H327" s="819"/>
      <c r="I327" s="819"/>
      <c r="J327" s="819"/>
      <c r="K327" s="819"/>
      <c r="L327" s="819"/>
      <c r="M327" s="819"/>
      <c r="N327" s="819"/>
      <c r="O327" s="819"/>
      <c r="P327" s="819"/>
      <c r="Q327" s="819"/>
      <c r="R327" s="819"/>
      <c r="S327" s="819"/>
      <c r="T327" s="819"/>
      <c r="U327" s="819"/>
      <c r="V327" s="819"/>
      <c r="W327" s="819"/>
      <c r="X327" s="819"/>
      <c r="Y327" s="819"/>
      <c r="Z327" s="819"/>
    </row>
    <row r="328" spans="1:26" ht="86.25" customHeight="1">
      <c r="A328" s="819"/>
      <c r="B328" s="819"/>
      <c r="C328" s="819"/>
      <c r="D328" s="819"/>
      <c r="E328" s="819"/>
      <c r="F328" s="865"/>
      <c r="G328" s="819"/>
      <c r="H328" s="819"/>
      <c r="I328" s="819"/>
      <c r="J328" s="819"/>
      <c r="K328" s="819"/>
      <c r="L328" s="819"/>
      <c r="M328" s="819"/>
      <c r="N328" s="819"/>
      <c r="O328" s="819"/>
      <c r="P328" s="819"/>
      <c r="Q328" s="819"/>
      <c r="R328" s="819"/>
      <c r="S328" s="819"/>
      <c r="T328" s="819"/>
      <c r="U328" s="819"/>
      <c r="V328" s="819"/>
      <c r="W328" s="819"/>
      <c r="X328" s="819"/>
      <c r="Y328" s="819"/>
      <c r="Z328" s="819"/>
    </row>
    <row r="329" spans="1:26" ht="86.25" customHeight="1">
      <c r="A329" s="819"/>
      <c r="B329" s="819"/>
      <c r="C329" s="819"/>
      <c r="D329" s="819"/>
      <c r="E329" s="819"/>
      <c r="F329" s="865"/>
      <c r="G329" s="819"/>
      <c r="H329" s="819"/>
      <c r="I329" s="819"/>
      <c r="J329" s="819"/>
      <c r="K329" s="819"/>
      <c r="L329" s="819"/>
      <c r="M329" s="819"/>
      <c r="N329" s="819"/>
      <c r="O329" s="819"/>
      <c r="P329" s="819"/>
      <c r="Q329" s="819"/>
      <c r="R329" s="819"/>
      <c r="S329" s="819"/>
      <c r="T329" s="819"/>
      <c r="U329" s="819"/>
      <c r="V329" s="819"/>
      <c r="W329" s="819"/>
      <c r="X329" s="819"/>
      <c r="Y329" s="819"/>
      <c r="Z329" s="819"/>
    </row>
    <row r="330" spans="1:26" ht="86.25" customHeight="1">
      <c r="A330" s="819"/>
      <c r="B330" s="819"/>
      <c r="C330" s="819"/>
      <c r="D330" s="819"/>
      <c r="E330" s="819"/>
      <c r="F330" s="865"/>
      <c r="G330" s="819"/>
      <c r="H330" s="819"/>
      <c r="I330" s="819"/>
      <c r="J330" s="819"/>
      <c r="K330" s="819"/>
      <c r="L330" s="819"/>
      <c r="M330" s="819"/>
      <c r="N330" s="819"/>
      <c r="O330" s="819"/>
      <c r="P330" s="819"/>
      <c r="Q330" s="819"/>
      <c r="R330" s="819"/>
      <c r="S330" s="819"/>
      <c r="T330" s="819"/>
      <c r="U330" s="819"/>
      <c r="V330" s="819"/>
      <c r="W330" s="819"/>
      <c r="X330" s="819"/>
      <c r="Y330" s="819"/>
      <c r="Z330" s="819"/>
    </row>
    <row r="331" spans="1:26" ht="86.25" customHeight="1">
      <c r="A331" s="819"/>
      <c r="B331" s="819"/>
      <c r="C331" s="819"/>
      <c r="D331" s="819"/>
      <c r="E331" s="819"/>
      <c r="F331" s="865"/>
      <c r="G331" s="819"/>
      <c r="H331" s="819"/>
      <c r="I331" s="819"/>
      <c r="J331" s="819"/>
      <c r="K331" s="819"/>
      <c r="L331" s="819"/>
      <c r="M331" s="819"/>
      <c r="N331" s="819"/>
      <c r="O331" s="819"/>
      <c r="P331" s="819"/>
      <c r="Q331" s="819"/>
      <c r="R331" s="819"/>
      <c r="S331" s="819"/>
      <c r="T331" s="819"/>
      <c r="U331" s="819"/>
      <c r="V331" s="819"/>
      <c r="W331" s="819"/>
      <c r="X331" s="819"/>
      <c r="Y331" s="819"/>
      <c r="Z331" s="819"/>
    </row>
    <row r="332" spans="1:26" ht="86.25" customHeight="1">
      <c r="A332" s="819"/>
      <c r="B332" s="819"/>
      <c r="C332" s="819"/>
      <c r="D332" s="819"/>
      <c r="E332" s="819"/>
      <c r="F332" s="865"/>
      <c r="G332" s="819"/>
      <c r="H332" s="819"/>
      <c r="I332" s="819"/>
      <c r="J332" s="819"/>
      <c r="K332" s="819"/>
      <c r="L332" s="819"/>
      <c r="M332" s="819"/>
      <c r="N332" s="819"/>
      <c r="O332" s="819"/>
      <c r="P332" s="819"/>
      <c r="Q332" s="819"/>
      <c r="R332" s="819"/>
      <c r="S332" s="819"/>
      <c r="T332" s="819"/>
      <c r="U332" s="819"/>
      <c r="V332" s="819"/>
      <c r="W332" s="819"/>
      <c r="X332" s="819"/>
      <c r="Y332" s="819"/>
      <c r="Z332" s="819"/>
    </row>
    <row r="333" spans="1:26" ht="86.25" customHeight="1">
      <c r="A333" s="819"/>
      <c r="B333" s="819"/>
      <c r="C333" s="819"/>
      <c r="D333" s="819"/>
      <c r="E333" s="819"/>
      <c r="F333" s="865"/>
      <c r="G333" s="819"/>
      <c r="H333" s="819"/>
      <c r="I333" s="819"/>
      <c r="J333" s="819"/>
      <c r="K333" s="819"/>
      <c r="L333" s="819"/>
      <c r="M333" s="819"/>
      <c r="N333" s="819"/>
      <c r="O333" s="819"/>
      <c r="P333" s="819"/>
      <c r="Q333" s="819"/>
      <c r="R333" s="819"/>
      <c r="S333" s="819"/>
      <c r="T333" s="819"/>
      <c r="U333" s="819"/>
      <c r="V333" s="819"/>
      <c r="W333" s="819"/>
      <c r="X333" s="819"/>
      <c r="Y333" s="819"/>
      <c r="Z333" s="819"/>
    </row>
    <row r="334" spans="1:26" ht="86.25" customHeight="1">
      <c r="A334" s="819"/>
      <c r="B334" s="819"/>
      <c r="C334" s="819"/>
      <c r="D334" s="819"/>
      <c r="E334" s="819"/>
      <c r="F334" s="865"/>
      <c r="G334" s="819"/>
      <c r="H334" s="819"/>
      <c r="I334" s="819"/>
      <c r="J334" s="819"/>
      <c r="K334" s="819"/>
      <c r="L334" s="819"/>
      <c r="M334" s="819"/>
      <c r="N334" s="819"/>
      <c r="O334" s="819"/>
      <c r="P334" s="819"/>
      <c r="Q334" s="819"/>
      <c r="R334" s="819"/>
      <c r="S334" s="819"/>
      <c r="T334" s="819"/>
      <c r="U334" s="819"/>
      <c r="V334" s="819"/>
      <c r="W334" s="819"/>
      <c r="X334" s="819"/>
      <c r="Y334" s="819"/>
      <c r="Z334" s="819"/>
    </row>
    <row r="335" spans="1:26" ht="86.25" customHeight="1">
      <c r="A335" s="819"/>
      <c r="B335" s="819"/>
      <c r="C335" s="819"/>
      <c r="D335" s="819"/>
      <c r="E335" s="819"/>
      <c r="F335" s="865"/>
      <c r="G335" s="819"/>
      <c r="H335" s="819"/>
      <c r="I335" s="819"/>
      <c r="J335" s="819"/>
      <c r="K335" s="819"/>
      <c r="L335" s="819"/>
      <c r="M335" s="819"/>
      <c r="N335" s="819"/>
      <c r="O335" s="819"/>
      <c r="P335" s="819"/>
      <c r="Q335" s="819"/>
      <c r="R335" s="819"/>
      <c r="S335" s="819"/>
      <c r="T335" s="819"/>
      <c r="U335" s="819"/>
      <c r="V335" s="819"/>
      <c r="W335" s="819"/>
      <c r="X335" s="819"/>
      <c r="Y335" s="819"/>
      <c r="Z335" s="819"/>
    </row>
    <row r="336" spans="1:26" ht="86.25" customHeight="1">
      <c r="A336" s="819"/>
      <c r="B336" s="819"/>
      <c r="C336" s="819"/>
      <c r="D336" s="819"/>
      <c r="E336" s="819"/>
      <c r="F336" s="865"/>
      <c r="G336" s="819"/>
      <c r="H336" s="819"/>
      <c r="I336" s="819"/>
      <c r="J336" s="819"/>
      <c r="K336" s="819"/>
      <c r="L336" s="819"/>
      <c r="M336" s="819"/>
      <c r="N336" s="819"/>
      <c r="O336" s="819"/>
      <c r="P336" s="819"/>
      <c r="Q336" s="819"/>
      <c r="R336" s="819"/>
      <c r="S336" s="819"/>
      <c r="T336" s="819"/>
      <c r="U336" s="819"/>
      <c r="V336" s="819"/>
      <c r="W336" s="819"/>
      <c r="X336" s="819"/>
      <c r="Y336" s="819"/>
      <c r="Z336" s="819"/>
    </row>
    <row r="337" spans="1:26" ht="86.25" customHeight="1">
      <c r="A337" s="819"/>
      <c r="B337" s="819"/>
      <c r="C337" s="819"/>
      <c r="D337" s="819"/>
      <c r="E337" s="819"/>
      <c r="F337" s="865"/>
      <c r="G337" s="819"/>
      <c r="H337" s="819"/>
      <c r="I337" s="819"/>
      <c r="J337" s="819"/>
      <c r="K337" s="819"/>
      <c r="L337" s="819"/>
      <c r="M337" s="819"/>
      <c r="N337" s="819"/>
      <c r="O337" s="819"/>
      <c r="P337" s="819"/>
      <c r="Q337" s="819"/>
      <c r="R337" s="819"/>
      <c r="S337" s="819"/>
      <c r="T337" s="819"/>
      <c r="U337" s="819"/>
      <c r="V337" s="819"/>
      <c r="W337" s="819"/>
      <c r="X337" s="819"/>
      <c r="Y337" s="819"/>
      <c r="Z337" s="819"/>
    </row>
    <row r="338" spans="1:26" ht="86.25" customHeight="1">
      <c r="A338" s="819"/>
      <c r="B338" s="819"/>
      <c r="C338" s="819"/>
      <c r="D338" s="819"/>
      <c r="E338" s="819"/>
      <c r="F338" s="865"/>
      <c r="G338" s="819"/>
      <c r="H338" s="819"/>
      <c r="I338" s="819"/>
      <c r="J338" s="819"/>
      <c r="K338" s="819"/>
      <c r="L338" s="819"/>
      <c r="M338" s="819"/>
      <c r="N338" s="819"/>
      <c r="O338" s="819"/>
      <c r="P338" s="819"/>
      <c r="Q338" s="819"/>
      <c r="R338" s="819"/>
      <c r="S338" s="819"/>
      <c r="T338" s="819"/>
      <c r="U338" s="819"/>
      <c r="V338" s="819"/>
      <c r="W338" s="819"/>
      <c r="X338" s="819"/>
      <c r="Y338" s="819"/>
      <c r="Z338" s="819"/>
    </row>
    <row r="339" spans="1:26" ht="86.25" customHeight="1">
      <c r="A339" s="819"/>
      <c r="B339" s="819"/>
      <c r="C339" s="819"/>
      <c r="D339" s="819"/>
      <c r="E339" s="819"/>
      <c r="F339" s="865"/>
      <c r="G339" s="819"/>
      <c r="H339" s="819"/>
      <c r="I339" s="819"/>
      <c r="J339" s="819"/>
      <c r="K339" s="819"/>
      <c r="L339" s="819"/>
      <c r="M339" s="819"/>
      <c r="N339" s="819"/>
      <c r="O339" s="819"/>
      <c r="P339" s="819"/>
      <c r="Q339" s="819"/>
      <c r="R339" s="819"/>
      <c r="S339" s="819"/>
      <c r="T339" s="819"/>
      <c r="U339" s="819"/>
      <c r="V339" s="819"/>
      <c r="W339" s="819"/>
      <c r="X339" s="819"/>
      <c r="Y339" s="819"/>
      <c r="Z339" s="819"/>
    </row>
    <row r="340" spans="1:26" ht="86.25" customHeight="1">
      <c r="A340" s="819"/>
      <c r="B340" s="819"/>
      <c r="C340" s="819"/>
      <c r="D340" s="819"/>
      <c r="E340" s="819"/>
      <c r="F340" s="865"/>
      <c r="G340" s="819"/>
      <c r="H340" s="819"/>
      <c r="I340" s="819"/>
      <c r="J340" s="819"/>
      <c r="K340" s="819"/>
      <c r="L340" s="819"/>
      <c r="M340" s="819"/>
      <c r="N340" s="819"/>
      <c r="O340" s="819"/>
      <c r="P340" s="819"/>
      <c r="Q340" s="819"/>
      <c r="R340" s="819"/>
      <c r="S340" s="819"/>
      <c r="T340" s="819"/>
      <c r="U340" s="819"/>
      <c r="V340" s="819"/>
      <c r="W340" s="819"/>
      <c r="X340" s="819"/>
      <c r="Y340" s="819"/>
      <c r="Z340" s="819"/>
    </row>
    <row r="341" spans="1:26" ht="86.25" customHeight="1">
      <c r="A341" s="819"/>
      <c r="B341" s="819"/>
      <c r="C341" s="819"/>
      <c r="D341" s="819"/>
      <c r="E341" s="819"/>
      <c r="F341" s="865"/>
      <c r="G341" s="819"/>
      <c r="H341" s="819"/>
      <c r="I341" s="819"/>
      <c r="J341" s="819"/>
      <c r="K341" s="819"/>
      <c r="L341" s="819"/>
      <c r="M341" s="819"/>
      <c r="N341" s="819"/>
      <c r="O341" s="819"/>
      <c r="P341" s="819"/>
      <c r="Q341" s="819"/>
      <c r="R341" s="819"/>
      <c r="S341" s="819"/>
      <c r="T341" s="819"/>
      <c r="U341" s="819"/>
      <c r="V341" s="819"/>
      <c r="W341" s="819"/>
      <c r="X341" s="819"/>
      <c r="Y341" s="819"/>
      <c r="Z341" s="819"/>
    </row>
    <row r="342" spans="1:26" ht="86.25" customHeight="1">
      <c r="A342" s="819"/>
      <c r="B342" s="819"/>
      <c r="C342" s="819"/>
      <c r="D342" s="819"/>
      <c r="E342" s="819"/>
      <c r="F342" s="865"/>
      <c r="G342" s="819"/>
      <c r="H342" s="819"/>
      <c r="I342" s="819"/>
      <c r="J342" s="819"/>
      <c r="K342" s="819"/>
      <c r="L342" s="819"/>
      <c r="M342" s="819"/>
      <c r="N342" s="819"/>
      <c r="O342" s="819"/>
      <c r="P342" s="819"/>
      <c r="Q342" s="819"/>
      <c r="R342" s="819"/>
      <c r="S342" s="819"/>
      <c r="T342" s="819"/>
      <c r="U342" s="819"/>
      <c r="V342" s="819"/>
      <c r="W342" s="819"/>
      <c r="X342" s="819"/>
      <c r="Y342" s="819"/>
      <c r="Z342" s="819"/>
    </row>
    <row r="343" spans="1:26" ht="86.25" customHeight="1">
      <c r="A343" s="819"/>
      <c r="B343" s="819"/>
      <c r="C343" s="819"/>
      <c r="D343" s="819"/>
      <c r="E343" s="819"/>
      <c r="F343" s="865"/>
      <c r="G343" s="819"/>
      <c r="H343" s="819"/>
      <c r="I343" s="819"/>
      <c r="J343" s="819"/>
      <c r="K343" s="819"/>
      <c r="L343" s="819"/>
      <c r="M343" s="819"/>
      <c r="N343" s="819"/>
      <c r="O343" s="819"/>
      <c r="P343" s="819"/>
      <c r="Q343" s="819"/>
      <c r="R343" s="819"/>
      <c r="S343" s="819"/>
      <c r="T343" s="819"/>
      <c r="U343" s="819"/>
      <c r="V343" s="819"/>
      <c r="W343" s="819"/>
      <c r="X343" s="819"/>
      <c r="Y343" s="819"/>
      <c r="Z343" s="819"/>
    </row>
    <row r="344" spans="1:26" ht="86.25" customHeight="1">
      <c r="A344" s="819"/>
      <c r="B344" s="819"/>
      <c r="C344" s="819"/>
      <c r="D344" s="819"/>
      <c r="E344" s="819"/>
      <c r="F344" s="865"/>
      <c r="G344" s="819"/>
      <c r="H344" s="819"/>
      <c r="I344" s="819"/>
      <c r="J344" s="819"/>
      <c r="K344" s="819"/>
      <c r="L344" s="819"/>
      <c r="M344" s="819"/>
      <c r="N344" s="819"/>
      <c r="O344" s="819"/>
      <c r="P344" s="819"/>
      <c r="Q344" s="819"/>
      <c r="R344" s="819"/>
      <c r="S344" s="819"/>
      <c r="T344" s="819"/>
      <c r="U344" s="819"/>
      <c r="V344" s="819"/>
      <c r="W344" s="819"/>
      <c r="X344" s="819"/>
      <c r="Y344" s="819"/>
      <c r="Z344" s="819"/>
    </row>
    <row r="345" spans="1:26" ht="86.25" customHeight="1">
      <c r="A345" s="819"/>
      <c r="B345" s="819"/>
      <c r="C345" s="819"/>
      <c r="D345" s="819"/>
      <c r="E345" s="819"/>
      <c r="F345" s="865"/>
      <c r="G345" s="819"/>
      <c r="H345" s="819"/>
      <c r="I345" s="819"/>
      <c r="J345" s="819"/>
      <c r="K345" s="819"/>
      <c r="L345" s="819"/>
      <c r="M345" s="819"/>
      <c r="N345" s="819"/>
      <c r="O345" s="819"/>
      <c r="P345" s="819"/>
      <c r="Q345" s="819"/>
      <c r="R345" s="819"/>
      <c r="S345" s="819"/>
      <c r="T345" s="819"/>
      <c r="U345" s="819"/>
      <c r="V345" s="819"/>
      <c r="W345" s="819"/>
      <c r="X345" s="819"/>
      <c r="Y345" s="819"/>
      <c r="Z345" s="819"/>
    </row>
    <row r="346" spans="1:26" ht="86.25" customHeight="1">
      <c r="A346" s="819"/>
      <c r="B346" s="819"/>
      <c r="C346" s="819"/>
      <c r="D346" s="819"/>
      <c r="E346" s="819"/>
      <c r="F346" s="865"/>
      <c r="G346" s="819"/>
      <c r="H346" s="819"/>
      <c r="I346" s="819"/>
      <c r="J346" s="819"/>
      <c r="K346" s="819"/>
      <c r="L346" s="819"/>
      <c r="M346" s="819"/>
      <c r="N346" s="819"/>
      <c r="O346" s="819"/>
      <c r="P346" s="819"/>
      <c r="Q346" s="819"/>
      <c r="R346" s="819"/>
      <c r="S346" s="819"/>
      <c r="T346" s="819"/>
      <c r="U346" s="819"/>
      <c r="V346" s="819"/>
      <c r="W346" s="819"/>
      <c r="X346" s="819"/>
      <c r="Y346" s="819"/>
      <c r="Z346" s="819"/>
    </row>
    <row r="347" spans="1:26" ht="86.25" customHeight="1">
      <c r="A347" s="819"/>
      <c r="B347" s="819"/>
      <c r="C347" s="819"/>
      <c r="D347" s="819"/>
      <c r="E347" s="819"/>
      <c r="F347" s="865"/>
      <c r="G347" s="819"/>
      <c r="H347" s="819"/>
      <c r="I347" s="819"/>
      <c r="J347" s="819"/>
      <c r="K347" s="819"/>
      <c r="L347" s="819"/>
      <c r="M347" s="819"/>
      <c r="N347" s="819"/>
      <c r="O347" s="819"/>
      <c r="P347" s="819"/>
      <c r="Q347" s="819"/>
      <c r="R347" s="819"/>
      <c r="S347" s="819"/>
      <c r="T347" s="819"/>
      <c r="U347" s="819"/>
      <c r="V347" s="819"/>
      <c r="W347" s="819"/>
      <c r="X347" s="819"/>
      <c r="Y347" s="819"/>
      <c r="Z347" s="819"/>
    </row>
    <row r="348" spans="1:26" ht="86.25" customHeight="1">
      <c r="A348" s="819"/>
      <c r="B348" s="819"/>
      <c r="C348" s="819"/>
      <c r="D348" s="819"/>
      <c r="E348" s="819"/>
      <c r="F348" s="865"/>
      <c r="G348" s="819"/>
      <c r="H348" s="819"/>
      <c r="I348" s="819"/>
      <c r="J348" s="819"/>
      <c r="K348" s="819"/>
      <c r="L348" s="819"/>
      <c r="M348" s="819"/>
      <c r="N348" s="819"/>
      <c r="O348" s="819"/>
      <c r="P348" s="819"/>
      <c r="Q348" s="819"/>
      <c r="R348" s="819"/>
      <c r="S348" s="819"/>
      <c r="T348" s="819"/>
      <c r="U348" s="819"/>
      <c r="V348" s="819"/>
      <c r="W348" s="819"/>
      <c r="X348" s="819"/>
      <c r="Y348" s="819"/>
      <c r="Z348" s="819"/>
    </row>
    <row r="349" spans="1:26" ht="86.25" customHeight="1">
      <c r="A349" s="819"/>
      <c r="B349" s="819"/>
      <c r="C349" s="819"/>
      <c r="D349" s="819"/>
      <c r="E349" s="819"/>
      <c r="F349" s="865"/>
      <c r="G349" s="819"/>
      <c r="H349" s="819"/>
      <c r="I349" s="819"/>
      <c r="J349" s="819"/>
      <c r="K349" s="819"/>
      <c r="L349" s="819"/>
      <c r="M349" s="819"/>
      <c r="N349" s="819"/>
      <c r="O349" s="819"/>
      <c r="P349" s="819"/>
      <c r="Q349" s="819"/>
      <c r="R349" s="819"/>
      <c r="S349" s="819"/>
      <c r="T349" s="819"/>
      <c r="U349" s="819"/>
      <c r="V349" s="819"/>
      <c r="W349" s="819"/>
      <c r="X349" s="819"/>
      <c r="Y349" s="819"/>
      <c r="Z349" s="819"/>
    </row>
    <row r="350" spans="1:26" ht="86.25" customHeight="1">
      <c r="A350" s="819"/>
      <c r="B350" s="819"/>
      <c r="C350" s="819"/>
      <c r="D350" s="819"/>
      <c r="E350" s="819"/>
      <c r="F350" s="865"/>
      <c r="G350" s="819"/>
      <c r="H350" s="819"/>
      <c r="I350" s="819"/>
      <c r="J350" s="819"/>
      <c r="K350" s="819"/>
      <c r="L350" s="819"/>
      <c r="M350" s="819"/>
      <c r="N350" s="819"/>
      <c r="O350" s="819"/>
      <c r="P350" s="819"/>
      <c r="Q350" s="819"/>
      <c r="R350" s="819"/>
      <c r="S350" s="819"/>
      <c r="T350" s="819"/>
      <c r="U350" s="819"/>
      <c r="V350" s="819"/>
      <c r="W350" s="819"/>
      <c r="X350" s="819"/>
      <c r="Y350" s="819"/>
      <c r="Z350" s="819"/>
    </row>
    <row r="351" spans="1:26" ht="86.25" customHeight="1">
      <c r="A351" s="819"/>
      <c r="B351" s="819"/>
      <c r="C351" s="819"/>
      <c r="D351" s="819"/>
      <c r="E351" s="819"/>
      <c r="F351" s="865"/>
      <c r="G351" s="819"/>
      <c r="H351" s="819"/>
      <c r="I351" s="819"/>
      <c r="J351" s="819"/>
      <c r="K351" s="819"/>
      <c r="L351" s="819"/>
      <c r="M351" s="819"/>
      <c r="N351" s="819"/>
      <c r="O351" s="819"/>
      <c r="P351" s="819"/>
      <c r="Q351" s="819"/>
      <c r="R351" s="819"/>
      <c r="S351" s="819"/>
      <c r="T351" s="819"/>
      <c r="U351" s="819"/>
      <c r="V351" s="819"/>
      <c r="W351" s="819"/>
      <c r="X351" s="819"/>
      <c r="Y351" s="819"/>
      <c r="Z351" s="819"/>
    </row>
    <row r="352" spans="1:26" ht="86.25" customHeight="1">
      <c r="A352" s="819"/>
      <c r="B352" s="819"/>
      <c r="C352" s="819"/>
      <c r="D352" s="819"/>
      <c r="E352" s="819"/>
      <c r="F352" s="865"/>
      <c r="G352" s="819"/>
      <c r="H352" s="819"/>
      <c r="I352" s="819"/>
      <c r="J352" s="819"/>
      <c r="K352" s="819"/>
      <c r="L352" s="819"/>
      <c r="M352" s="819"/>
      <c r="N352" s="819"/>
      <c r="O352" s="819"/>
      <c r="P352" s="819"/>
      <c r="Q352" s="819"/>
      <c r="R352" s="819"/>
      <c r="S352" s="819"/>
      <c r="T352" s="819"/>
      <c r="U352" s="819"/>
      <c r="V352" s="819"/>
      <c r="W352" s="819"/>
      <c r="X352" s="819"/>
      <c r="Y352" s="819"/>
      <c r="Z352" s="819"/>
    </row>
    <row r="353" spans="1:26" ht="86.25" customHeight="1">
      <c r="A353" s="819"/>
      <c r="B353" s="819"/>
      <c r="C353" s="819"/>
      <c r="D353" s="819"/>
      <c r="E353" s="819"/>
      <c r="F353" s="865"/>
      <c r="G353" s="819"/>
      <c r="H353" s="819"/>
      <c r="I353" s="819"/>
      <c r="J353" s="819"/>
      <c r="K353" s="819"/>
      <c r="L353" s="819"/>
      <c r="M353" s="819"/>
      <c r="N353" s="819"/>
      <c r="O353" s="819"/>
      <c r="P353" s="819"/>
      <c r="Q353" s="819"/>
      <c r="R353" s="819"/>
      <c r="S353" s="819"/>
      <c r="T353" s="819"/>
      <c r="U353" s="819"/>
      <c r="V353" s="819"/>
      <c r="W353" s="819"/>
      <c r="X353" s="819"/>
      <c r="Y353" s="819"/>
      <c r="Z353" s="819"/>
    </row>
    <row r="354" spans="1:26" ht="86.25" customHeight="1">
      <c r="A354" s="819"/>
      <c r="B354" s="819"/>
      <c r="C354" s="819"/>
      <c r="D354" s="819"/>
      <c r="E354" s="819"/>
      <c r="F354" s="865"/>
      <c r="G354" s="819"/>
      <c r="H354" s="819"/>
      <c r="I354" s="819"/>
      <c r="J354" s="819"/>
      <c r="K354" s="819"/>
      <c r="L354" s="819"/>
      <c r="M354" s="819"/>
      <c r="N354" s="819"/>
      <c r="O354" s="819"/>
      <c r="P354" s="819"/>
      <c r="Q354" s="819"/>
      <c r="R354" s="819"/>
      <c r="S354" s="819"/>
      <c r="T354" s="819"/>
      <c r="U354" s="819"/>
      <c r="V354" s="819"/>
      <c r="W354" s="819"/>
      <c r="X354" s="819"/>
      <c r="Y354" s="819"/>
      <c r="Z354" s="819"/>
    </row>
    <row r="355" spans="1:26" ht="86.25" customHeight="1">
      <c r="A355" s="819"/>
      <c r="B355" s="819"/>
      <c r="C355" s="819"/>
      <c r="D355" s="819"/>
      <c r="E355" s="819"/>
      <c r="F355" s="865"/>
      <c r="G355" s="819"/>
      <c r="H355" s="819"/>
      <c r="I355" s="819"/>
      <c r="J355" s="819"/>
      <c r="K355" s="819"/>
      <c r="L355" s="819"/>
      <c r="M355" s="819"/>
      <c r="N355" s="819"/>
      <c r="O355" s="819"/>
      <c r="P355" s="819"/>
      <c r="Q355" s="819"/>
      <c r="R355" s="819"/>
      <c r="S355" s="819"/>
      <c r="T355" s="819"/>
      <c r="U355" s="819"/>
      <c r="V355" s="819"/>
      <c r="W355" s="819"/>
      <c r="X355" s="819"/>
      <c r="Y355" s="819"/>
      <c r="Z355" s="819"/>
    </row>
    <row r="356" spans="1:26" ht="86.25" customHeight="1">
      <c r="A356" s="819"/>
      <c r="B356" s="819"/>
      <c r="C356" s="819"/>
      <c r="D356" s="819"/>
      <c r="E356" s="819"/>
      <c r="F356" s="865"/>
      <c r="G356" s="819"/>
      <c r="H356" s="819"/>
      <c r="I356" s="819"/>
      <c r="J356" s="819"/>
      <c r="K356" s="819"/>
      <c r="L356" s="819"/>
      <c r="M356" s="819"/>
      <c r="N356" s="819"/>
      <c r="O356" s="819"/>
      <c r="P356" s="819"/>
      <c r="Q356" s="819"/>
      <c r="R356" s="819"/>
      <c r="S356" s="819"/>
      <c r="T356" s="819"/>
      <c r="U356" s="819"/>
      <c r="V356" s="819"/>
      <c r="W356" s="819"/>
      <c r="X356" s="819"/>
      <c r="Y356" s="819"/>
      <c r="Z356" s="819"/>
    </row>
    <row r="357" spans="1:26" ht="86.25" customHeight="1">
      <c r="A357" s="819"/>
      <c r="B357" s="819"/>
      <c r="C357" s="819"/>
      <c r="D357" s="819"/>
      <c r="E357" s="819"/>
      <c r="F357" s="865"/>
      <c r="G357" s="819"/>
      <c r="H357" s="819"/>
      <c r="I357" s="819"/>
      <c r="J357" s="819"/>
      <c r="K357" s="819"/>
      <c r="L357" s="819"/>
      <c r="M357" s="819"/>
      <c r="N357" s="819"/>
      <c r="O357" s="819"/>
      <c r="P357" s="819"/>
      <c r="Q357" s="819"/>
      <c r="R357" s="819"/>
      <c r="S357" s="819"/>
      <c r="T357" s="819"/>
      <c r="U357" s="819"/>
      <c r="V357" s="819"/>
      <c r="W357" s="819"/>
      <c r="X357" s="819"/>
      <c r="Y357" s="819"/>
      <c r="Z357" s="819"/>
    </row>
    <row r="358" spans="1:26" ht="86.25" customHeight="1">
      <c r="A358" s="819"/>
      <c r="B358" s="819"/>
      <c r="C358" s="819"/>
      <c r="D358" s="819"/>
      <c r="E358" s="819"/>
      <c r="F358" s="865"/>
      <c r="G358" s="819"/>
      <c r="H358" s="819"/>
      <c r="I358" s="819"/>
      <c r="J358" s="819"/>
      <c r="K358" s="819"/>
      <c r="L358" s="819"/>
      <c r="M358" s="819"/>
      <c r="N358" s="819"/>
      <c r="O358" s="819"/>
      <c r="P358" s="819"/>
      <c r="Q358" s="819"/>
      <c r="R358" s="819"/>
      <c r="S358" s="819"/>
      <c r="T358" s="819"/>
      <c r="U358" s="819"/>
      <c r="V358" s="819"/>
      <c r="W358" s="819"/>
      <c r="X358" s="819"/>
      <c r="Y358" s="819"/>
      <c r="Z358" s="819"/>
    </row>
    <row r="359" spans="1:26" ht="86.25" customHeight="1">
      <c r="A359" s="819"/>
      <c r="B359" s="819"/>
      <c r="C359" s="819"/>
      <c r="D359" s="819"/>
      <c r="E359" s="819"/>
      <c r="F359" s="865"/>
      <c r="G359" s="819"/>
      <c r="H359" s="819"/>
      <c r="I359" s="819"/>
      <c r="J359" s="819"/>
      <c r="K359" s="819"/>
      <c r="L359" s="819"/>
      <c r="M359" s="819"/>
      <c r="N359" s="819"/>
      <c r="O359" s="819"/>
      <c r="P359" s="819"/>
      <c r="Q359" s="819"/>
      <c r="R359" s="819"/>
      <c r="S359" s="819"/>
      <c r="T359" s="819"/>
      <c r="U359" s="819"/>
      <c r="V359" s="819"/>
      <c r="W359" s="819"/>
      <c r="X359" s="819"/>
      <c r="Y359" s="819"/>
      <c r="Z359" s="819"/>
    </row>
    <row r="360" spans="1:26" ht="86.25" customHeight="1">
      <c r="A360" s="819"/>
      <c r="B360" s="819"/>
      <c r="C360" s="819"/>
      <c r="D360" s="819"/>
      <c r="E360" s="819"/>
      <c r="F360" s="865"/>
      <c r="G360" s="819"/>
      <c r="H360" s="819"/>
      <c r="I360" s="819"/>
      <c r="J360" s="819"/>
      <c r="K360" s="819"/>
      <c r="L360" s="819"/>
      <c r="M360" s="819"/>
      <c r="N360" s="819"/>
      <c r="O360" s="819"/>
      <c r="P360" s="819"/>
      <c r="Q360" s="819"/>
      <c r="R360" s="819"/>
      <c r="S360" s="819"/>
      <c r="T360" s="819"/>
      <c r="U360" s="819"/>
      <c r="V360" s="819"/>
      <c r="W360" s="819"/>
      <c r="X360" s="819"/>
      <c r="Y360" s="819"/>
      <c r="Z360" s="819"/>
    </row>
    <row r="361" spans="1:26" ht="86.25" customHeight="1">
      <c r="A361" s="819"/>
      <c r="B361" s="819"/>
      <c r="C361" s="819"/>
      <c r="D361" s="819"/>
      <c r="E361" s="819"/>
      <c r="F361" s="865"/>
      <c r="G361" s="819"/>
      <c r="H361" s="819"/>
      <c r="I361" s="819"/>
      <c r="J361" s="819"/>
      <c r="K361" s="819"/>
      <c r="L361" s="819"/>
      <c r="M361" s="819"/>
      <c r="N361" s="819"/>
      <c r="O361" s="819"/>
      <c r="P361" s="819"/>
      <c r="Q361" s="819"/>
      <c r="R361" s="819"/>
      <c r="S361" s="819"/>
      <c r="T361" s="819"/>
      <c r="U361" s="819"/>
      <c r="V361" s="819"/>
      <c r="W361" s="819"/>
      <c r="X361" s="819"/>
      <c r="Y361" s="819"/>
      <c r="Z361" s="819"/>
    </row>
    <row r="362" spans="1:26" ht="86.25" customHeight="1">
      <c r="A362" s="819"/>
      <c r="B362" s="819"/>
      <c r="C362" s="819"/>
      <c r="D362" s="819"/>
      <c r="E362" s="819"/>
      <c r="F362" s="865"/>
      <c r="G362" s="819"/>
      <c r="H362" s="819"/>
      <c r="I362" s="819"/>
      <c r="J362" s="819"/>
      <c r="K362" s="819"/>
      <c r="L362" s="819"/>
      <c r="M362" s="819"/>
      <c r="N362" s="819"/>
      <c r="O362" s="819"/>
      <c r="P362" s="819"/>
      <c r="Q362" s="819"/>
      <c r="R362" s="819"/>
      <c r="S362" s="819"/>
      <c r="T362" s="819"/>
      <c r="U362" s="819"/>
      <c r="V362" s="819"/>
      <c r="W362" s="819"/>
      <c r="X362" s="819"/>
      <c r="Y362" s="819"/>
      <c r="Z362" s="819"/>
    </row>
    <row r="363" spans="1:26" ht="86.25" customHeight="1">
      <c r="A363" s="819"/>
      <c r="B363" s="819"/>
      <c r="C363" s="819"/>
      <c r="D363" s="819"/>
      <c r="E363" s="819"/>
      <c r="F363" s="865"/>
      <c r="G363" s="819"/>
      <c r="H363" s="819"/>
      <c r="I363" s="819"/>
      <c r="J363" s="819"/>
      <c r="K363" s="819"/>
      <c r="L363" s="819"/>
      <c r="M363" s="819"/>
      <c r="N363" s="819"/>
      <c r="O363" s="819"/>
      <c r="P363" s="819"/>
      <c r="Q363" s="819"/>
      <c r="R363" s="819"/>
      <c r="S363" s="819"/>
      <c r="T363" s="819"/>
      <c r="U363" s="819"/>
      <c r="V363" s="819"/>
      <c r="W363" s="819"/>
      <c r="X363" s="819"/>
      <c r="Y363" s="819"/>
      <c r="Z363" s="819"/>
    </row>
    <row r="364" spans="1:26" ht="86.25" customHeight="1">
      <c r="A364" s="819"/>
      <c r="B364" s="819"/>
      <c r="C364" s="819"/>
      <c r="D364" s="819"/>
      <c r="E364" s="819"/>
      <c r="F364" s="865"/>
      <c r="G364" s="819"/>
      <c r="H364" s="819"/>
      <c r="I364" s="819"/>
      <c r="J364" s="819"/>
      <c r="K364" s="819"/>
      <c r="L364" s="819"/>
      <c r="M364" s="819"/>
      <c r="N364" s="819"/>
      <c r="O364" s="819"/>
      <c r="P364" s="819"/>
      <c r="Q364" s="819"/>
      <c r="R364" s="819"/>
      <c r="S364" s="819"/>
      <c r="T364" s="819"/>
      <c r="U364" s="819"/>
      <c r="V364" s="819"/>
      <c r="W364" s="819"/>
      <c r="X364" s="819"/>
      <c r="Y364" s="819"/>
      <c r="Z364" s="819"/>
    </row>
    <row r="365" spans="1:26" ht="86.25" customHeight="1">
      <c r="A365" s="819"/>
      <c r="B365" s="819"/>
      <c r="C365" s="819"/>
      <c r="D365" s="819"/>
      <c r="E365" s="819"/>
      <c r="F365" s="865"/>
      <c r="G365" s="819"/>
      <c r="H365" s="819"/>
      <c r="I365" s="819"/>
      <c r="J365" s="819"/>
      <c r="K365" s="819"/>
      <c r="L365" s="819"/>
      <c r="M365" s="819"/>
      <c r="N365" s="819"/>
      <c r="O365" s="819"/>
      <c r="P365" s="819"/>
      <c r="Q365" s="819"/>
      <c r="R365" s="819"/>
      <c r="S365" s="819"/>
      <c r="T365" s="819"/>
      <c r="U365" s="819"/>
      <c r="V365" s="819"/>
      <c r="W365" s="819"/>
      <c r="X365" s="819"/>
      <c r="Y365" s="819"/>
      <c r="Z365" s="819"/>
    </row>
    <row r="366" spans="1:26" ht="86.25" customHeight="1">
      <c r="A366" s="819"/>
      <c r="B366" s="819"/>
      <c r="C366" s="819"/>
      <c r="D366" s="819"/>
      <c r="E366" s="819"/>
      <c r="F366" s="865"/>
      <c r="G366" s="819"/>
      <c r="H366" s="819"/>
      <c r="I366" s="819"/>
      <c r="J366" s="819"/>
      <c r="K366" s="819"/>
      <c r="L366" s="819"/>
      <c r="M366" s="819"/>
      <c r="N366" s="819"/>
      <c r="O366" s="819"/>
      <c r="P366" s="819"/>
      <c r="Q366" s="819"/>
      <c r="R366" s="819"/>
      <c r="S366" s="819"/>
      <c r="T366" s="819"/>
      <c r="U366" s="819"/>
      <c r="V366" s="819"/>
      <c r="W366" s="819"/>
      <c r="X366" s="819"/>
      <c r="Y366" s="819"/>
      <c r="Z366" s="819"/>
    </row>
    <row r="367" spans="1:26" ht="86.25" customHeight="1">
      <c r="A367" s="819"/>
      <c r="B367" s="819"/>
      <c r="C367" s="819"/>
      <c r="D367" s="819"/>
      <c r="E367" s="819"/>
      <c r="F367" s="865"/>
      <c r="G367" s="819"/>
      <c r="H367" s="819"/>
      <c r="I367" s="819"/>
      <c r="J367" s="819"/>
      <c r="K367" s="819"/>
      <c r="L367" s="819"/>
      <c r="M367" s="819"/>
      <c r="N367" s="819"/>
      <c r="O367" s="819"/>
      <c r="P367" s="819"/>
      <c r="Q367" s="819"/>
      <c r="R367" s="819"/>
      <c r="S367" s="819"/>
      <c r="T367" s="819"/>
      <c r="U367" s="819"/>
      <c r="V367" s="819"/>
      <c r="W367" s="819"/>
      <c r="X367" s="819"/>
      <c r="Y367" s="819"/>
      <c r="Z367" s="819"/>
    </row>
    <row r="368" spans="1:26" ht="86.25" customHeight="1">
      <c r="A368" s="819"/>
      <c r="B368" s="819"/>
      <c r="C368" s="819"/>
      <c r="D368" s="819"/>
      <c r="E368" s="819"/>
      <c r="F368" s="865"/>
      <c r="G368" s="819"/>
      <c r="H368" s="819"/>
      <c r="I368" s="819"/>
      <c r="J368" s="819"/>
      <c r="K368" s="819"/>
      <c r="L368" s="819"/>
      <c r="M368" s="819"/>
      <c r="N368" s="819"/>
      <c r="O368" s="819"/>
      <c r="P368" s="819"/>
      <c r="Q368" s="819"/>
      <c r="R368" s="819"/>
      <c r="S368" s="819"/>
      <c r="T368" s="819"/>
      <c r="U368" s="819"/>
      <c r="V368" s="819"/>
      <c r="W368" s="819"/>
      <c r="X368" s="819"/>
      <c r="Y368" s="819"/>
      <c r="Z368" s="819"/>
    </row>
    <row r="369" spans="1:26" ht="86.25" customHeight="1">
      <c r="A369" s="819"/>
      <c r="B369" s="819"/>
      <c r="C369" s="819"/>
      <c r="D369" s="819"/>
      <c r="E369" s="819"/>
      <c r="F369" s="865"/>
      <c r="G369" s="819"/>
      <c r="H369" s="819"/>
      <c r="I369" s="819"/>
      <c r="J369" s="819"/>
      <c r="K369" s="819"/>
      <c r="L369" s="819"/>
      <c r="M369" s="819"/>
      <c r="N369" s="819"/>
      <c r="O369" s="819"/>
      <c r="P369" s="819"/>
      <c r="Q369" s="819"/>
      <c r="R369" s="819"/>
      <c r="S369" s="819"/>
      <c r="T369" s="819"/>
      <c r="U369" s="819"/>
      <c r="V369" s="819"/>
      <c r="W369" s="819"/>
      <c r="X369" s="819"/>
      <c r="Y369" s="819"/>
      <c r="Z369" s="819"/>
    </row>
    <row r="370" spans="1:26" ht="86.25" customHeight="1">
      <c r="A370" s="819"/>
      <c r="B370" s="819"/>
      <c r="C370" s="819"/>
      <c r="D370" s="819"/>
      <c r="E370" s="819"/>
      <c r="F370" s="865"/>
      <c r="G370" s="819"/>
      <c r="H370" s="819"/>
      <c r="I370" s="819"/>
      <c r="J370" s="819"/>
      <c r="K370" s="819"/>
      <c r="L370" s="819"/>
      <c r="M370" s="819"/>
      <c r="N370" s="819"/>
      <c r="O370" s="819"/>
      <c r="P370" s="819"/>
      <c r="Q370" s="819"/>
      <c r="R370" s="819"/>
      <c r="S370" s="819"/>
      <c r="T370" s="819"/>
      <c r="U370" s="819"/>
      <c r="V370" s="819"/>
      <c r="W370" s="819"/>
      <c r="X370" s="819"/>
      <c r="Y370" s="819"/>
      <c r="Z370" s="819"/>
    </row>
    <row r="371" spans="1:26" ht="86.25" customHeight="1">
      <c r="A371" s="819"/>
      <c r="B371" s="819"/>
      <c r="C371" s="819"/>
      <c r="D371" s="819"/>
      <c r="E371" s="819"/>
      <c r="F371" s="865"/>
      <c r="G371" s="819"/>
      <c r="H371" s="819"/>
      <c r="I371" s="819"/>
      <c r="J371" s="819"/>
      <c r="K371" s="819"/>
      <c r="L371" s="819"/>
      <c r="M371" s="819"/>
      <c r="N371" s="819"/>
      <c r="O371" s="819"/>
      <c r="P371" s="819"/>
      <c r="Q371" s="819"/>
      <c r="R371" s="819"/>
      <c r="S371" s="819"/>
      <c r="T371" s="819"/>
      <c r="U371" s="819"/>
      <c r="V371" s="819"/>
      <c r="W371" s="819"/>
      <c r="X371" s="819"/>
      <c r="Y371" s="819"/>
      <c r="Z371" s="819"/>
    </row>
    <row r="372" spans="1:26" ht="86.25" customHeight="1">
      <c r="A372" s="819"/>
      <c r="B372" s="819"/>
      <c r="C372" s="819"/>
      <c r="D372" s="819"/>
      <c r="E372" s="819"/>
      <c r="F372" s="865"/>
      <c r="G372" s="819"/>
      <c r="H372" s="819"/>
      <c r="I372" s="819"/>
      <c r="J372" s="819"/>
      <c r="K372" s="819"/>
      <c r="L372" s="819"/>
      <c r="M372" s="819"/>
      <c r="N372" s="819"/>
      <c r="O372" s="819"/>
      <c r="P372" s="819"/>
      <c r="Q372" s="819"/>
      <c r="R372" s="819"/>
      <c r="S372" s="819"/>
      <c r="T372" s="819"/>
      <c r="U372" s="819"/>
      <c r="V372" s="819"/>
      <c r="W372" s="819"/>
      <c r="X372" s="819"/>
      <c r="Y372" s="819"/>
      <c r="Z372" s="819"/>
    </row>
    <row r="373" spans="1:26" ht="86.25" customHeight="1">
      <c r="A373" s="819"/>
      <c r="B373" s="819"/>
      <c r="C373" s="819"/>
      <c r="D373" s="819"/>
      <c r="E373" s="819"/>
      <c r="F373" s="865"/>
      <c r="G373" s="819"/>
      <c r="H373" s="819"/>
      <c r="I373" s="819"/>
      <c r="J373" s="819"/>
      <c r="K373" s="819"/>
      <c r="L373" s="819"/>
      <c r="M373" s="819"/>
      <c r="N373" s="819"/>
      <c r="O373" s="819"/>
      <c r="P373" s="819"/>
      <c r="Q373" s="819"/>
      <c r="R373" s="819"/>
      <c r="S373" s="819"/>
      <c r="T373" s="819"/>
      <c r="U373" s="819"/>
      <c r="V373" s="819"/>
      <c r="W373" s="819"/>
      <c r="X373" s="819"/>
      <c r="Y373" s="819"/>
      <c r="Z373" s="819"/>
    </row>
    <row r="374" spans="1:26" ht="86.25" customHeight="1">
      <c r="A374" s="819"/>
      <c r="B374" s="819"/>
      <c r="C374" s="819"/>
      <c r="D374" s="819"/>
      <c r="E374" s="819"/>
      <c r="F374" s="865"/>
      <c r="G374" s="819"/>
      <c r="H374" s="819"/>
      <c r="I374" s="819"/>
      <c r="J374" s="819"/>
      <c r="K374" s="819"/>
      <c r="L374" s="819"/>
      <c r="M374" s="819"/>
      <c r="N374" s="819"/>
      <c r="O374" s="819"/>
      <c r="P374" s="819"/>
      <c r="Q374" s="819"/>
      <c r="R374" s="819"/>
      <c r="S374" s="819"/>
      <c r="T374" s="819"/>
      <c r="U374" s="819"/>
      <c r="V374" s="819"/>
      <c r="W374" s="819"/>
      <c r="X374" s="819"/>
      <c r="Y374" s="819"/>
      <c r="Z374" s="819"/>
    </row>
    <row r="375" spans="1:26" ht="86.25" customHeight="1">
      <c r="A375" s="819"/>
      <c r="B375" s="819"/>
      <c r="C375" s="819"/>
      <c r="D375" s="819"/>
      <c r="E375" s="819"/>
      <c r="F375" s="865"/>
      <c r="G375" s="819"/>
      <c r="H375" s="819"/>
      <c r="I375" s="819"/>
      <c r="J375" s="819"/>
      <c r="K375" s="819"/>
      <c r="L375" s="819"/>
      <c r="M375" s="819"/>
      <c r="N375" s="819"/>
      <c r="O375" s="819"/>
      <c r="P375" s="819"/>
      <c r="Q375" s="819"/>
      <c r="R375" s="819"/>
      <c r="S375" s="819"/>
      <c r="T375" s="819"/>
      <c r="U375" s="819"/>
      <c r="V375" s="819"/>
      <c r="W375" s="819"/>
      <c r="X375" s="819"/>
      <c r="Y375" s="819"/>
      <c r="Z375" s="819"/>
    </row>
    <row r="376" spans="1:26" ht="86.25" customHeight="1">
      <c r="A376" s="819"/>
      <c r="B376" s="819"/>
      <c r="C376" s="819"/>
      <c r="D376" s="819"/>
      <c r="E376" s="819"/>
      <c r="F376" s="865"/>
      <c r="G376" s="819"/>
      <c r="H376" s="819"/>
      <c r="I376" s="819"/>
      <c r="J376" s="819"/>
      <c r="K376" s="819"/>
      <c r="L376" s="819"/>
      <c r="M376" s="819"/>
      <c r="N376" s="819"/>
      <c r="O376" s="819"/>
      <c r="P376" s="819"/>
      <c r="Q376" s="819"/>
      <c r="R376" s="819"/>
      <c r="S376" s="819"/>
      <c r="T376" s="819"/>
      <c r="U376" s="819"/>
      <c r="V376" s="819"/>
      <c r="W376" s="819"/>
      <c r="X376" s="819"/>
      <c r="Y376" s="819"/>
      <c r="Z376" s="819"/>
    </row>
    <row r="377" spans="1:26" ht="86.25" customHeight="1">
      <c r="A377" s="819"/>
      <c r="B377" s="819"/>
      <c r="C377" s="819"/>
      <c r="D377" s="819"/>
      <c r="E377" s="819"/>
      <c r="F377" s="865"/>
      <c r="G377" s="819"/>
      <c r="H377" s="819"/>
      <c r="I377" s="819"/>
      <c r="J377" s="819"/>
      <c r="K377" s="819"/>
      <c r="L377" s="819"/>
      <c r="M377" s="819"/>
      <c r="N377" s="819"/>
      <c r="O377" s="819"/>
      <c r="P377" s="819"/>
      <c r="Q377" s="819"/>
      <c r="R377" s="819"/>
      <c r="S377" s="819"/>
      <c r="T377" s="819"/>
      <c r="U377" s="819"/>
      <c r="V377" s="819"/>
      <c r="W377" s="819"/>
      <c r="X377" s="819"/>
      <c r="Y377" s="819"/>
      <c r="Z377" s="819"/>
    </row>
    <row r="378" spans="1:26" ht="86.25" customHeight="1">
      <c r="A378" s="819"/>
      <c r="B378" s="819"/>
      <c r="C378" s="819"/>
      <c r="D378" s="819"/>
      <c r="E378" s="819"/>
      <c r="F378" s="865"/>
      <c r="G378" s="819"/>
      <c r="H378" s="819"/>
      <c r="I378" s="819"/>
      <c r="J378" s="819"/>
      <c r="K378" s="819"/>
      <c r="L378" s="819"/>
      <c r="M378" s="819"/>
      <c r="N378" s="819"/>
      <c r="O378" s="819"/>
      <c r="P378" s="819"/>
      <c r="Q378" s="819"/>
      <c r="R378" s="819"/>
      <c r="S378" s="819"/>
      <c r="T378" s="819"/>
      <c r="U378" s="819"/>
      <c r="V378" s="819"/>
      <c r="W378" s="819"/>
      <c r="X378" s="819"/>
      <c r="Y378" s="819"/>
      <c r="Z378" s="819"/>
    </row>
    <row r="379" spans="1:26" ht="86.25" customHeight="1">
      <c r="A379" s="819"/>
      <c r="B379" s="819"/>
      <c r="C379" s="819"/>
      <c r="D379" s="819"/>
      <c r="E379" s="819"/>
      <c r="F379" s="865"/>
      <c r="G379" s="819"/>
      <c r="H379" s="819"/>
      <c r="I379" s="819"/>
      <c r="J379" s="819"/>
      <c r="K379" s="819"/>
      <c r="L379" s="819"/>
      <c r="M379" s="819"/>
      <c r="N379" s="819"/>
      <c r="O379" s="819"/>
      <c r="P379" s="819"/>
      <c r="Q379" s="819"/>
      <c r="R379" s="819"/>
      <c r="S379" s="819"/>
      <c r="T379" s="819"/>
      <c r="U379" s="819"/>
      <c r="V379" s="819"/>
      <c r="W379" s="819"/>
      <c r="X379" s="819"/>
      <c r="Y379" s="819"/>
      <c r="Z379" s="819"/>
    </row>
    <row r="380" spans="1:26" ht="86.25" customHeight="1">
      <c r="A380" s="819"/>
      <c r="B380" s="819"/>
      <c r="C380" s="819"/>
      <c r="D380" s="819"/>
      <c r="E380" s="819"/>
      <c r="F380" s="865"/>
      <c r="G380" s="819"/>
      <c r="H380" s="819"/>
      <c r="I380" s="819"/>
      <c r="J380" s="819"/>
      <c r="K380" s="819"/>
      <c r="L380" s="819"/>
      <c r="M380" s="819"/>
      <c r="N380" s="819"/>
      <c r="O380" s="819"/>
      <c r="P380" s="819"/>
      <c r="Q380" s="819"/>
      <c r="R380" s="819"/>
      <c r="S380" s="819"/>
      <c r="T380" s="819"/>
      <c r="U380" s="819"/>
      <c r="V380" s="819"/>
      <c r="W380" s="819"/>
      <c r="X380" s="819"/>
      <c r="Y380" s="819"/>
      <c r="Z380" s="819"/>
    </row>
    <row r="381" spans="1:26" ht="86.25" customHeight="1">
      <c r="A381" s="819"/>
      <c r="B381" s="819"/>
      <c r="C381" s="819"/>
      <c r="D381" s="819"/>
      <c r="E381" s="819"/>
      <c r="F381" s="865"/>
      <c r="G381" s="819"/>
      <c r="H381" s="819"/>
      <c r="I381" s="819"/>
      <c r="J381" s="819"/>
      <c r="K381" s="819"/>
      <c r="L381" s="819"/>
      <c r="M381" s="819"/>
      <c r="N381" s="819"/>
      <c r="O381" s="819"/>
      <c r="P381" s="819"/>
      <c r="Q381" s="819"/>
      <c r="R381" s="819"/>
      <c r="S381" s="819"/>
      <c r="T381" s="819"/>
      <c r="U381" s="819"/>
      <c r="V381" s="819"/>
      <c r="W381" s="819"/>
      <c r="X381" s="819"/>
      <c r="Y381" s="819"/>
      <c r="Z381" s="819"/>
    </row>
    <row r="382" spans="1:26" ht="86.25" customHeight="1">
      <c r="A382" s="819"/>
      <c r="B382" s="819"/>
      <c r="C382" s="819"/>
      <c r="D382" s="819"/>
      <c r="E382" s="819"/>
      <c r="F382" s="865"/>
      <c r="G382" s="819"/>
      <c r="H382" s="819"/>
      <c r="I382" s="819"/>
      <c r="J382" s="819"/>
      <c r="K382" s="819"/>
      <c r="L382" s="819"/>
      <c r="M382" s="819"/>
      <c r="N382" s="819"/>
      <c r="O382" s="819"/>
      <c r="P382" s="819"/>
      <c r="Q382" s="819"/>
      <c r="R382" s="819"/>
      <c r="S382" s="819"/>
      <c r="T382" s="819"/>
      <c r="U382" s="819"/>
      <c r="V382" s="819"/>
      <c r="W382" s="819"/>
      <c r="X382" s="819"/>
      <c r="Y382" s="819"/>
      <c r="Z382" s="819"/>
    </row>
    <row r="383" spans="1:26" ht="86.25" customHeight="1">
      <c r="A383" s="819"/>
      <c r="B383" s="819"/>
      <c r="C383" s="819"/>
      <c r="D383" s="819"/>
      <c r="E383" s="819"/>
      <c r="F383" s="865"/>
      <c r="G383" s="819"/>
      <c r="H383" s="819"/>
      <c r="I383" s="819"/>
      <c r="J383" s="819"/>
      <c r="K383" s="819"/>
      <c r="L383" s="819"/>
      <c r="M383" s="819"/>
      <c r="N383" s="819"/>
      <c r="O383" s="819"/>
      <c r="P383" s="819"/>
      <c r="Q383" s="819"/>
      <c r="R383" s="819"/>
      <c r="S383" s="819"/>
      <c r="T383" s="819"/>
      <c r="U383" s="819"/>
      <c r="V383" s="819"/>
      <c r="W383" s="819"/>
      <c r="X383" s="819"/>
      <c r="Y383" s="819"/>
      <c r="Z383" s="819"/>
    </row>
    <row r="384" spans="1:26" ht="86.25" customHeight="1">
      <c r="A384" s="819"/>
      <c r="B384" s="819"/>
      <c r="C384" s="819"/>
      <c r="D384" s="819"/>
      <c r="E384" s="819"/>
      <c r="F384" s="865"/>
      <c r="G384" s="819"/>
      <c r="H384" s="819"/>
      <c r="I384" s="819"/>
      <c r="J384" s="819"/>
      <c r="K384" s="819"/>
      <c r="L384" s="819"/>
      <c r="M384" s="819"/>
      <c r="N384" s="819"/>
      <c r="O384" s="819"/>
      <c r="P384" s="819"/>
      <c r="Q384" s="819"/>
      <c r="R384" s="819"/>
      <c r="S384" s="819"/>
      <c r="T384" s="819"/>
      <c r="U384" s="819"/>
      <c r="V384" s="819"/>
      <c r="W384" s="819"/>
      <c r="X384" s="819"/>
      <c r="Y384" s="819"/>
      <c r="Z384" s="819"/>
    </row>
    <row r="385" spans="1:26" ht="86.25" customHeight="1">
      <c r="A385" s="819"/>
      <c r="B385" s="819"/>
      <c r="C385" s="819"/>
      <c r="D385" s="819"/>
      <c r="E385" s="819"/>
      <c r="F385" s="865"/>
      <c r="G385" s="819"/>
      <c r="H385" s="819"/>
      <c r="I385" s="819"/>
      <c r="J385" s="819"/>
      <c r="K385" s="819"/>
      <c r="L385" s="819"/>
      <c r="M385" s="819"/>
      <c r="N385" s="819"/>
      <c r="O385" s="819"/>
      <c r="P385" s="819"/>
      <c r="Q385" s="819"/>
      <c r="R385" s="819"/>
      <c r="S385" s="819"/>
      <c r="T385" s="819"/>
      <c r="U385" s="819"/>
      <c r="V385" s="819"/>
      <c r="W385" s="819"/>
      <c r="X385" s="819"/>
      <c r="Y385" s="819"/>
      <c r="Z385" s="819"/>
    </row>
    <row r="386" spans="1:26" ht="86.25" customHeight="1">
      <c r="A386" s="819"/>
      <c r="B386" s="819"/>
      <c r="C386" s="819"/>
      <c r="D386" s="819"/>
      <c r="E386" s="819"/>
      <c r="F386" s="865"/>
      <c r="G386" s="819"/>
      <c r="H386" s="819"/>
      <c r="I386" s="819"/>
      <c r="J386" s="819"/>
      <c r="K386" s="819"/>
      <c r="L386" s="819"/>
      <c r="M386" s="819"/>
      <c r="N386" s="819"/>
      <c r="O386" s="819"/>
      <c r="P386" s="819"/>
      <c r="Q386" s="819"/>
      <c r="R386" s="819"/>
      <c r="S386" s="819"/>
      <c r="T386" s="819"/>
      <c r="U386" s="819"/>
      <c r="V386" s="819"/>
      <c r="W386" s="819"/>
      <c r="X386" s="819"/>
      <c r="Y386" s="819"/>
      <c r="Z386" s="819"/>
    </row>
    <row r="387" spans="1:26" ht="86.25" customHeight="1">
      <c r="A387" s="819"/>
      <c r="B387" s="819"/>
      <c r="C387" s="819"/>
      <c r="D387" s="819"/>
      <c r="E387" s="819"/>
      <c r="F387" s="865"/>
      <c r="G387" s="819"/>
      <c r="H387" s="819"/>
      <c r="I387" s="819"/>
      <c r="J387" s="819"/>
      <c r="K387" s="819"/>
      <c r="L387" s="819"/>
      <c r="M387" s="819"/>
      <c r="N387" s="819"/>
      <c r="O387" s="819"/>
      <c r="P387" s="819"/>
      <c r="Q387" s="819"/>
      <c r="R387" s="819"/>
      <c r="S387" s="819"/>
      <c r="T387" s="819"/>
      <c r="U387" s="819"/>
      <c r="V387" s="819"/>
      <c r="W387" s="819"/>
      <c r="X387" s="819"/>
      <c r="Y387" s="819"/>
      <c r="Z387" s="819"/>
    </row>
    <row r="388" spans="1:26" ht="86.25" customHeight="1">
      <c r="A388" s="819"/>
      <c r="B388" s="819"/>
      <c r="C388" s="819"/>
      <c r="D388" s="819"/>
      <c r="E388" s="819"/>
      <c r="F388" s="865"/>
      <c r="G388" s="819"/>
      <c r="H388" s="819"/>
      <c r="I388" s="819"/>
      <c r="J388" s="819"/>
      <c r="K388" s="819"/>
      <c r="L388" s="819"/>
      <c r="M388" s="819"/>
      <c r="N388" s="819"/>
      <c r="O388" s="819"/>
      <c r="P388" s="819"/>
      <c r="Q388" s="819"/>
      <c r="R388" s="819"/>
      <c r="S388" s="819"/>
      <c r="T388" s="819"/>
      <c r="U388" s="819"/>
      <c r="V388" s="819"/>
      <c r="W388" s="819"/>
      <c r="X388" s="819"/>
      <c r="Y388" s="819"/>
      <c r="Z388" s="819"/>
    </row>
    <row r="389" spans="1:26" ht="86.25" customHeight="1">
      <c r="A389" s="819"/>
      <c r="B389" s="819"/>
      <c r="C389" s="819"/>
      <c r="D389" s="819"/>
      <c r="E389" s="819"/>
      <c r="F389" s="865"/>
      <c r="G389" s="819"/>
      <c r="H389" s="819"/>
      <c r="I389" s="819"/>
      <c r="J389" s="819"/>
      <c r="K389" s="819"/>
      <c r="L389" s="819"/>
      <c r="M389" s="819"/>
      <c r="N389" s="819"/>
      <c r="O389" s="819"/>
      <c r="P389" s="819"/>
      <c r="Q389" s="819"/>
      <c r="R389" s="819"/>
      <c r="S389" s="819"/>
      <c r="T389" s="819"/>
      <c r="U389" s="819"/>
      <c r="V389" s="819"/>
      <c r="W389" s="819"/>
      <c r="X389" s="819"/>
      <c r="Y389" s="819"/>
      <c r="Z389" s="819"/>
    </row>
    <row r="390" spans="1:26" ht="86.25" customHeight="1">
      <c r="A390" s="819"/>
      <c r="B390" s="819"/>
      <c r="C390" s="819"/>
      <c r="D390" s="819"/>
      <c r="E390" s="819"/>
      <c r="F390" s="865"/>
      <c r="G390" s="819"/>
      <c r="H390" s="819"/>
      <c r="I390" s="819"/>
      <c r="J390" s="819"/>
      <c r="K390" s="819"/>
      <c r="L390" s="819"/>
      <c r="M390" s="819"/>
      <c r="N390" s="819"/>
      <c r="O390" s="819"/>
      <c r="P390" s="819"/>
      <c r="Q390" s="819"/>
      <c r="R390" s="819"/>
      <c r="S390" s="819"/>
      <c r="T390" s="819"/>
      <c r="U390" s="819"/>
      <c r="V390" s="819"/>
      <c r="W390" s="819"/>
      <c r="X390" s="819"/>
      <c r="Y390" s="819"/>
      <c r="Z390" s="819"/>
    </row>
    <row r="391" spans="1:26" ht="86.25" customHeight="1">
      <c r="A391" s="819"/>
      <c r="B391" s="819"/>
      <c r="C391" s="819"/>
      <c r="D391" s="819"/>
      <c r="E391" s="819"/>
      <c r="F391" s="865"/>
      <c r="G391" s="819"/>
      <c r="H391" s="819"/>
      <c r="I391" s="819"/>
      <c r="J391" s="819"/>
      <c r="K391" s="819"/>
      <c r="L391" s="819"/>
      <c r="M391" s="819"/>
      <c r="N391" s="819"/>
      <c r="O391" s="819"/>
      <c r="P391" s="819"/>
      <c r="Q391" s="819"/>
      <c r="R391" s="819"/>
      <c r="S391" s="819"/>
      <c r="T391" s="819"/>
      <c r="U391" s="819"/>
      <c r="V391" s="819"/>
      <c r="W391" s="819"/>
      <c r="X391" s="819"/>
      <c r="Y391" s="819"/>
      <c r="Z391" s="819"/>
    </row>
    <row r="392" spans="1:26" ht="86.25" customHeight="1">
      <c r="A392" s="819"/>
      <c r="B392" s="819"/>
      <c r="C392" s="819"/>
      <c r="D392" s="819"/>
      <c r="E392" s="819"/>
      <c r="F392" s="865"/>
      <c r="G392" s="819"/>
      <c r="H392" s="819"/>
      <c r="I392" s="819"/>
      <c r="J392" s="819"/>
      <c r="K392" s="819"/>
      <c r="L392" s="819"/>
      <c r="M392" s="819"/>
      <c r="N392" s="819"/>
      <c r="O392" s="819"/>
      <c r="P392" s="819"/>
      <c r="Q392" s="819"/>
      <c r="R392" s="819"/>
      <c r="S392" s="819"/>
      <c r="T392" s="819"/>
      <c r="U392" s="819"/>
      <c r="V392" s="819"/>
      <c r="W392" s="819"/>
      <c r="X392" s="819"/>
      <c r="Y392" s="819"/>
      <c r="Z392" s="819"/>
    </row>
    <row r="393" spans="1:26" ht="86.25" customHeight="1">
      <c r="A393" s="819"/>
      <c r="B393" s="819"/>
      <c r="C393" s="819"/>
      <c r="D393" s="819"/>
      <c r="E393" s="819"/>
      <c r="F393" s="865"/>
      <c r="G393" s="819"/>
      <c r="H393" s="819"/>
      <c r="I393" s="819"/>
      <c r="J393" s="819"/>
      <c r="K393" s="819"/>
      <c r="L393" s="819"/>
      <c r="M393" s="819"/>
      <c r="N393" s="819"/>
      <c r="O393" s="819"/>
      <c r="P393" s="819"/>
      <c r="Q393" s="819"/>
      <c r="R393" s="819"/>
      <c r="S393" s="819"/>
      <c r="T393" s="819"/>
      <c r="U393" s="819"/>
      <c r="V393" s="819"/>
      <c r="W393" s="819"/>
      <c r="X393" s="819"/>
      <c r="Y393" s="819"/>
      <c r="Z393" s="819"/>
    </row>
    <row r="394" spans="1:26" ht="86.25" customHeight="1">
      <c r="A394" s="819"/>
      <c r="B394" s="819"/>
      <c r="C394" s="819"/>
      <c r="D394" s="819"/>
      <c r="E394" s="819"/>
      <c r="F394" s="865"/>
      <c r="G394" s="819"/>
      <c r="H394" s="819"/>
      <c r="I394" s="819"/>
      <c r="J394" s="819"/>
      <c r="K394" s="819"/>
      <c r="L394" s="819"/>
      <c r="M394" s="819"/>
      <c r="N394" s="819"/>
      <c r="O394" s="819"/>
      <c r="P394" s="819"/>
      <c r="Q394" s="819"/>
      <c r="R394" s="819"/>
      <c r="S394" s="819"/>
      <c r="T394" s="819"/>
      <c r="U394" s="819"/>
      <c r="V394" s="819"/>
      <c r="W394" s="819"/>
      <c r="X394" s="819"/>
      <c r="Y394" s="819"/>
      <c r="Z394" s="819"/>
    </row>
    <row r="395" spans="1:26" ht="86.25" customHeight="1">
      <c r="A395" s="819"/>
      <c r="B395" s="819"/>
      <c r="C395" s="819"/>
      <c r="D395" s="819"/>
      <c r="E395" s="819"/>
      <c r="F395" s="865"/>
      <c r="G395" s="819"/>
      <c r="H395" s="819"/>
      <c r="I395" s="819"/>
      <c r="J395" s="819"/>
      <c r="K395" s="819"/>
      <c r="L395" s="819"/>
      <c r="M395" s="819"/>
      <c r="N395" s="819"/>
      <c r="O395" s="819"/>
      <c r="P395" s="819"/>
      <c r="Q395" s="819"/>
      <c r="R395" s="819"/>
      <c r="S395" s="819"/>
      <c r="T395" s="819"/>
      <c r="U395" s="819"/>
      <c r="V395" s="819"/>
      <c r="W395" s="819"/>
      <c r="X395" s="819"/>
      <c r="Y395" s="819"/>
      <c r="Z395" s="819"/>
    </row>
    <row r="396" spans="1:26" ht="86.25" customHeight="1">
      <c r="A396" s="819"/>
      <c r="B396" s="819"/>
      <c r="C396" s="819"/>
      <c r="D396" s="819"/>
      <c r="E396" s="819"/>
      <c r="F396" s="865"/>
      <c r="G396" s="819"/>
      <c r="H396" s="819"/>
      <c r="I396" s="819"/>
      <c r="J396" s="819"/>
      <c r="K396" s="819"/>
      <c r="L396" s="819"/>
      <c r="M396" s="819"/>
      <c r="N396" s="819"/>
      <c r="O396" s="819"/>
      <c r="P396" s="819"/>
      <c r="Q396" s="819"/>
      <c r="R396" s="819"/>
      <c r="S396" s="819"/>
      <c r="T396" s="819"/>
      <c r="U396" s="819"/>
      <c r="V396" s="819"/>
      <c r="W396" s="819"/>
      <c r="X396" s="819"/>
      <c r="Y396" s="819"/>
      <c r="Z396" s="819"/>
    </row>
    <row r="397" spans="1:26" ht="86.25" customHeight="1">
      <c r="A397" s="819"/>
      <c r="B397" s="819"/>
      <c r="C397" s="819"/>
      <c r="D397" s="819"/>
      <c r="E397" s="819"/>
      <c r="F397" s="865"/>
      <c r="G397" s="819"/>
      <c r="H397" s="819"/>
      <c r="I397" s="819"/>
      <c r="J397" s="819"/>
      <c r="K397" s="819"/>
      <c r="L397" s="819"/>
      <c r="M397" s="819"/>
      <c r="N397" s="819"/>
      <c r="O397" s="819"/>
      <c r="P397" s="819"/>
      <c r="Q397" s="819"/>
      <c r="R397" s="819"/>
      <c r="S397" s="819"/>
      <c r="T397" s="819"/>
      <c r="U397" s="819"/>
      <c r="V397" s="819"/>
      <c r="W397" s="819"/>
      <c r="X397" s="819"/>
      <c r="Y397" s="819"/>
      <c r="Z397" s="819"/>
    </row>
    <row r="398" spans="1:26" ht="86.25" customHeight="1">
      <c r="A398" s="819"/>
      <c r="B398" s="819"/>
      <c r="C398" s="819"/>
      <c r="D398" s="819"/>
      <c r="E398" s="819"/>
      <c r="F398" s="865"/>
      <c r="G398" s="819"/>
      <c r="H398" s="819"/>
      <c r="I398" s="819"/>
      <c r="J398" s="819"/>
      <c r="K398" s="819"/>
      <c r="L398" s="819"/>
      <c r="M398" s="819"/>
      <c r="N398" s="819"/>
      <c r="O398" s="819"/>
      <c r="P398" s="819"/>
      <c r="Q398" s="819"/>
      <c r="R398" s="819"/>
      <c r="S398" s="819"/>
      <c r="T398" s="819"/>
      <c r="U398" s="819"/>
      <c r="V398" s="819"/>
      <c r="W398" s="819"/>
      <c r="X398" s="819"/>
      <c r="Y398" s="819"/>
      <c r="Z398" s="819"/>
    </row>
    <row r="399" spans="1:26" ht="86.25" customHeight="1">
      <c r="A399" s="819"/>
      <c r="B399" s="819"/>
      <c r="C399" s="819"/>
      <c r="D399" s="819"/>
      <c r="E399" s="819"/>
      <c r="F399" s="865"/>
      <c r="G399" s="819"/>
      <c r="H399" s="819"/>
      <c r="I399" s="819"/>
      <c r="J399" s="819"/>
      <c r="K399" s="819"/>
      <c r="L399" s="819"/>
      <c r="M399" s="819"/>
      <c r="N399" s="819"/>
      <c r="O399" s="819"/>
      <c r="P399" s="819"/>
      <c r="Q399" s="819"/>
      <c r="R399" s="819"/>
      <c r="S399" s="819"/>
      <c r="T399" s="819"/>
      <c r="U399" s="819"/>
      <c r="V399" s="819"/>
      <c r="W399" s="819"/>
      <c r="X399" s="819"/>
      <c r="Y399" s="819"/>
      <c r="Z399" s="819"/>
    </row>
    <row r="400" spans="1:26" ht="86.25" customHeight="1">
      <c r="A400" s="819"/>
      <c r="B400" s="819"/>
      <c r="C400" s="819"/>
      <c r="D400" s="819"/>
      <c r="E400" s="819"/>
      <c r="F400" s="865"/>
      <c r="G400" s="819"/>
      <c r="H400" s="819"/>
      <c r="I400" s="819"/>
      <c r="J400" s="819"/>
      <c r="K400" s="819"/>
      <c r="L400" s="819"/>
      <c r="M400" s="819"/>
      <c r="N400" s="819"/>
      <c r="O400" s="819"/>
      <c r="P400" s="819"/>
      <c r="Q400" s="819"/>
      <c r="R400" s="819"/>
      <c r="S400" s="819"/>
      <c r="T400" s="819"/>
      <c r="U400" s="819"/>
      <c r="V400" s="819"/>
      <c r="W400" s="819"/>
      <c r="X400" s="819"/>
      <c r="Y400" s="819"/>
      <c r="Z400" s="819"/>
    </row>
    <row r="401" spans="1:26" ht="86.25" customHeight="1">
      <c r="A401" s="819"/>
      <c r="B401" s="819"/>
      <c r="C401" s="819"/>
      <c r="D401" s="819"/>
      <c r="E401" s="819"/>
      <c r="F401" s="865"/>
      <c r="G401" s="819"/>
      <c r="H401" s="819"/>
      <c r="I401" s="819"/>
      <c r="J401" s="819"/>
      <c r="K401" s="819"/>
      <c r="L401" s="819"/>
      <c r="M401" s="819"/>
      <c r="N401" s="819"/>
      <c r="O401" s="819"/>
      <c r="P401" s="819"/>
      <c r="Q401" s="819"/>
      <c r="R401" s="819"/>
      <c r="S401" s="819"/>
      <c r="T401" s="819"/>
      <c r="U401" s="819"/>
      <c r="V401" s="819"/>
      <c r="W401" s="819"/>
      <c r="X401" s="819"/>
      <c r="Y401" s="819"/>
      <c r="Z401" s="819"/>
    </row>
    <row r="402" spans="1:26" ht="86.25" customHeight="1">
      <c r="A402" s="819"/>
      <c r="B402" s="819"/>
      <c r="C402" s="819"/>
      <c r="D402" s="819"/>
      <c r="E402" s="819"/>
      <c r="F402" s="865"/>
      <c r="G402" s="819"/>
      <c r="H402" s="819"/>
      <c r="I402" s="819"/>
      <c r="J402" s="819"/>
      <c r="K402" s="819"/>
      <c r="L402" s="819"/>
      <c r="M402" s="819"/>
      <c r="N402" s="819"/>
      <c r="O402" s="819"/>
      <c r="P402" s="819"/>
      <c r="Q402" s="819"/>
      <c r="R402" s="819"/>
      <c r="S402" s="819"/>
      <c r="T402" s="819"/>
      <c r="U402" s="819"/>
      <c r="V402" s="819"/>
      <c r="W402" s="819"/>
      <c r="X402" s="819"/>
      <c r="Y402" s="819"/>
      <c r="Z402" s="819"/>
    </row>
    <row r="403" spans="1:26" ht="86.25" customHeight="1">
      <c r="A403" s="819"/>
      <c r="B403" s="819"/>
      <c r="C403" s="819"/>
      <c r="D403" s="819"/>
      <c r="E403" s="819"/>
      <c r="F403" s="865"/>
      <c r="G403" s="819"/>
      <c r="H403" s="819"/>
      <c r="I403" s="819"/>
      <c r="J403" s="819"/>
      <c r="K403" s="819"/>
      <c r="L403" s="819"/>
      <c r="M403" s="819"/>
      <c r="N403" s="819"/>
      <c r="O403" s="819"/>
      <c r="P403" s="819"/>
      <c r="Q403" s="819"/>
      <c r="R403" s="819"/>
      <c r="S403" s="819"/>
      <c r="T403" s="819"/>
      <c r="U403" s="819"/>
      <c r="V403" s="819"/>
      <c r="W403" s="819"/>
      <c r="X403" s="819"/>
      <c r="Y403" s="819"/>
      <c r="Z403" s="819"/>
    </row>
    <row r="404" spans="1:26" ht="86.25" customHeight="1">
      <c r="A404" s="819"/>
      <c r="B404" s="819"/>
      <c r="C404" s="819"/>
      <c r="D404" s="819"/>
      <c r="E404" s="819"/>
      <c r="F404" s="865"/>
      <c r="G404" s="819"/>
      <c r="H404" s="819"/>
      <c r="I404" s="819"/>
      <c r="J404" s="819"/>
      <c r="K404" s="819"/>
      <c r="L404" s="819"/>
      <c r="M404" s="819"/>
      <c r="N404" s="819"/>
      <c r="O404" s="819"/>
      <c r="P404" s="819"/>
      <c r="Q404" s="819"/>
      <c r="R404" s="819"/>
      <c r="S404" s="819"/>
      <c r="T404" s="819"/>
      <c r="U404" s="819"/>
      <c r="V404" s="819"/>
      <c r="W404" s="819"/>
      <c r="X404" s="819"/>
      <c r="Y404" s="819"/>
      <c r="Z404" s="819"/>
    </row>
    <row r="405" spans="1:26" ht="86.25" customHeight="1">
      <c r="A405" s="819"/>
      <c r="B405" s="819"/>
      <c r="C405" s="819"/>
      <c r="D405" s="819"/>
      <c r="E405" s="819"/>
      <c r="F405" s="865"/>
      <c r="G405" s="819"/>
      <c r="H405" s="819"/>
      <c r="I405" s="819"/>
      <c r="J405" s="819"/>
      <c r="K405" s="819"/>
      <c r="L405" s="819"/>
      <c r="M405" s="819"/>
      <c r="N405" s="819"/>
      <c r="O405" s="819"/>
      <c r="P405" s="819"/>
      <c r="Q405" s="819"/>
      <c r="R405" s="819"/>
      <c r="S405" s="819"/>
      <c r="T405" s="819"/>
      <c r="U405" s="819"/>
      <c r="V405" s="819"/>
      <c r="W405" s="819"/>
      <c r="X405" s="819"/>
      <c r="Y405" s="819"/>
      <c r="Z405" s="819"/>
    </row>
    <row r="406" spans="1:26" ht="86.25" customHeight="1">
      <c r="A406" s="819"/>
      <c r="B406" s="819"/>
      <c r="C406" s="819"/>
      <c r="D406" s="819"/>
      <c r="E406" s="819"/>
      <c r="F406" s="865"/>
      <c r="G406" s="819"/>
      <c r="H406" s="819"/>
      <c r="I406" s="819"/>
      <c r="J406" s="819"/>
      <c r="K406" s="819"/>
      <c r="L406" s="819"/>
      <c r="M406" s="819"/>
      <c r="N406" s="819"/>
      <c r="O406" s="819"/>
      <c r="P406" s="819"/>
      <c r="Q406" s="819"/>
      <c r="R406" s="819"/>
      <c r="S406" s="819"/>
      <c r="T406" s="819"/>
      <c r="U406" s="819"/>
      <c r="V406" s="819"/>
      <c r="W406" s="819"/>
      <c r="X406" s="819"/>
      <c r="Y406" s="819"/>
      <c r="Z406" s="819"/>
    </row>
    <row r="407" spans="1:26" ht="86.25" customHeight="1">
      <c r="A407" s="819"/>
      <c r="B407" s="819"/>
      <c r="C407" s="819"/>
      <c r="D407" s="819"/>
      <c r="E407" s="819"/>
      <c r="F407" s="865"/>
      <c r="G407" s="819"/>
      <c r="H407" s="819"/>
      <c r="I407" s="819"/>
      <c r="J407" s="819"/>
      <c r="K407" s="819"/>
      <c r="L407" s="819"/>
      <c r="M407" s="819"/>
      <c r="N407" s="819"/>
      <c r="O407" s="819"/>
      <c r="P407" s="819"/>
      <c r="Q407" s="819"/>
      <c r="R407" s="819"/>
      <c r="S407" s="819"/>
      <c r="T407" s="819"/>
      <c r="U407" s="819"/>
      <c r="V407" s="819"/>
      <c r="W407" s="819"/>
      <c r="X407" s="819"/>
      <c r="Y407" s="819"/>
      <c r="Z407" s="819"/>
    </row>
    <row r="408" spans="1:26" ht="86.25" customHeight="1">
      <c r="A408" s="819"/>
      <c r="B408" s="819"/>
      <c r="C408" s="819"/>
      <c r="D408" s="819"/>
      <c r="E408" s="819"/>
      <c r="F408" s="865"/>
      <c r="G408" s="819"/>
      <c r="H408" s="819"/>
      <c r="I408" s="819"/>
      <c r="J408" s="819"/>
      <c r="K408" s="819"/>
      <c r="L408" s="819"/>
      <c r="M408" s="819"/>
      <c r="N408" s="819"/>
      <c r="O408" s="819"/>
      <c r="P408" s="819"/>
      <c r="Q408" s="819"/>
      <c r="R408" s="819"/>
      <c r="S408" s="819"/>
      <c r="T408" s="819"/>
      <c r="U408" s="819"/>
      <c r="V408" s="819"/>
      <c r="W408" s="819"/>
      <c r="X408" s="819"/>
      <c r="Y408" s="819"/>
      <c r="Z408" s="819"/>
    </row>
    <row r="409" spans="1:26" ht="86.25" customHeight="1">
      <c r="A409" s="819"/>
      <c r="B409" s="819"/>
      <c r="C409" s="819"/>
      <c r="D409" s="819"/>
      <c r="E409" s="819"/>
      <c r="F409" s="865"/>
      <c r="G409" s="819"/>
      <c r="H409" s="819"/>
      <c r="I409" s="819"/>
      <c r="J409" s="819"/>
      <c r="K409" s="819"/>
      <c r="L409" s="819"/>
      <c r="M409" s="819"/>
      <c r="N409" s="819"/>
      <c r="O409" s="819"/>
      <c r="P409" s="819"/>
      <c r="Q409" s="819"/>
      <c r="R409" s="819"/>
      <c r="S409" s="819"/>
      <c r="T409" s="819"/>
      <c r="U409" s="819"/>
      <c r="V409" s="819"/>
      <c r="W409" s="819"/>
      <c r="X409" s="819"/>
      <c r="Y409" s="819"/>
      <c r="Z409" s="819"/>
    </row>
    <row r="410" spans="1:26" ht="86.25" customHeight="1">
      <c r="A410" s="819"/>
      <c r="B410" s="819"/>
      <c r="C410" s="819"/>
      <c r="D410" s="819"/>
      <c r="E410" s="819"/>
      <c r="F410" s="865"/>
      <c r="G410" s="819"/>
      <c r="H410" s="819"/>
      <c r="I410" s="819"/>
      <c r="J410" s="819"/>
      <c r="K410" s="819"/>
      <c r="L410" s="819"/>
      <c r="M410" s="819"/>
      <c r="N410" s="819"/>
      <c r="O410" s="819"/>
      <c r="P410" s="819"/>
      <c r="Q410" s="819"/>
      <c r="R410" s="819"/>
      <c r="S410" s="819"/>
      <c r="T410" s="819"/>
      <c r="U410" s="819"/>
      <c r="V410" s="819"/>
      <c r="W410" s="819"/>
      <c r="X410" s="819"/>
      <c r="Y410" s="819"/>
      <c r="Z410" s="819"/>
    </row>
    <row r="411" spans="1:26" ht="86.25" customHeight="1">
      <c r="A411" s="819"/>
      <c r="B411" s="819"/>
      <c r="C411" s="819"/>
      <c r="D411" s="819"/>
      <c r="E411" s="819"/>
      <c r="F411" s="865"/>
      <c r="G411" s="819"/>
      <c r="H411" s="819"/>
      <c r="I411" s="819"/>
      <c r="J411" s="819"/>
      <c r="K411" s="819"/>
      <c r="L411" s="819"/>
      <c r="M411" s="819"/>
      <c r="N411" s="819"/>
      <c r="O411" s="819"/>
      <c r="P411" s="819"/>
      <c r="Q411" s="819"/>
      <c r="R411" s="819"/>
      <c r="S411" s="819"/>
      <c r="T411" s="819"/>
      <c r="U411" s="819"/>
      <c r="V411" s="819"/>
      <c r="W411" s="819"/>
      <c r="X411" s="819"/>
      <c r="Y411" s="819"/>
      <c r="Z411" s="819"/>
    </row>
    <row r="412" spans="1:26" ht="86.25" customHeight="1">
      <c r="A412" s="819"/>
      <c r="B412" s="819"/>
      <c r="C412" s="819"/>
      <c r="D412" s="819"/>
      <c r="E412" s="819"/>
      <c r="F412" s="865"/>
      <c r="G412" s="819"/>
      <c r="H412" s="819"/>
      <c r="I412" s="819"/>
      <c r="J412" s="819"/>
      <c r="K412" s="819"/>
      <c r="L412" s="819"/>
      <c r="M412" s="819"/>
      <c r="N412" s="819"/>
      <c r="O412" s="819"/>
      <c r="P412" s="819"/>
      <c r="Q412" s="819"/>
      <c r="R412" s="819"/>
      <c r="S412" s="819"/>
      <c r="T412" s="819"/>
      <c r="U412" s="819"/>
      <c r="V412" s="819"/>
      <c r="W412" s="819"/>
      <c r="X412" s="819"/>
      <c r="Y412" s="819"/>
      <c r="Z412" s="819"/>
    </row>
    <row r="413" spans="1:26" ht="86.25" customHeight="1">
      <c r="A413" s="819"/>
      <c r="B413" s="819"/>
      <c r="C413" s="819"/>
      <c r="D413" s="819"/>
      <c r="E413" s="819"/>
      <c r="F413" s="865"/>
      <c r="G413" s="819"/>
      <c r="H413" s="819"/>
      <c r="I413" s="819"/>
      <c r="J413" s="819"/>
      <c r="K413" s="819"/>
      <c r="L413" s="819"/>
      <c r="M413" s="819"/>
      <c r="N413" s="819"/>
      <c r="O413" s="819"/>
      <c r="P413" s="819"/>
      <c r="Q413" s="819"/>
      <c r="R413" s="819"/>
      <c r="S413" s="819"/>
      <c r="T413" s="819"/>
      <c r="U413" s="819"/>
      <c r="V413" s="819"/>
      <c r="W413" s="819"/>
      <c r="X413" s="819"/>
      <c r="Y413" s="819"/>
      <c r="Z413" s="819"/>
    </row>
    <row r="414" spans="1:26" ht="86.25" customHeight="1">
      <c r="A414" s="819"/>
      <c r="B414" s="819"/>
      <c r="C414" s="819"/>
      <c r="D414" s="819"/>
      <c r="E414" s="819"/>
      <c r="F414" s="865"/>
      <c r="G414" s="819"/>
      <c r="H414" s="819"/>
      <c r="I414" s="819"/>
      <c r="J414" s="819"/>
      <c r="K414" s="819"/>
      <c r="L414" s="819"/>
      <c r="M414" s="819"/>
      <c r="N414" s="819"/>
      <c r="O414" s="819"/>
      <c r="P414" s="819"/>
      <c r="Q414" s="819"/>
      <c r="R414" s="819"/>
      <c r="S414" s="819"/>
      <c r="T414" s="819"/>
      <c r="U414" s="819"/>
      <c r="V414" s="819"/>
      <c r="W414" s="819"/>
      <c r="X414" s="819"/>
      <c r="Y414" s="819"/>
      <c r="Z414" s="819"/>
    </row>
    <row r="415" spans="1:26" ht="86.25" customHeight="1">
      <c r="A415" s="819"/>
      <c r="B415" s="819"/>
      <c r="C415" s="819"/>
      <c r="D415" s="819"/>
      <c r="E415" s="819"/>
      <c r="F415" s="865"/>
      <c r="G415" s="819"/>
      <c r="H415" s="819"/>
      <c r="I415" s="819"/>
      <c r="J415" s="819"/>
      <c r="K415" s="819"/>
      <c r="L415" s="819"/>
      <c r="M415" s="819"/>
      <c r="N415" s="819"/>
      <c r="O415" s="819"/>
      <c r="P415" s="819"/>
      <c r="Q415" s="819"/>
      <c r="R415" s="819"/>
      <c r="S415" s="819"/>
      <c r="T415" s="819"/>
      <c r="U415" s="819"/>
      <c r="V415" s="819"/>
      <c r="W415" s="819"/>
      <c r="X415" s="819"/>
      <c r="Y415" s="819"/>
      <c r="Z415" s="819"/>
    </row>
    <row r="416" spans="1:26" ht="86.25" customHeight="1">
      <c r="A416" s="819"/>
      <c r="B416" s="819"/>
      <c r="C416" s="819"/>
      <c r="D416" s="819"/>
      <c r="E416" s="819"/>
      <c r="F416" s="865"/>
      <c r="G416" s="819"/>
      <c r="H416" s="819"/>
      <c r="I416" s="819"/>
      <c r="J416" s="819"/>
      <c r="K416" s="819"/>
      <c r="L416" s="819"/>
      <c r="M416" s="819"/>
      <c r="N416" s="819"/>
      <c r="O416" s="819"/>
      <c r="P416" s="819"/>
      <c r="Q416" s="819"/>
      <c r="R416" s="819"/>
      <c r="S416" s="819"/>
      <c r="T416" s="819"/>
      <c r="U416" s="819"/>
      <c r="V416" s="819"/>
      <c r="W416" s="819"/>
      <c r="X416" s="819"/>
      <c r="Y416" s="819"/>
      <c r="Z416" s="819"/>
    </row>
    <row r="417" spans="1:26" ht="86.25" customHeight="1">
      <c r="A417" s="819"/>
      <c r="B417" s="819"/>
      <c r="C417" s="819"/>
      <c r="D417" s="819"/>
      <c r="E417" s="819"/>
      <c r="F417" s="865"/>
      <c r="G417" s="819"/>
      <c r="H417" s="819"/>
      <c r="I417" s="819"/>
      <c r="J417" s="819"/>
      <c r="K417" s="819"/>
      <c r="L417" s="819"/>
      <c r="M417" s="819"/>
      <c r="N417" s="819"/>
      <c r="O417" s="819"/>
      <c r="P417" s="819"/>
      <c r="Q417" s="819"/>
      <c r="R417" s="819"/>
      <c r="S417" s="819"/>
      <c r="T417" s="819"/>
      <c r="U417" s="819"/>
      <c r="V417" s="819"/>
      <c r="W417" s="819"/>
      <c r="X417" s="819"/>
      <c r="Y417" s="819"/>
      <c r="Z417" s="819"/>
    </row>
    <row r="418" spans="1:26" ht="86.25" customHeight="1">
      <c r="A418" s="819"/>
      <c r="B418" s="819"/>
      <c r="C418" s="819"/>
      <c r="D418" s="819"/>
      <c r="E418" s="819"/>
      <c r="F418" s="865"/>
      <c r="G418" s="819"/>
      <c r="H418" s="819"/>
      <c r="I418" s="819"/>
      <c r="J418" s="819"/>
      <c r="K418" s="819"/>
      <c r="L418" s="819"/>
      <c r="M418" s="819"/>
      <c r="N418" s="819"/>
      <c r="O418" s="819"/>
      <c r="P418" s="819"/>
      <c r="Q418" s="819"/>
      <c r="R418" s="819"/>
      <c r="S418" s="819"/>
      <c r="T418" s="819"/>
      <c r="U418" s="819"/>
      <c r="V418" s="819"/>
      <c r="W418" s="819"/>
      <c r="X418" s="819"/>
      <c r="Y418" s="819"/>
      <c r="Z418" s="819"/>
    </row>
    <row r="419" spans="1:26" ht="86.25" customHeight="1">
      <c r="A419" s="819"/>
      <c r="B419" s="819"/>
      <c r="C419" s="819"/>
      <c r="D419" s="819"/>
      <c r="E419" s="819"/>
      <c r="F419" s="865"/>
      <c r="G419" s="819"/>
      <c r="H419" s="819"/>
      <c r="I419" s="819"/>
      <c r="J419" s="819"/>
      <c r="K419" s="819"/>
      <c r="L419" s="819"/>
      <c r="M419" s="819"/>
      <c r="N419" s="819"/>
      <c r="O419" s="819"/>
      <c r="P419" s="819"/>
      <c r="Q419" s="819"/>
      <c r="R419" s="819"/>
      <c r="S419" s="819"/>
      <c r="T419" s="819"/>
      <c r="U419" s="819"/>
      <c r="V419" s="819"/>
      <c r="W419" s="819"/>
      <c r="X419" s="819"/>
      <c r="Y419" s="819"/>
      <c r="Z419" s="819"/>
    </row>
    <row r="420" spans="1:26" ht="86.25" customHeight="1">
      <c r="A420" s="819"/>
      <c r="B420" s="819"/>
      <c r="C420" s="819"/>
      <c r="D420" s="819"/>
      <c r="E420" s="819"/>
      <c r="F420" s="865"/>
      <c r="G420" s="819"/>
      <c r="H420" s="819"/>
      <c r="I420" s="819"/>
      <c r="J420" s="819"/>
      <c r="K420" s="819"/>
      <c r="L420" s="819"/>
      <c r="M420" s="819"/>
      <c r="N420" s="819"/>
      <c r="O420" s="819"/>
      <c r="P420" s="819"/>
      <c r="Q420" s="819"/>
      <c r="R420" s="819"/>
      <c r="S420" s="819"/>
      <c r="T420" s="819"/>
      <c r="U420" s="819"/>
      <c r="V420" s="819"/>
      <c r="W420" s="819"/>
      <c r="X420" s="819"/>
      <c r="Y420" s="819"/>
      <c r="Z420" s="819"/>
    </row>
    <row r="421" spans="1:26" ht="86.25" customHeight="1">
      <c r="A421" s="819"/>
      <c r="B421" s="819"/>
      <c r="C421" s="819"/>
      <c r="D421" s="819"/>
      <c r="E421" s="819"/>
      <c r="F421" s="865"/>
      <c r="G421" s="819"/>
      <c r="H421" s="819"/>
      <c r="I421" s="819"/>
      <c r="J421" s="819"/>
      <c r="K421" s="819"/>
      <c r="L421" s="819"/>
      <c r="M421" s="819"/>
      <c r="N421" s="819"/>
      <c r="O421" s="819"/>
      <c r="P421" s="819"/>
      <c r="Q421" s="819"/>
      <c r="R421" s="819"/>
      <c r="S421" s="819"/>
      <c r="T421" s="819"/>
      <c r="U421" s="819"/>
      <c r="V421" s="819"/>
      <c r="W421" s="819"/>
      <c r="X421" s="819"/>
      <c r="Y421" s="819"/>
      <c r="Z421" s="819"/>
    </row>
    <row r="422" spans="1:26" ht="86.25" customHeight="1">
      <c r="A422" s="819"/>
      <c r="B422" s="819"/>
      <c r="C422" s="819"/>
      <c r="D422" s="819"/>
      <c r="E422" s="819"/>
      <c r="F422" s="865"/>
      <c r="G422" s="819"/>
      <c r="H422" s="819"/>
      <c r="I422" s="819"/>
      <c r="J422" s="819"/>
      <c r="K422" s="819"/>
      <c r="L422" s="819"/>
      <c r="M422" s="819"/>
      <c r="N422" s="819"/>
      <c r="O422" s="819"/>
      <c r="P422" s="819"/>
      <c r="Q422" s="819"/>
      <c r="R422" s="819"/>
      <c r="S422" s="819"/>
      <c r="T422" s="819"/>
      <c r="U422" s="819"/>
      <c r="V422" s="819"/>
      <c r="W422" s="819"/>
      <c r="X422" s="819"/>
      <c r="Y422" s="819"/>
      <c r="Z422" s="819"/>
    </row>
    <row r="423" spans="1:26" ht="86.25" customHeight="1">
      <c r="A423" s="819"/>
      <c r="B423" s="819"/>
      <c r="C423" s="819"/>
      <c r="D423" s="819"/>
      <c r="E423" s="819"/>
      <c r="F423" s="865"/>
      <c r="G423" s="819"/>
      <c r="H423" s="819"/>
      <c r="I423" s="819"/>
      <c r="J423" s="819"/>
      <c r="K423" s="819"/>
      <c r="L423" s="819"/>
      <c r="M423" s="819"/>
      <c r="N423" s="819"/>
      <c r="O423" s="819"/>
      <c r="P423" s="819"/>
      <c r="Q423" s="819"/>
      <c r="R423" s="819"/>
      <c r="S423" s="819"/>
      <c r="T423" s="819"/>
      <c r="U423" s="819"/>
      <c r="V423" s="819"/>
      <c r="W423" s="819"/>
      <c r="X423" s="819"/>
      <c r="Y423" s="819"/>
      <c r="Z423" s="819"/>
    </row>
    <row r="424" spans="1:26" ht="86.25" customHeight="1">
      <c r="A424" s="819"/>
      <c r="B424" s="819"/>
      <c r="C424" s="819"/>
      <c r="D424" s="819"/>
      <c r="E424" s="819"/>
      <c r="F424" s="865"/>
      <c r="G424" s="819"/>
      <c r="H424" s="819"/>
      <c r="I424" s="819"/>
      <c r="J424" s="819"/>
      <c r="K424" s="819"/>
      <c r="L424" s="819"/>
      <c r="M424" s="819"/>
      <c r="N424" s="819"/>
      <c r="O424" s="819"/>
      <c r="P424" s="819"/>
      <c r="Q424" s="819"/>
      <c r="R424" s="819"/>
      <c r="S424" s="819"/>
      <c r="T424" s="819"/>
      <c r="U424" s="819"/>
      <c r="V424" s="819"/>
      <c r="W424" s="819"/>
      <c r="X424" s="819"/>
      <c r="Y424" s="819"/>
      <c r="Z424" s="819"/>
    </row>
    <row r="425" spans="1:26" ht="86.25" customHeight="1">
      <c r="A425" s="819"/>
      <c r="B425" s="819"/>
      <c r="C425" s="819"/>
      <c r="D425" s="819"/>
      <c r="E425" s="819"/>
      <c r="F425" s="865"/>
      <c r="G425" s="819"/>
      <c r="H425" s="819"/>
      <c r="I425" s="819"/>
      <c r="J425" s="819"/>
      <c r="K425" s="819"/>
      <c r="L425" s="819"/>
      <c r="M425" s="819"/>
      <c r="N425" s="819"/>
      <c r="O425" s="819"/>
      <c r="P425" s="819"/>
      <c r="Q425" s="819"/>
      <c r="R425" s="819"/>
      <c r="S425" s="819"/>
      <c r="T425" s="819"/>
      <c r="U425" s="819"/>
      <c r="V425" s="819"/>
      <c r="W425" s="819"/>
      <c r="X425" s="819"/>
      <c r="Y425" s="819"/>
      <c r="Z425" s="819"/>
    </row>
    <row r="426" spans="1:26" ht="86.25" customHeight="1">
      <c r="A426" s="819"/>
      <c r="B426" s="819"/>
      <c r="C426" s="819"/>
      <c r="D426" s="819"/>
      <c r="E426" s="819"/>
      <c r="F426" s="865"/>
      <c r="G426" s="819"/>
      <c r="H426" s="819"/>
      <c r="I426" s="819"/>
      <c r="J426" s="819"/>
      <c r="K426" s="819"/>
      <c r="L426" s="819"/>
      <c r="M426" s="819"/>
      <c r="N426" s="819"/>
      <c r="O426" s="819"/>
      <c r="P426" s="819"/>
      <c r="Q426" s="819"/>
      <c r="R426" s="819"/>
      <c r="S426" s="819"/>
      <c r="T426" s="819"/>
      <c r="U426" s="819"/>
      <c r="V426" s="819"/>
      <c r="W426" s="819"/>
      <c r="X426" s="819"/>
      <c r="Y426" s="819"/>
      <c r="Z426" s="819"/>
    </row>
    <row r="427" spans="1:26" ht="86.25" customHeight="1">
      <c r="A427" s="819"/>
      <c r="B427" s="819"/>
      <c r="C427" s="819"/>
      <c r="D427" s="819"/>
      <c r="E427" s="819"/>
      <c r="F427" s="865"/>
      <c r="G427" s="819"/>
      <c r="H427" s="819"/>
      <c r="I427" s="819"/>
      <c r="J427" s="819"/>
      <c r="K427" s="819"/>
      <c r="L427" s="819"/>
      <c r="M427" s="819"/>
      <c r="N427" s="819"/>
      <c r="O427" s="819"/>
      <c r="P427" s="819"/>
      <c r="Q427" s="819"/>
      <c r="R427" s="819"/>
      <c r="S427" s="819"/>
      <c r="T427" s="819"/>
      <c r="U427" s="819"/>
      <c r="V427" s="819"/>
      <c r="W427" s="819"/>
      <c r="X427" s="819"/>
      <c r="Y427" s="819"/>
      <c r="Z427" s="819"/>
    </row>
    <row r="428" spans="1:26" ht="86.25" customHeight="1">
      <c r="A428" s="819"/>
      <c r="B428" s="819"/>
      <c r="C428" s="819"/>
      <c r="D428" s="819"/>
      <c r="E428" s="819"/>
      <c r="F428" s="865"/>
      <c r="G428" s="819"/>
      <c r="H428" s="819"/>
      <c r="I428" s="819"/>
      <c r="J428" s="819"/>
      <c r="K428" s="819"/>
      <c r="L428" s="819"/>
      <c r="M428" s="819"/>
      <c r="N428" s="819"/>
      <c r="O428" s="819"/>
      <c r="P428" s="819"/>
      <c r="Q428" s="819"/>
      <c r="R428" s="819"/>
      <c r="S428" s="819"/>
      <c r="T428" s="819"/>
      <c r="U428" s="819"/>
      <c r="V428" s="819"/>
      <c r="W428" s="819"/>
      <c r="X428" s="819"/>
      <c r="Y428" s="819"/>
      <c r="Z428" s="819"/>
    </row>
    <row r="429" spans="1:26" ht="86.25" customHeight="1">
      <c r="A429" s="819"/>
      <c r="B429" s="819"/>
      <c r="C429" s="819"/>
      <c r="D429" s="819"/>
      <c r="E429" s="819"/>
      <c r="F429" s="865"/>
      <c r="G429" s="819"/>
      <c r="H429" s="819"/>
      <c r="I429" s="819"/>
      <c r="J429" s="819"/>
      <c r="K429" s="819"/>
      <c r="L429" s="819"/>
      <c r="M429" s="819"/>
      <c r="N429" s="819"/>
      <c r="O429" s="819"/>
      <c r="P429" s="819"/>
      <c r="Q429" s="819"/>
      <c r="R429" s="819"/>
      <c r="S429" s="819"/>
      <c r="T429" s="819"/>
      <c r="U429" s="819"/>
      <c r="V429" s="819"/>
      <c r="W429" s="819"/>
      <c r="X429" s="819"/>
      <c r="Y429" s="819"/>
      <c r="Z429" s="819"/>
    </row>
    <row r="430" spans="1:26" ht="86.25" customHeight="1">
      <c r="A430" s="819"/>
      <c r="B430" s="819"/>
      <c r="C430" s="819"/>
      <c r="D430" s="819"/>
      <c r="E430" s="819"/>
      <c r="F430" s="865"/>
      <c r="G430" s="819"/>
      <c r="H430" s="819"/>
      <c r="I430" s="819"/>
      <c r="J430" s="819"/>
      <c r="K430" s="819"/>
      <c r="L430" s="819"/>
      <c r="M430" s="819"/>
      <c r="N430" s="819"/>
      <c r="O430" s="819"/>
      <c r="P430" s="819"/>
      <c r="Q430" s="819"/>
      <c r="R430" s="819"/>
      <c r="S430" s="819"/>
      <c r="T430" s="819"/>
      <c r="U430" s="819"/>
      <c r="V430" s="819"/>
      <c r="W430" s="819"/>
      <c r="X430" s="819"/>
      <c r="Y430" s="819"/>
      <c r="Z430" s="819"/>
    </row>
    <row r="431" spans="1:26" ht="86.25" customHeight="1">
      <c r="A431" s="819"/>
      <c r="B431" s="819"/>
      <c r="C431" s="819"/>
      <c r="D431" s="819"/>
      <c r="E431" s="819"/>
      <c r="F431" s="865"/>
      <c r="G431" s="819"/>
      <c r="H431" s="819"/>
      <c r="I431" s="819"/>
      <c r="J431" s="819"/>
      <c r="K431" s="819"/>
      <c r="L431" s="819"/>
      <c r="M431" s="819"/>
      <c r="N431" s="819"/>
      <c r="O431" s="819"/>
      <c r="P431" s="819"/>
      <c r="Q431" s="819"/>
      <c r="R431" s="819"/>
      <c r="S431" s="819"/>
      <c r="T431" s="819"/>
      <c r="U431" s="819"/>
      <c r="V431" s="819"/>
      <c r="W431" s="819"/>
      <c r="X431" s="819"/>
      <c r="Y431" s="819"/>
      <c r="Z431" s="819"/>
    </row>
    <row r="432" spans="1:26" ht="86.25" customHeight="1">
      <c r="A432" s="819"/>
      <c r="B432" s="819"/>
      <c r="C432" s="819"/>
      <c r="D432" s="819"/>
      <c r="E432" s="819"/>
      <c r="F432" s="865"/>
      <c r="G432" s="819"/>
      <c r="H432" s="819"/>
      <c r="I432" s="819"/>
      <c r="J432" s="819"/>
      <c r="K432" s="819"/>
      <c r="L432" s="819"/>
      <c r="M432" s="819"/>
      <c r="N432" s="819"/>
      <c r="O432" s="819"/>
      <c r="P432" s="819"/>
      <c r="Q432" s="819"/>
      <c r="R432" s="819"/>
      <c r="S432" s="819"/>
      <c r="T432" s="819"/>
      <c r="U432" s="819"/>
      <c r="V432" s="819"/>
      <c r="W432" s="819"/>
      <c r="X432" s="819"/>
      <c r="Y432" s="819"/>
      <c r="Z432" s="819"/>
    </row>
    <row r="433" spans="1:26" ht="86.25" customHeight="1">
      <c r="A433" s="819"/>
      <c r="B433" s="819"/>
      <c r="C433" s="819"/>
      <c r="D433" s="819"/>
      <c r="E433" s="819"/>
      <c r="F433" s="865"/>
      <c r="G433" s="819"/>
      <c r="H433" s="819"/>
      <c r="I433" s="819"/>
      <c r="J433" s="819"/>
      <c r="K433" s="819"/>
      <c r="L433" s="819"/>
      <c r="M433" s="819"/>
      <c r="N433" s="819"/>
      <c r="O433" s="819"/>
      <c r="P433" s="819"/>
      <c r="Q433" s="819"/>
      <c r="R433" s="819"/>
      <c r="S433" s="819"/>
      <c r="T433" s="819"/>
      <c r="U433" s="819"/>
      <c r="V433" s="819"/>
      <c r="W433" s="819"/>
      <c r="X433" s="819"/>
      <c r="Y433" s="819"/>
      <c r="Z433" s="819"/>
    </row>
    <row r="434" spans="1:26" ht="86.25" customHeight="1">
      <c r="A434" s="819"/>
      <c r="B434" s="819"/>
      <c r="C434" s="819"/>
      <c r="D434" s="819"/>
      <c r="E434" s="819"/>
      <c r="F434" s="865"/>
      <c r="G434" s="819"/>
      <c r="H434" s="819"/>
      <c r="I434" s="819"/>
      <c r="J434" s="819"/>
      <c r="K434" s="819"/>
      <c r="L434" s="819"/>
      <c r="M434" s="819"/>
      <c r="N434" s="819"/>
      <c r="O434" s="819"/>
      <c r="P434" s="819"/>
      <c r="Q434" s="819"/>
      <c r="R434" s="819"/>
      <c r="S434" s="819"/>
      <c r="T434" s="819"/>
      <c r="U434" s="819"/>
      <c r="V434" s="819"/>
      <c r="W434" s="819"/>
      <c r="X434" s="819"/>
      <c r="Y434" s="819"/>
      <c r="Z434" s="819"/>
    </row>
    <row r="435" spans="1:26" ht="86.25" customHeight="1">
      <c r="A435" s="819"/>
      <c r="B435" s="819"/>
      <c r="C435" s="819"/>
      <c r="D435" s="819"/>
      <c r="E435" s="819"/>
      <c r="F435" s="865"/>
      <c r="G435" s="819"/>
      <c r="H435" s="819"/>
      <c r="I435" s="819"/>
      <c r="J435" s="819"/>
      <c r="K435" s="819"/>
      <c r="L435" s="819"/>
      <c r="M435" s="819"/>
      <c r="N435" s="819"/>
      <c r="O435" s="819"/>
      <c r="P435" s="819"/>
      <c r="Q435" s="819"/>
      <c r="R435" s="819"/>
      <c r="S435" s="819"/>
      <c r="T435" s="819"/>
      <c r="U435" s="819"/>
      <c r="V435" s="819"/>
      <c r="W435" s="819"/>
      <c r="X435" s="819"/>
      <c r="Y435" s="819"/>
      <c r="Z435" s="819"/>
    </row>
    <row r="436" spans="1:26" ht="86.25" customHeight="1">
      <c r="A436" s="819"/>
      <c r="B436" s="819"/>
      <c r="C436" s="819"/>
      <c r="D436" s="819"/>
      <c r="E436" s="819"/>
      <c r="F436" s="865"/>
      <c r="G436" s="819"/>
      <c r="H436" s="819"/>
      <c r="I436" s="819"/>
      <c r="J436" s="819"/>
      <c r="K436" s="819"/>
      <c r="L436" s="819"/>
      <c r="M436" s="819"/>
      <c r="N436" s="819"/>
      <c r="O436" s="819"/>
      <c r="P436" s="819"/>
      <c r="Q436" s="819"/>
      <c r="R436" s="819"/>
      <c r="S436" s="819"/>
      <c r="T436" s="819"/>
      <c r="U436" s="819"/>
      <c r="V436" s="819"/>
      <c r="W436" s="819"/>
      <c r="X436" s="819"/>
      <c r="Y436" s="819"/>
      <c r="Z436" s="819"/>
    </row>
    <row r="437" spans="1:26" ht="86.25" customHeight="1">
      <c r="A437" s="819"/>
      <c r="B437" s="819"/>
      <c r="C437" s="819"/>
      <c r="D437" s="819"/>
      <c r="E437" s="819"/>
      <c r="F437" s="865"/>
      <c r="G437" s="819"/>
      <c r="H437" s="819"/>
      <c r="I437" s="819"/>
      <c r="J437" s="819"/>
      <c r="K437" s="819"/>
      <c r="L437" s="819"/>
      <c r="M437" s="819"/>
      <c r="N437" s="819"/>
      <c r="O437" s="819"/>
      <c r="P437" s="819"/>
      <c r="Q437" s="819"/>
      <c r="R437" s="819"/>
      <c r="S437" s="819"/>
      <c r="T437" s="819"/>
      <c r="U437" s="819"/>
      <c r="V437" s="819"/>
      <c r="W437" s="819"/>
      <c r="X437" s="819"/>
      <c r="Y437" s="819"/>
      <c r="Z437" s="819"/>
    </row>
    <row r="438" spans="1:26" ht="86.25" customHeight="1">
      <c r="A438" s="819"/>
      <c r="B438" s="819"/>
      <c r="C438" s="819"/>
      <c r="D438" s="819"/>
      <c r="E438" s="819"/>
      <c r="F438" s="865"/>
      <c r="G438" s="819"/>
      <c r="H438" s="819"/>
      <c r="I438" s="819"/>
      <c r="J438" s="819"/>
      <c r="K438" s="819"/>
      <c r="L438" s="819"/>
      <c r="M438" s="819"/>
      <c r="N438" s="819"/>
      <c r="O438" s="819"/>
      <c r="P438" s="819"/>
      <c r="Q438" s="819"/>
      <c r="R438" s="819"/>
      <c r="S438" s="819"/>
      <c r="T438" s="819"/>
      <c r="U438" s="819"/>
      <c r="V438" s="819"/>
      <c r="W438" s="819"/>
      <c r="X438" s="819"/>
      <c r="Y438" s="819"/>
      <c r="Z438" s="819"/>
    </row>
    <row r="439" spans="1:26" ht="86.25" customHeight="1">
      <c r="A439" s="819"/>
      <c r="B439" s="819"/>
      <c r="C439" s="819"/>
      <c r="D439" s="819"/>
      <c r="E439" s="819"/>
      <c r="F439" s="865"/>
      <c r="G439" s="819"/>
      <c r="H439" s="819"/>
      <c r="I439" s="819"/>
      <c r="J439" s="819"/>
      <c r="K439" s="819"/>
      <c r="L439" s="819"/>
      <c r="M439" s="819"/>
      <c r="N439" s="819"/>
      <c r="O439" s="819"/>
      <c r="P439" s="819"/>
      <c r="Q439" s="819"/>
      <c r="R439" s="819"/>
      <c r="S439" s="819"/>
      <c r="T439" s="819"/>
      <c r="U439" s="819"/>
      <c r="V439" s="819"/>
      <c r="W439" s="819"/>
      <c r="X439" s="819"/>
      <c r="Y439" s="819"/>
      <c r="Z439" s="819"/>
    </row>
    <row r="440" spans="1:26" ht="86.25" customHeight="1">
      <c r="A440" s="819"/>
      <c r="B440" s="819"/>
      <c r="C440" s="819"/>
      <c r="D440" s="819"/>
      <c r="E440" s="819"/>
      <c r="F440" s="865"/>
      <c r="G440" s="819"/>
      <c r="H440" s="819"/>
      <c r="I440" s="819"/>
      <c r="J440" s="819"/>
      <c r="K440" s="819"/>
      <c r="L440" s="819"/>
      <c r="M440" s="819"/>
      <c r="N440" s="819"/>
      <c r="O440" s="819"/>
      <c r="P440" s="819"/>
      <c r="Q440" s="819"/>
      <c r="R440" s="819"/>
      <c r="S440" s="819"/>
      <c r="T440" s="819"/>
      <c r="U440" s="819"/>
      <c r="V440" s="819"/>
      <c r="W440" s="819"/>
      <c r="X440" s="819"/>
      <c r="Y440" s="819"/>
      <c r="Z440" s="819"/>
    </row>
    <row r="441" spans="1:26" ht="86.25" customHeight="1">
      <c r="A441" s="819"/>
      <c r="B441" s="819"/>
      <c r="C441" s="819"/>
      <c r="D441" s="819"/>
      <c r="E441" s="819"/>
      <c r="F441" s="865"/>
      <c r="G441" s="819"/>
      <c r="H441" s="819"/>
      <c r="I441" s="819"/>
      <c r="J441" s="819"/>
      <c r="K441" s="819"/>
      <c r="L441" s="819"/>
      <c r="M441" s="819"/>
      <c r="N441" s="819"/>
      <c r="O441" s="819"/>
      <c r="P441" s="819"/>
      <c r="Q441" s="819"/>
      <c r="R441" s="819"/>
      <c r="S441" s="819"/>
      <c r="T441" s="819"/>
      <c r="U441" s="819"/>
      <c r="V441" s="819"/>
      <c r="W441" s="819"/>
      <c r="X441" s="819"/>
      <c r="Y441" s="819"/>
      <c r="Z441" s="819"/>
    </row>
    <row r="442" spans="1:26" ht="86.25" customHeight="1">
      <c r="A442" s="819"/>
      <c r="B442" s="819"/>
      <c r="C442" s="819"/>
      <c r="D442" s="819"/>
      <c r="E442" s="819"/>
      <c r="F442" s="865"/>
      <c r="G442" s="819"/>
      <c r="H442" s="819"/>
      <c r="I442" s="819"/>
      <c r="J442" s="819"/>
      <c r="K442" s="819"/>
      <c r="L442" s="819"/>
      <c r="M442" s="819"/>
      <c r="N442" s="819"/>
      <c r="O442" s="819"/>
      <c r="P442" s="819"/>
      <c r="Q442" s="819"/>
      <c r="R442" s="819"/>
      <c r="S442" s="819"/>
      <c r="T442" s="819"/>
      <c r="U442" s="819"/>
      <c r="V442" s="819"/>
      <c r="W442" s="819"/>
      <c r="X442" s="819"/>
      <c r="Y442" s="819"/>
      <c r="Z442" s="819"/>
    </row>
    <row r="443" spans="1:26" ht="86.25" customHeight="1">
      <c r="A443" s="819"/>
      <c r="B443" s="819"/>
      <c r="C443" s="819"/>
      <c r="D443" s="819"/>
      <c r="E443" s="819"/>
      <c r="F443" s="865"/>
      <c r="G443" s="819"/>
      <c r="H443" s="819"/>
      <c r="I443" s="819"/>
      <c r="J443" s="819"/>
      <c r="K443" s="819"/>
      <c r="L443" s="819"/>
      <c r="M443" s="819"/>
      <c r="N443" s="819"/>
      <c r="O443" s="819"/>
      <c r="P443" s="819"/>
      <c r="Q443" s="819"/>
      <c r="R443" s="819"/>
      <c r="S443" s="819"/>
      <c r="T443" s="819"/>
      <c r="U443" s="819"/>
      <c r="V443" s="819"/>
      <c r="W443" s="819"/>
      <c r="X443" s="819"/>
      <c r="Y443" s="819"/>
      <c r="Z443" s="819"/>
    </row>
    <row r="444" spans="1:26" ht="86.25" customHeight="1">
      <c r="A444" s="819"/>
      <c r="B444" s="819"/>
      <c r="C444" s="819"/>
      <c r="D444" s="819"/>
      <c r="E444" s="819"/>
      <c r="F444" s="865"/>
      <c r="G444" s="819"/>
      <c r="H444" s="819"/>
      <c r="I444" s="819"/>
      <c r="J444" s="819"/>
      <c r="K444" s="819"/>
      <c r="L444" s="819"/>
      <c r="M444" s="819"/>
      <c r="N444" s="819"/>
      <c r="O444" s="819"/>
      <c r="P444" s="819"/>
      <c r="Q444" s="819"/>
      <c r="R444" s="819"/>
      <c r="S444" s="819"/>
      <c r="T444" s="819"/>
      <c r="U444" s="819"/>
      <c r="V444" s="819"/>
      <c r="W444" s="819"/>
      <c r="X444" s="819"/>
      <c r="Y444" s="819"/>
      <c r="Z444" s="819"/>
    </row>
    <row r="445" spans="1:26" ht="86.25" customHeight="1">
      <c r="A445" s="819"/>
      <c r="B445" s="819"/>
      <c r="C445" s="819"/>
      <c r="D445" s="819"/>
      <c r="E445" s="819"/>
      <c r="F445" s="865"/>
      <c r="G445" s="819"/>
      <c r="H445" s="819"/>
      <c r="I445" s="819"/>
      <c r="J445" s="819"/>
      <c r="K445" s="819"/>
      <c r="L445" s="819"/>
      <c r="M445" s="819"/>
      <c r="N445" s="819"/>
      <c r="O445" s="819"/>
      <c r="P445" s="819"/>
      <c r="Q445" s="819"/>
      <c r="R445" s="819"/>
      <c r="S445" s="819"/>
      <c r="T445" s="819"/>
      <c r="U445" s="819"/>
      <c r="V445" s="819"/>
      <c r="W445" s="819"/>
      <c r="X445" s="819"/>
      <c r="Y445" s="819"/>
      <c r="Z445" s="819"/>
    </row>
    <row r="446" spans="1:26" ht="86.25" customHeight="1">
      <c r="A446" s="819"/>
      <c r="B446" s="819"/>
      <c r="C446" s="819"/>
      <c r="D446" s="819"/>
      <c r="E446" s="819"/>
      <c r="F446" s="865"/>
      <c r="G446" s="819"/>
      <c r="H446" s="819"/>
      <c r="I446" s="819"/>
      <c r="J446" s="819"/>
      <c r="K446" s="819"/>
      <c r="L446" s="819"/>
      <c r="M446" s="819"/>
      <c r="N446" s="819"/>
      <c r="O446" s="819"/>
      <c r="P446" s="819"/>
      <c r="Q446" s="819"/>
      <c r="R446" s="819"/>
      <c r="S446" s="819"/>
      <c r="T446" s="819"/>
      <c r="U446" s="819"/>
      <c r="V446" s="819"/>
      <c r="W446" s="819"/>
      <c r="X446" s="819"/>
      <c r="Y446" s="819"/>
      <c r="Z446" s="819"/>
    </row>
    <row r="447" spans="1:26" ht="86.25" customHeight="1">
      <c r="A447" s="819"/>
      <c r="B447" s="819"/>
      <c r="C447" s="819"/>
      <c r="D447" s="819"/>
      <c r="E447" s="819"/>
      <c r="F447" s="865"/>
      <c r="G447" s="819"/>
      <c r="H447" s="819"/>
      <c r="I447" s="819"/>
      <c r="J447" s="819"/>
      <c r="K447" s="819"/>
      <c r="L447" s="819"/>
      <c r="M447" s="819"/>
      <c r="N447" s="819"/>
      <c r="O447" s="819"/>
      <c r="P447" s="819"/>
      <c r="Q447" s="819"/>
      <c r="R447" s="819"/>
      <c r="S447" s="819"/>
      <c r="T447" s="819"/>
      <c r="U447" s="819"/>
      <c r="V447" s="819"/>
      <c r="W447" s="819"/>
      <c r="X447" s="819"/>
      <c r="Y447" s="819"/>
      <c r="Z447" s="819"/>
    </row>
    <row r="448" spans="1:26" ht="86.25" customHeight="1">
      <c r="A448" s="819"/>
      <c r="B448" s="819"/>
      <c r="C448" s="819"/>
      <c r="D448" s="819"/>
      <c r="E448" s="819"/>
      <c r="F448" s="865"/>
      <c r="G448" s="819"/>
      <c r="H448" s="819"/>
      <c r="I448" s="819"/>
      <c r="J448" s="819"/>
      <c r="K448" s="819"/>
      <c r="L448" s="819"/>
      <c r="M448" s="819"/>
      <c r="N448" s="819"/>
      <c r="O448" s="819"/>
      <c r="P448" s="819"/>
      <c r="Q448" s="819"/>
      <c r="R448" s="819"/>
      <c r="S448" s="819"/>
      <c r="T448" s="819"/>
      <c r="U448" s="819"/>
      <c r="V448" s="819"/>
      <c r="W448" s="819"/>
      <c r="X448" s="819"/>
      <c r="Y448" s="819"/>
      <c r="Z448" s="819"/>
    </row>
    <row r="449" spans="1:26" ht="86.25" customHeight="1">
      <c r="A449" s="819"/>
      <c r="B449" s="819"/>
      <c r="C449" s="819"/>
      <c r="D449" s="819"/>
      <c r="E449" s="819"/>
      <c r="F449" s="865"/>
      <c r="G449" s="819"/>
      <c r="H449" s="819"/>
      <c r="I449" s="819"/>
      <c r="J449" s="819"/>
      <c r="K449" s="819"/>
      <c r="L449" s="819"/>
      <c r="M449" s="819"/>
      <c r="N449" s="819"/>
      <c r="O449" s="819"/>
      <c r="P449" s="819"/>
      <c r="Q449" s="819"/>
      <c r="R449" s="819"/>
      <c r="S449" s="819"/>
      <c r="T449" s="819"/>
      <c r="U449" s="819"/>
      <c r="V449" s="819"/>
      <c r="W449" s="819"/>
      <c r="X449" s="819"/>
      <c r="Y449" s="819"/>
      <c r="Z449" s="819"/>
    </row>
    <row r="450" spans="1:26" ht="86.25" customHeight="1">
      <c r="A450" s="819"/>
      <c r="B450" s="819"/>
      <c r="C450" s="819"/>
      <c r="D450" s="819"/>
      <c r="E450" s="819"/>
      <c r="F450" s="865"/>
      <c r="G450" s="819"/>
      <c r="H450" s="819"/>
      <c r="I450" s="819"/>
      <c r="J450" s="819"/>
      <c r="K450" s="819"/>
      <c r="L450" s="819"/>
      <c r="M450" s="819"/>
      <c r="N450" s="819"/>
      <c r="O450" s="819"/>
      <c r="P450" s="819"/>
      <c r="Q450" s="819"/>
      <c r="R450" s="819"/>
      <c r="S450" s="819"/>
      <c r="T450" s="819"/>
      <c r="U450" s="819"/>
      <c r="V450" s="819"/>
      <c r="W450" s="819"/>
      <c r="X450" s="819"/>
      <c r="Y450" s="819"/>
      <c r="Z450" s="819"/>
    </row>
    <row r="451" spans="1:26" ht="86.25" customHeight="1">
      <c r="A451" s="819"/>
      <c r="B451" s="819"/>
      <c r="C451" s="819"/>
      <c r="D451" s="819"/>
      <c r="E451" s="819"/>
      <c r="F451" s="865"/>
      <c r="G451" s="819"/>
      <c r="H451" s="819"/>
      <c r="I451" s="819"/>
      <c r="J451" s="819"/>
      <c r="K451" s="819"/>
      <c r="L451" s="819"/>
      <c r="M451" s="819"/>
      <c r="N451" s="819"/>
      <c r="O451" s="819"/>
      <c r="P451" s="819"/>
      <c r="Q451" s="819"/>
      <c r="R451" s="819"/>
      <c r="S451" s="819"/>
      <c r="T451" s="819"/>
      <c r="U451" s="819"/>
      <c r="V451" s="819"/>
      <c r="W451" s="819"/>
      <c r="X451" s="819"/>
      <c r="Y451" s="819"/>
      <c r="Z451" s="819"/>
    </row>
    <row r="452" spans="1:26" ht="86.25" customHeight="1">
      <c r="A452" s="819"/>
      <c r="B452" s="819"/>
      <c r="C452" s="819"/>
      <c r="D452" s="819"/>
      <c r="E452" s="819"/>
      <c r="F452" s="865"/>
      <c r="G452" s="819"/>
      <c r="H452" s="819"/>
      <c r="I452" s="819"/>
      <c r="J452" s="819"/>
      <c r="K452" s="819"/>
      <c r="L452" s="819"/>
      <c r="M452" s="819"/>
      <c r="N452" s="819"/>
      <c r="O452" s="819"/>
      <c r="P452" s="819"/>
      <c r="Q452" s="819"/>
      <c r="R452" s="819"/>
      <c r="S452" s="819"/>
      <c r="T452" s="819"/>
      <c r="U452" s="819"/>
      <c r="V452" s="819"/>
      <c r="W452" s="819"/>
      <c r="X452" s="819"/>
      <c r="Y452" s="819"/>
      <c r="Z452" s="819"/>
    </row>
    <row r="453" spans="1:26" ht="86.25" customHeight="1">
      <c r="A453" s="819"/>
      <c r="B453" s="819"/>
      <c r="C453" s="819"/>
      <c r="D453" s="819"/>
      <c r="E453" s="819"/>
      <c r="F453" s="865"/>
      <c r="G453" s="819"/>
      <c r="H453" s="819"/>
      <c r="I453" s="819"/>
      <c r="J453" s="819"/>
      <c r="K453" s="819"/>
      <c r="L453" s="819"/>
      <c r="M453" s="819"/>
      <c r="N453" s="819"/>
      <c r="O453" s="819"/>
      <c r="P453" s="819"/>
      <c r="Q453" s="819"/>
      <c r="R453" s="819"/>
      <c r="S453" s="819"/>
      <c r="T453" s="819"/>
      <c r="U453" s="819"/>
      <c r="V453" s="819"/>
      <c r="W453" s="819"/>
      <c r="X453" s="819"/>
      <c r="Y453" s="819"/>
      <c r="Z453" s="819"/>
    </row>
    <row r="454" spans="1:26" ht="86.25" customHeight="1">
      <c r="A454" s="819"/>
      <c r="B454" s="819"/>
      <c r="C454" s="819"/>
      <c r="D454" s="819"/>
      <c r="E454" s="819"/>
      <c r="F454" s="865"/>
      <c r="G454" s="819"/>
      <c r="H454" s="819"/>
      <c r="I454" s="819"/>
      <c r="J454" s="819"/>
      <c r="K454" s="819"/>
      <c r="L454" s="819"/>
      <c r="M454" s="819"/>
      <c r="N454" s="819"/>
      <c r="O454" s="819"/>
      <c r="P454" s="819"/>
      <c r="Q454" s="819"/>
      <c r="R454" s="819"/>
      <c r="S454" s="819"/>
      <c r="T454" s="819"/>
      <c r="U454" s="819"/>
      <c r="V454" s="819"/>
      <c r="W454" s="819"/>
      <c r="X454" s="819"/>
      <c r="Y454" s="819"/>
      <c r="Z454" s="819"/>
    </row>
    <row r="455" spans="1:26" ht="86.25" customHeight="1">
      <c r="A455" s="819"/>
      <c r="B455" s="819"/>
      <c r="C455" s="819"/>
      <c r="D455" s="819"/>
      <c r="E455" s="819"/>
      <c r="F455" s="865"/>
      <c r="G455" s="819"/>
      <c r="H455" s="819"/>
      <c r="I455" s="819"/>
      <c r="J455" s="819"/>
      <c r="K455" s="819"/>
      <c r="L455" s="819"/>
      <c r="M455" s="819"/>
      <c r="N455" s="819"/>
      <c r="O455" s="819"/>
      <c r="P455" s="819"/>
      <c r="Q455" s="819"/>
      <c r="R455" s="819"/>
      <c r="S455" s="819"/>
      <c r="T455" s="819"/>
      <c r="U455" s="819"/>
      <c r="V455" s="819"/>
      <c r="W455" s="819"/>
      <c r="X455" s="819"/>
      <c r="Y455" s="819"/>
      <c r="Z455" s="819"/>
    </row>
    <row r="456" spans="1:26" ht="86.25" customHeight="1">
      <c r="A456" s="819"/>
      <c r="B456" s="819"/>
      <c r="C456" s="819"/>
      <c r="D456" s="819"/>
      <c r="E456" s="819"/>
      <c r="F456" s="865"/>
      <c r="G456" s="819"/>
      <c r="H456" s="819"/>
      <c r="I456" s="819"/>
      <c r="J456" s="819"/>
      <c r="K456" s="819"/>
      <c r="L456" s="819"/>
      <c r="M456" s="819"/>
      <c r="N456" s="819"/>
      <c r="O456" s="819"/>
      <c r="P456" s="819"/>
      <c r="Q456" s="819"/>
      <c r="R456" s="819"/>
      <c r="S456" s="819"/>
      <c r="T456" s="819"/>
      <c r="U456" s="819"/>
      <c r="V456" s="819"/>
      <c r="W456" s="819"/>
      <c r="X456" s="819"/>
      <c r="Y456" s="819"/>
      <c r="Z456" s="819"/>
    </row>
    <row r="457" spans="1:26" ht="86.25" customHeight="1">
      <c r="A457" s="819"/>
      <c r="B457" s="819"/>
      <c r="C457" s="819"/>
      <c r="D457" s="819"/>
      <c r="E457" s="819"/>
      <c r="F457" s="865"/>
      <c r="G457" s="819"/>
      <c r="H457" s="819"/>
      <c r="I457" s="819"/>
      <c r="J457" s="819"/>
      <c r="K457" s="819"/>
      <c r="L457" s="819"/>
      <c r="M457" s="819"/>
      <c r="N457" s="819"/>
      <c r="O457" s="819"/>
      <c r="P457" s="819"/>
      <c r="Q457" s="819"/>
      <c r="R457" s="819"/>
      <c r="S457" s="819"/>
      <c r="T457" s="819"/>
      <c r="U457" s="819"/>
      <c r="V457" s="819"/>
      <c r="W457" s="819"/>
      <c r="X457" s="819"/>
      <c r="Y457" s="819"/>
      <c r="Z457" s="819"/>
    </row>
    <row r="458" spans="1:26" ht="86.25" customHeight="1">
      <c r="A458" s="819"/>
      <c r="B458" s="819"/>
      <c r="C458" s="819"/>
      <c r="D458" s="819"/>
      <c r="E458" s="819"/>
      <c r="F458" s="865"/>
      <c r="G458" s="819"/>
      <c r="H458" s="819"/>
      <c r="I458" s="819"/>
      <c r="J458" s="819"/>
      <c r="K458" s="819"/>
      <c r="L458" s="819"/>
      <c r="M458" s="819"/>
      <c r="N458" s="819"/>
      <c r="O458" s="819"/>
      <c r="P458" s="819"/>
      <c r="Q458" s="819"/>
      <c r="R458" s="819"/>
      <c r="S458" s="819"/>
      <c r="T458" s="819"/>
      <c r="U458" s="819"/>
      <c r="V458" s="819"/>
      <c r="W458" s="819"/>
      <c r="X458" s="819"/>
      <c r="Y458" s="819"/>
      <c r="Z458" s="819"/>
    </row>
    <row r="459" spans="1:26" ht="86.25" customHeight="1">
      <c r="A459" s="819"/>
      <c r="B459" s="819"/>
      <c r="C459" s="819"/>
      <c r="D459" s="819"/>
      <c r="E459" s="819"/>
      <c r="F459" s="865"/>
      <c r="G459" s="819"/>
      <c r="H459" s="819"/>
      <c r="I459" s="819"/>
      <c r="J459" s="819"/>
      <c r="K459" s="819"/>
      <c r="L459" s="819"/>
      <c r="M459" s="819"/>
      <c r="N459" s="819"/>
      <c r="O459" s="819"/>
      <c r="P459" s="819"/>
      <c r="Q459" s="819"/>
      <c r="R459" s="819"/>
      <c r="S459" s="819"/>
      <c r="T459" s="819"/>
      <c r="U459" s="819"/>
      <c r="V459" s="819"/>
      <c r="W459" s="819"/>
      <c r="X459" s="819"/>
      <c r="Y459" s="819"/>
      <c r="Z459" s="819"/>
    </row>
    <row r="460" spans="1:26" ht="86.25" customHeight="1">
      <c r="A460" s="819"/>
      <c r="B460" s="819"/>
      <c r="C460" s="819"/>
      <c r="D460" s="819"/>
      <c r="E460" s="819"/>
      <c r="F460" s="865"/>
      <c r="G460" s="819"/>
      <c r="H460" s="819"/>
      <c r="I460" s="819"/>
      <c r="J460" s="819"/>
      <c r="K460" s="819"/>
      <c r="L460" s="819"/>
      <c r="M460" s="819"/>
      <c r="N460" s="819"/>
      <c r="O460" s="819"/>
      <c r="P460" s="819"/>
      <c r="Q460" s="819"/>
      <c r="R460" s="819"/>
      <c r="S460" s="819"/>
      <c r="T460" s="819"/>
      <c r="U460" s="819"/>
      <c r="V460" s="819"/>
      <c r="W460" s="819"/>
      <c r="X460" s="819"/>
      <c r="Y460" s="819"/>
      <c r="Z460" s="819"/>
    </row>
    <row r="461" spans="1:26" ht="86.25" customHeight="1">
      <c r="A461" s="819"/>
      <c r="B461" s="819"/>
      <c r="C461" s="819"/>
      <c r="D461" s="819"/>
      <c r="E461" s="819"/>
      <c r="F461" s="865"/>
      <c r="G461" s="819"/>
      <c r="H461" s="819"/>
      <c r="I461" s="819"/>
      <c r="J461" s="819"/>
      <c r="K461" s="819"/>
      <c r="L461" s="819"/>
      <c r="M461" s="819"/>
      <c r="N461" s="819"/>
      <c r="O461" s="819"/>
      <c r="P461" s="819"/>
      <c r="Q461" s="819"/>
      <c r="R461" s="819"/>
      <c r="S461" s="819"/>
      <c r="T461" s="819"/>
      <c r="U461" s="819"/>
      <c r="V461" s="819"/>
      <c r="W461" s="819"/>
      <c r="X461" s="819"/>
      <c r="Y461" s="819"/>
      <c r="Z461" s="819"/>
    </row>
    <row r="462" spans="1:26" ht="86.25" customHeight="1">
      <c r="A462" s="819"/>
      <c r="B462" s="819"/>
      <c r="C462" s="819"/>
      <c r="D462" s="819"/>
      <c r="E462" s="819"/>
      <c r="F462" s="865"/>
      <c r="G462" s="819"/>
      <c r="H462" s="819"/>
      <c r="I462" s="819"/>
      <c r="J462" s="819"/>
      <c r="K462" s="819"/>
      <c r="L462" s="819"/>
      <c r="M462" s="819"/>
      <c r="N462" s="819"/>
      <c r="O462" s="819"/>
      <c r="P462" s="819"/>
      <c r="Q462" s="819"/>
      <c r="R462" s="819"/>
      <c r="S462" s="819"/>
      <c r="T462" s="819"/>
      <c r="U462" s="819"/>
      <c r="V462" s="819"/>
      <c r="W462" s="819"/>
      <c r="X462" s="819"/>
      <c r="Y462" s="819"/>
      <c r="Z462" s="819"/>
    </row>
    <row r="463" spans="1:26" ht="86.25" customHeight="1">
      <c r="A463" s="819"/>
      <c r="B463" s="819"/>
      <c r="C463" s="819"/>
      <c r="D463" s="819"/>
      <c r="E463" s="819"/>
      <c r="F463" s="865"/>
      <c r="G463" s="819"/>
      <c r="H463" s="819"/>
      <c r="I463" s="819"/>
      <c r="J463" s="819"/>
      <c r="K463" s="819"/>
      <c r="L463" s="819"/>
      <c r="M463" s="819"/>
      <c r="N463" s="819"/>
      <c r="O463" s="819"/>
      <c r="P463" s="819"/>
      <c r="Q463" s="819"/>
      <c r="R463" s="819"/>
      <c r="S463" s="819"/>
      <c r="T463" s="819"/>
      <c r="U463" s="819"/>
      <c r="V463" s="819"/>
      <c r="W463" s="819"/>
      <c r="X463" s="819"/>
      <c r="Y463" s="819"/>
      <c r="Z463" s="819"/>
    </row>
    <row r="464" spans="1:26" ht="86.25" customHeight="1">
      <c r="A464" s="819"/>
      <c r="B464" s="819"/>
      <c r="C464" s="819"/>
      <c r="D464" s="819"/>
      <c r="E464" s="819"/>
      <c r="F464" s="865"/>
      <c r="G464" s="819"/>
      <c r="H464" s="819"/>
      <c r="I464" s="819"/>
      <c r="J464" s="819"/>
      <c r="K464" s="819"/>
      <c r="L464" s="819"/>
      <c r="M464" s="819"/>
      <c r="N464" s="819"/>
      <c r="O464" s="819"/>
      <c r="P464" s="819"/>
      <c r="Q464" s="819"/>
      <c r="R464" s="819"/>
      <c r="S464" s="819"/>
      <c r="T464" s="819"/>
      <c r="U464" s="819"/>
      <c r="V464" s="819"/>
      <c r="W464" s="819"/>
      <c r="X464" s="819"/>
      <c r="Y464" s="819"/>
      <c r="Z464" s="819"/>
    </row>
    <row r="465" spans="1:26" ht="86.25" customHeight="1">
      <c r="A465" s="819"/>
      <c r="B465" s="819"/>
      <c r="C465" s="819"/>
      <c r="D465" s="819"/>
      <c r="E465" s="819"/>
      <c r="F465" s="865"/>
      <c r="G465" s="819"/>
      <c r="H465" s="819"/>
      <c r="I465" s="819"/>
      <c r="J465" s="819"/>
      <c r="K465" s="819"/>
      <c r="L465" s="819"/>
      <c r="M465" s="819"/>
      <c r="N465" s="819"/>
      <c r="O465" s="819"/>
      <c r="P465" s="819"/>
      <c r="Q465" s="819"/>
      <c r="R465" s="819"/>
      <c r="S465" s="819"/>
      <c r="T465" s="819"/>
      <c r="U465" s="819"/>
      <c r="V465" s="819"/>
      <c r="W465" s="819"/>
      <c r="X465" s="819"/>
      <c r="Y465" s="819"/>
      <c r="Z465" s="819"/>
    </row>
    <row r="466" spans="1:26" ht="86.25" customHeight="1">
      <c r="A466" s="819"/>
      <c r="B466" s="819"/>
      <c r="C466" s="819"/>
      <c r="D466" s="819"/>
      <c r="E466" s="819"/>
      <c r="F466" s="865"/>
      <c r="G466" s="819"/>
      <c r="H466" s="819"/>
      <c r="I466" s="819"/>
      <c r="J466" s="819"/>
      <c r="K466" s="819"/>
      <c r="L466" s="819"/>
      <c r="M466" s="819"/>
      <c r="N466" s="819"/>
      <c r="O466" s="819"/>
      <c r="P466" s="819"/>
      <c r="Q466" s="819"/>
      <c r="R466" s="819"/>
      <c r="S466" s="819"/>
      <c r="T466" s="819"/>
      <c r="U466" s="819"/>
      <c r="V466" s="819"/>
      <c r="W466" s="819"/>
      <c r="X466" s="819"/>
      <c r="Y466" s="819"/>
      <c r="Z466" s="819"/>
    </row>
    <row r="467" spans="1:26" ht="86.25" customHeight="1">
      <c r="A467" s="819"/>
      <c r="B467" s="819"/>
      <c r="C467" s="819"/>
      <c r="D467" s="819"/>
      <c r="E467" s="819"/>
      <c r="F467" s="865"/>
      <c r="G467" s="819"/>
      <c r="H467" s="819"/>
      <c r="I467" s="819"/>
      <c r="J467" s="819"/>
      <c r="K467" s="819"/>
      <c r="L467" s="819"/>
      <c r="M467" s="819"/>
      <c r="N467" s="819"/>
      <c r="O467" s="819"/>
      <c r="P467" s="819"/>
      <c r="Q467" s="819"/>
      <c r="R467" s="819"/>
      <c r="S467" s="819"/>
      <c r="T467" s="819"/>
      <c r="U467" s="819"/>
      <c r="V467" s="819"/>
      <c r="W467" s="819"/>
      <c r="X467" s="819"/>
      <c r="Y467" s="819"/>
      <c r="Z467" s="819"/>
    </row>
    <row r="468" spans="1:26" ht="86.25" customHeight="1">
      <c r="A468" s="819"/>
      <c r="B468" s="819"/>
      <c r="C468" s="819"/>
      <c r="D468" s="819"/>
      <c r="E468" s="819"/>
      <c r="F468" s="865"/>
      <c r="G468" s="819"/>
      <c r="H468" s="819"/>
      <c r="I468" s="819"/>
      <c r="J468" s="819"/>
      <c r="K468" s="819"/>
      <c r="L468" s="819"/>
      <c r="M468" s="819"/>
      <c r="N468" s="819"/>
      <c r="O468" s="819"/>
      <c r="P468" s="819"/>
      <c r="Q468" s="819"/>
      <c r="R468" s="819"/>
      <c r="S468" s="819"/>
      <c r="T468" s="819"/>
      <c r="U468" s="819"/>
      <c r="V468" s="819"/>
      <c r="W468" s="819"/>
      <c r="X468" s="819"/>
      <c r="Y468" s="819"/>
      <c r="Z468" s="819"/>
    </row>
    <row r="469" spans="1:26" ht="86.25" customHeight="1">
      <c r="A469" s="819"/>
      <c r="B469" s="819"/>
      <c r="C469" s="819"/>
      <c r="D469" s="819"/>
      <c r="E469" s="819"/>
      <c r="F469" s="865"/>
      <c r="G469" s="819"/>
      <c r="H469" s="819"/>
      <c r="I469" s="819"/>
      <c r="J469" s="819"/>
      <c r="K469" s="819"/>
      <c r="L469" s="819"/>
      <c r="M469" s="819"/>
      <c r="N469" s="819"/>
      <c r="O469" s="819"/>
      <c r="P469" s="819"/>
      <c r="Q469" s="819"/>
      <c r="R469" s="819"/>
      <c r="S469" s="819"/>
      <c r="T469" s="819"/>
      <c r="U469" s="819"/>
      <c r="V469" s="819"/>
      <c r="W469" s="819"/>
      <c r="X469" s="819"/>
      <c r="Y469" s="819"/>
      <c r="Z469" s="819"/>
    </row>
    <row r="470" spans="1:26" ht="86.25" customHeight="1">
      <c r="A470" s="819"/>
      <c r="B470" s="819"/>
      <c r="C470" s="819"/>
      <c r="D470" s="819"/>
      <c r="E470" s="819"/>
      <c r="F470" s="865"/>
      <c r="G470" s="819"/>
      <c r="H470" s="819"/>
      <c r="I470" s="819"/>
      <c r="J470" s="819"/>
      <c r="K470" s="819"/>
      <c r="L470" s="819"/>
      <c r="M470" s="819"/>
      <c r="N470" s="819"/>
      <c r="O470" s="819"/>
      <c r="P470" s="819"/>
      <c r="Q470" s="819"/>
      <c r="R470" s="819"/>
      <c r="S470" s="819"/>
      <c r="T470" s="819"/>
      <c r="U470" s="819"/>
      <c r="V470" s="819"/>
      <c r="W470" s="819"/>
      <c r="X470" s="819"/>
      <c r="Y470" s="819"/>
      <c r="Z470" s="819"/>
    </row>
    <row r="471" spans="1:26" ht="86.25" customHeight="1">
      <c r="A471" s="819"/>
      <c r="B471" s="819"/>
      <c r="C471" s="819"/>
      <c r="D471" s="819"/>
      <c r="E471" s="819"/>
      <c r="F471" s="865"/>
      <c r="G471" s="819"/>
      <c r="H471" s="819"/>
      <c r="I471" s="819"/>
      <c r="J471" s="819"/>
      <c r="K471" s="819"/>
      <c r="L471" s="819"/>
      <c r="M471" s="819"/>
      <c r="N471" s="819"/>
      <c r="O471" s="819"/>
      <c r="P471" s="819"/>
      <c r="Q471" s="819"/>
      <c r="R471" s="819"/>
      <c r="S471" s="819"/>
      <c r="T471" s="819"/>
      <c r="U471" s="819"/>
      <c r="V471" s="819"/>
      <c r="W471" s="819"/>
      <c r="X471" s="819"/>
      <c r="Y471" s="819"/>
      <c r="Z471" s="819"/>
    </row>
    <row r="472" spans="1:26" ht="86.25" customHeight="1">
      <c r="A472" s="819"/>
      <c r="B472" s="819"/>
      <c r="C472" s="819"/>
      <c r="D472" s="819"/>
      <c r="E472" s="819"/>
      <c r="F472" s="865"/>
      <c r="G472" s="819"/>
      <c r="H472" s="819"/>
      <c r="I472" s="819"/>
      <c r="J472" s="819"/>
      <c r="K472" s="819"/>
      <c r="L472" s="819"/>
      <c r="M472" s="819"/>
      <c r="N472" s="819"/>
      <c r="O472" s="819"/>
      <c r="P472" s="819"/>
      <c r="Q472" s="819"/>
      <c r="R472" s="819"/>
      <c r="S472" s="819"/>
      <c r="T472" s="819"/>
      <c r="U472" s="819"/>
      <c r="V472" s="819"/>
      <c r="W472" s="819"/>
      <c r="X472" s="819"/>
      <c r="Y472" s="819"/>
      <c r="Z472" s="819"/>
    </row>
    <row r="473" spans="1:26" ht="86.25" customHeight="1">
      <c r="A473" s="819"/>
      <c r="B473" s="819"/>
      <c r="C473" s="819"/>
      <c r="D473" s="819"/>
      <c r="E473" s="819"/>
      <c r="F473" s="865"/>
      <c r="G473" s="819"/>
      <c r="H473" s="819"/>
      <c r="I473" s="819"/>
      <c r="J473" s="819"/>
      <c r="K473" s="819"/>
      <c r="L473" s="819"/>
      <c r="M473" s="819"/>
      <c r="N473" s="819"/>
      <c r="O473" s="819"/>
      <c r="P473" s="819"/>
      <c r="Q473" s="819"/>
      <c r="R473" s="819"/>
      <c r="S473" s="819"/>
      <c r="T473" s="819"/>
      <c r="U473" s="819"/>
      <c r="V473" s="819"/>
      <c r="W473" s="819"/>
      <c r="X473" s="819"/>
      <c r="Y473" s="819"/>
      <c r="Z473" s="819"/>
    </row>
    <row r="474" spans="1:26" ht="86.25" customHeight="1">
      <c r="A474" s="819"/>
      <c r="B474" s="819"/>
      <c r="C474" s="819"/>
      <c r="D474" s="819"/>
      <c r="E474" s="819"/>
      <c r="F474" s="865"/>
      <c r="G474" s="819"/>
      <c r="H474" s="819"/>
      <c r="I474" s="819"/>
      <c r="J474" s="819"/>
      <c r="K474" s="819"/>
      <c r="L474" s="819"/>
      <c r="M474" s="819"/>
      <c r="N474" s="819"/>
      <c r="O474" s="819"/>
      <c r="P474" s="819"/>
      <c r="Q474" s="819"/>
      <c r="R474" s="819"/>
      <c r="S474" s="819"/>
      <c r="T474" s="819"/>
      <c r="U474" s="819"/>
      <c r="V474" s="819"/>
      <c r="W474" s="819"/>
      <c r="X474" s="819"/>
      <c r="Y474" s="819"/>
      <c r="Z474" s="819"/>
    </row>
    <row r="475" spans="1:26" ht="86.25" customHeight="1">
      <c r="A475" s="819"/>
      <c r="B475" s="819"/>
      <c r="C475" s="819"/>
      <c r="D475" s="819"/>
      <c r="E475" s="819"/>
      <c r="F475" s="865"/>
      <c r="G475" s="819"/>
      <c r="H475" s="819"/>
      <c r="I475" s="819"/>
      <c r="J475" s="819"/>
      <c r="K475" s="819"/>
      <c r="L475" s="819"/>
      <c r="M475" s="819"/>
      <c r="N475" s="819"/>
      <c r="O475" s="819"/>
      <c r="P475" s="819"/>
      <c r="Q475" s="819"/>
      <c r="R475" s="819"/>
      <c r="S475" s="819"/>
      <c r="T475" s="819"/>
      <c r="U475" s="819"/>
      <c r="V475" s="819"/>
      <c r="W475" s="819"/>
      <c r="X475" s="819"/>
      <c r="Y475" s="819"/>
      <c r="Z475" s="819"/>
    </row>
    <row r="476" spans="1:26" ht="86.25" customHeight="1">
      <c r="A476" s="819"/>
      <c r="B476" s="819"/>
      <c r="C476" s="819"/>
      <c r="D476" s="819"/>
      <c r="E476" s="819"/>
      <c r="F476" s="865"/>
      <c r="G476" s="819"/>
      <c r="H476" s="819"/>
      <c r="I476" s="819"/>
      <c r="J476" s="819"/>
      <c r="K476" s="819"/>
      <c r="L476" s="819"/>
      <c r="M476" s="819"/>
      <c r="N476" s="819"/>
      <c r="O476" s="819"/>
      <c r="P476" s="819"/>
      <c r="Q476" s="819"/>
      <c r="R476" s="819"/>
      <c r="S476" s="819"/>
      <c r="T476" s="819"/>
      <c r="U476" s="819"/>
      <c r="V476" s="819"/>
      <c r="W476" s="819"/>
      <c r="X476" s="819"/>
      <c r="Y476" s="819"/>
      <c r="Z476" s="819"/>
    </row>
    <row r="477" spans="1:26" ht="86.25" customHeight="1">
      <c r="A477" s="819"/>
      <c r="B477" s="819"/>
      <c r="C477" s="819"/>
      <c r="D477" s="819"/>
      <c r="E477" s="819"/>
      <c r="F477" s="865"/>
      <c r="G477" s="819"/>
      <c r="H477" s="819"/>
      <c r="I477" s="819"/>
      <c r="J477" s="819"/>
      <c r="K477" s="819"/>
      <c r="L477" s="819"/>
      <c r="M477" s="819"/>
      <c r="N477" s="819"/>
      <c r="O477" s="819"/>
      <c r="P477" s="819"/>
      <c r="Q477" s="819"/>
      <c r="R477" s="819"/>
      <c r="S477" s="819"/>
      <c r="T477" s="819"/>
      <c r="U477" s="819"/>
      <c r="V477" s="819"/>
      <c r="W477" s="819"/>
      <c r="X477" s="819"/>
      <c r="Y477" s="819"/>
      <c r="Z477" s="819"/>
    </row>
    <row r="478" spans="1:26" ht="86.25" customHeight="1">
      <c r="A478" s="819"/>
      <c r="B478" s="819"/>
      <c r="C478" s="819"/>
      <c r="D478" s="819"/>
      <c r="E478" s="819"/>
      <c r="F478" s="865"/>
      <c r="G478" s="819"/>
      <c r="H478" s="819"/>
      <c r="I478" s="819"/>
      <c r="J478" s="819"/>
      <c r="K478" s="819"/>
      <c r="L478" s="819"/>
      <c r="M478" s="819"/>
      <c r="N478" s="819"/>
      <c r="O478" s="819"/>
      <c r="P478" s="819"/>
      <c r="Q478" s="819"/>
      <c r="R478" s="819"/>
      <c r="S478" s="819"/>
      <c r="T478" s="819"/>
      <c r="U478" s="819"/>
      <c r="V478" s="819"/>
      <c r="W478" s="819"/>
      <c r="X478" s="819"/>
      <c r="Y478" s="819"/>
      <c r="Z478" s="819"/>
    </row>
    <row r="479" spans="1:26" ht="86.25" customHeight="1">
      <c r="A479" s="819"/>
      <c r="B479" s="819"/>
      <c r="C479" s="819"/>
      <c r="D479" s="819"/>
      <c r="E479" s="819"/>
      <c r="F479" s="865"/>
      <c r="G479" s="819"/>
      <c r="H479" s="819"/>
      <c r="I479" s="819"/>
      <c r="J479" s="819"/>
      <c r="K479" s="819"/>
      <c r="L479" s="819"/>
      <c r="M479" s="819"/>
      <c r="N479" s="819"/>
      <c r="O479" s="819"/>
      <c r="P479" s="819"/>
      <c r="Q479" s="819"/>
      <c r="R479" s="819"/>
      <c r="S479" s="819"/>
      <c r="T479" s="819"/>
      <c r="U479" s="819"/>
      <c r="V479" s="819"/>
      <c r="W479" s="819"/>
      <c r="X479" s="819"/>
      <c r="Y479" s="819"/>
      <c r="Z479" s="819"/>
    </row>
    <row r="480" spans="1:26" ht="86.25" customHeight="1">
      <c r="A480" s="819"/>
      <c r="B480" s="819"/>
      <c r="C480" s="819"/>
      <c r="D480" s="819"/>
      <c r="E480" s="819"/>
      <c r="F480" s="865"/>
      <c r="G480" s="819"/>
      <c r="H480" s="819"/>
      <c r="I480" s="819"/>
      <c r="J480" s="819"/>
      <c r="K480" s="819"/>
      <c r="L480" s="819"/>
      <c r="M480" s="819"/>
      <c r="N480" s="819"/>
      <c r="O480" s="819"/>
      <c r="P480" s="819"/>
      <c r="Q480" s="819"/>
      <c r="R480" s="819"/>
      <c r="S480" s="819"/>
      <c r="T480" s="819"/>
      <c r="U480" s="819"/>
      <c r="V480" s="819"/>
      <c r="W480" s="819"/>
      <c r="X480" s="819"/>
      <c r="Y480" s="819"/>
      <c r="Z480" s="819"/>
    </row>
    <row r="481" spans="1:26" ht="86.25" customHeight="1">
      <c r="A481" s="819"/>
      <c r="B481" s="819"/>
      <c r="C481" s="819"/>
      <c r="D481" s="819"/>
      <c r="E481" s="819"/>
      <c r="F481" s="865"/>
      <c r="G481" s="819"/>
      <c r="H481" s="819"/>
      <c r="I481" s="819"/>
      <c r="J481" s="819"/>
      <c r="K481" s="819"/>
      <c r="L481" s="819"/>
      <c r="M481" s="819"/>
      <c r="N481" s="819"/>
      <c r="O481" s="819"/>
      <c r="P481" s="819"/>
      <c r="Q481" s="819"/>
      <c r="R481" s="819"/>
      <c r="S481" s="819"/>
      <c r="T481" s="819"/>
      <c r="U481" s="819"/>
      <c r="V481" s="819"/>
      <c r="W481" s="819"/>
      <c r="X481" s="819"/>
      <c r="Y481" s="819"/>
      <c r="Z481" s="819"/>
    </row>
    <row r="482" spans="1:26" ht="86.25" customHeight="1">
      <c r="A482" s="819"/>
      <c r="B482" s="819"/>
      <c r="C482" s="819"/>
      <c r="D482" s="819"/>
      <c r="E482" s="819"/>
      <c r="F482" s="865"/>
      <c r="G482" s="819"/>
      <c r="H482" s="819"/>
      <c r="I482" s="819"/>
      <c r="J482" s="819"/>
      <c r="K482" s="819"/>
      <c r="L482" s="819"/>
      <c r="M482" s="819"/>
      <c r="N482" s="819"/>
      <c r="O482" s="819"/>
      <c r="P482" s="819"/>
      <c r="Q482" s="819"/>
      <c r="R482" s="819"/>
      <c r="S482" s="819"/>
      <c r="T482" s="819"/>
      <c r="U482" s="819"/>
      <c r="V482" s="819"/>
      <c r="W482" s="819"/>
      <c r="X482" s="819"/>
      <c r="Y482" s="819"/>
      <c r="Z482" s="819"/>
    </row>
    <row r="483" spans="1:26" ht="86.25" customHeight="1">
      <c r="A483" s="819"/>
      <c r="B483" s="819"/>
      <c r="C483" s="819"/>
      <c r="D483" s="819"/>
      <c r="E483" s="819"/>
      <c r="F483" s="865"/>
      <c r="G483" s="819"/>
      <c r="H483" s="819"/>
      <c r="I483" s="819"/>
      <c r="J483" s="819"/>
      <c r="K483" s="819"/>
      <c r="L483" s="819"/>
      <c r="M483" s="819"/>
      <c r="N483" s="819"/>
      <c r="O483" s="819"/>
      <c r="P483" s="819"/>
      <c r="Q483" s="819"/>
      <c r="R483" s="819"/>
      <c r="S483" s="819"/>
      <c r="T483" s="819"/>
      <c r="U483" s="819"/>
      <c r="V483" s="819"/>
      <c r="W483" s="819"/>
      <c r="X483" s="819"/>
      <c r="Y483" s="819"/>
      <c r="Z483" s="819"/>
    </row>
    <row r="484" spans="1:26" ht="86.25" customHeight="1">
      <c r="A484" s="819"/>
      <c r="B484" s="819"/>
      <c r="C484" s="819"/>
      <c r="D484" s="819"/>
      <c r="E484" s="819"/>
      <c r="F484" s="865"/>
      <c r="G484" s="819"/>
      <c r="H484" s="819"/>
      <c r="I484" s="819"/>
      <c r="J484" s="819"/>
      <c r="K484" s="819"/>
      <c r="L484" s="819"/>
      <c r="M484" s="819"/>
      <c r="N484" s="819"/>
      <c r="O484" s="819"/>
      <c r="P484" s="819"/>
      <c r="Q484" s="819"/>
      <c r="R484" s="819"/>
      <c r="S484" s="819"/>
      <c r="T484" s="819"/>
      <c r="U484" s="819"/>
      <c r="V484" s="819"/>
      <c r="W484" s="819"/>
      <c r="X484" s="819"/>
      <c r="Y484" s="819"/>
      <c r="Z484" s="819"/>
    </row>
    <row r="485" spans="1:26" ht="86.25" customHeight="1">
      <c r="A485" s="819"/>
      <c r="B485" s="819"/>
      <c r="C485" s="819"/>
      <c r="D485" s="819"/>
      <c r="E485" s="819"/>
      <c r="F485" s="865"/>
      <c r="G485" s="819"/>
      <c r="H485" s="819"/>
      <c r="I485" s="819"/>
      <c r="J485" s="819"/>
      <c r="K485" s="819"/>
      <c r="L485" s="819"/>
      <c r="M485" s="819"/>
      <c r="N485" s="819"/>
      <c r="O485" s="819"/>
      <c r="P485" s="819"/>
      <c r="Q485" s="819"/>
      <c r="R485" s="819"/>
      <c r="S485" s="819"/>
      <c r="T485" s="819"/>
      <c r="U485" s="819"/>
      <c r="V485" s="819"/>
      <c r="W485" s="819"/>
      <c r="X485" s="819"/>
      <c r="Y485" s="819"/>
      <c r="Z485" s="819"/>
    </row>
    <row r="486" spans="1:26" ht="86.25" customHeight="1">
      <c r="A486" s="819"/>
      <c r="B486" s="819"/>
      <c r="C486" s="819"/>
      <c r="D486" s="819"/>
      <c r="E486" s="819"/>
      <c r="F486" s="865"/>
      <c r="G486" s="819"/>
      <c r="H486" s="819"/>
      <c r="I486" s="819"/>
      <c r="J486" s="819"/>
      <c r="K486" s="819"/>
      <c r="L486" s="819"/>
      <c r="M486" s="819"/>
      <c r="N486" s="819"/>
      <c r="O486" s="819"/>
      <c r="P486" s="819"/>
      <c r="Q486" s="819"/>
      <c r="R486" s="819"/>
      <c r="S486" s="819"/>
      <c r="T486" s="819"/>
      <c r="U486" s="819"/>
      <c r="V486" s="819"/>
      <c r="W486" s="819"/>
      <c r="X486" s="819"/>
      <c r="Y486" s="819"/>
      <c r="Z486" s="819"/>
    </row>
    <row r="487" spans="1:26" ht="86.25" customHeight="1">
      <c r="A487" s="819"/>
      <c r="B487" s="819"/>
      <c r="C487" s="819"/>
      <c r="D487" s="819"/>
      <c r="E487" s="819"/>
      <c r="F487" s="865"/>
      <c r="G487" s="819"/>
      <c r="H487" s="819"/>
      <c r="I487" s="819"/>
      <c r="J487" s="819"/>
      <c r="K487" s="819"/>
      <c r="L487" s="819"/>
      <c r="M487" s="819"/>
      <c r="N487" s="819"/>
      <c r="O487" s="819"/>
      <c r="P487" s="819"/>
      <c r="Q487" s="819"/>
      <c r="R487" s="819"/>
      <c r="S487" s="819"/>
      <c r="T487" s="819"/>
      <c r="U487" s="819"/>
      <c r="V487" s="819"/>
      <c r="W487" s="819"/>
      <c r="X487" s="819"/>
      <c r="Y487" s="819"/>
      <c r="Z487" s="819"/>
    </row>
    <row r="488" spans="1:26" ht="86.25" customHeight="1">
      <c r="A488" s="819"/>
      <c r="B488" s="819"/>
      <c r="C488" s="819"/>
      <c r="D488" s="819"/>
      <c r="E488" s="819"/>
      <c r="F488" s="865"/>
      <c r="G488" s="819"/>
      <c r="H488" s="819"/>
      <c r="I488" s="819"/>
      <c r="J488" s="819"/>
      <c r="K488" s="819"/>
      <c r="L488" s="819"/>
      <c r="M488" s="819"/>
      <c r="N488" s="819"/>
      <c r="O488" s="819"/>
      <c r="P488" s="819"/>
      <c r="Q488" s="819"/>
      <c r="R488" s="819"/>
      <c r="S488" s="819"/>
      <c r="T488" s="819"/>
      <c r="U488" s="819"/>
      <c r="V488" s="819"/>
      <c r="W488" s="819"/>
      <c r="X488" s="819"/>
      <c r="Y488" s="819"/>
      <c r="Z488" s="819"/>
    </row>
    <row r="489" spans="1:26" ht="86.25" customHeight="1">
      <c r="A489" s="819"/>
      <c r="B489" s="819"/>
      <c r="C489" s="819"/>
      <c r="D489" s="819"/>
      <c r="E489" s="819"/>
      <c r="F489" s="865"/>
      <c r="G489" s="819"/>
      <c r="H489" s="819"/>
      <c r="I489" s="819"/>
      <c r="J489" s="819"/>
      <c r="K489" s="819"/>
      <c r="L489" s="819"/>
      <c r="M489" s="819"/>
      <c r="N489" s="819"/>
      <c r="O489" s="819"/>
      <c r="P489" s="819"/>
      <c r="Q489" s="819"/>
      <c r="R489" s="819"/>
      <c r="S489" s="819"/>
      <c r="T489" s="819"/>
      <c r="U489" s="819"/>
      <c r="V489" s="819"/>
      <c r="W489" s="819"/>
      <c r="X489" s="819"/>
      <c r="Y489" s="819"/>
      <c r="Z489" s="819"/>
    </row>
    <row r="490" spans="1:26" ht="86.25" customHeight="1">
      <c r="A490" s="819"/>
      <c r="B490" s="819"/>
      <c r="C490" s="819"/>
      <c r="D490" s="819"/>
      <c r="E490" s="819"/>
      <c r="F490" s="865"/>
      <c r="G490" s="819"/>
      <c r="H490" s="819"/>
      <c r="I490" s="819"/>
      <c r="J490" s="819"/>
      <c r="K490" s="819"/>
      <c r="L490" s="819"/>
      <c r="M490" s="819"/>
      <c r="N490" s="819"/>
      <c r="O490" s="819"/>
      <c r="P490" s="819"/>
      <c r="Q490" s="819"/>
      <c r="R490" s="819"/>
      <c r="S490" s="819"/>
      <c r="T490" s="819"/>
      <c r="U490" s="819"/>
      <c r="V490" s="819"/>
      <c r="W490" s="819"/>
      <c r="X490" s="819"/>
      <c r="Y490" s="819"/>
      <c r="Z490" s="819"/>
    </row>
    <row r="491" spans="1:26" ht="86.25" customHeight="1">
      <c r="A491" s="819"/>
      <c r="B491" s="819"/>
      <c r="C491" s="819"/>
      <c r="D491" s="819"/>
      <c r="E491" s="819"/>
      <c r="F491" s="865"/>
      <c r="G491" s="819"/>
      <c r="H491" s="819"/>
      <c r="I491" s="819"/>
      <c r="J491" s="819"/>
      <c r="K491" s="819"/>
      <c r="L491" s="819"/>
      <c r="M491" s="819"/>
      <c r="N491" s="819"/>
      <c r="O491" s="819"/>
      <c r="P491" s="819"/>
      <c r="Q491" s="819"/>
      <c r="R491" s="819"/>
      <c r="S491" s="819"/>
      <c r="T491" s="819"/>
      <c r="U491" s="819"/>
      <c r="V491" s="819"/>
      <c r="W491" s="819"/>
      <c r="X491" s="819"/>
      <c r="Y491" s="819"/>
      <c r="Z491" s="819"/>
    </row>
    <row r="492" spans="1:26" ht="86.25" customHeight="1">
      <c r="A492" s="819"/>
      <c r="B492" s="819"/>
      <c r="C492" s="819"/>
      <c r="D492" s="819"/>
      <c r="E492" s="819"/>
      <c r="F492" s="865"/>
      <c r="G492" s="819"/>
      <c r="H492" s="819"/>
      <c r="I492" s="819"/>
      <c r="J492" s="819"/>
      <c r="K492" s="819"/>
      <c r="L492" s="819"/>
      <c r="M492" s="819"/>
      <c r="N492" s="819"/>
      <c r="O492" s="819"/>
      <c r="P492" s="819"/>
      <c r="Q492" s="819"/>
      <c r="R492" s="819"/>
      <c r="S492" s="819"/>
      <c r="T492" s="819"/>
      <c r="U492" s="819"/>
      <c r="V492" s="819"/>
      <c r="W492" s="819"/>
      <c r="X492" s="819"/>
      <c r="Y492" s="819"/>
      <c r="Z492" s="819"/>
    </row>
    <row r="493" spans="1:26" ht="86.25" customHeight="1">
      <c r="A493" s="819"/>
      <c r="B493" s="819"/>
      <c r="C493" s="819"/>
      <c r="D493" s="819"/>
      <c r="E493" s="819"/>
      <c r="F493" s="865"/>
      <c r="G493" s="819"/>
      <c r="H493" s="819"/>
      <c r="I493" s="819"/>
      <c r="J493" s="819"/>
      <c r="K493" s="819"/>
      <c r="L493" s="819"/>
      <c r="M493" s="819"/>
      <c r="N493" s="819"/>
      <c r="O493" s="819"/>
      <c r="P493" s="819"/>
      <c r="Q493" s="819"/>
      <c r="R493" s="819"/>
      <c r="S493" s="819"/>
      <c r="T493" s="819"/>
      <c r="U493" s="819"/>
      <c r="V493" s="819"/>
      <c r="W493" s="819"/>
      <c r="X493" s="819"/>
      <c r="Y493" s="819"/>
      <c r="Z493" s="819"/>
    </row>
    <row r="494" spans="1:26" ht="86.25" customHeight="1">
      <c r="A494" s="819"/>
      <c r="B494" s="819"/>
      <c r="C494" s="819"/>
      <c r="D494" s="819"/>
      <c r="E494" s="819"/>
      <c r="F494" s="865"/>
      <c r="G494" s="819"/>
      <c r="H494" s="819"/>
      <c r="I494" s="819"/>
      <c r="J494" s="819"/>
      <c r="K494" s="819"/>
      <c r="L494" s="819"/>
      <c r="M494" s="819"/>
      <c r="N494" s="819"/>
      <c r="O494" s="819"/>
      <c r="P494" s="819"/>
      <c r="Q494" s="819"/>
      <c r="R494" s="819"/>
      <c r="S494" s="819"/>
      <c r="T494" s="819"/>
      <c r="U494" s="819"/>
      <c r="V494" s="819"/>
      <c r="W494" s="819"/>
      <c r="X494" s="819"/>
      <c r="Y494" s="819"/>
      <c r="Z494" s="819"/>
    </row>
    <row r="495" spans="1:26" ht="86.25" customHeight="1">
      <c r="A495" s="819"/>
      <c r="B495" s="819"/>
      <c r="C495" s="819"/>
      <c r="D495" s="819"/>
      <c r="E495" s="819"/>
      <c r="F495" s="865"/>
      <c r="G495" s="819"/>
      <c r="H495" s="819"/>
      <c r="I495" s="819"/>
      <c r="J495" s="819"/>
      <c r="K495" s="819"/>
      <c r="L495" s="819"/>
      <c r="M495" s="819"/>
      <c r="N495" s="819"/>
      <c r="O495" s="819"/>
      <c r="P495" s="819"/>
      <c r="Q495" s="819"/>
      <c r="R495" s="819"/>
      <c r="S495" s="819"/>
      <c r="T495" s="819"/>
      <c r="U495" s="819"/>
      <c r="V495" s="819"/>
      <c r="W495" s="819"/>
      <c r="X495" s="819"/>
      <c r="Y495" s="819"/>
      <c r="Z495" s="819"/>
    </row>
    <row r="496" spans="1:26" ht="86.25" customHeight="1">
      <c r="A496" s="819"/>
      <c r="B496" s="819"/>
      <c r="C496" s="819"/>
      <c r="D496" s="819"/>
      <c r="E496" s="819"/>
      <c r="F496" s="865"/>
      <c r="G496" s="819"/>
      <c r="H496" s="819"/>
      <c r="I496" s="819"/>
      <c r="J496" s="819"/>
      <c r="K496" s="819"/>
      <c r="L496" s="819"/>
      <c r="M496" s="819"/>
      <c r="N496" s="819"/>
      <c r="O496" s="819"/>
      <c r="P496" s="819"/>
      <c r="Q496" s="819"/>
      <c r="R496" s="819"/>
      <c r="S496" s="819"/>
      <c r="T496" s="819"/>
      <c r="U496" s="819"/>
      <c r="V496" s="819"/>
      <c r="W496" s="819"/>
      <c r="X496" s="819"/>
      <c r="Y496" s="819"/>
      <c r="Z496" s="819"/>
    </row>
    <row r="497" spans="1:26" ht="86.25" customHeight="1">
      <c r="A497" s="819"/>
      <c r="B497" s="819"/>
      <c r="C497" s="819"/>
      <c r="D497" s="819"/>
      <c r="E497" s="819"/>
      <c r="F497" s="865"/>
      <c r="G497" s="819"/>
      <c r="H497" s="819"/>
      <c r="I497" s="819"/>
      <c r="J497" s="819"/>
      <c r="K497" s="819"/>
      <c r="L497" s="819"/>
      <c r="M497" s="819"/>
      <c r="N497" s="819"/>
      <c r="O497" s="819"/>
      <c r="P497" s="819"/>
      <c r="Q497" s="819"/>
      <c r="R497" s="819"/>
      <c r="S497" s="819"/>
      <c r="T497" s="819"/>
      <c r="U497" s="819"/>
      <c r="V497" s="819"/>
      <c r="W497" s="819"/>
      <c r="X497" s="819"/>
      <c r="Y497" s="819"/>
      <c r="Z497" s="819"/>
    </row>
    <row r="498" spans="1:26" ht="86.25" customHeight="1">
      <c r="A498" s="819"/>
      <c r="B498" s="819"/>
      <c r="C498" s="819"/>
      <c r="D498" s="819"/>
      <c r="E498" s="819"/>
      <c r="F498" s="865"/>
      <c r="G498" s="819"/>
      <c r="H498" s="819"/>
      <c r="I498" s="819"/>
      <c r="J498" s="819"/>
      <c r="K498" s="819"/>
      <c r="L498" s="819"/>
      <c r="M498" s="819"/>
      <c r="N498" s="819"/>
      <c r="O498" s="819"/>
      <c r="P498" s="819"/>
      <c r="Q498" s="819"/>
      <c r="R498" s="819"/>
      <c r="S498" s="819"/>
      <c r="T498" s="819"/>
      <c r="U498" s="819"/>
      <c r="V498" s="819"/>
      <c r="W498" s="819"/>
      <c r="X498" s="819"/>
      <c r="Y498" s="819"/>
      <c r="Z498" s="819"/>
    </row>
    <row r="499" spans="1:26" ht="86.25" customHeight="1">
      <c r="A499" s="819"/>
      <c r="B499" s="819"/>
      <c r="C499" s="819"/>
      <c r="D499" s="819"/>
      <c r="E499" s="819"/>
      <c r="F499" s="865"/>
      <c r="G499" s="819"/>
      <c r="H499" s="819"/>
      <c r="I499" s="819"/>
      <c r="J499" s="819"/>
      <c r="K499" s="819"/>
      <c r="L499" s="819"/>
      <c r="M499" s="819"/>
      <c r="N499" s="819"/>
      <c r="O499" s="819"/>
      <c r="P499" s="819"/>
      <c r="Q499" s="819"/>
      <c r="R499" s="819"/>
      <c r="S499" s="819"/>
      <c r="T499" s="819"/>
      <c r="U499" s="819"/>
      <c r="V499" s="819"/>
      <c r="W499" s="819"/>
      <c r="X499" s="819"/>
      <c r="Y499" s="819"/>
      <c r="Z499" s="819"/>
    </row>
    <row r="500" spans="1:26" ht="86.25" customHeight="1">
      <c r="A500" s="819"/>
      <c r="B500" s="819"/>
      <c r="C500" s="819"/>
      <c r="D500" s="819"/>
      <c r="E500" s="819"/>
      <c r="F500" s="865"/>
      <c r="G500" s="819"/>
      <c r="H500" s="819"/>
      <c r="I500" s="819"/>
      <c r="J500" s="819"/>
      <c r="K500" s="819"/>
      <c r="L500" s="819"/>
      <c r="M500" s="819"/>
      <c r="N500" s="819"/>
      <c r="O500" s="819"/>
      <c r="P500" s="819"/>
      <c r="Q500" s="819"/>
      <c r="R500" s="819"/>
      <c r="S500" s="819"/>
      <c r="T500" s="819"/>
      <c r="U500" s="819"/>
      <c r="V500" s="819"/>
      <c r="W500" s="819"/>
      <c r="X500" s="819"/>
      <c r="Y500" s="819"/>
      <c r="Z500" s="819"/>
    </row>
    <row r="501" spans="1:26" ht="86.25" customHeight="1">
      <c r="A501" s="819"/>
      <c r="B501" s="819"/>
      <c r="C501" s="819"/>
      <c r="D501" s="819"/>
      <c r="E501" s="819"/>
      <c r="F501" s="865"/>
      <c r="G501" s="819"/>
      <c r="H501" s="819"/>
      <c r="I501" s="819"/>
      <c r="J501" s="819"/>
      <c r="K501" s="819"/>
      <c r="L501" s="819"/>
      <c r="M501" s="819"/>
      <c r="N501" s="819"/>
      <c r="O501" s="819"/>
      <c r="P501" s="819"/>
      <c r="Q501" s="819"/>
      <c r="R501" s="819"/>
      <c r="S501" s="819"/>
      <c r="T501" s="819"/>
      <c r="U501" s="819"/>
      <c r="V501" s="819"/>
      <c r="W501" s="819"/>
      <c r="X501" s="819"/>
      <c r="Y501" s="819"/>
      <c r="Z501" s="819"/>
    </row>
    <row r="502" spans="1:26" ht="86.25" customHeight="1">
      <c r="A502" s="819"/>
      <c r="B502" s="819"/>
      <c r="C502" s="819"/>
      <c r="D502" s="819"/>
      <c r="E502" s="819"/>
      <c r="F502" s="865"/>
      <c r="G502" s="819"/>
      <c r="H502" s="819"/>
      <c r="I502" s="819"/>
      <c r="J502" s="819"/>
      <c r="K502" s="819"/>
      <c r="L502" s="819"/>
      <c r="M502" s="819"/>
      <c r="N502" s="819"/>
      <c r="O502" s="819"/>
      <c r="P502" s="819"/>
      <c r="Q502" s="819"/>
      <c r="R502" s="819"/>
      <c r="S502" s="819"/>
      <c r="T502" s="819"/>
      <c r="U502" s="819"/>
      <c r="V502" s="819"/>
      <c r="W502" s="819"/>
      <c r="X502" s="819"/>
      <c r="Y502" s="819"/>
      <c r="Z502" s="819"/>
    </row>
    <row r="503" spans="1:26" ht="86.25" customHeight="1">
      <c r="A503" s="819"/>
      <c r="B503" s="819"/>
      <c r="C503" s="819"/>
      <c r="D503" s="819"/>
      <c r="E503" s="819"/>
      <c r="F503" s="865"/>
      <c r="G503" s="819"/>
      <c r="H503" s="819"/>
      <c r="I503" s="819"/>
      <c r="J503" s="819"/>
      <c r="K503" s="819"/>
      <c r="L503" s="819"/>
      <c r="M503" s="819"/>
      <c r="N503" s="819"/>
      <c r="O503" s="819"/>
      <c r="P503" s="819"/>
      <c r="Q503" s="819"/>
      <c r="R503" s="819"/>
      <c r="S503" s="819"/>
      <c r="T503" s="819"/>
      <c r="U503" s="819"/>
      <c r="V503" s="819"/>
      <c r="W503" s="819"/>
      <c r="X503" s="819"/>
      <c r="Y503" s="819"/>
      <c r="Z503" s="819"/>
    </row>
    <row r="504" spans="1:26" ht="86.25" customHeight="1">
      <c r="A504" s="819"/>
      <c r="B504" s="819"/>
      <c r="C504" s="819"/>
      <c r="D504" s="819"/>
      <c r="E504" s="819"/>
      <c r="F504" s="865"/>
      <c r="G504" s="819"/>
      <c r="H504" s="819"/>
      <c r="I504" s="819"/>
      <c r="J504" s="819"/>
      <c r="K504" s="819"/>
      <c r="L504" s="819"/>
      <c r="M504" s="819"/>
      <c r="N504" s="819"/>
      <c r="O504" s="819"/>
      <c r="P504" s="819"/>
      <c r="Q504" s="819"/>
      <c r="R504" s="819"/>
      <c r="S504" s="819"/>
      <c r="T504" s="819"/>
      <c r="U504" s="819"/>
      <c r="V504" s="819"/>
      <c r="W504" s="819"/>
      <c r="X504" s="819"/>
      <c r="Y504" s="819"/>
      <c r="Z504" s="819"/>
    </row>
    <row r="505" spans="1:26" ht="86.25" customHeight="1">
      <c r="A505" s="819"/>
      <c r="B505" s="819"/>
      <c r="C505" s="819"/>
      <c r="D505" s="819"/>
      <c r="E505" s="819"/>
      <c r="F505" s="865"/>
      <c r="G505" s="819"/>
      <c r="H505" s="819"/>
      <c r="I505" s="819"/>
      <c r="J505" s="819"/>
      <c r="K505" s="819"/>
      <c r="L505" s="819"/>
      <c r="M505" s="819"/>
      <c r="N505" s="819"/>
      <c r="O505" s="819"/>
      <c r="P505" s="819"/>
      <c r="Q505" s="819"/>
      <c r="R505" s="819"/>
      <c r="S505" s="819"/>
      <c r="T505" s="819"/>
      <c r="U505" s="819"/>
      <c r="V505" s="819"/>
      <c r="W505" s="819"/>
      <c r="X505" s="819"/>
      <c r="Y505" s="819"/>
      <c r="Z505" s="819"/>
    </row>
    <row r="506" spans="1:26" ht="86.25" customHeight="1">
      <c r="A506" s="819"/>
      <c r="B506" s="819"/>
      <c r="C506" s="819"/>
      <c r="D506" s="819"/>
      <c r="E506" s="819"/>
      <c r="F506" s="865"/>
      <c r="G506" s="819"/>
      <c r="H506" s="819"/>
      <c r="I506" s="819"/>
      <c r="J506" s="819"/>
      <c r="K506" s="819"/>
      <c r="L506" s="819"/>
      <c r="M506" s="819"/>
      <c r="N506" s="819"/>
      <c r="O506" s="819"/>
      <c r="P506" s="819"/>
      <c r="Q506" s="819"/>
      <c r="R506" s="819"/>
      <c r="S506" s="819"/>
      <c r="T506" s="819"/>
      <c r="U506" s="819"/>
      <c r="V506" s="819"/>
      <c r="W506" s="819"/>
      <c r="X506" s="819"/>
      <c r="Y506" s="819"/>
      <c r="Z506" s="819"/>
    </row>
    <row r="507" spans="1:26" ht="86.25" customHeight="1">
      <c r="A507" s="819"/>
      <c r="B507" s="819"/>
      <c r="C507" s="819"/>
      <c r="D507" s="819"/>
      <c r="E507" s="819"/>
      <c r="F507" s="865"/>
      <c r="G507" s="819"/>
      <c r="H507" s="819"/>
      <c r="I507" s="819"/>
      <c r="J507" s="819"/>
      <c r="K507" s="819"/>
      <c r="L507" s="819"/>
      <c r="M507" s="819"/>
      <c r="N507" s="819"/>
      <c r="O507" s="819"/>
      <c r="P507" s="819"/>
      <c r="Q507" s="819"/>
      <c r="R507" s="819"/>
      <c r="S507" s="819"/>
      <c r="T507" s="819"/>
      <c r="U507" s="819"/>
      <c r="V507" s="819"/>
      <c r="W507" s="819"/>
      <c r="X507" s="819"/>
      <c r="Y507" s="819"/>
      <c r="Z507" s="819"/>
    </row>
    <row r="508" spans="1:26" ht="86.25" customHeight="1">
      <c r="A508" s="819"/>
      <c r="B508" s="819"/>
      <c r="C508" s="819"/>
      <c r="D508" s="819"/>
      <c r="E508" s="819"/>
      <c r="F508" s="865"/>
      <c r="G508" s="819"/>
      <c r="H508" s="819"/>
      <c r="I508" s="819"/>
      <c r="J508" s="819"/>
      <c r="K508" s="819"/>
      <c r="L508" s="819"/>
      <c r="M508" s="819"/>
      <c r="N508" s="819"/>
      <c r="O508" s="819"/>
      <c r="P508" s="819"/>
      <c r="Q508" s="819"/>
      <c r="R508" s="819"/>
      <c r="S508" s="819"/>
      <c r="T508" s="819"/>
      <c r="U508" s="819"/>
      <c r="V508" s="819"/>
      <c r="W508" s="819"/>
      <c r="X508" s="819"/>
      <c r="Y508" s="819"/>
      <c r="Z508" s="819"/>
    </row>
    <row r="509" spans="1:26" ht="86.25" customHeight="1">
      <c r="A509" s="819"/>
      <c r="B509" s="819"/>
      <c r="C509" s="819"/>
      <c r="D509" s="819"/>
      <c r="E509" s="819"/>
      <c r="F509" s="865"/>
      <c r="G509" s="819"/>
      <c r="H509" s="819"/>
      <c r="I509" s="819"/>
      <c r="J509" s="819"/>
      <c r="K509" s="819"/>
      <c r="L509" s="819"/>
      <c r="M509" s="819"/>
      <c r="N509" s="819"/>
      <c r="O509" s="819"/>
      <c r="P509" s="819"/>
      <c r="Q509" s="819"/>
      <c r="R509" s="819"/>
      <c r="S509" s="819"/>
      <c r="T509" s="819"/>
      <c r="U509" s="819"/>
      <c r="V509" s="819"/>
      <c r="W509" s="819"/>
      <c r="X509" s="819"/>
      <c r="Y509" s="819"/>
      <c r="Z509" s="819"/>
    </row>
    <row r="510" spans="1:26" ht="86.25" customHeight="1">
      <c r="A510" s="819"/>
      <c r="B510" s="819"/>
      <c r="C510" s="819"/>
      <c r="D510" s="819"/>
      <c r="E510" s="819"/>
      <c r="F510" s="865"/>
      <c r="G510" s="819"/>
      <c r="H510" s="819"/>
      <c r="I510" s="819"/>
      <c r="J510" s="819"/>
      <c r="K510" s="819"/>
      <c r="L510" s="819"/>
      <c r="M510" s="819"/>
      <c r="N510" s="819"/>
      <c r="O510" s="819"/>
      <c r="P510" s="819"/>
      <c r="Q510" s="819"/>
      <c r="R510" s="819"/>
      <c r="S510" s="819"/>
      <c r="T510" s="819"/>
      <c r="U510" s="819"/>
      <c r="V510" s="819"/>
      <c r="W510" s="819"/>
      <c r="X510" s="819"/>
      <c r="Y510" s="819"/>
      <c r="Z510" s="819"/>
    </row>
    <row r="511" spans="1:26" ht="86.25" customHeight="1">
      <c r="A511" s="819"/>
      <c r="B511" s="819"/>
      <c r="C511" s="819"/>
      <c r="D511" s="819"/>
      <c r="E511" s="819"/>
      <c r="F511" s="865"/>
      <c r="G511" s="819"/>
      <c r="H511" s="819"/>
      <c r="I511" s="819"/>
      <c r="J511" s="819"/>
      <c r="K511" s="819"/>
      <c r="L511" s="819"/>
      <c r="M511" s="819"/>
      <c r="N511" s="819"/>
      <c r="O511" s="819"/>
      <c r="P511" s="819"/>
      <c r="Q511" s="819"/>
      <c r="R511" s="819"/>
      <c r="S511" s="819"/>
      <c r="T511" s="819"/>
      <c r="U511" s="819"/>
      <c r="V511" s="819"/>
      <c r="W511" s="819"/>
      <c r="X511" s="819"/>
      <c r="Y511" s="819"/>
      <c r="Z511" s="819"/>
    </row>
    <row r="512" spans="1:26" ht="86.25" customHeight="1">
      <c r="A512" s="819"/>
      <c r="B512" s="819"/>
      <c r="C512" s="819"/>
      <c r="D512" s="819"/>
      <c r="E512" s="819"/>
      <c r="F512" s="865"/>
      <c r="G512" s="819"/>
      <c r="H512" s="819"/>
      <c r="I512" s="819"/>
      <c r="J512" s="819"/>
      <c r="K512" s="819"/>
      <c r="L512" s="819"/>
      <c r="M512" s="819"/>
      <c r="N512" s="819"/>
      <c r="O512" s="819"/>
      <c r="P512" s="819"/>
      <c r="Q512" s="819"/>
      <c r="R512" s="819"/>
      <c r="S512" s="819"/>
      <c r="T512" s="819"/>
      <c r="U512" s="819"/>
      <c r="V512" s="819"/>
      <c r="W512" s="819"/>
      <c r="X512" s="819"/>
      <c r="Y512" s="819"/>
      <c r="Z512" s="819"/>
    </row>
    <row r="513" spans="1:26" ht="86.25" customHeight="1">
      <c r="A513" s="819"/>
      <c r="B513" s="819"/>
      <c r="C513" s="819"/>
      <c r="D513" s="819"/>
      <c r="E513" s="819"/>
      <c r="F513" s="865"/>
      <c r="G513" s="819"/>
      <c r="H513" s="819"/>
      <c r="I513" s="819"/>
      <c r="J513" s="819"/>
      <c r="K513" s="819"/>
      <c r="L513" s="819"/>
      <c r="M513" s="819"/>
      <c r="N513" s="819"/>
      <c r="O513" s="819"/>
      <c r="P513" s="819"/>
      <c r="Q513" s="819"/>
      <c r="R513" s="819"/>
      <c r="S513" s="819"/>
      <c r="T513" s="819"/>
      <c r="U513" s="819"/>
      <c r="V513" s="819"/>
      <c r="W513" s="819"/>
      <c r="X513" s="819"/>
      <c r="Y513" s="819"/>
      <c r="Z513" s="819"/>
    </row>
    <row r="514" spans="1:26" ht="86.25" customHeight="1">
      <c r="A514" s="819"/>
      <c r="B514" s="819"/>
      <c r="C514" s="819"/>
      <c r="D514" s="819"/>
      <c r="E514" s="819"/>
      <c r="F514" s="865"/>
      <c r="G514" s="819"/>
      <c r="H514" s="819"/>
      <c r="I514" s="819"/>
      <c r="J514" s="819"/>
      <c r="K514" s="819"/>
      <c r="L514" s="819"/>
      <c r="M514" s="819"/>
      <c r="N514" s="819"/>
      <c r="O514" s="819"/>
      <c r="P514" s="819"/>
      <c r="Q514" s="819"/>
      <c r="R514" s="819"/>
      <c r="S514" s="819"/>
      <c r="T514" s="819"/>
      <c r="U514" s="819"/>
      <c r="V514" s="819"/>
      <c r="W514" s="819"/>
      <c r="X514" s="819"/>
      <c r="Y514" s="819"/>
      <c r="Z514" s="819"/>
    </row>
    <row r="515" spans="1:26" ht="86.25" customHeight="1">
      <c r="A515" s="819"/>
      <c r="B515" s="819"/>
      <c r="C515" s="819"/>
      <c r="D515" s="819"/>
      <c r="E515" s="819"/>
      <c r="F515" s="865"/>
      <c r="G515" s="819"/>
      <c r="H515" s="819"/>
      <c r="I515" s="819"/>
      <c r="J515" s="819"/>
      <c r="K515" s="819"/>
      <c r="L515" s="819"/>
      <c r="M515" s="819"/>
      <c r="N515" s="819"/>
      <c r="O515" s="819"/>
      <c r="P515" s="819"/>
      <c r="Q515" s="819"/>
      <c r="R515" s="819"/>
      <c r="S515" s="819"/>
      <c r="T515" s="819"/>
      <c r="U515" s="819"/>
      <c r="V515" s="819"/>
      <c r="W515" s="819"/>
      <c r="X515" s="819"/>
      <c r="Y515" s="819"/>
      <c r="Z515" s="819"/>
    </row>
    <row r="516" spans="1:26" ht="86.25" customHeight="1">
      <c r="A516" s="819"/>
      <c r="B516" s="819"/>
      <c r="C516" s="819"/>
      <c r="D516" s="819"/>
      <c r="E516" s="819"/>
      <c r="F516" s="865"/>
      <c r="G516" s="819"/>
      <c r="H516" s="819"/>
      <c r="I516" s="819"/>
      <c r="J516" s="819"/>
      <c r="K516" s="819"/>
      <c r="L516" s="819"/>
      <c r="M516" s="819"/>
      <c r="N516" s="819"/>
      <c r="O516" s="819"/>
      <c r="P516" s="819"/>
      <c r="Q516" s="819"/>
      <c r="R516" s="819"/>
      <c r="S516" s="819"/>
      <c r="T516" s="819"/>
      <c r="U516" s="819"/>
      <c r="V516" s="819"/>
      <c r="W516" s="819"/>
      <c r="X516" s="819"/>
      <c r="Y516" s="819"/>
      <c r="Z516" s="819"/>
    </row>
    <row r="517" spans="1:26" ht="86.25" customHeight="1">
      <c r="A517" s="819"/>
      <c r="B517" s="819"/>
      <c r="C517" s="819"/>
      <c r="D517" s="819"/>
      <c r="E517" s="819"/>
      <c r="F517" s="865"/>
      <c r="G517" s="819"/>
      <c r="H517" s="819"/>
      <c r="I517" s="819"/>
      <c r="J517" s="819"/>
      <c r="K517" s="819"/>
      <c r="L517" s="819"/>
      <c r="M517" s="819"/>
      <c r="N517" s="819"/>
      <c r="O517" s="819"/>
      <c r="P517" s="819"/>
      <c r="Q517" s="819"/>
      <c r="R517" s="819"/>
      <c r="S517" s="819"/>
      <c r="T517" s="819"/>
      <c r="U517" s="819"/>
      <c r="V517" s="819"/>
      <c r="W517" s="819"/>
      <c r="X517" s="819"/>
      <c r="Y517" s="819"/>
      <c r="Z517" s="819"/>
    </row>
    <row r="518" spans="1:26" ht="86.25" customHeight="1">
      <c r="A518" s="819"/>
      <c r="B518" s="819"/>
      <c r="C518" s="819"/>
      <c r="D518" s="819"/>
      <c r="E518" s="819"/>
      <c r="F518" s="865"/>
      <c r="G518" s="819"/>
      <c r="H518" s="819"/>
      <c r="I518" s="819"/>
      <c r="J518" s="819"/>
      <c r="K518" s="819"/>
      <c r="L518" s="819"/>
      <c r="M518" s="819"/>
      <c r="N518" s="819"/>
      <c r="O518" s="819"/>
      <c r="P518" s="819"/>
      <c r="Q518" s="819"/>
      <c r="R518" s="819"/>
      <c r="S518" s="819"/>
      <c r="T518" s="819"/>
      <c r="U518" s="819"/>
      <c r="V518" s="819"/>
      <c r="W518" s="819"/>
      <c r="X518" s="819"/>
      <c r="Y518" s="819"/>
      <c r="Z518" s="819"/>
    </row>
    <row r="519" spans="1:26" ht="86.25" customHeight="1">
      <c r="A519" s="819"/>
      <c r="B519" s="819"/>
      <c r="C519" s="819"/>
      <c r="D519" s="819"/>
      <c r="E519" s="819"/>
      <c r="F519" s="865"/>
      <c r="G519" s="819"/>
      <c r="H519" s="819"/>
      <c r="I519" s="819"/>
      <c r="J519" s="819"/>
      <c r="K519" s="819"/>
      <c r="L519" s="819"/>
      <c r="M519" s="819"/>
      <c r="N519" s="819"/>
      <c r="O519" s="819"/>
      <c r="P519" s="819"/>
      <c r="Q519" s="819"/>
      <c r="R519" s="819"/>
      <c r="S519" s="819"/>
      <c r="T519" s="819"/>
      <c r="U519" s="819"/>
      <c r="V519" s="819"/>
      <c r="W519" s="819"/>
      <c r="X519" s="819"/>
      <c r="Y519" s="819"/>
      <c r="Z519" s="819"/>
    </row>
    <row r="520" spans="1:26" ht="86.25" customHeight="1">
      <c r="A520" s="819"/>
      <c r="B520" s="819"/>
      <c r="C520" s="819"/>
      <c r="D520" s="819"/>
      <c r="E520" s="819"/>
      <c r="F520" s="865"/>
      <c r="G520" s="819"/>
      <c r="H520" s="819"/>
      <c r="I520" s="819"/>
      <c r="J520" s="819"/>
      <c r="K520" s="819"/>
      <c r="L520" s="819"/>
      <c r="M520" s="819"/>
      <c r="N520" s="819"/>
      <c r="O520" s="819"/>
      <c r="P520" s="819"/>
      <c r="Q520" s="819"/>
      <c r="R520" s="819"/>
      <c r="S520" s="819"/>
      <c r="T520" s="819"/>
      <c r="U520" s="819"/>
      <c r="V520" s="819"/>
      <c r="W520" s="819"/>
      <c r="X520" s="819"/>
      <c r="Y520" s="819"/>
      <c r="Z520" s="819"/>
    </row>
    <row r="521" spans="1:26" ht="86.25" customHeight="1">
      <c r="A521" s="819"/>
      <c r="B521" s="819"/>
      <c r="C521" s="819"/>
      <c r="D521" s="819"/>
      <c r="E521" s="819"/>
      <c r="F521" s="865"/>
      <c r="G521" s="819"/>
      <c r="H521" s="819"/>
      <c r="I521" s="819"/>
      <c r="J521" s="819"/>
      <c r="K521" s="819"/>
      <c r="L521" s="819"/>
      <c r="M521" s="819"/>
      <c r="N521" s="819"/>
      <c r="O521" s="819"/>
      <c r="P521" s="819"/>
      <c r="Q521" s="819"/>
      <c r="R521" s="819"/>
      <c r="S521" s="819"/>
      <c r="T521" s="819"/>
      <c r="U521" s="819"/>
      <c r="V521" s="819"/>
      <c r="W521" s="819"/>
      <c r="X521" s="819"/>
      <c r="Y521" s="819"/>
      <c r="Z521" s="819"/>
    </row>
    <row r="522" spans="1:26" ht="86.25" customHeight="1">
      <c r="A522" s="819"/>
      <c r="B522" s="819"/>
      <c r="C522" s="819"/>
      <c r="D522" s="819"/>
      <c r="E522" s="819"/>
      <c r="F522" s="865"/>
      <c r="G522" s="819"/>
      <c r="H522" s="819"/>
      <c r="I522" s="819"/>
      <c r="J522" s="819"/>
      <c r="K522" s="819"/>
      <c r="L522" s="819"/>
      <c r="M522" s="819"/>
      <c r="N522" s="819"/>
      <c r="O522" s="819"/>
      <c r="P522" s="819"/>
      <c r="Q522" s="819"/>
      <c r="R522" s="819"/>
      <c r="S522" s="819"/>
      <c r="T522" s="819"/>
      <c r="U522" s="819"/>
      <c r="V522" s="819"/>
      <c r="W522" s="819"/>
      <c r="X522" s="819"/>
      <c r="Y522" s="819"/>
      <c r="Z522" s="819"/>
    </row>
    <row r="523" spans="1:26" ht="86.25" customHeight="1">
      <c r="A523" s="819"/>
      <c r="B523" s="819"/>
      <c r="C523" s="819"/>
      <c r="D523" s="819"/>
      <c r="E523" s="819"/>
      <c r="F523" s="865"/>
      <c r="G523" s="819"/>
      <c r="H523" s="819"/>
      <c r="I523" s="819"/>
      <c r="J523" s="819"/>
      <c r="K523" s="819"/>
      <c r="L523" s="819"/>
      <c r="M523" s="819"/>
      <c r="N523" s="819"/>
      <c r="O523" s="819"/>
      <c r="P523" s="819"/>
      <c r="Q523" s="819"/>
      <c r="R523" s="819"/>
      <c r="S523" s="819"/>
      <c r="T523" s="819"/>
      <c r="U523" s="819"/>
      <c r="V523" s="819"/>
      <c r="W523" s="819"/>
      <c r="X523" s="819"/>
      <c r="Y523" s="819"/>
      <c r="Z523" s="819"/>
    </row>
    <row r="524" spans="1:26" ht="86.25" customHeight="1">
      <c r="A524" s="819"/>
      <c r="B524" s="819"/>
      <c r="C524" s="819"/>
      <c r="D524" s="819"/>
      <c r="E524" s="819"/>
      <c r="F524" s="865"/>
      <c r="G524" s="819"/>
      <c r="H524" s="819"/>
      <c r="I524" s="819"/>
      <c r="J524" s="819"/>
      <c r="K524" s="819"/>
      <c r="L524" s="819"/>
      <c r="M524" s="819"/>
      <c r="N524" s="819"/>
      <c r="O524" s="819"/>
      <c r="P524" s="819"/>
      <c r="Q524" s="819"/>
      <c r="R524" s="819"/>
      <c r="S524" s="819"/>
      <c r="T524" s="819"/>
      <c r="U524" s="819"/>
      <c r="V524" s="819"/>
      <c r="W524" s="819"/>
      <c r="X524" s="819"/>
      <c r="Y524" s="819"/>
      <c r="Z524" s="819"/>
    </row>
    <row r="525" spans="1:26" ht="86.25" customHeight="1">
      <c r="A525" s="819"/>
      <c r="B525" s="819"/>
      <c r="C525" s="819"/>
      <c r="D525" s="819"/>
      <c r="E525" s="819"/>
      <c r="F525" s="865"/>
      <c r="G525" s="819"/>
      <c r="H525" s="819"/>
      <c r="I525" s="819"/>
      <c r="J525" s="819"/>
      <c r="K525" s="819"/>
      <c r="L525" s="819"/>
      <c r="M525" s="819"/>
      <c r="N525" s="819"/>
      <c r="O525" s="819"/>
      <c r="P525" s="819"/>
      <c r="Q525" s="819"/>
      <c r="R525" s="819"/>
      <c r="S525" s="819"/>
      <c r="T525" s="819"/>
      <c r="U525" s="819"/>
      <c r="V525" s="819"/>
      <c r="W525" s="819"/>
      <c r="X525" s="819"/>
      <c r="Y525" s="819"/>
      <c r="Z525" s="819"/>
    </row>
    <row r="526" spans="1:26" ht="86.25" customHeight="1">
      <c r="A526" s="819"/>
      <c r="B526" s="819"/>
      <c r="C526" s="819"/>
      <c r="D526" s="819"/>
      <c r="E526" s="819"/>
      <c r="F526" s="865"/>
      <c r="G526" s="819"/>
      <c r="H526" s="819"/>
      <c r="I526" s="819"/>
      <c r="J526" s="819"/>
      <c r="K526" s="819"/>
      <c r="L526" s="819"/>
      <c r="M526" s="819"/>
      <c r="N526" s="819"/>
      <c r="O526" s="819"/>
      <c r="P526" s="819"/>
      <c r="Q526" s="819"/>
      <c r="R526" s="819"/>
      <c r="S526" s="819"/>
      <c r="T526" s="819"/>
      <c r="U526" s="819"/>
      <c r="V526" s="819"/>
      <c r="W526" s="819"/>
      <c r="X526" s="819"/>
      <c r="Y526" s="819"/>
      <c r="Z526" s="819"/>
    </row>
    <row r="527" spans="1:26" ht="86.25" customHeight="1">
      <c r="A527" s="819"/>
      <c r="B527" s="819"/>
      <c r="C527" s="819"/>
      <c r="D527" s="819"/>
      <c r="E527" s="819"/>
      <c r="F527" s="865"/>
      <c r="G527" s="819"/>
      <c r="H527" s="819"/>
      <c r="I527" s="819"/>
      <c r="J527" s="819"/>
      <c r="K527" s="819"/>
      <c r="L527" s="819"/>
      <c r="M527" s="819"/>
      <c r="N527" s="819"/>
      <c r="O527" s="819"/>
      <c r="P527" s="819"/>
      <c r="Q527" s="819"/>
      <c r="R527" s="819"/>
      <c r="S527" s="819"/>
      <c r="T527" s="819"/>
      <c r="U527" s="819"/>
      <c r="V527" s="819"/>
      <c r="W527" s="819"/>
      <c r="X527" s="819"/>
      <c r="Y527" s="819"/>
      <c r="Z527" s="819"/>
    </row>
    <row r="528" spans="1:26" ht="86.25" customHeight="1">
      <c r="A528" s="819"/>
      <c r="B528" s="819"/>
      <c r="C528" s="819"/>
      <c r="D528" s="819"/>
      <c r="E528" s="819"/>
      <c r="F528" s="865"/>
      <c r="G528" s="819"/>
      <c r="H528" s="819"/>
      <c r="I528" s="819"/>
      <c r="J528" s="819"/>
      <c r="K528" s="819"/>
      <c r="L528" s="819"/>
      <c r="M528" s="819"/>
      <c r="N528" s="819"/>
      <c r="O528" s="819"/>
      <c r="P528" s="819"/>
      <c r="Q528" s="819"/>
      <c r="R528" s="819"/>
      <c r="S528" s="819"/>
      <c r="T528" s="819"/>
      <c r="U528" s="819"/>
      <c r="V528" s="819"/>
      <c r="W528" s="819"/>
      <c r="X528" s="819"/>
      <c r="Y528" s="819"/>
      <c r="Z528" s="819"/>
    </row>
    <row r="529" spans="1:26" ht="86.25" customHeight="1">
      <c r="A529" s="819"/>
      <c r="B529" s="819"/>
      <c r="C529" s="819"/>
      <c r="D529" s="819"/>
      <c r="E529" s="819"/>
      <c r="F529" s="865"/>
      <c r="G529" s="819"/>
      <c r="H529" s="819"/>
      <c r="I529" s="819"/>
      <c r="J529" s="819"/>
      <c r="K529" s="819"/>
      <c r="L529" s="819"/>
      <c r="M529" s="819"/>
      <c r="N529" s="819"/>
      <c r="O529" s="819"/>
      <c r="P529" s="819"/>
      <c r="Q529" s="819"/>
      <c r="R529" s="819"/>
      <c r="S529" s="819"/>
      <c r="T529" s="819"/>
      <c r="U529" s="819"/>
      <c r="V529" s="819"/>
      <c r="W529" s="819"/>
      <c r="X529" s="819"/>
      <c r="Y529" s="819"/>
      <c r="Z529" s="819"/>
    </row>
    <row r="530" spans="1:26" ht="86.25" customHeight="1">
      <c r="A530" s="819"/>
      <c r="B530" s="819"/>
      <c r="C530" s="819"/>
      <c r="D530" s="819"/>
      <c r="E530" s="819"/>
      <c r="F530" s="865"/>
      <c r="G530" s="819"/>
      <c r="H530" s="819"/>
      <c r="I530" s="819"/>
      <c r="J530" s="819"/>
      <c r="K530" s="819"/>
      <c r="L530" s="819"/>
      <c r="M530" s="819"/>
      <c r="N530" s="819"/>
      <c r="O530" s="819"/>
      <c r="P530" s="819"/>
      <c r="Q530" s="819"/>
      <c r="R530" s="819"/>
      <c r="S530" s="819"/>
      <c r="T530" s="819"/>
      <c r="U530" s="819"/>
      <c r="V530" s="819"/>
      <c r="W530" s="819"/>
      <c r="X530" s="819"/>
      <c r="Y530" s="819"/>
      <c r="Z530" s="819"/>
    </row>
    <row r="531" spans="1:26" ht="86.25" customHeight="1">
      <c r="A531" s="819"/>
      <c r="B531" s="819"/>
      <c r="C531" s="819"/>
      <c r="D531" s="819"/>
      <c r="E531" s="819"/>
      <c r="F531" s="865"/>
      <c r="G531" s="819"/>
      <c r="H531" s="819"/>
      <c r="I531" s="819"/>
      <c r="J531" s="819"/>
      <c r="K531" s="819"/>
      <c r="L531" s="819"/>
      <c r="M531" s="819"/>
      <c r="N531" s="819"/>
      <c r="O531" s="819"/>
      <c r="P531" s="819"/>
      <c r="Q531" s="819"/>
      <c r="R531" s="819"/>
      <c r="S531" s="819"/>
      <c r="T531" s="819"/>
      <c r="U531" s="819"/>
      <c r="V531" s="819"/>
      <c r="W531" s="819"/>
      <c r="X531" s="819"/>
      <c r="Y531" s="819"/>
      <c r="Z531" s="819"/>
    </row>
    <row r="532" spans="1:26" ht="86.25" customHeight="1">
      <c r="A532" s="819"/>
      <c r="B532" s="819"/>
      <c r="C532" s="819"/>
      <c r="D532" s="819"/>
      <c r="E532" s="819"/>
      <c r="F532" s="865"/>
      <c r="G532" s="819"/>
      <c r="H532" s="819"/>
      <c r="I532" s="819"/>
      <c r="J532" s="819"/>
      <c r="K532" s="819"/>
      <c r="L532" s="819"/>
      <c r="M532" s="819"/>
      <c r="N532" s="819"/>
      <c r="O532" s="819"/>
      <c r="P532" s="819"/>
      <c r="Q532" s="819"/>
      <c r="R532" s="819"/>
      <c r="S532" s="819"/>
      <c r="T532" s="819"/>
      <c r="U532" s="819"/>
      <c r="V532" s="819"/>
      <c r="W532" s="819"/>
      <c r="X532" s="819"/>
      <c r="Y532" s="819"/>
      <c r="Z532" s="819"/>
    </row>
    <row r="533" spans="1:26" ht="86.25" customHeight="1">
      <c r="A533" s="819"/>
      <c r="B533" s="819"/>
      <c r="C533" s="819"/>
      <c r="D533" s="819"/>
      <c r="E533" s="819"/>
      <c r="F533" s="865"/>
      <c r="G533" s="819"/>
      <c r="H533" s="819"/>
      <c r="I533" s="819"/>
      <c r="J533" s="819"/>
      <c r="K533" s="819"/>
      <c r="L533" s="819"/>
      <c r="M533" s="819"/>
      <c r="N533" s="819"/>
      <c r="O533" s="819"/>
      <c r="P533" s="819"/>
      <c r="Q533" s="819"/>
      <c r="R533" s="819"/>
      <c r="S533" s="819"/>
      <c r="T533" s="819"/>
      <c r="U533" s="819"/>
      <c r="V533" s="819"/>
      <c r="W533" s="819"/>
      <c r="X533" s="819"/>
      <c r="Y533" s="819"/>
      <c r="Z533" s="819"/>
    </row>
    <row r="534" spans="1:26" ht="86.25" customHeight="1">
      <c r="A534" s="819"/>
      <c r="B534" s="819"/>
      <c r="C534" s="819"/>
      <c r="D534" s="819"/>
      <c r="E534" s="819"/>
      <c r="F534" s="865"/>
      <c r="G534" s="819"/>
      <c r="H534" s="819"/>
      <c r="I534" s="819"/>
      <c r="J534" s="819"/>
      <c r="K534" s="819"/>
      <c r="L534" s="819"/>
      <c r="M534" s="819"/>
      <c r="N534" s="819"/>
      <c r="O534" s="819"/>
      <c r="P534" s="819"/>
      <c r="Q534" s="819"/>
      <c r="R534" s="819"/>
      <c r="S534" s="819"/>
      <c r="T534" s="819"/>
      <c r="U534" s="819"/>
      <c r="V534" s="819"/>
      <c r="W534" s="819"/>
      <c r="X534" s="819"/>
      <c r="Y534" s="819"/>
      <c r="Z534" s="819"/>
    </row>
    <row r="535" spans="1:26" ht="86.25" customHeight="1">
      <c r="A535" s="819"/>
      <c r="B535" s="819"/>
      <c r="C535" s="819"/>
      <c r="D535" s="819"/>
      <c r="E535" s="819"/>
      <c r="F535" s="865"/>
      <c r="G535" s="819"/>
      <c r="H535" s="819"/>
      <c r="I535" s="819"/>
      <c r="J535" s="819"/>
      <c r="K535" s="819"/>
      <c r="L535" s="819"/>
      <c r="M535" s="819"/>
      <c r="N535" s="819"/>
      <c r="O535" s="819"/>
      <c r="P535" s="819"/>
      <c r="Q535" s="819"/>
      <c r="R535" s="819"/>
      <c r="S535" s="819"/>
      <c r="T535" s="819"/>
      <c r="U535" s="819"/>
      <c r="V535" s="819"/>
      <c r="W535" s="819"/>
      <c r="X535" s="819"/>
      <c r="Y535" s="819"/>
      <c r="Z535" s="819"/>
    </row>
    <row r="536" spans="1:26" ht="86.25" customHeight="1">
      <c r="A536" s="819"/>
      <c r="B536" s="819"/>
      <c r="C536" s="819"/>
      <c r="D536" s="819"/>
      <c r="E536" s="819"/>
      <c r="F536" s="865"/>
      <c r="G536" s="819"/>
      <c r="H536" s="819"/>
      <c r="I536" s="819"/>
      <c r="J536" s="819"/>
      <c r="K536" s="819"/>
      <c r="L536" s="819"/>
      <c r="M536" s="819"/>
      <c r="N536" s="819"/>
      <c r="O536" s="819"/>
      <c r="P536" s="819"/>
      <c r="Q536" s="819"/>
      <c r="R536" s="819"/>
      <c r="S536" s="819"/>
      <c r="T536" s="819"/>
      <c r="U536" s="819"/>
      <c r="V536" s="819"/>
      <c r="W536" s="819"/>
      <c r="X536" s="819"/>
      <c r="Y536" s="819"/>
      <c r="Z536" s="819"/>
    </row>
    <row r="537" spans="1:26" ht="86.25" customHeight="1">
      <c r="A537" s="819"/>
      <c r="B537" s="819"/>
      <c r="C537" s="819"/>
      <c r="D537" s="819"/>
      <c r="E537" s="819"/>
      <c r="F537" s="865"/>
      <c r="G537" s="819"/>
      <c r="H537" s="819"/>
      <c r="I537" s="819"/>
      <c r="J537" s="819"/>
      <c r="K537" s="819"/>
      <c r="L537" s="819"/>
      <c r="M537" s="819"/>
      <c r="N537" s="819"/>
      <c r="O537" s="819"/>
      <c r="P537" s="819"/>
      <c r="Q537" s="819"/>
      <c r="R537" s="819"/>
      <c r="S537" s="819"/>
      <c r="T537" s="819"/>
      <c r="U537" s="819"/>
      <c r="V537" s="819"/>
      <c r="W537" s="819"/>
      <c r="X537" s="819"/>
      <c r="Y537" s="819"/>
      <c r="Z537" s="819"/>
    </row>
    <row r="538" spans="1:26" ht="86.25" customHeight="1">
      <c r="A538" s="819"/>
      <c r="B538" s="819"/>
      <c r="C538" s="819"/>
      <c r="D538" s="819"/>
      <c r="E538" s="819"/>
      <c r="F538" s="865"/>
      <c r="G538" s="819"/>
      <c r="H538" s="819"/>
      <c r="I538" s="819"/>
      <c r="J538" s="819"/>
      <c r="K538" s="819"/>
      <c r="L538" s="819"/>
      <c r="M538" s="819"/>
      <c r="N538" s="819"/>
      <c r="O538" s="819"/>
      <c r="P538" s="819"/>
      <c r="Q538" s="819"/>
      <c r="R538" s="819"/>
      <c r="S538" s="819"/>
      <c r="T538" s="819"/>
      <c r="U538" s="819"/>
      <c r="V538" s="819"/>
      <c r="W538" s="819"/>
      <c r="X538" s="819"/>
      <c r="Y538" s="819"/>
      <c r="Z538" s="819"/>
    </row>
    <row r="539" spans="1:26" ht="86.25" customHeight="1">
      <c r="A539" s="819"/>
      <c r="B539" s="819"/>
      <c r="C539" s="819"/>
      <c r="D539" s="819"/>
      <c r="E539" s="819"/>
      <c r="F539" s="865"/>
      <c r="G539" s="819"/>
      <c r="H539" s="819"/>
      <c r="I539" s="819"/>
      <c r="J539" s="819"/>
      <c r="K539" s="819"/>
      <c r="L539" s="819"/>
      <c r="M539" s="819"/>
      <c r="N539" s="819"/>
      <c r="O539" s="819"/>
      <c r="P539" s="819"/>
      <c r="Q539" s="819"/>
      <c r="R539" s="819"/>
      <c r="S539" s="819"/>
      <c r="T539" s="819"/>
      <c r="U539" s="819"/>
      <c r="V539" s="819"/>
      <c r="W539" s="819"/>
      <c r="X539" s="819"/>
      <c r="Y539" s="819"/>
      <c r="Z539" s="819"/>
    </row>
    <row r="540" spans="1:26" ht="86.25" customHeight="1">
      <c r="A540" s="819"/>
      <c r="B540" s="819"/>
      <c r="C540" s="819"/>
      <c r="D540" s="819"/>
      <c r="E540" s="819"/>
      <c r="F540" s="865"/>
      <c r="G540" s="819"/>
      <c r="H540" s="819"/>
      <c r="I540" s="819"/>
      <c r="J540" s="819"/>
      <c r="K540" s="819"/>
      <c r="L540" s="819"/>
      <c r="M540" s="819"/>
      <c r="N540" s="819"/>
      <c r="O540" s="819"/>
      <c r="P540" s="819"/>
      <c r="Q540" s="819"/>
      <c r="R540" s="819"/>
      <c r="S540" s="819"/>
      <c r="T540" s="819"/>
      <c r="U540" s="819"/>
      <c r="V540" s="819"/>
      <c r="W540" s="819"/>
      <c r="X540" s="819"/>
      <c r="Y540" s="819"/>
      <c r="Z540" s="819"/>
    </row>
    <row r="541" spans="1:26" ht="86.25" customHeight="1">
      <c r="A541" s="819"/>
      <c r="B541" s="819"/>
      <c r="C541" s="819"/>
      <c r="D541" s="819"/>
      <c r="E541" s="819"/>
      <c r="F541" s="865"/>
      <c r="G541" s="819"/>
      <c r="H541" s="819"/>
      <c r="I541" s="819"/>
      <c r="J541" s="819"/>
      <c r="K541" s="819"/>
      <c r="L541" s="819"/>
      <c r="M541" s="819"/>
      <c r="N541" s="819"/>
      <c r="O541" s="819"/>
      <c r="P541" s="819"/>
      <c r="Q541" s="819"/>
      <c r="R541" s="819"/>
      <c r="S541" s="819"/>
      <c r="T541" s="819"/>
      <c r="U541" s="819"/>
      <c r="V541" s="819"/>
      <c r="W541" s="819"/>
      <c r="X541" s="819"/>
      <c r="Y541" s="819"/>
      <c r="Z541" s="819"/>
    </row>
    <row r="542" spans="1:26" ht="86.25" customHeight="1">
      <c r="A542" s="819"/>
      <c r="B542" s="819"/>
      <c r="C542" s="819"/>
      <c r="D542" s="819"/>
      <c r="E542" s="819"/>
      <c r="F542" s="865"/>
      <c r="G542" s="819"/>
      <c r="H542" s="819"/>
      <c r="I542" s="819"/>
      <c r="J542" s="819"/>
      <c r="K542" s="819"/>
      <c r="L542" s="819"/>
      <c r="M542" s="819"/>
      <c r="N542" s="819"/>
      <c r="O542" s="819"/>
      <c r="P542" s="819"/>
      <c r="Q542" s="819"/>
      <c r="R542" s="819"/>
      <c r="S542" s="819"/>
      <c r="T542" s="819"/>
      <c r="U542" s="819"/>
      <c r="V542" s="819"/>
      <c r="W542" s="819"/>
      <c r="X542" s="819"/>
      <c r="Y542" s="819"/>
      <c r="Z542" s="819"/>
    </row>
    <row r="543" spans="1:26" ht="86.25" customHeight="1">
      <c r="A543" s="819"/>
      <c r="B543" s="819"/>
      <c r="C543" s="819"/>
      <c r="D543" s="819"/>
      <c r="E543" s="819"/>
      <c r="F543" s="865"/>
      <c r="G543" s="819"/>
      <c r="H543" s="819"/>
      <c r="I543" s="819"/>
      <c r="J543" s="819"/>
      <c r="K543" s="819"/>
      <c r="L543" s="819"/>
      <c r="M543" s="819"/>
      <c r="N543" s="819"/>
      <c r="O543" s="819"/>
      <c r="P543" s="819"/>
      <c r="Q543" s="819"/>
      <c r="R543" s="819"/>
      <c r="S543" s="819"/>
      <c r="T543" s="819"/>
      <c r="U543" s="819"/>
      <c r="V543" s="819"/>
      <c r="W543" s="819"/>
      <c r="X543" s="819"/>
      <c r="Y543" s="819"/>
      <c r="Z543" s="819"/>
    </row>
    <row r="544" spans="1:26" ht="86.25" customHeight="1">
      <c r="A544" s="819"/>
      <c r="B544" s="819"/>
      <c r="C544" s="819"/>
      <c r="D544" s="819"/>
      <c r="E544" s="819"/>
      <c r="F544" s="865"/>
      <c r="G544" s="819"/>
      <c r="H544" s="819"/>
      <c r="I544" s="819"/>
      <c r="J544" s="819"/>
      <c r="K544" s="819"/>
      <c r="L544" s="819"/>
      <c r="M544" s="819"/>
      <c r="N544" s="819"/>
      <c r="O544" s="819"/>
      <c r="P544" s="819"/>
      <c r="Q544" s="819"/>
      <c r="R544" s="819"/>
      <c r="S544" s="819"/>
      <c r="T544" s="819"/>
      <c r="U544" s="819"/>
      <c r="V544" s="819"/>
      <c r="W544" s="819"/>
      <c r="X544" s="819"/>
      <c r="Y544" s="819"/>
      <c r="Z544" s="819"/>
    </row>
    <row r="545" spans="1:26" ht="86.25" customHeight="1">
      <c r="A545" s="819"/>
      <c r="B545" s="819"/>
      <c r="C545" s="819"/>
      <c r="D545" s="819"/>
      <c r="E545" s="819"/>
      <c r="F545" s="865"/>
      <c r="G545" s="819"/>
      <c r="H545" s="819"/>
      <c r="I545" s="819"/>
      <c r="J545" s="819"/>
      <c r="K545" s="819"/>
      <c r="L545" s="819"/>
      <c r="M545" s="819"/>
      <c r="N545" s="819"/>
      <c r="O545" s="819"/>
      <c r="P545" s="819"/>
      <c r="Q545" s="819"/>
      <c r="R545" s="819"/>
      <c r="S545" s="819"/>
      <c r="T545" s="819"/>
      <c r="U545" s="819"/>
      <c r="V545" s="819"/>
      <c r="W545" s="819"/>
      <c r="X545" s="819"/>
      <c r="Y545" s="819"/>
      <c r="Z545" s="819"/>
    </row>
    <row r="546" spans="1:26" ht="86.25" customHeight="1">
      <c r="A546" s="819"/>
      <c r="B546" s="819"/>
      <c r="C546" s="819"/>
      <c r="D546" s="819"/>
      <c r="E546" s="819"/>
      <c r="F546" s="865"/>
      <c r="G546" s="819"/>
      <c r="H546" s="819"/>
      <c r="I546" s="819"/>
      <c r="J546" s="819"/>
      <c r="K546" s="819"/>
      <c r="L546" s="819"/>
      <c r="M546" s="819"/>
      <c r="N546" s="819"/>
      <c r="O546" s="819"/>
      <c r="P546" s="819"/>
      <c r="Q546" s="819"/>
      <c r="R546" s="819"/>
      <c r="S546" s="819"/>
      <c r="T546" s="819"/>
      <c r="U546" s="819"/>
      <c r="V546" s="819"/>
      <c r="W546" s="819"/>
      <c r="X546" s="819"/>
      <c r="Y546" s="819"/>
      <c r="Z546" s="819"/>
    </row>
    <row r="547" spans="1:26" ht="86.25" customHeight="1">
      <c r="A547" s="819"/>
      <c r="B547" s="819"/>
      <c r="C547" s="819"/>
      <c r="D547" s="819"/>
      <c r="E547" s="819"/>
      <c r="F547" s="865"/>
      <c r="G547" s="819"/>
      <c r="H547" s="819"/>
      <c r="I547" s="819"/>
      <c r="J547" s="819"/>
      <c r="K547" s="819"/>
      <c r="L547" s="819"/>
      <c r="M547" s="819"/>
      <c r="N547" s="819"/>
      <c r="O547" s="819"/>
      <c r="P547" s="819"/>
      <c r="Q547" s="819"/>
      <c r="R547" s="819"/>
      <c r="S547" s="819"/>
      <c r="T547" s="819"/>
      <c r="U547" s="819"/>
      <c r="V547" s="819"/>
      <c r="W547" s="819"/>
      <c r="X547" s="819"/>
      <c r="Y547" s="819"/>
      <c r="Z547" s="819"/>
    </row>
    <row r="548" spans="1:26" ht="86.25" customHeight="1">
      <c r="A548" s="819"/>
      <c r="B548" s="819"/>
      <c r="C548" s="819"/>
      <c r="D548" s="819"/>
      <c r="E548" s="819"/>
      <c r="F548" s="865"/>
      <c r="G548" s="819"/>
      <c r="H548" s="819"/>
      <c r="I548" s="819"/>
      <c r="J548" s="819"/>
      <c r="K548" s="819"/>
      <c r="L548" s="819"/>
      <c r="M548" s="819"/>
      <c r="N548" s="819"/>
      <c r="O548" s="819"/>
      <c r="P548" s="819"/>
      <c r="Q548" s="819"/>
      <c r="R548" s="819"/>
      <c r="S548" s="819"/>
      <c r="T548" s="819"/>
      <c r="U548" s="819"/>
      <c r="V548" s="819"/>
      <c r="W548" s="819"/>
      <c r="X548" s="819"/>
      <c r="Y548" s="819"/>
      <c r="Z548" s="819"/>
    </row>
    <row r="549" spans="1:26" ht="86.25" customHeight="1">
      <c r="A549" s="819"/>
      <c r="B549" s="819"/>
      <c r="C549" s="819"/>
      <c r="D549" s="819"/>
      <c r="E549" s="819"/>
      <c r="F549" s="865"/>
      <c r="G549" s="819"/>
      <c r="H549" s="819"/>
      <c r="I549" s="819"/>
      <c r="J549" s="819"/>
      <c r="K549" s="819"/>
      <c r="L549" s="819"/>
      <c r="M549" s="819"/>
      <c r="N549" s="819"/>
      <c r="O549" s="819"/>
      <c r="P549" s="819"/>
      <c r="Q549" s="819"/>
      <c r="R549" s="819"/>
      <c r="S549" s="819"/>
      <c r="T549" s="819"/>
      <c r="U549" s="819"/>
      <c r="V549" s="819"/>
      <c r="W549" s="819"/>
      <c r="X549" s="819"/>
      <c r="Y549" s="819"/>
      <c r="Z549" s="819"/>
    </row>
    <row r="550" spans="1:26" ht="86.25" customHeight="1">
      <c r="A550" s="819"/>
      <c r="B550" s="819"/>
      <c r="C550" s="819"/>
      <c r="D550" s="819"/>
      <c r="E550" s="819"/>
      <c r="F550" s="865"/>
      <c r="G550" s="819"/>
      <c r="H550" s="819"/>
      <c r="I550" s="819"/>
      <c r="J550" s="819"/>
      <c r="K550" s="819"/>
      <c r="L550" s="819"/>
      <c r="M550" s="819"/>
      <c r="N550" s="819"/>
      <c r="O550" s="819"/>
      <c r="P550" s="819"/>
      <c r="Q550" s="819"/>
      <c r="R550" s="819"/>
      <c r="S550" s="819"/>
      <c r="T550" s="819"/>
      <c r="U550" s="819"/>
      <c r="V550" s="819"/>
      <c r="W550" s="819"/>
      <c r="X550" s="819"/>
      <c r="Y550" s="819"/>
      <c r="Z550" s="819"/>
    </row>
    <row r="551" spans="1:26" ht="86.25" customHeight="1">
      <c r="A551" s="819"/>
      <c r="B551" s="819"/>
      <c r="C551" s="819"/>
      <c r="D551" s="819"/>
      <c r="E551" s="819"/>
      <c r="F551" s="865"/>
      <c r="G551" s="819"/>
      <c r="H551" s="819"/>
      <c r="I551" s="819"/>
      <c r="J551" s="819"/>
      <c r="K551" s="819"/>
      <c r="L551" s="819"/>
      <c r="M551" s="819"/>
      <c r="N551" s="819"/>
      <c r="O551" s="819"/>
      <c r="P551" s="819"/>
      <c r="Q551" s="819"/>
      <c r="R551" s="819"/>
      <c r="S551" s="819"/>
      <c r="T551" s="819"/>
      <c r="U551" s="819"/>
      <c r="V551" s="819"/>
      <c r="W551" s="819"/>
      <c r="X551" s="819"/>
      <c r="Y551" s="819"/>
      <c r="Z551" s="819"/>
    </row>
    <row r="552" spans="1:26" ht="86.25" customHeight="1">
      <c r="A552" s="819"/>
      <c r="B552" s="819"/>
      <c r="C552" s="819"/>
      <c r="D552" s="819"/>
      <c r="E552" s="819"/>
      <c r="F552" s="865"/>
      <c r="G552" s="819"/>
      <c r="H552" s="819"/>
      <c r="I552" s="819"/>
      <c r="J552" s="819"/>
      <c r="K552" s="819"/>
      <c r="L552" s="819"/>
      <c r="M552" s="819"/>
      <c r="N552" s="819"/>
      <c r="O552" s="819"/>
      <c r="P552" s="819"/>
      <c r="Q552" s="819"/>
      <c r="R552" s="819"/>
      <c r="S552" s="819"/>
      <c r="T552" s="819"/>
      <c r="U552" s="819"/>
      <c r="V552" s="819"/>
      <c r="W552" s="819"/>
      <c r="X552" s="819"/>
      <c r="Y552" s="819"/>
      <c r="Z552" s="819"/>
    </row>
    <row r="553" spans="1:26" ht="86.25" customHeight="1">
      <c r="A553" s="819"/>
      <c r="B553" s="819"/>
      <c r="C553" s="819"/>
      <c r="D553" s="819"/>
      <c r="E553" s="819"/>
      <c r="F553" s="865"/>
      <c r="G553" s="819"/>
      <c r="H553" s="819"/>
      <c r="I553" s="819"/>
      <c r="J553" s="819"/>
      <c r="K553" s="819"/>
      <c r="L553" s="819"/>
      <c r="M553" s="819"/>
      <c r="N553" s="819"/>
      <c r="O553" s="819"/>
      <c r="P553" s="819"/>
      <c r="Q553" s="819"/>
      <c r="R553" s="819"/>
      <c r="S553" s="819"/>
      <c r="T553" s="819"/>
      <c r="U553" s="819"/>
      <c r="V553" s="819"/>
      <c r="W553" s="819"/>
      <c r="X553" s="819"/>
      <c r="Y553" s="819"/>
      <c r="Z553" s="819"/>
    </row>
    <row r="554" spans="1:26" ht="86.25" customHeight="1">
      <c r="A554" s="819"/>
      <c r="B554" s="819"/>
      <c r="C554" s="819"/>
      <c r="D554" s="819"/>
      <c r="E554" s="819"/>
      <c r="F554" s="865"/>
      <c r="G554" s="819"/>
      <c r="H554" s="819"/>
      <c r="I554" s="819"/>
      <c r="J554" s="819"/>
      <c r="K554" s="819"/>
      <c r="L554" s="819"/>
      <c r="M554" s="819"/>
      <c r="N554" s="819"/>
      <c r="O554" s="819"/>
      <c r="P554" s="819"/>
      <c r="Q554" s="819"/>
      <c r="R554" s="819"/>
      <c r="S554" s="819"/>
      <c r="T554" s="819"/>
      <c r="U554" s="819"/>
      <c r="V554" s="819"/>
      <c r="W554" s="819"/>
      <c r="X554" s="819"/>
      <c r="Y554" s="819"/>
      <c r="Z554" s="819"/>
    </row>
    <row r="555" spans="1:26" ht="86.25" customHeight="1">
      <c r="A555" s="819"/>
      <c r="B555" s="819"/>
      <c r="C555" s="819"/>
      <c r="D555" s="819"/>
      <c r="E555" s="819"/>
      <c r="F555" s="865"/>
      <c r="G555" s="819"/>
      <c r="H555" s="819"/>
      <c r="I555" s="819"/>
      <c r="J555" s="819"/>
      <c r="K555" s="819"/>
      <c r="L555" s="819"/>
      <c r="M555" s="819"/>
      <c r="N555" s="819"/>
      <c r="O555" s="819"/>
      <c r="P555" s="819"/>
      <c r="Q555" s="819"/>
      <c r="R555" s="819"/>
      <c r="S555" s="819"/>
      <c r="T555" s="819"/>
      <c r="U555" s="819"/>
      <c r="V555" s="819"/>
      <c r="W555" s="819"/>
      <c r="X555" s="819"/>
      <c r="Y555" s="819"/>
      <c r="Z555" s="819"/>
    </row>
    <row r="556" spans="1:26" ht="86.25" customHeight="1">
      <c r="A556" s="819"/>
      <c r="B556" s="819"/>
      <c r="C556" s="819"/>
      <c r="D556" s="819"/>
      <c r="E556" s="819"/>
      <c r="F556" s="865"/>
      <c r="G556" s="819"/>
      <c r="H556" s="819"/>
      <c r="I556" s="819"/>
      <c r="J556" s="819"/>
      <c r="K556" s="819"/>
      <c r="L556" s="819"/>
      <c r="M556" s="819"/>
      <c r="N556" s="819"/>
      <c r="O556" s="819"/>
      <c r="P556" s="819"/>
      <c r="Q556" s="819"/>
      <c r="R556" s="819"/>
      <c r="S556" s="819"/>
      <c r="T556" s="819"/>
      <c r="U556" s="819"/>
      <c r="V556" s="819"/>
      <c r="W556" s="819"/>
      <c r="X556" s="819"/>
      <c r="Y556" s="819"/>
      <c r="Z556" s="819"/>
    </row>
    <row r="557" spans="1:26" ht="86.25" customHeight="1">
      <c r="A557" s="819"/>
      <c r="B557" s="819"/>
      <c r="C557" s="819"/>
      <c r="D557" s="819"/>
      <c r="E557" s="819"/>
      <c r="F557" s="865"/>
      <c r="G557" s="819"/>
      <c r="H557" s="819"/>
      <c r="I557" s="819"/>
      <c r="J557" s="819"/>
      <c r="K557" s="819"/>
      <c r="L557" s="819"/>
      <c r="M557" s="819"/>
      <c r="N557" s="819"/>
      <c r="O557" s="819"/>
      <c r="P557" s="819"/>
      <c r="Q557" s="819"/>
      <c r="R557" s="819"/>
      <c r="S557" s="819"/>
      <c r="T557" s="819"/>
      <c r="U557" s="819"/>
      <c r="V557" s="819"/>
      <c r="W557" s="819"/>
      <c r="X557" s="819"/>
      <c r="Y557" s="819"/>
      <c r="Z557" s="819"/>
    </row>
    <row r="558" spans="1:26" ht="86.25" customHeight="1">
      <c r="A558" s="819"/>
      <c r="B558" s="819"/>
      <c r="C558" s="819"/>
      <c r="D558" s="819"/>
      <c r="E558" s="819"/>
      <c r="F558" s="865"/>
      <c r="G558" s="819"/>
      <c r="H558" s="819"/>
      <c r="I558" s="819"/>
      <c r="J558" s="819"/>
      <c r="K558" s="819"/>
      <c r="L558" s="819"/>
      <c r="M558" s="819"/>
      <c r="N558" s="819"/>
      <c r="O558" s="819"/>
      <c r="P558" s="819"/>
      <c r="Q558" s="819"/>
      <c r="R558" s="819"/>
      <c r="S558" s="819"/>
      <c r="T558" s="819"/>
      <c r="U558" s="819"/>
      <c r="V558" s="819"/>
      <c r="W558" s="819"/>
      <c r="X558" s="819"/>
      <c r="Y558" s="819"/>
      <c r="Z558" s="819"/>
    </row>
    <row r="559" spans="1:26" ht="86.25" customHeight="1">
      <c r="A559" s="819"/>
      <c r="B559" s="819"/>
      <c r="C559" s="819"/>
      <c r="D559" s="819"/>
      <c r="E559" s="819"/>
      <c r="F559" s="865"/>
      <c r="G559" s="819"/>
      <c r="H559" s="819"/>
      <c r="I559" s="819"/>
      <c r="J559" s="819"/>
      <c r="K559" s="819"/>
      <c r="L559" s="819"/>
      <c r="M559" s="819"/>
      <c r="N559" s="819"/>
      <c r="O559" s="819"/>
      <c r="P559" s="819"/>
      <c r="Q559" s="819"/>
      <c r="R559" s="819"/>
      <c r="S559" s="819"/>
      <c r="T559" s="819"/>
      <c r="U559" s="819"/>
      <c r="V559" s="819"/>
      <c r="W559" s="819"/>
      <c r="X559" s="819"/>
      <c r="Y559" s="819"/>
      <c r="Z559" s="819"/>
    </row>
    <row r="560" spans="1:26" ht="86.25" customHeight="1">
      <c r="A560" s="819"/>
      <c r="B560" s="819"/>
      <c r="C560" s="819"/>
      <c r="D560" s="819"/>
      <c r="E560" s="819"/>
      <c r="F560" s="865"/>
      <c r="G560" s="819"/>
      <c r="H560" s="819"/>
      <c r="I560" s="819"/>
      <c r="J560" s="819"/>
      <c r="K560" s="819"/>
      <c r="L560" s="819"/>
      <c r="M560" s="819"/>
      <c r="N560" s="819"/>
      <c r="O560" s="819"/>
      <c r="P560" s="819"/>
      <c r="Q560" s="819"/>
      <c r="R560" s="819"/>
      <c r="S560" s="819"/>
      <c r="T560" s="819"/>
      <c r="U560" s="819"/>
      <c r="V560" s="819"/>
      <c r="W560" s="819"/>
      <c r="X560" s="819"/>
      <c r="Y560" s="819"/>
      <c r="Z560" s="819"/>
    </row>
    <row r="561" spans="1:26" ht="86.25" customHeight="1">
      <c r="A561" s="819"/>
      <c r="B561" s="819"/>
      <c r="C561" s="819"/>
      <c r="D561" s="819"/>
      <c r="E561" s="819"/>
      <c r="F561" s="865"/>
      <c r="G561" s="819"/>
      <c r="H561" s="819"/>
      <c r="I561" s="819"/>
      <c r="J561" s="819"/>
      <c r="K561" s="819"/>
      <c r="L561" s="819"/>
      <c r="M561" s="819"/>
      <c r="N561" s="819"/>
      <c r="O561" s="819"/>
      <c r="P561" s="819"/>
      <c r="Q561" s="819"/>
      <c r="R561" s="819"/>
      <c r="S561" s="819"/>
      <c r="T561" s="819"/>
      <c r="U561" s="819"/>
      <c r="V561" s="819"/>
      <c r="W561" s="819"/>
      <c r="X561" s="819"/>
      <c r="Y561" s="819"/>
      <c r="Z561" s="819"/>
    </row>
    <row r="562" spans="1:26" ht="86.25" customHeight="1">
      <c r="A562" s="819"/>
      <c r="B562" s="819"/>
      <c r="C562" s="819"/>
      <c r="D562" s="819"/>
      <c r="E562" s="819"/>
      <c r="F562" s="865"/>
      <c r="G562" s="819"/>
      <c r="H562" s="819"/>
      <c r="I562" s="819"/>
      <c r="J562" s="819"/>
      <c r="K562" s="819"/>
      <c r="L562" s="819"/>
      <c r="M562" s="819"/>
      <c r="N562" s="819"/>
      <c r="O562" s="819"/>
      <c r="P562" s="819"/>
      <c r="Q562" s="819"/>
      <c r="R562" s="819"/>
      <c r="S562" s="819"/>
      <c r="T562" s="819"/>
      <c r="U562" s="819"/>
      <c r="V562" s="819"/>
      <c r="W562" s="819"/>
      <c r="X562" s="819"/>
      <c r="Y562" s="819"/>
      <c r="Z562" s="819"/>
    </row>
    <row r="563" spans="1:26" ht="86.25" customHeight="1">
      <c r="A563" s="819"/>
      <c r="B563" s="819"/>
      <c r="C563" s="819"/>
      <c r="D563" s="819"/>
      <c r="E563" s="819"/>
      <c r="F563" s="865"/>
      <c r="G563" s="819"/>
      <c r="H563" s="819"/>
      <c r="I563" s="819"/>
      <c r="J563" s="819"/>
      <c r="K563" s="819"/>
      <c r="L563" s="819"/>
      <c r="M563" s="819"/>
      <c r="N563" s="819"/>
      <c r="O563" s="819"/>
      <c r="P563" s="819"/>
      <c r="Q563" s="819"/>
      <c r="R563" s="819"/>
      <c r="S563" s="819"/>
      <c r="T563" s="819"/>
      <c r="U563" s="819"/>
      <c r="V563" s="819"/>
      <c r="W563" s="819"/>
      <c r="X563" s="819"/>
      <c r="Y563" s="819"/>
      <c r="Z563" s="819"/>
    </row>
    <row r="564" spans="1:26" ht="86.25" customHeight="1">
      <c r="A564" s="819"/>
      <c r="B564" s="819"/>
      <c r="C564" s="819"/>
      <c r="D564" s="819"/>
      <c r="E564" s="819"/>
      <c r="F564" s="865"/>
      <c r="G564" s="819"/>
      <c r="H564" s="819"/>
      <c r="I564" s="819"/>
      <c r="J564" s="819"/>
      <c r="K564" s="819"/>
      <c r="L564" s="819"/>
      <c r="M564" s="819"/>
      <c r="N564" s="819"/>
      <c r="O564" s="819"/>
      <c r="P564" s="819"/>
      <c r="Q564" s="819"/>
      <c r="R564" s="819"/>
      <c r="S564" s="819"/>
      <c r="T564" s="819"/>
      <c r="U564" s="819"/>
      <c r="V564" s="819"/>
      <c r="W564" s="819"/>
      <c r="X564" s="819"/>
      <c r="Y564" s="819"/>
      <c r="Z564" s="819"/>
    </row>
    <row r="565" spans="1:26" ht="86.25" customHeight="1">
      <c r="A565" s="819"/>
      <c r="B565" s="819"/>
      <c r="C565" s="819"/>
      <c r="D565" s="819"/>
      <c r="E565" s="819"/>
      <c r="F565" s="865"/>
      <c r="G565" s="819"/>
      <c r="H565" s="819"/>
      <c r="I565" s="819"/>
      <c r="J565" s="819"/>
      <c r="K565" s="819"/>
      <c r="L565" s="819"/>
      <c r="M565" s="819"/>
      <c r="N565" s="819"/>
      <c r="O565" s="819"/>
      <c r="P565" s="819"/>
      <c r="Q565" s="819"/>
      <c r="R565" s="819"/>
      <c r="S565" s="819"/>
      <c r="T565" s="819"/>
      <c r="U565" s="819"/>
      <c r="V565" s="819"/>
      <c r="W565" s="819"/>
      <c r="X565" s="819"/>
      <c r="Y565" s="819"/>
      <c r="Z565" s="819"/>
    </row>
    <row r="566" spans="1:26" ht="86.25" customHeight="1">
      <c r="A566" s="819"/>
      <c r="B566" s="819"/>
      <c r="C566" s="819"/>
      <c r="D566" s="819"/>
      <c r="E566" s="819"/>
      <c r="F566" s="865"/>
      <c r="G566" s="819"/>
      <c r="H566" s="819"/>
      <c r="I566" s="819"/>
      <c r="J566" s="819"/>
      <c r="K566" s="819"/>
      <c r="L566" s="819"/>
      <c r="M566" s="819"/>
      <c r="N566" s="819"/>
      <c r="O566" s="819"/>
      <c r="P566" s="819"/>
      <c r="Q566" s="819"/>
      <c r="R566" s="819"/>
      <c r="S566" s="819"/>
      <c r="T566" s="819"/>
      <c r="U566" s="819"/>
      <c r="V566" s="819"/>
      <c r="W566" s="819"/>
      <c r="X566" s="819"/>
      <c r="Y566" s="819"/>
      <c r="Z566" s="819"/>
    </row>
    <row r="567" spans="1:26" ht="86.25" customHeight="1">
      <c r="A567" s="819"/>
      <c r="B567" s="819"/>
      <c r="C567" s="819"/>
      <c r="D567" s="819"/>
      <c r="E567" s="819"/>
      <c r="F567" s="865"/>
      <c r="G567" s="819"/>
      <c r="H567" s="819"/>
      <c r="I567" s="819"/>
      <c r="J567" s="819"/>
      <c r="K567" s="819"/>
      <c r="L567" s="819"/>
      <c r="M567" s="819"/>
      <c r="N567" s="819"/>
      <c r="O567" s="819"/>
      <c r="P567" s="819"/>
      <c r="Q567" s="819"/>
      <c r="R567" s="819"/>
      <c r="S567" s="819"/>
      <c r="T567" s="819"/>
      <c r="U567" s="819"/>
      <c r="V567" s="819"/>
      <c r="W567" s="819"/>
      <c r="X567" s="819"/>
      <c r="Y567" s="819"/>
      <c r="Z567" s="819"/>
    </row>
    <row r="568" spans="1:26" ht="86.25" customHeight="1">
      <c r="A568" s="819"/>
      <c r="B568" s="819"/>
      <c r="C568" s="819"/>
      <c r="D568" s="819"/>
      <c r="E568" s="819"/>
      <c r="F568" s="865"/>
      <c r="G568" s="819"/>
      <c r="H568" s="819"/>
      <c r="I568" s="819"/>
      <c r="J568" s="819"/>
      <c r="K568" s="819"/>
      <c r="L568" s="819"/>
      <c r="M568" s="819"/>
      <c r="N568" s="819"/>
      <c r="O568" s="819"/>
      <c r="P568" s="819"/>
      <c r="Q568" s="819"/>
      <c r="R568" s="819"/>
      <c r="S568" s="819"/>
      <c r="T568" s="819"/>
      <c r="U568" s="819"/>
      <c r="V568" s="819"/>
      <c r="W568" s="819"/>
      <c r="X568" s="819"/>
      <c r="Y568" s="819"/>
      <c r="Z568" s="819"/>
    </row>
    <row r="569" spans="1:26" ht="86.25" customHeight="1">
      <c r="A569" s="819"/>
      <c r="B569" s="819"/>
      <c r="C569" s="819"/>
      <c r="D569" s="819"/>
      <c r="E569" s="819"/>
      <c r="F569" s="865"/>
      <c r="G569" s="819"/>
      <c r="H569" s="819"/>
      <c r="I569" s="819"/>
      <c r="J569" s="819"/>
      <c r="K569" s="819"/>
      <c r="L569" s="819"/>
      <c r="M569" s="819"/>
      <c r="N569" s="819"/>
      <c r="O569" s="819"/>
      <c r="P569" s="819"/>
      <c r="Q569" s="819"/>
      <c r="R569" s="819"/>
      <c r="S569" s="819"/>
      <c r="T569" s="819"/>
      <c r="U569" s="819"/>
      <c r="V569" s="819"/>
      <c r="W569" s="819"/>
      <c r="X569" s="819"/>
      <c r="Y569" s="819"/>
      <c r="Z569" s="819"/>
    </row>
    <row r="570" spans="1:26" ht="86.25" customHeight="1">
      <c r="A570" s="819"/>
      <c r="B570" s="819"/>
      <c r="C570" s="819"/>
      <c r="D570" s="819"/>
      <c r="E570" s="819"/>
      <c r="F570" s="865"/>
      <c r="G570" s="819"/>
      <c r="H570" s="819"/>
      <c r="I570" s="819"/>
      <c r="J570" s="819"/>
      <c r="K570" s="819"/>
      <c r="L570" s="819"/>
      <c r="M570" s="819"/>
      <c r="N570" s="819"/>
      <c r="O570" s="819"/>
      <c r="P570" s="819"/>
      <c r="Q570" s="819"/>
      <c r="R570" s="819"/>
      <c r="S570" s="819"/>
      <c r="T570" s="819"/>
      <c r="U570" s="819"/>
      <c r="V570" s="819"/>
      <c r="W570" s="819"/>
      <c r="X570" s="819"/>
      <c r="Y570" s="819"/>
      <c r="Z570" s="819"/>
    </row>
    <row r="571" spans="1:26" ht="86.25" customHeight="1">
      <c r="A571" s="819"/>
      <c r="B571" s="819"/>
      <c r="C571" s="819"/>
      <c r="D571" s="819"/>
      <c r="E571" s="819"/>
      <c r="F571" s="865"/>
      <c r="G571" s="819"/>
      <c r="H571" s="819"/>
      <c r="I571" s="819"/>
      <c r="J571" s="819"/>
      <c r="K571" s="819"/>
      <c r="L571" s="819"/>
      <c r="M571" s="819"/>
      <c r="N571" s="819"/>
      <c r="O571" s="819"/>
      <c r="P571" s="819"/>
      <c r="Q571" s="819"/>
      <c r="R571" s="819"/>
      <c r="S571" s="819"/>
      <c r="T571" s="819"/>
      <c r="U571" s="819"/>
      <c r="V571" s="819"/>
      <c r="W571" s="819"/>
      <c r="X571" s="819"/>
      <c r="Y571" s="819"/>
      <c r="Z571" s="819"/>
    </row>
    <row r="572" spans="1:26" ht="86.25" customHeight="1">
      <c r="A572" s="819"/>
      <c r="B572" s="819"/>
      <c r="C572" s="819"/>
      <c r="D572" s="819"/>
      <c r="E572" s="819"/>
      <c r="F572" s="865"/>
      <c r="G572" s="819"/>
      <c r="H572" s="819"/>
      <c r="I572" s="819"/>
      <c r="J572" s="819"/>
      <c r="K572" s="819"/>
      <c r="L572" s="819"/>
      <c r="M572" s="819"/>
      <c r="N572" s="819"/>
      <c r="O572" s="819"/>
      <c r="P572" s="819"/>
      <c r="Q572" s="819"/>
      <c r="R572" s="819"/>
      <c r="S572" s="819"/>
      <c r="T572" s="819"/>
      <c r="U572" s="819"/>
      <c r="V572" s="819"/>
      <c r="W572" s="819"/>
      <c r="X572" s="819"/>
      <c r="Y572" s="819"/>
      <c r="Z572" s="819"/>
    </row>
    <row r="573" spans="1:26" ht="86.25" customHeight="1">
      <c r="A573" s="819"/>
      <c r="B573" s="819"/>
      <c r="C573" s="819"/>
      <c r="D573" s="819"/>
      <c r="E573" s="819"/>
      <c r="F573" s="865"/>
      <c r="G573" s="819"/>
      <c r="H573" s="819"/>
      <c r="I573" s="819"/>
      <c r="J573" s="819"/>
      <c r="K573" s="819"/>
      <c r="L573" s="819"/>
      <c r="M573" s="819"/>
      <c r="N573" s="819"/>
      <c r="O573" s="819"/>
      <c r="P573" s="819"/>
      <c r="Q573" s="819"/>
      <c r="R573" s="819"/>
      <c r="S573" s="819"/>
      <c r="T573" s="819"/>
      <c r="U573" s="819"/>
      <c r="V573" s="819"/>
      <c r="W573" s="819"/>
      <c r="X573" s="819"/>
      <c r="Y573" s="819"/>
      <c r="Z573" s="819"/>
    </row>
    <row r="574" spans="1:26" ht="86.25" customHeight="1">
      <c r="A574" s="819"/>
      <c r="B574" s="819"/>
      <c r="C574" s="819"/>
      <c r="D574" s="819"/>
      <c r="E574" s="819"/>
      <c r="F574" s="865"/>
      <c r="G574" s="819"/>
      <c r="H574" s="819"/>
      <c r="I574" s="819"/>
      <c r="J574" s="819"/>
      <c r="K574" s="819"/>
      <c r="L574" s="819"/>
      <c r="M574" s="819"/>
      <c r="N574" s="819"/>
      <c r="O574" s="819"/>
      <c r="P574" s="819"/>
      <c r="Q574" s="819"/>
      <c r="R574" s="819"/>
      <c r="S574" s="819"/>
      <c r="T574" s="819"/>
      <c r="U574" s="819"/>
      <c r="V574" s="819"/>
      <c r="W574" s="819"/>
      <c r="X574" s="819"/>
      <c r="Y574" s="819"/>
      <c r="Z574" s="819"/>
    </row>
    <row r="575" spans="1:26" ht="86.25" customHeight="1">
      <c r="A575" s="819"/>
      <c r="B575" s="819"/>
      <c r="C575" s="819"/>
      <c r="D575" s="819"/>
      <c r="E575" s="819"/>
      <c r="F575" s="865"/>
      <c r="G575" s="819"/>
      <c r="H575" s="819"/>
      <c r="I575" s="819"/>
      <c r="J575" s="819"/>
      <c r="K575" s="819"/>
      <c r="L575" s="819"/>
      <c r="M575" s="819"/>
      <c r="N575" s="819"/>
      <c r="O575" s="819"/>
      <c r="P575" s="819"/>
      <c r="Q575" s="819"/>
      <c r="R575" s="819"/>
      <c r="S575" s="819"/>
      <c r="T575" s="819"/>
      <c r="U575" s="819"/>
      <c r="V575" s="819"/>
      <c r="W575" s="819"/>
      <c r="X575" s="819"/>
      <c r="Y575" s="819"/>
      <c r="Z575" s="819"/>
    </row>
    <row r="576" spans="1:26" ht="86.25" customHeight="1">
      <c r="A576" s="819"/>
      <c r="B576" s="819"/>
      <c r="C576" s="819"/>
      <c r="D576" s="819"/>
      <c r="E576" s="819"/>
      <c r="F576" s="865"/>
      <c r="G576" s="819"/>
      <c r="H576" s="819"/>
      <c r="I576" s="819"/>
      <c r="J576" s="819"/>
      <c r="K576" s="819"/>
      <c r="L576" s="819"/>
      <c r="M576" s="819"/>
      <c r="N576" s="819"/>
      <c r="O576" s="819"/>
      <c r="P576" s="819"/>
      <c r="Q576" s="819"/>
      <c r="R576" s="819"/>
      <c r="S576" s="819"/>
      <c r="T576" s="819"/>
      <c r="U576" s="819"/>
      <c r="V576" s="819"/>
      <c r="W576" s="819"/>
      <c r="X576" s="819"/>
      <c r="Y576" s="819"/>
      <c r="Z576" s="819"/>
    </row>
    <row r="577" spans="1:26" ht="86.25" customHeight="1">
      <c r="A577" s="819"/>
      <c r="B577" s="819"/>
      <c r="C577" s="819"/>
      <c r="D577" s="819"/>
      <c r="E577" s="819"/>
      <c r="F577" s="865"/>
      <c r="G577" s="819"/>
      <c r="H577" s="819"/>
      <c r="I577" s="819"/>
      <c r="J577" s="819"/>
      <c r="K577" s="819"/>
      <c r="L577" s="819"/>
      <c r="M577" s="819"/>
      <c r="N577" s="819"/>
      <c r="O577" s="819"/>
      <c r="P577" s="819"/>
      <c r="Q577" s="819"/>
      <c r="R577" s="819"/>
      <c r="S577" s="819"/>
      <c r="T577" s="819"/>
      <c r="U577" s="819"/>
      <c r="V577" s="819"/>
      <c r="W577" s="819"/>
      <c r="X577" s="819"/>
      <c r="Y577" s="819"/>
      <c r="Z577" s="819"/>
    </row>
    <row r="578" spans="1:26" ht="86.25" customHeight="1">
      <c r="A578" s="819"/>
      <c r="B578" s="819"/>
      <c r="C578" s="819"/>
      <c r="D578" s="819"/>
      <c r="E578" s="819"/>
      <c r="F578" s="865"/>
      <c r="G578" s="819"/>
      <c r="H578" s="819"/>
      <c r="I578" s="819"/>
      <c r="J578" s="819"/>
      <c r="K578" s="819"/>
      <c r="L578" s="819"/>
      <c r="M578" s="819"/>
      <c r="N578" s="819"/>
      <c r="O578" s="819"/>
      <c r="P578" s="819"/>
      <c r="Q578" s="819"/>
      <c r="R578" s="819"/>
      <c r="S578" s="819"/>
      <c r="T578" s="819"/>
      <c r="U578" s="819"/>
      <c r="V578" s="819"/>
      <c r="W578" s="819"/>
      <c r="X578" s="819"/>
      <c r="Y578" s="819"/>
      <c r="Z578" s="819"/>
    </row>
    <row r="579" spans="1:26" ht="86.25" customHeight="1">
      <c r="A579" s="819"/>
      <c r="B579" s="819"/>
      <c r="C579" s="819"/>
      <c r="D579" s="819"/>
      <c r="E579" s="819"/>
      <c r="F579" s="865"/>
      <c r="G579" s="819"/>
      <c r="H579" s="819"/>
      <c r="I579" s="819"/>
      <c r="J579" s="819"/>
      <c r="K579" s="819"/>
      <c r="L579" s="819"/>
      <c r="M579" s="819"/>
      <c r="N579" s="819"/>
      <c r="O579" s="819"/>
      <c r="P579" s="819"/>
      <c r="Q579" s="819"/>
      <c r="R579" s="819"/>
      <c r="S579" s="819"/>
      <c r="T579" s="819"/>
      <c r="U579" s="819"/>
      <c r="V579" s="819"/>
      <c r="W579" s="819"/>
      <c r="X579" s="819"/>
      <c r="Y579" s="819"/>
      <c r="Z579" s="819"/>
    </row>
    <row r="580" spans="1:26" ht="86.25" customHeight="1">
      <c r="A580" s="819"/>
      <c r="B580" s="819"/>
      <c r="C580" s="819"/>
      <c r="D580" s="819"/>
      <c r="E580" s="819"/>
      <c r="F580" s="865"/>
      <c r="G580" s="819"/>
      <c r="H580" s="819"/>
      <c r="I580" s="819"/>
      <c r="J580" s="819"/>
      <c r="K580" s="819"/>
      <c r="L580" s="819"/>
      <c r="M580" s="819"/>
      <c r="N580" s="819"/>
      <c r="O580" s="819"/>
      <c r="P580" s="819"/>
      <c r="Q580" s="819"/>
      <c r="R580" s="819"/>
      <c r="S580" s="819"/>
      <c r="T580" s="819"/>
      <c r="U580" s="819"/>
      <c r="V580" s="819"/>
      <c r="W580" s="819"/>
      <c r="X580" s="819"/>
      <c r="Y580" s="819"/>
      <c r="Z580" s="819"/>
    </row>
    <row r="581" spans="1:26" ht="86.25" customHeight="1">
      <c r="A581" s="819"/>
      <c r="B581" s="819"/>
      <c r="C581" s="819"/>
      <c r="D581" s="819"/>
      <c r="E581" s="819"/>
      <c r="F581" s="865"/>
      <c r="G581" s="819"/>
      <c r="H581" s="819"/>
      <c r="I581" s="819"/>
      <c r="J581" s="819"/>
      <c r="K581" s="819"/>
      <c r="L581" s="819"/>
      <c r="M581" s="819"/>
      <c r="N581" s="819"/>
      <c r="O581" s="819"/>
      <c r="P581" s="819"/>
      <c r="Q581" s="819"/>
      <c r="R581" s="819"/>
      <c r="S581" s="819"/>
      <c r="T581" s="819"/>
      <c r="U581" s="819"/>
      <c r="V581" s="819"/>
      <c r="W581" s="819"/>
      <c r="X581" s="819"/>
      <c r="Y581" s="819"/>
      <c r="Z581" s="819"/>
    </row>
    <row r="582" spans="1:26" ht="86.25" customHeight="1">
      <c r="A582" s="819"/>
      <c r="B582" s="819"/>
      <c r="C582" s="819"/>
      <c r="D582" s="819"/>
      <c r="E582" s="819"/>
      <c r="F582" s="865"/>
      <c r="G582" s="819"/>
      <c r="H582" s="819"/>
      <c r="I582" s="819"/>
      <c r="J582" s="819"/>
      <c r="K582" s="819"/>
      <c r="L582" s="819"/>
      <c r="M582" s="819"/>
      <c r="N582" s="819"/>
      <c r="O582" s="819"/>
      <c r="P582" s="819"/>
      <c r="Q582" s="819"/>
      <c r="R582" s="819"/>
      <c r="S582" s="819"/>
      <c r="T582" s="819"/>
      <c r="U582" s="819"/>
      <c r="V582" s="819"/>
      <c r="W582" s="819"/>
      <c r="X582" s="819"/>
      <c r="Y582" s="819"/>
      <c r="Z582" s="819"/>
    </row>
    <row r="583" spans="1:26" ht="86.25" customHeight="1">
      <c r="A583" s="819"/>
      <c r="B583" s="819"/>
      <c r="C583" s="819"/>
      <c r="D583" s="819"/>
      <c r="E583" s="819"/>
      <c r="F583" s="865"/>
      <c r="G583" s="819"/>
      <c r="H583" s="819"/>
      <c r="I583" s="819"/>
      <c r="J583" s="819"/>
      <c r="K583" s="819"/>
      <c r="L583" s="819"/>
      <c r="M583" s="819"/>
      <c r="N583" s="819"/>
      <c r="O583" s="819"/>
      <c r="P583" s="819"/>
      <c r="Q583" s="819"/>
      <c r="R583" s="819"/>
      <c r="S583" s="819"/>
      <c r="T583" s="819"/>
      <c r="U583" s="819"/>
      <c r="V583" s="819"/>
      <c r="W583" s="819"/>
      <c r="X583" s="819"/>
      <c r="Y583" s="819"/>
      <c r="Z583" s="819"/>
    </row>
    <row r="584" spans="1:26" ht="86.25" customHeight="1">
      <c r="A584" s="819"/>
      <c r="B584" s="819"/>
      <c r="C584" s="819"/>
      <c r="D584" s="819"/>
      <c r="E584" s="819"/>
      <c r="F584" s="865"/>
      <c r="G584" s="819"/>
      <c r="H584" s="819"/>
      <c r="I584" s="819"/>
      <c r="J584" s="819"/>
      <c r="K584" s="819"/>
      <c r="L584" s="819"/>
      <c r="M584" s="819"/>
      <c r="N584" s="819"/>
      <c r="O584" s="819"/>
      <c r="P584" s="819"/>
      <c r="Q584" s="819"/>
      <c r="R584" s="819"/>
      <c r="S584" s="819"/>
      <c r="T584" s="819"/>
      <c r="U584" s="819"/>
      <c r="V584" s="819"/>
      <c r="W584" s="819"/>
      <c r="X584" s="819"/>
      <c r="Y584" s="819"/>
      <c r="Z584" s="819"/>
    </row>
    <row r="585" spans="1:26" ht="86.25" customHeight="1">
      <c r="A585" s="819"/>
      <c r="B585" s="819"/>
      <c r="C585" s="819"/>
      <c r="D585" s="819"/>
      <c r="E585" s="819"/>
      <c r="F585" s="865"/>
      <c r="G585" s="819"/>
      <c r="H585" s="819"/>
      <c r="I585" s="819"/>
      <c r="J585" s="819"/>
      <c r="K585" s="819"/>
      <c r="L585" s="819"/>
      <c r="M585" s="819"/>
      <c r="N585" s="819"/>
      <c r="O585" s="819"/>
      <c r="P585" s="819"/>
      <c r="Q585" s="819"/>
      <c r="R585" s="819"/>
      <c r="S585" s="819"/>
      <c r="T585" s="819"/>
      <c r="U585" s="819"/>
      <c r="V585" s="819"/>
      <c r="W585" s="819"/>
      <c r="X585" s="819"/>
      <c r="Y585" s="819"/>
      <c r="Z585" s="819"/>
    </row>
    <row r="586" spans="1:26" ht="86.25" customHeight="1">
      <c r="A586" s="819"/>
      <c r="B586" s="819"/>
      <c r="C586" s="819"/>
      <c r="D586" s="819"/>
      <c r="E586" s="819"/>
      <c r="F586" s="865"/>
      <c r="G586" s="819"/>
      <c r="H586" s="819"/>
      <c r="I586" s="819"/>
      <c r="J586" s="819"/>
      <c r="K586" s="819"/>
      <c r="L586" s="819"/>
      <c r="M586" s="819"/>
      <c r="N586" s="819"/>
      <c r="O586" s="819"/>
      <c r="P586" s="819"/>
      <c r="Q586" s="819"/>
      <c r="R586" s="819"/>
      <c r="S586" s="819"/>
      <c r="T586" s="819"/>
      <c r="U586" s="819"/>
      <c r="V586" s="819"/>
      <c r="W586" s="819"/>
      <c r="X586" s="819"/>
      <c r="Y586" s="819"/>
      <c r="Z586" s="819"/>
    </row>
    <row r="587" spans="1:26" ht="86.25" customHeight="1">
      <c r="A587" s="819"/>
      <c r="B587" s="819"/>
      <c r="C587" s="819"/>
      <c r="D587" s="819"/>
      <c r="E587" s="819"/>
      <c r="F587" s="865"/>
      <c r="G587" s="819"/>
      <c r="H587" s="819"/>
      <c r="I587" s="819"/>
      <c r="J587" s="819"/>
      <c r="K587" s="819"/>
      <c r="L587" s="819"/>
      <c r="M587" s="819"/>
      <c r="N587" s="819"/>
      <c r="O587" s="819"/>
      <c r="P587" s="819"/>
      <c r="Q587" s="819"/>
      <c r="R587" s="819"/>
      <c r="S587" s="819"/>
      <c r="T587" s="819"/>
      <c r="U587" s="819"/>
      <c r="V587" s="819"/>
      <c r="W587" s="819"/>
      <c r="X587" s="819"/>
      <c r="Y587" s="819"/>
      <c r="Z587" s="819"/>
    </row>
    <row r="588" spans="1:26" ht="86.25" customHeight="1">
      <c r="A588" s="819"/>
      <c r="B588" s="819"/>
      <c r="C588" s="819"/>
      <c r="D588" s="819"/>
      <c r="E588" s="819"/>
      <c r="F588" s="865"/>
      <c r="G588" s="819"/>
      <c r="H588" s="819"/>
      <c r="I588" s="819"/>
      <c r="J588" s="819"/>
      <c r="K588" s="819"/>
      <c r="L588" s="819"/>
      <c r="M588" s="819"/>
      <c r="N588" s="819"/>
      <c r="O588" s="819"/>
      <c r="P588" s="819"/>
      <c r="Q588" s="819"/>
      <c r="R588" s="819"/>
      <c r="S588" s="819"/>
      <c r="T588" s="819"/>
      <c r="U588" s="819"/>
      <c r="V588" s="819"/>
      <c r="W588" s="819"/>
      <c r="X588" s="819"/>
      <c r="Y588" s="819"/>
      <c r="Z588" s="819"/>
    </row>
    <row r="589" spans="1:26" ht="86.25" customHeight="1">
      <c r="A589" s="819"/>
      <c r="B589" s="819"/>
      <c r="C589" s="819"/>
      <c r="D589" s="819"/>
      <c r="E589" s="819"/>
      <c r="F589" s="865"/>
      <c r="G589" s="819"/>
      <c r="H589" s="819"/>
      <c r="I589" s="819"/>
      <c r="J589" s="819"/>
      <c r="K589" s="819"/>
      <c r="L589" s="819"/>
      <c r="M589" s="819"/>
      <c r="N589" s="819"/>
      <c r="O589" s="819"/>
      <c r="P589" s="819"/>
      <c r="Q589" s="819"/>
      <c r="R589" s="819"/>
      <c r="S589" s="819"/>
      <c r="T589" s="819"/>
      <c r="U589" s="819"/>
      <c r="V589" s="819"/>
      <c r="W589" s="819"/>
      <c r="X589" s="819"/>
      <c r="Y589" s="819"/>
      <c r="Z589" s="819"/>
    </row>
    <row r="590" spans="1:26" ht="86.25" customHeight="1">
      <c r="A590" s="819"/>
      <c r="B590" s="819"/>
      <c r="C590" s="819"/>
      <c r="D590" s="819"/>
      <c r="E590" s="819"/>
      <c r="F590" s="865"/>
      <c r="G590" s="819"/>
      <c r="H590" s="819"/>
      <c r="I590" s="819"/>
      <c r="J590" s="819"/>
      <c r="K590" s="819"/>
      <c r="L590" s="819"/>
      <c r="M590" s="819"/>
      <c r="N590" s="819"/>
      <c r="O590" s="819"/>
      <c r="P590" s="819"/>
      <c r="Q590" s="819"/>
      <c r="R590" s="819"/>
      <c r="S590" s="819"/>
      <c r="T590" s="819"/>
      <c r="U590" s="819"/>
      <c r="V590" s="819"/>
      <c r="W590" s="819"/>
      <c r="X590" s="819"/>
      <c r="Y590" s="819"/>
      <c r="Z590" s="819"/>
    </row>
    <row r="591" spans="1:26" ht="86.25" customHeight="1">
      <c r="A591" s="819"/>
      <c r="B591" s="819"/>
      <c r="C591" s="819"/>
      <c r="D591" s="819"/>
      <c r="E591" s="819"/>
      <c r="F591" s="865"/>
      <c r="G591" s="819"/>
      <c r="H591" s="819"/>
      <c r="I591" s="819"/>
      <c r="J591" s="819"/>
      <c r="K591" s="819"/>
      <c r="L591" s="819"/>
      <c r="M591" s="819"/>
      <c r="N591" s="819"/>
      <c r="O591" s="819"/>
      <c r="P591" s="819"/>
      <c r="Q591" s="819"/>
      <c r="R591" s="819"/>
      <c r="S591" s="819"/>
      <c r="T591" s="819"/>
      <c r="U591" s="819"/>
      <c r="V591" s="819"/>
      <c r="W591" s="819"/>
      <c r="X591" s="819"/>
      <c r="Y591" s="819"/>
      <c r="Z591" s="819"/>
    </row>
    <row r="592" spans="1:26" ht="86.25" customHeight="1">
      <c r="A592" s="819"/>
      <c r="B592" s="819"/>
      <c r="C592" s="819"/>
      <c r="D592" s="819"/>
      <c r="E592" s="819"/>
      <c r="F592" s="865"/>
      <c r="G592" s="819"/>
      <c r="H592" s="819"/>
      <c r="I592" s="819"/>
      <c r="J592" s="819"/>
      <c r="K592" s="819"/>
      <c r="L592" s="819"/>
      <c r="M592" s="819"/>
      <c r="N592" s="819"/>
      <c r="O592" s="819"/>
      <c r="P592" s="819"/>
      <c r="Q592" s="819"/>
      <c r="R592" s="819"/>
      <c r="S592" s="819"/>
      <c r="T592" s="819"/>
      <c r="U592" s="819"/>
      <c r="V592" s="819"/>
      <c r="W592" s="819"/>
      <c r="X592" s="819"/>
      <c r="Y592" s="819"/>
      <c r="Z592" s="819"/>
    </row>
    <row r="593" spans="1:26" ht="86.25" customHeight="1">
      <c r="A593" s="819"/>
      <c r="B593" s="819"/>
      <c r="C593" s="819"/>
      <c r="D593" s="819"/>
      <c r="E593" s="819"/>
      <c r="F593" s="865"/>
      <c r="G593" s="819"/>
      <c r="H593" s="819"/>
      <c r="I593" s="819"/>
      <c r="J593" s="819"/>
      <c r="K593" s="819"/>
      <c r="L593" s="819"/>
      <c r="M593" s="819"/>
      <c r="N593" s="819"/>
      <c r="O593" s="819"/>
      <c r="P593" s="819"/>
      <c r="Q593" s="819"/>
      <c r="R593" s="819"/>
      <c r="S593" s="819"/>
      <c r="T593" s="819"/>
      <c r="U593" s="819"/>
      <c r="V593" s="819"/>
      <c r="W593" s="819"/>
      <c r="X593" s="819"/>
      <c r="Y593" s="819"/>
      <c r="Z593" s="819"/>
    </row>
    <row r="594" spans="1:26" ht="86.25" customHeight="1">
      <c r="A594" s="819"/>
      <c r="B594" s="819"/>
      <c r="C594" s="819"/>
      <c r="D594" s="819"/>
      <c r="E594" s="819"/>
      <c r="F594" s="865"/>
      <c r="G594" s="819"/>
      <c r="H594" s="819"/>
      <c r="I594" s="819"/>
      <c r="J594" s="819"/>
      <c r="K594" s="819"/>
      <c r="L594" s="819"/>
      <c r="M594" s="819"/>
      <c r="N594" s="819"/>
      <c r="O594" s="819"/>
      <c r="P594" s="819"/>
      <c r="Q594" s="819"/>
      <c r="R594" s="819"/>
      <c r="S594" s="819"/>
      <c r="T594" s="819"/>
      <c r="U594" s="819"/>
      <c r="V594" s="819"/>
      <c r="W594" s="819"/>
      <c r="X594" s="819"/>
      <c r="Y594" s="819"/>
      <c r="Z594" s="819"/>
    </row>
    <row r="595" spans="1:26" ht="86.25" customHeight="1">
      <c r="A595" s="819"/>
      <c r="B595" s="819"/>
      <c r="C595" s="819"/>
      <c r="D595" s="819"/>
      <c r="E595" s="819"/>
      <c r="F595" s="865"/>
      <c r="G595" s="819"/>
      <c r="H595" s="819"/>
      <c r="I595" s="819"/>
      <c r="J595" s="819"/>
      <c r="K595" s="819"/>
      <c r="L595" s="819"/>
      <c r="M595" s="819"/>
      <c r="N595" s="819"/>
      <c r="O595" s="819"/>
      <c r="P595" s="819"/>
      <c r="Q595" s="819"/>
      <c r="R595" s="819"/>
      <c r="S595" s="819"/>
      <c r="T595" s="819"/>
      <c r="U595" s="819"/>
      <c r="V595" s="819"/>
      <c r="W595" s="819"/>
      <c r="X595" s="819"/>
      <c r="Y595" s="819"/>
      <c r="Z595" s="819"/>
    </row>
    <row r="596" spans="1:26" ht="86.25" customHeight="1">
      <c r="A596" s="819"/>
      <c r="B596" s="819"/>
      <c r="C596" s="819"/>
      <c r="D596" s="819"/>
      <c r="E596" s="819"/>
      <c r="F596" s="865"/>
      <c r="G596" s="819"/>
      <c r="H596" s="819"/>
      <c r="I596" s="819"/>
      <c r="J596" s="819"/>
      <c r="K596" s="819"/>
      <c r="L596" s="819"/>
      <c r="M596" s="819"/>
      <c r="N596" s="819"/>
      <c r="O596" s="819"/>
      <c r="P596" s="819"/>
      <c r="Q596" s="819"/>
      <c r="R596" s="819"/>
      <c r="S596" s="819"/>
      <c r="T596" s="819"/>
      <c r="U596" s="819"/>
      <c r="V596" s="819"/>
      <c r="W596" s="819"/>
      <c r="X596" s="819"/>
      <c r="Y596" s="819"/>
      <c r="Z596" s="819"/>
    </row>
    <row r="597" spans="1:26" ht="86.25" customHeight="1">
      <c r="A597" s="819"/>
      <c r="B597" s="819"/>
      <c r="C597" s="819"/>
      <c r="D597" s="819"/>
      <c r="E597" s="819"/>
      <c r="F597" s="865"/>
      <c r="G597" s="819"/>
      <c r="H597" s="819"/>
      <c r="I597" s="819"/>
      <c r="J597" s="819"/>
      <c r="K597" s="819"/>
      <c r="L597" s="819"/>
      <c r="M597" s="819"/>
      <c r="N597" s="819"/>
      <c r="O597" s="819"/>
      <c r="P597" s="819"/>
      <c r="Q597" s="819"/>
      <c r="R597" s="819"/>
      <c r="S597" s="819"/>
      <c r="T597" s="819"/>
      <c r="U597" s="819"/>
      <c r="V597" s="819"/>
      <c r="W597" s="819"/>
      <c r="X597" s="819"/>
      <c r="Y597" s="819"/>
      <c r="Z597" s="819"/>
    </row>
    <row r="598" spans="1:26" ht="86.25" customHeight="1">
      <c r="A598" s="819"/>
      <c r="B598" s="819"/>
      <c r="C598" s="819"/>
      <c r="D598" s="819"/>
      <c r="E598" s="819"/>
      <c r="F598" s="865"/>
      <c r="G598" s="819"/>
      <c r="H598" s="819"/>
      <c r="I598" s="819"/>
      <c r="J598" s="819"/>
      <c r="K598" s="819"/>
      <c r="L598" s="819"/>
      <c r="M598" s="819"/>
      <c r="N598" s="819"/>
      <c r="O598" s="819"/>
      <c r="P598" s="819"/>
      <c r="Q598" s="819"/>
      <c r="R598" s="819"/>
      <c r="S598" s="819"/>
      <c r="T598" s="819"/>
      <c r="U598" s="819"/>
      <c r="V598" s="819"/>
      <c r="W598" s="819"/>
      <c r="X598" s="819"/>
      <c r="Y598" s="819"/>
      <c r="Z598" s="819"/>
    </row>
    <row r="599" spans="1:26" ht="86.25" customHeight="1">
      <c r="A599" s="819"/>
      <c r="B599" s="819"/>
      <c r="C599" s="819"/>
      <c r="D599" s="819"/>
      <c r="E599" s="819"/>
      <c r="F599" s="865"/>
      <c r="G599" s="819"/>
      <c r="H599" s="819"/>
      <c r="I599" s="819"/>
      <c r="J599" s="819"/>
      <c r="K599" s="819"/>
      <c r="L599" s="819"/>
      <c r="M599" s="819"/>
      <c r="N599" s="819"/>
      <c r="O599" s="819"/>
      <c r="P599" s="819"/>
      <c r="Q599" s="819"/>
      <c r="R599" s="819"/>
      <c r="S599" s="819"/>
      <c r="T599" s="819"/>
      <c r="U599" s="819"/>
      <c r="V599" s="819"/>
      <c r="W599" s="819"/>
      <c r="X599" s="819"/>
      <c r="Y599" s="819"/>
      <c r="Z599" s="819"/>
    </row>
    <row r="600" spans="1:26" ht="86.25" customHeight="1">
      <c r="A600" s="819"/>
      <c r="B600" s="819"/>
      <c r="C600" s="819"/>
      <c r="D600" s="819"/>
      <c r="E600" s="819"/>
      <c r="F600" s="865"/>
      <c r="G600" s="819"/>
      <c r="H600" s="819"/>
      <c r="I600" s="819"/>
      <c r="J600" s="819"/>
      <c r="K600" s="819"/>
      <c r="L600" s="819"/>
      <c r="M600" s="819"/>
      <c r="N600" s="819"/>
      <c r="O600" s="819"/>
      <c r="P600" s="819"/>
      <c r="Q600" s="819"/>
      <c r="R600" s="819"/>
      <c r="S600" s="819"/>
      <c r="T600" s="819"/>
      <c r="U600" s="819"/>
      <c r="V600" s="819"/>
      <c r="W600" s="819"/>
      <c r="X600" s="819"/>
      <c r="Y600" s="819"/>
      <c r="Z600" s="819"/>
    </row>
    <row r="601" spans="1:26" ht="86.25" customHeight="1">
      <c r="A601" s="819"/>
      <c r="B601" s="819"/>
      <c r="C601" s="819"/>
      <c r="D601" s="819"/>
      <c r="E601" s="819"/>
      <c r="F601" s="865"/>
      <c r="G601" s="819"/>
      <c r="H601" s="819"/>
      <c r="I601" s="819"/>
      <c r="J601" s="819"/>
      <c r="K601" s="819"/>
      <c r="L601" s="819"/>
      <c r="M601" s="819"/>
      <c r="N601" s="819"/>
      <c r="O601" s="819"/>
      <c r="P601" s="819"/>
      <c r="Q601" s="819"/>
      <c r="R601" s="819"/>
      <c r="S601" s="819"/>
      <c r="T601" s="819"/>
      <c r="U601" s="819"/>
      <c r="V601" s="819"/>
      <c r="W601" s="819"/>
      <c r="X601" s="819"/>
      <c r="Y601" s="819"/>
      <c r="Z601" s="819"/>
    </row>
    <row r="602" spans="1:26" ht="86.25" customHeight="1">
      <c r="A602" s="819"/>
      <c r="B602" s="819"/>
      <c r="C602" s="819"/>
      <c r="D602" s="819"/>
      <c r="E602" s="819"/>
      <c r="F602" s="865"/>
      <c r="G602" s="819"/>
      <c r="H602" s="819"/>
      <c r="I602" s="819"/>
      <c r="J602" s="819"/>
      <c r="K602" s="819"/>
      <c r="L602" s="819"/>
      <c r="M602" s="819"/>
      <c r="N602" s="819"/>
      <c r="O602" s="819"/>
      <c r="P602" s="819"/>
      <c r="Q602" s="819"/>
      <c r="R602" s="819"/>
      <c r="S602" s="819"/>
      <c r="T602" s="819"/>
      <c r="U602" s="819"/>
      <c r="V602" s="819"/>
      <c r="W602" s="819"/>
      <c r="X602" s="819"/>
      <c r="Y602" s="819"/>
      <c r="Z602" s="819"/>
    </row>
    <row r="603" spans="1:26" ht="86.25" customHeight="1">
      <c r="A603" s="819"/>
      <c r="B603" s="819"/>
      <c r="C603" s="819"/>
      <c r="D603" s="819"/>
      <c r="E603" s="819"/>
      <c r="F603" s="865"/>
      <c r="G603" s="819"/>
      <c r="H603" s="819"/>
      <c r="I603" s="819"/>
      <c r="J603" s="819"/>
      <c r="K603" s="819"/>
      <c r="L603" s="819"/>
      <c r="M603" s="819"/>
      <c r="N603" s="819"/>
      <c r="O603" s="819"/>
      <c r="P603" s="819"/>
      <c r="Q603" s="819"/>
      <c r="R603" s="819"/>
      <c r="S603" s="819"/>
      <c r="T603" s="819"/>
      <c r="U603" s="819"/>
      <c r="V603" s="819"/>
      <c r="W603" s="819"/>
      <c r="X603" s="819"/>
      <c r="Y603" s="819"/>
      <c r="Z603" s="819"/>
    </row>
    <row r="604" spans="1:26" ht="86.25" customHeight="1">
      <c r="A604" s="819"/>
      <c r="B604" s="819"/>
      <c r="C604" s="819"/>
      <c r="D604" s="819"/>
      <c r="E604" s="819"/>
      <c r="F604" s="865"/>
      <c r="G604" s="819"/>
      <c r="H604" s="819"/>
      <c r="I604" s="819"/>
      <c r="J604" s="819"/>
      <c r="K604" s="819"/>
      <c r="L604" s="819"/>
      <c r="M604" s="819"/>
      <c r="N604" s="819"/>
      <c r="O604" s="819"/>
      <c r="P604" s="819"/>
      <c r="Q604" s="819"/>
      <c r="R604" s="819"/>
      <c r="S604" s="819"/>
      <c r="T604" s="819"/>
      <c r="U604" s="819"/>
      <c r="V604" s="819"/>
      <c r="W604" s="819"/>
      <c r="X604" s="819"/>
      <c r="Y604" s="819"/>
      <c r="Z604" s="819"/>
    </row>
    <row r="605" spans="1:26" ht="86.25" customHeight="1">
      <c r="A605" s="819"/>
      <c r="B605" s="819"/>
      <c r="C605" s="819"/>
      <c r="D605" s="819"/>
      <c r="E605" s="819"/>
      <c r="F605" s="865"/>
      <c r="G605" s="819"/>
      <c r="H605" s="819"/>
      <c r="I605" s="819"/>
      <c r="J605" s="819"/>
      <c r="K605" s="819"/>
      <c r="L605" s="819"/>
      <c r="M605" s="819"/>
      <c r="N605" s="819"/>
      <c r="O605" s="819"/>
      <c r="P605" s="819"/>
      <c r="Q605" s="819"/>
      <c r="R605" s="819"/>
      <c r="S605" s="819"/>
      <c r="T605" s="819"/>
      <c r="U605" s="819"/>
      <c r="V605" s="819"/>
      <c r="W605" s="819"/>
      <c r="X605" s="819"/>
      <c r="Y605" s="819"/>
      <c r="Z605" s="819"/>
    </row>
    <row r="606" spans="1:26" ht="86.25" customHeight="1">
      <c r="A606" s="819"/>
      <c r="B606" s="819"/>
      <c r="C606" s="819"/>
      <c r="D606" s="819"/>
      <c r="E606" s="819"/>
      <c r="F606" s="865"/>
      <c r="G606" s="819"/>
      <c r="H606" s="819"/>
      <c r="I606" s="819"/>
      <c r="J606" s="819"/>
      <c r="K606" s="819"/>
      <c r="L606" s="819"/>
      <c r="M606" s="819"/>
      <c r="N606" s="819"/>
      <c r="O606" s="819"/>
      <c r="P606" s="819"/>
      <c r="Q606" s="819"/>
      <c r="R606" s="819"/>
      <c r="S606" s="819"/>
      <c r="T606" s="819"/>
      <c r="U606" s="819"/>
      <c r="V606" s="819"/>
      <c r="W606" s="819"/>
      <c r="X606" s="819"/>
      <c r="Y606" s="819"/>
      <c r="Z606" s="819"/>
    </row>
    <row r="607" spans="1:26" ht="86.25" customHeight="1">
      <c r="A607" s="819"/>
      <c r="B607" s="819"/>
      <c r="C607" s="819"/>
      <c r="D607" s="819"/>
      <c r="E607" s="819"/>
      <c r="F607" s="865"/>
      <c r="G607" s="819"/>
      <c r="H607" s="819"/>
      <c r="I607" s="819"/>
      <c r="J607" s="819"/>
      <c r="K607" s="819"/>
      <c r="L607" s="819"/>
      <c r="M607" s="819"/>
      <c r="N607" s="819"/>
      <c r="O607" s="819"/>
      <c r="P607" s="819"/>
      <c r="Q607" s="819"/>
      <c r="R607" s="819"/>
      <c r="S607" s="819"/>
      <c r="T607" s="819"/>
      <c r="U607" s="819"/>
      <c r="V607" s="819"/>
      <c r="W607" s="819"/>
      <c r="X607" s="819"/>
      <c r="Y607" s="819"/>
      <c r="Z607" s="819"/>
    </row>
    <row r="608" spans="1:26" ht="86.25" customHeight="1">
      <c r="A608" s="819"/>
      <c r="B608" s="819"/>
      <c r="C608" s="819"/>
      <c r="D608" s="819"/>
      <c r="E608" s="819"/>
      <c r="F608" s="865"/>
      <c r="G608" s="819"/>
      <c r="H608" s="819"/>
      <c r="I608" s="819"/>
      <c r="J608" s="819"/>
      <c r="K608" s="819"/>
      <c r="L608" s="819"/>
      <c r="M608" s="819"/>
      <c r="N608" s="819"/>
      <c r="O608" s="819"/>
      <c r="P608" s="819"/>
      <c r="Q608" s="819"/>
      <c r="R608" s="819"/>
      <c r="S608" s="819"/>
      <c r="T608" s="819"/>
      <c r="U608" s="819"/>
      <c r="V608" s="819"/>
      <c r="W608" s="819"/>
      <c r="X608" s="819"/>
      <c r="Y608" s="819"/>
      <c r="Z608" s="819"/>
    </row>
    <row r="609" spans="1:26" ht="86.25" customHeight="1">
      <c r="A609" s="819"/>
      <c r="B609" s="819"/>
      <c r="C609" s="819"/>
      <c r="D609" s="819"/>
      <c r="E609" s="819"/>
      <c r="F609" s="865"/>
      <c r="G609" s="819"/>
      <c r="H609" s="819"/>
      <c r="I609" s="819"/>
      <c r="J609" s="819"/>
      <c r="K609" s="819"/>
      <c r="L609" s="819"/>
      <c r="M609" s="819"/>
      <c r="N609" s="819"/>
      <c r="O609" s="819"/>
      <c r="P609" s="819"/>
      <c r="Q609" s="819"/>
      <c r="R609" s="819"/>
      <c r="S609" s="819"/>
      <c r="T609" s="819"/>
      <c r="U609" s="819"/>
      <c r="V609" s="819"/>
      <c r="W609" s="819"/>
      <c r="X609" s="819"/>
      <c r="Y609" s="819"/>
      <c r="Z609" s="819"/>
    </row>
    <row r="610" spans="1:26" ht="86.25" customHeight="1">
      <c r="A610" s="819"/>
      <c r="B610" s="819"/>
      <c r="C610" s="819"/>
      <c r="D610" s="819"/>
      <c r="E610" s="819"/>
      <c r="F610" s="865"/>
      <c r="G610" s="819"/>
      <c r="H610" s="819"/>
      <c r="I610" s="819"/>
      <c r="J610" s="819"/>
      <c r="K610" s="819"/>
      <c r="L610" s="819"/>
      <c r="M610" s="819"/>
      <c r="N610" s="819"/>
      <c r="O610" s="819"/>
      <c r="P610" s="819"/>
      <c r="Q610" s="819"/>
      <c r="R610" s="819"/>
      <c r="S610" s="819"/>
      <c r="T610" s="819"/>
      <c r="U610" s="819"/>
      <c r="V610" s="819"/>
      <c r="W610" s="819"/>
      <c r="X610" s="819"/>
      <c r="Y610" s="819"/>
      <c r="Z610" s="819"/>
    </row>
    <row r="611" spans="1:26" ht="86.25" customHeight="1">
      <c r="A611" s="819"/>
      <c r="B611" s="819"/>
      <c r="C611" s="819"/>
      <c r="D611" s="819"/>
      <c r="E611" s="819"/>
      <c r="F611" s="865"/>
      <c r="G611" s="819"/>
      <c r="H611" s="819"/>
      <c r="I611" s="819"/>
      <c r="J611" s="819"/>
      <c r="K611" s="819"/>
      <c r="L611" s="819"/>
      <c r="M611" s="819"/>
      <c r="N611" s="819"/>
      <c r="O611" s="819"/>
      <c r="P611" s="819"/>
      <c r="Q611" s="819"/>
      <c r="R611" s="819"/>
      <c r="S611" s="819"/>
      <c r="T611" s="819"/>
      <c r="U611" s="819"/>
      <c r="V611" s="819"/>
      <c r="W611" s="819"/>
      <c r="X611" s="819"/>
      <c r="Y611" s="819"/>
      <c r="Z611" s="819"/>
    </row>
    <row r="612" spans="1:26" ht="86.25" customHeight="1">
      <c r="A612" s="819"/>
      <c r="B612" s="819"/>
      <c r="C612" s="819"/>
      <c r="D612" s="819"/>
      <c r="E612" s="819"/>
      <c r="F612" s="865"/>
      <c r="G612" s="819"/>
      <c r="H612" s="819"/>
      <c r="I612" s="819"/>
      <c r="J612" s="819"/>
      <c r="K612" s="819"/>
      <c r="L612" s="819"/>
      <c r="M612" s="819"/>
      <c r="N612" s="819"/>
      <c r="O612" s="819"/>
      <c r="P612" s="819"/>
      <c r="Q612" s="819"/>
      <c r="R612" s="819"/>
      <c r="S612" s="819"/>
      <c r="T612" s="819"/>
      <c r="U612" s="819"/>
      <c r="V612" s="819"/>
      <c r="W612" s="819"/>
      <c r="X612" s="819"/>
      <c r="Y612" s="819"/>
      <c r="Z612" s="819"/>
    </row>
    <row r="613" spans="1:26" ht="86.25" customHeight="1">
      <c r="A613" s="819"/>
      <c r="B613" s="819"/>
      <c r="C613" s="819"/>
      <c r="D613" s="819"/>
      <c r="E613" s="819"/>
      <c r="F613" s="865"/>
      <c r="G613" s="819"/>
      <c r="H613" s="819"/>
      <c r="I613" s="819"/>
      <c r="J613" s="819"/>
      <c r="K613" s="819"/>
      <c r="L613" s="819"/>
      <c r="M613" s="819"/>
      <c r="N613" s="819"/>
      <c r="O613" s="819"/>
      <c r="P613" s="819"/>
      <c r="Q613" s="819"/>
      <c r="R613" s="819"/>
      <c r="S613" s="819"/>
      <c r="T613" s="819"/>
      <c r="U613" s="819"/>
      <c r="V613" s="819"/>
      <c r="W613" s="819"/>
      <c r="X613" s="819"/>
      <c r="Y613" s="819"/>
      <c r="Z613" s="819"/>
    </row>
    <row r="614" spans="1:26" ht="86.25" customHeight="1">
      <c r="A614" s="819"/>
      <c r="B614" s="819"/>
      <c r="C614" s="819"/>
      <c r="D614" s="819"/>
      <c r="E614" s="819"/>
      <c r="F614" s="865"/>
      <c r="G614" s="819"/>
      <c r="H614" s="819"/>
      <c r="I614" s="819"/>
      <c r="J614" s="819"/>
      <c r="K614" s="819"/>
      <c r="L614" s="819"/>
      <c r="M614" s="819"/>
      <c r="N614" s="819"/>
      <c r="O614" s="819"/>
      <c r="P614" s="819"/>
      <c r="Q614" s="819"/>
      <c r="R614" s="819"/>
      <c r="S614" s="819"/>
      <c r="T614" s="819"/>
      <c r="U614" s="819"/>
      <c r="V614" s="819"/>
      <c r="W614" s="819"/>
      <c r="X614" s="819"/>
      <c r="Y614" s="819"/>
      <c r="Z614" s="819"/>
    </row>
    <row r="615" spans="1:26" ht="86.25" customHeight="1">
      <c r="A615" s="819"/>
      <c r="B615" s="819"/>
      <c r="C615" s="819"/>
      <c r="D615" s="819"/>
      <c r="E615" s="819"/>
      <c r="F615" s="865"/>
      <c r="G615" s="819"/>
      <c r="H615" s="819"/>
      <c r="I615" s="819"/>
      <c r="J615" s="819"/>
      <c r="K615" s="819"/>
      <c r="L615" s="819"/>
      <c r="M615" s="819"/>
      <c r="N615" s="819"/>
      <c r="O615" s="819"/>
      <c r="P615" s="819"/>
      <c r="Q615" s="819"/>
      <c r="R615" s="819"/>
      <c r="S615" s="819"/>
      <c r="T615" s="819"/>
      <c r="U615" s="819"/>
      <c r="V615" s="819"/>
      <c r="W615" s="819"/>
      <c r="X615" s="819"/>
      <c r="Y615" s="819"/>
      <c r="Z615" s="819"/>
    </row>
    <row r="616" spans="1:26" ht="86.25" customHeight="1">
      <c r="A616" s="819"/>
      <c r="B616" s="819"/>
      <c r="C616" s="819"/>
      <c r="D616" s="819"/>
      <c r="E616" s="819"/>
      <c r="F616" s="865"/>
      <c r="G616" s="819"/>
      <c r="H616" s="819"/>
      <c r="I616" s="819"/>
      <c r="J616" s="819"/>
      <c r="K616" s="819"/>
      <c r="L616" s="819"/>
      <c r="M616" s="819"/>
      <c r="N616" s="819"/>
      <c r="O616" s="819"/>
      <c r="P616" s="819"/>
      <c r="Q616" s="819"/>
      <c r="R616" s="819"/>
      <c r="S616" s="819"/>
      <c r="T616" s="819"/>
      <c r="U616" s="819"/>
      <c r="V616" s="819"/>
      <c r="W616" s="819"/>
      <c r="X616" s="819"/>
      <c r="Y616" s="819"/>
      <c r="Z616" s="819"/>
    </row>
    <row r="617" spans="1:26" ht="86.25" customHeight="1">
      <c r="A617" s="819"/>
      <c r="B617" s="819"/>
      <c r="C617" s="819"/>
      <c r="D617" s="819"/>
      <c r="E617" s="819"/>
      <c r="F617" s="865"/>
      <c r="G617" s="819"/>
      <c r="H617" s="819"/>
      <c r="I617" s="819"/>
      <c r="J617" s="819"/>
      <c r="K617" s="819"/>
      <c r="L617" s="819"/>
      <c r="M617" s="819"/>
      <c r="N617" s="819"/>
      <c r="O617" s="819"/>
      <c r="P617" s="819"/>
      <c r="Q617" s="819"/>
      <c r="R617" s="819"/>
      <c r="S617" s="819"/>
      <c r="T617" s="819"/>
      <c r="U617" s="819"/>
      <c r="V617" s="819"/>
      <c r="W617" s="819"/>
      <c r="X617" s="819"/>
      <c r="Y617" s="819"/>
      <c r="Z617" s="819"/>
    </row>
    <row r="618" spans="1:26" ht="86.25" customHeight="1">
      <c r="A618" s="819"/>
      <c r="B618" s="819"/>
      <c r="C618" s="819"/>
      <c r="D618" s="819"/>
      <c r="E618" s="819"/>
      <c r="F618" s="865"/>
      <c r="G618" s="819"/>
      <c r="H618" s="819"/>
      <c r="I618" s="819"/>
      <c r="J618" s="819"/>
      <c r="K618" s="819"/>
      <c r="L618" s="819"/>
      <c r="M618" s="819"/>
      <c r="N618" s="819"/>
      <c r="O618" s="819"/>
      <c r="P618" s="819"/>
      <c r="Q618" s="819"/>
      <c r="R618" s="819"/>
      <c r="S618" s="819"/>
      <c r="T618" s="819"/>
      <c r="U618" s="819"/>
      <c r="V618" s="819"/>
      <c r="W618" s="819"/>
      <c r="X618" s="819"/>
      <c r="Y618" s="819"/>
      <c r="Z618" s="819"/>
    </row>
    <row r="619" spans="1:26" ht="86.25" customHeight="1">
      <c r="A619" s="819"/>
      <c r="B619" s="819"/>
      <c r="C619" s="819"/>
      <c r="D619" s="819"/>
      <c r="E619" s="819"/>
      <c r="F619" s="865"/>
      <c r="G619" s="819"/>
      <c r="H619" s="819"/>
      <c r="I619" s="819"/>
      <c r="J619" s="819"/>
      <c r="K619" s="819"/>
      <c r="L619" s="819"/>
      <c r="M619" s="819"/>
      <c r="N619" s="819"/>
      <c r="O619" s="819"/>
      <c r="P619" s="819"/>
      <c r="Q619" s="819"/>
      <c r="R619" s="819"/>
      <c r="S619" s="819"/>
      <c r="T619" s="819"/>
      <c r="U619" s="819"/>
      <c r="V619" s="819"/>
      <c r="W619" s="819"/>
      <c r="X619" s="819"/>
      <c r="Y619" s="819"/>
      <c r="Z619" s="819"/>
    </row>
    <row r="620" spans="1:26" ht="86.25" customHeight="1">
      <c r="A620" s="819"/>
      <c r="B620" s="819"/>
      <c r="C620" s="819"/>
      <c r="D620" s="819"/>
      <c r="E620" s="819"/>
      <c r="F620" s="865"/>
      <c r="G620" s="819"/>
      <c r="H620" s="819"/>
      <c r="I620" s="819"/>
      <c r="J620" s="819"/>
      <c r="K620" s="819"/>
      <c r="L620" s="819"/>
      <c r="M620" s="819"/>
      <c r="N620" s="819"/>
      <c r="O620" s="819"/>
      <c r="P620" s="819"/>
      <c r="Q620" s="819"/>
      <c r="R620" s="819"/>
      <c r="S620" s="819"/>
      <c r="T620" s="819"/>
      <c r="U620" s="819"/>
      <c r="V620" s="819"/>
      <c r="W620" s="819"/>
      <c r="X620" s="819"/>
      <c r="Y620" s="819"/>
      <c r="Z620" s="819"/>
    </row>
    <row r="621" spans="1:26" ht="86.25" customHeight="1">
      <c r="A621" s="819"/>
      <c r="B621" s="819"/>
      <c r="C621" s="819"/>
      <c r="D621" s="819"/>
      <c r="E621" s="819"/>
      <c r="F621" s="865"/>
      <c r="G621" s="819"/>
      <c r="H621" s="819"/>
      <c r="I621" s="819"/>
      <c r="J621" s="819"/>
      <c r="K621" s="819"/>
      <c r="L621" s="819"/>
      <c r="M621" s="819"/>
      <c r="N621" s="819"/>
      <c r="O621" s="819"/>
      <c r="P621" s="819"/>
      <c r="Q621" s="819"/>
      <c r="R621" s="819"/>
      <c r="S621" s="819"/>
      <c r="T621" s="819"/>
      <c r="U621" s="819"/>
      <c r="V621" s="819"/>
      <c r="W621" s="819"/>
      <c r="X621" s="819"/>
      <c r="Y621" s="819"/>
      <c r="Z621" s="819"/>
    </row>
    <row r="622" spans="1:26" ht="86.25" customHeight="1">
      <c r="A622" s="819"/>
      <c r="B622" s="819"/>
      <c r="C622" s="819"/>
      <c r="D622" s="819"/>
      <c r="E622" s="819"/>
      <c r="F622" s="865"/>
      <c r="G622" s="819"/>
      <c r="H622" s="819"/>
      <c r="I622" s="819"/>
      <c r="J622" s="819"/>
      <c r="K622" s="819"/>
      <c r="L622" s="819"/>
      <c r="M622" s="819"/>
      <c r="N622" s="819"/>
      <c r="O622" s="819"/>
      <c r="P622" s="819"/>
      <c r="Q622" s="819"/>
      <c r="R622" s="819"/>
      <c r="S622" s="819"/>
      <c r="T622" s="819"/>
      <c r="U622" s="819"/>
      <c r="V622" s="819"/>
      <c r="W622" s="819"/>
      <c r="X622" s="819"/>
      <c r="Y622" s="819"/>
      <c r="Z622" s="819"/>
    </row>
    <row r="623" spans="1:26" ht="86.25" customHeight="1">
      <c r="A623" s="819"/>
      <c r="B623" s="819"/>
      <c r="C623" s="819"/>
      <c r="D623" s="819"/>
      <c r="E623" s="819"/>
      <c r="F623" s="865"/>
      <c r="G623" s="819"/>
      <c r="H623" s="819"/>
      <c r="I623" s="819"/>
      <c r="J623" s="819"/>
      <c r="K623" s="819"/>
      <c r="L623" s="819"/>
      <c r="M623" s="819"/>
      <c r="N623" s="819"/>
      <c r="O623" s="819"/>
      <c r="P623" s="819"/>
      <c r="Q623" s="819"/>
      <c r="R623" s="819"/>
      <c r="S623" s="819"/>
      <c r="T623" s="819"/>
      <c r="U623" s="819"/>
      <c r="V623" s="819"/>
      <c r="W623" s="819"/>
      <c r="X623" s="819"/>
      <c r="Y623" s="819"/>
      <c r="Z623" s="819"/>
    </row>
    <row r="624" spans="1:26" ht="86.25" customHeight="1">
      <c r="A624" s="819"/>
      <c r="B624" s="819"/>
      <c r="C624" s="819"/>
      <c r="D624" s="819"/>
      <c r="E624" s="819"/>
      <c r="F624" s="865"/>
      <c r="G624" s="819"/>
      <c r="H624" s="819"/>
      <c r="I624" s="819"/>
      <c r="J624" s="819"/>
      <c r="K624" s="819"/>
      <c r="L624" s="819"/>
      <c r="M624" s="819"/>
      <c r="N624" s="819"/>
      <c r="O624" s="819"/>
      <c r="P624" s="819"/>
      <c r="Q624" s="819"/>
      <c r="R624" s="819"/>
      <c r="S624" s="819"/>
      <c r="T624" s="819"/>
      <c r="U624" s="819"/>
      <c r="V624" s="819"/>
      <c r="W624" s="819"/>
      <c r="X624" s="819"/>
      <c r="Y624" s="819"/>
      <c r="Z624" s="819"/>
    </row>
    <row r="625" spans="1:26" ht="86.25" customHeight="1">
      <c r="A625" s="819"/>
      <c r="B625" s="819"/>
      <c r="C625" s="819"/>
      <c r="D625" s="819"/>
      <c r="E625" s="819"/>
      <c r="F625" s="865"/>
      <c r="G625" s="819"/>
      <c r="H625" s="819"/>
      <c r="I625" s="819"/>
      <c r="J625" s="819"/>
      <c r="K625" s="819"/>
      <c r="L625" s="819"/>
      <c r="M625" s="819"/>
      <c r="N625" s="819"/>
      <c r="O625" s="819"/>
      <c r="P625" s="819"/>
      <c r="Q625" s="819"/>
      <c r="R625" s="819"/>
      <c r="S625" s="819"/>
      <c r="T625" s="819"/>
      <c r="U625" s="819"/>
      <c r="V625" s="819"/>
      <c r="W625" s="819"/>
      <c r="X625" s="819"/>
      <c r="Y625" s="819"/>
      <c r="Z625" s="819"/>
    </row>
    <row r="626" spans="1:26" ht="86.25" customHeight="1">
      <c r="A626" s="819"/>
      <c r="B626" s="819"/>
      <c r="C626" s="819"/>
      <c r="D626" s="819"/>
      <c r="E626" s="819"/>
      <c r="F626" s="865"/>
      <c r="G626" s="819"/>
      <c r="H626" s="819"/>
      <c r="I626" s="819"/>
      <c r="J626" s="819"/>
      <c r="K626" s="819"/>
      <c r="L626" s="819"/>
      <c r="M626" s="819"/>
      <c r="N626" s="819"/>
      <c r="O626" s="819"/>
      <c r="P626" s="819"/>
      <c r="Q626" s="819"/>
      <c r="R626" s="819"/>
      <c r="S626" s="819"/>
      <c r="T626" s="819"/>
      <c r="U626" s="819"/>
      <c r="V626" s="819"/>
      <c r="W626" s="819"/>
      <c r="X626" s="819"/>
      <c r="Y626" s="819"/>
      <c r="Z626" s="819"/>
    </row>
    <row r="627" spans="1:26" ht="86.25" customHeight="1">
      <c r="A627" s="819"/>
      <c r="B627" s="819"/>
      <c r="C627" s="819"/>
      <c r="D627" s="819"/>
      <c r="E627" s="819"/>
      <c r="F627" s="865"/>
      <c r="G627" s="819"/>
      <c r="H627" s="819"/>
      <c r="I627" s="819"/>
      <c r="J627" s="819"/>
      <c r="K627" s="819"/>
      <c r="L627" s="819"/>
      <c r="M627" s="819"/>
      <c r="N627" s="819"/>
      <c r="O627" s="819"/>
      <c r="P627" s="819"/>
      <c r="Q627" s="819"/>
      <c r="R627" s="819"/>
      <c r="S627" s="819"/>
      <c r="T627" s="819"/>
      <c r="U627" s="819"/>
      <c r="V627" s="819"/>
      <c r="W627" s="819"/>
      <c r="X627" s="819"/>
      <c r="Y627" s="819"/>
      <c r="Z627" s="819"/>
    </row>
    <row r="628" spans="1:26" ht="86.25" customHeight="1">
      <c r="A628" s="819"/>
      <c r="B628" s="819"/>
      <c r="C628" s="819"/>
      <c r="D628" s="819"/>
      <c r="E628" s="819"/>
      <c r="F628" s="865"/>
      <c r="G628" s="819"/>
      <c r="H628" s="819"/>
      <c r="I628" s="819"/>
      <c r="J628" s="819"/>
      <c r="K628" s="819"/>
      <c r="L628" s="819"/>
      <c r="M628" s="819"/>
      <c r="N628" s="819"/>
      <c r="O628" s="819"/>
      <c r="P628" s="819"/>
      <c r="Q628" s="819"/>
      <c r="R628" s="819"/>
      <c r="S628" s="819"/>
      <c r="T628" s="819"/>
      <c r="U628" s="819"/>
      <c r="V628" s="819"/>
      <c r="W628" s="819"/>
      <c r="X628" s="819"/>
      <c r="Y628" s="819"/>
      <c r="Z628" s="819"/>
    </row>
    <row r="629" spans="1:26" ht="86.25" customHeight="1">
      <c r="A629" s="819"/>
      <c r="B629" s="819"/>
      <c r="C629" s="819"/>
      <c r="D629" s="819"/>
      <c r="E629" s="819"/>
      <c r="F629" s="865"/>
      <c r="G629" s="819"/>
      <c r="H629" s="819"/>
      <c r="I629" s="819"/>
      <c r="J629" s="819"/>
      <c r="K629" s="819"/>
      <c r="L629" s="819"/>
      <c r="M629" s="819"/>
      <c r="N629" s="819"/>
      <c r="O629" s="819"/>
      <c r="P629" s="819"/>
      <c r="Q629" s="819"/>
      <c r="R629" s="819"/>
      <c r="S629" s="819"/>
      <c r="T629" s="819"/>
      <c r="U629" s="819"/>
      <c r="V629" s="819"/>
      <c r="W629" s="819"/>
      <c r="X629" s="819"/>
      <c r="Y629" s="819"/>
      <c r="Z629" s="819"/>
    </row>
    <row r="630" spans="1:26" ht="86.25" customHeight="1">
      <c r="A630" s="819"/>
      <c r="B630" s="819"/>
      <c r="C630" s="819"/>
      <c r="D630" s="819"/>
      <c r="E630" s="819"/>
      <c r="F630" s="865"/>
      <c r="G630" s="819"/>
      <c r="H630" s="819"/>
      <c r="I630" s="819"/>
      <c r="J630" s="819"/>
      <c r="K630" s="819"/>
      <c r="L630" s="819"/>
      <c r="M630" s="819"/>
      <c r="N630" s="819"/>
      <c r="O630" s="819"/>
      <c r="P630" s="819"/>
      <c r="Q630" s="819"/>
      <c r="R630" s="819"/>
      <c r="S630" s="819"/>
      <c r="T630" s="819"/>
      <c r="U630" s="819"/>
      <c r="V630" s="819"/>
      <c r="W630" s="819"/>
      <c r="X630" s="819"/>
      <c r="Y630" s="819"/>
      <c r="Z630" s="819"/>
    </row>
    <row r="631" spans="1:26" ht="86.25" customHeight="1">
      <c r="A631" s="819"/>
      <c r="B631" s="819"/>
      <c r="C631" s="819"/>
      <c r="D631" s="819"/>
      <c r="E631" s="819"/>
      <c r="F631" s="865"/>
      <c r="G631" s="819"/>
      <c r="H631" s="819"/>
      <c r="I631" s="819"/>
      <c r="J631" s="819"/>
      <c r="K631" s="819"/>
      <c r="L631" s="819"/>
      <c r="M631" s="819"/>
      <c r="N631" s="819"/>
      <c r="O631" s="819"/>
      <c r="P631" s="819"/>
      <c r="Q631" s="819"/>
      <c r="R631" s="819"/>
      <c r="S631" s="819"/>
      <c r="T631" s="819"/>
      <c r="U631" s="819"/>
      <c r="V631" s="819"/>
      <c r="W631" s="819"/>
      <c r="X631" s="819"/>
      <c r="Y631" s="819"/>
      <c r="Z631" s="819"/>
    </row>
    <row r="632" spans="1:26" ht="86.25" customHeight="1">
      <c r="A632" s="819"/>
      <c r="B632" s="819"/>
      <c r="C632" s="819"/>
      <c r="D632" s="819"/>
      <c r="E632" s="819"/>
      <c r="F632" s="865"/>
      <c r="G632" s="819"/>
      <c r="H632" s="819"/>
      <c r="I632" s="819"/>
      <c r="J632" s="819"/>
      <c r="K632" s="819"/>
      <c r="L632" s="819"/>
      <c r="M632" s="819"/>
      <c r="N632" s="819"/>
      <c r="O632" s="819"/>
      <c r="P632" s="819"/>
      <c r="Q632" s="819"/>
      <c r="R632" s="819"/>
      <c r="S632" s="819"/>
      <c r="T632" s="819"/>
      <c r="U632" s="819"/>
      <c r="V632" s="819"/>
      <c r="W632" s="819"/>
      <c r="X632" s="819"/>
      <c r="Y632" s="819"/>
      <c r="Z632" s="819"/>
    </row>
    <row r="633" spans="1:26" ht="86.25" customHeight="1">
      <c r="A633" s="819"/>
      <c r="B633" s="819"/>
      <c r="C633" s="819"/>
      <c r="D633" s="819"/>
      <c r="E633" s="819"/>
      <c r="F633" s="865"/>
      <c r="G633" s="819"/>
      <c r="H633" s="819"/>
      <c r="I633" s="819"/>
      <c r="J633" s="819"/>
      <c r="K633" s="819"/>
      <c r="L633" s="819"/>
      <c r="M633" s="819"/>
      <c r="N633" s="819"/>
      <c r="O633" s="819"/>
      <c r="P633" s="819"/>
      <c r="Q633" s="819"/>
      <c r="R633" s="819"/>
      <c r="S633" s="819"/>
      <c r="T633" s="819"/>
      <c r="U633" s="819"/>
      <c r="V633" s="819"/>
      <c r="W633" s="819"/>
      <c r="X633" s="819"/>
      <c r="Y633" s="819"/>
      <c r="Z633" s="819"/>
    </row>
    <row r="634" spans="1:26" ht="86.25" customHeight="1">
      <c r="A634" s="819"/>
      <c r="B634" s="819"/>
      <c r="C634" s="819"/>
      <c r="D634" s="819"/>
      <c r="E634" s="819"/>
      <c r="F634" s="865"/>
      <c r="G634" s="819"/>
      <c r="H634" s="819"/>
      <c r="I634" s="819"/>
      <c r="J634" s="819"/>
      <c r="K634" s="819"/>
      <c r="L634" s="819"/>
      <c r="M634" s="819"/>
      <c r="N634" s="819"/>
      <c r="O634" s="819"/>
      <c r="P634" s="819"/>
      <c r="Q634" s="819"/>
      <c r="R634" s="819"/>
      <c r="S634" s="819"/>
      <c r="T634" s="819"/>
      <c r="U634" s="819"/>
      <c r="V634" s="819"/>
      <c r="W634" s="819"/>
      <c r="X634" s="819"/>
      <c r="Y634" s="819"/>
      <c r="Z634" s="819"/>
    </row>
    <row r="635" spans="1:26" ht="86.25" customHeight="1">
      <c r="A635" s="819"/>
      <c r="B635" s="819"/>
      <c r="C635" s="819"/>
      <c r="D635" s="819"/>
      <c r="E635" s="819"/>
      <c r="F635" s="865"/>
      <c r="G635" s="819"/>
      <c r="H635" s="819"/>
      <c r="I635" s="819"/>
      <c r="J635" s="819"/>
      <c r="K635" s="819"/>
      <c r="L635" s="819"/>
      <c r="M635" s="819"/>
      <c r="N635" s="819"/>
      <c r="O635" s="819"/>
      <c r="P635" s="819"/>
      <c r="Q635" s="819"/>
      <c r="R635" s="819"/>
      <c r="S635" s="819"/>
      <c r="T635" s="819"/>
      <c r="U635" s="819"/>
      <c r="V635" s="819"/>
      <c r="W635" s="819"/>
      <c r="X635" s="819"/>
      <c r="Y635" s="819"/>
      <c r="Z635" s="819"/>
    </row>
    <row r="636" spans="1:26" ht="86.25" customHeight="1">
      <c r="A636" s="819"/>
      <c r="B636" s="819"/>
      <c r="C636" s="819"/>
      <c r="D636" s="819"/>
      <c r="E636" s="819"/>
      <c r="F636" s="865"/>
      <c r="G636" s="819"/>
      <c r="H636" s="819"/>
      <c r="I636" s="819"/>
      <c r="J636" s="819"/>
      <c r="K636" s="819"/>
      <c r="L636" s="819"/>
      <c r="M636" s="819"/>
      <c r="N636" s="819"/>
      <c r="O636" s="819"/>
      <c r="P636" s="819"/>
      <c r="Q636" s="819"/>
      <c r="R636" s="819"/>
      <c r="S636" s="819"/>
      <c r="T636" s="819"/>
      <c r="U636" s="819"/>
      <c r="V636" s="819"/>
      <c r="W636" s="819"/>
      <c r="X636" s="819"/>
      <c r="Y636" s="819"/>
      <c r="Z636" s="819"/>
    </row>
    <row r="637" spans="1:26" ht="86.25" customHeight="1">
      <c r="A637" s="819"/>
      <c r="B637" s="819"/>
      <c r="C637" s="819"/>
      <c r="D637" s="819"/>
      <c r="E637" s="819"/>
      <c r="F637" s="865"/>
      <c r="G637" s="819"/>
      <c r="H637" s="819"/>
      <c r="I637" s="819"/>
      <c r="J637" s="819"/>
      <c r="K637" s="819"/>
      <c r="L637" s="819"/>
      <c r="M637" s="819"/>
      <c r="N637" s="819"/>
      <c r="O637" s="819"/>
      <c r="P637" s="819"/>
      <c r="Q637" s="819"/>
      <c r="R637" s="819"/>
      <c r="S637" s="819"/>
      <c r="T637" s="819"/>
      <c r="U637" s="819"/>
      <c r="V637" s="819"/>
      <c r="W637" s="819"/>
      <c r="X637" s="819"/>
      <c r="Y637" s="819"/>
      <c r="Z637" s="819"/>
    </row>
    <row r="638" spans="1:26" ht="86.25" customHeight="1">
      <c r="A638" s="819"/>
      <c r="B638" s="819"/>
      <c r="C638" s="819"/>
      <c r="D638" s="819"/>
      <c r="E638" s="819"/>
      <c r="F638" s="865"/>
      <c r="G638" s="819"/>
      <c r="H638" s="819"/>
      <c r="I638" s="819"/>
      <c r="J638" s="819"/>
      <c r="K638" s="819"/>
      <c r="L638" s="819"/>
      <c r="M638" s="819"/>
      <c r="N638" s="819"/>
      <c r="O638" s="819"/>
      <c r="P638" s="819"/>
      <c r="Q638" s="819"/>
      <c r="R638" s="819"/>
      <c r="S638" s="819"/>
      <c r="T638" s="819"/>
      <c r="U638" s="819"/>
      <c r="V638" s="819"/>
      <c r="W638" s="819"/>
      <c r="X638" s="819"/>
      <c r="Y638" s="819"/>
      <c r="Z638" s="819"/>
    </row>
    <row r="639" spans="1:26" ht="86.25" customHeight="1">
      <c r="A639" s="819"/>
      <c r="B639" s="819"/>
      <c r="C639" s="819"/>
      <c r="D639" s="819"/>
      <c r="E639" s="819"/>
      <c r="F639" s="865"/>
      <c r="G639" s="819"/>
      <c r="H639" s="819"/>
      <c r="I639" s="819"/>
      <c r="J639" s="819"/>
      <c r="K639" s="819"/>
      <c r="L639" s="819"/>
      <c r="M639" s="819"/>
      <c r="N639" s="819"/>
      <c r="O639" s="819"/>
      <c r="P639" s="819"/>
      <c r="Q639" s="819"/>
      <c r="R639" s="819"/>
      <c r="S639" s="819"/>
      <c r="T639" s="819"/>
      <c r="U639" s="819"/>
      <c r="V639" s="819"/>
      <c r="W639" s="819"/>
      <c r="X639" s="819"/>
      <c r="Y639" s="819"/>
      <c r="Z639" s="819"/>
    </row>
    <row r="640" spans="1:26" ht="86.25" customHeight="1">
      <c r="A640" s="819"/>
      <c r="B640" s="819"/>
      <c r="C640" s="819"/>
      <c r="D640" s="819"/>
      <c r="E640" s="819"/>
      <c r="F640" s="865"/>
      <c r="G640" s="819"/>
      <c r="H640" s="819"/>
      <c r="I640" s="819"/>
      <c r="J640" s="819"/>
      <c r="K640" s="819"/>
      <c r="L640" s="819"/>
      <c r="M640" s="819"/>
      <c r="N640" s="819"/>
      <c r="O640" s="819"/>
      <c r="P640" s="819"/>
      <c r="Q640" s="819"/>
      <c r="R640" s="819"/>
      <c r="S640" s="819"/>
      <c r="T640" s="819"/>
      <c r="U640" s="819"/>
      <c r="V640" s="819"/>
      <c r="W640" s="819"/>
      <c r="X640" s="819"/>
      <c r="Y640" s="819"/>
      <c r="Z640" s="819"/>
    </row>
    <row r="641" spans="1:26" ht="86.25" customHeight="1">
      <c r="A641" s="819"/>
      <c r="B641" s="819"/>
      <c r="C641" s="819"/>
      <c r="D641" s="819"/>
      <c r="E641" s="819"/>
      <c r="F641" s="865"/>
      <c r="G641" s="819"/>
      <c r="H641" s="819"/>
      <c r="I641" s="819"/>
      <c r="J641" s="819"/>
      <c r="K641" s="819"/>
      <c r="L641" s="819"/>
      <c r="M641" s="819"/>
      <c r="N641" s="819"/>
      <c r="O641" s="819"/>
      <c r="P641" s="819"/>
      <c r="Q641" s="819"/>
      <c r="R641" s="819"/>
      <c r="S641" s="819"/>
      <c r="T641" s="819"/>
      <c r="U641" s="819"/>
      <c r="V641" s="819"/>
      <c r="W641" s="819"/>
      <c r="X641" s="819"/>
      <c r="Y641" s="819"/>
      <c r="Z641" s="819"/>
    </row>
    <row r="642" spans="1:26" ht="86.25" customHeight="1">
      <c r="A642" s="819"/>
      <c r="B642" s="819"/>
      <c r="C642" s="819"/>
      <c r="D642" s="819"/>
      <c r="E642" s="819"/>
      <c r="F642" s="865"/>
      <c r="G642" s="819"/>
      <c r="H642" s="819"/>
      <c r="I642" s="819"/>
      <c r="J642" s="819"/>
      <c r="K642" s="819"/>
      <c r="L642" s="819"/>
      <c r="M642" s="819"/>
      <c r="N642" s="819"/>
      <c r="O642" s="819"/>
      <c r="P642" s="819"/>
      <c r="Q642" s="819"/>
      <c r="R642" s="819"/>
      <c r="S642" s="819"/>
      <c r="T642" s="819"/>
      <c r="U642" s="819"/>
      <c r="V642" s="819"/>
      <c r="W642" s="819"/>
      <c r="X642" s="819"/>
      <c r="Y642" s="819"/>
      <c r="Z642" s="819"/>
    </row>
    <row r="643" spans="1:26" ht="86.25" customHeight="1">
      <c r="A643" s="819"/>
      <c r="B643" s="819"/>
      <c r="C643" s="819"/>
      <c r="D643" s="819"/>
      <c r="E643" s="819"/>
      <c r="F643" s="865"/>
      <c r="G643" s="819"/>
      <c r="H643" s="819"/>
      <c r="I643" s="819"/>
      <c r="J643" s="819"/>
      <c r="K643" s="819"/>
      <c r="L643" s="819"/>
      <c r="M643" s="819"/>
      <c r="N643" s="819"/>
      <c r="O643" s="819"/>
      <c r="P643" s="819"/>
      <c r="Q643" s="819"/>
      <c r="R643" s="819"/>
      <c r="S643" s="819"/>
      <c r="T643" s="819"/>
      <c r="U643" s="819"/>
      <c r="V643" s="819"/>
      <c r="W643" s="819"/>
      <c r="X643" s="819"/>
      <c r="Y643" s="819"/>
      <c r="Z643" s="819"/>
    </row>
    <row r="644" spans="1:26" ht="86.25" customHeight="1">
      <c r="A644" s="819"/>
      <c r="B644" s="819"/>
      <c r="C644" s="819"/>
      <c r="D644" s="819"/>
      <c r="E644" s="819"/>
      <c r="F644" s="865"/>
      <c r="G644" s="819"/>
      <c r="H644" s="819"/>
      <c r="I644" s="819"/>
      <c r="J644" s="819"/>
      <c r="K644" s="819"/>
      <c r="L644" s="819"/>
      <c r="M644" s="819"/>
      <c r="N644" s="819"/>
      <c r="O644" s="819"/>
      <c r="P644" s="819"/>
      <c r="Q644" s="819"/>
      <c r="R644" s="819"/>
      <c r="S644" s="819"/>
      <c r="T644" s="819"/>
      <c r="U644" s="819"/>
      <c r="V644" s="819"/>
      <c r="W644" s="819"/>
      <c r="X644" s="819"/>
      <c r="Y644" s="819"/>
      <c r="Z644" s="819"/>
    </row>
    <row r="645" spans="1:26" ht="86.25" customHeight="1">
      <c r="A645" s="819"/>
      <c r="B645" s="819"/>
      <c r="C645" s="819"/>
      <c r="D645" s="819"/>
      <c r="E645" s="819"/>
      <c r="F645" s="865"/>
      <c r="G645" s="819"/>
      <c r="H645" s="819"/>
      <c r="I645" s="819"/>
      <c r="J645" s="819"/>
      <c r="K645" s="819"/>
      <c r="L645" s="819"/>
      <c r="M645" s="819"/>
      <c r="N645" s="819"/>
      <c r="O645" s="819"/>
      <c r="P645" s="819"/>
      <c r="Q645" s="819"/>
      <c r="R645" s="819"/>
      <c r="S645" s="819"/>
      <c r="T645" s="819"/>
      <c r="U645" s="819"/>
      <c r="V645" s="819"/>
      <c r="W645" s="819"/>
      <c r="X645" s="819"/>
      <c r="Y645" s="819"/>
      <c r="Z645" s="819"/>
    </row>
    <row r="646" spans="1:26" ht="86.25" customHeight="1">
      <c r="A646" s="819"/>
      <c r="B646" s="819"/>
      <c r="C646" s="819"/>
      <c r="D646" s="819"/>
      <c r="E646" s="819"/>
      <c r="F646" s="865"/>
      <c r="G646" s="819"/>
      <c r="H646" s="819"/>
      <c r="I646" s="819"/>
      <c r="J646" s="819"/>
      <c r="K646" s="819"/>
      <c r="L646" s="819"/>
      <c r="M646" s="819"/>
      <c r="N646" s="819"/>
      <c r="O646" s="819"/>
      <c r="P646" s="819"/>
      <c r="Q646" s="819"/>
      <c r="R646" s="819"/>
      <c r="S646" s="819"/>
      <c r="T646" s="819"/>
      <c r="U646" s="819"/>
      <c r="V646" s="819"/>
      <c r="W646" s="819"/>
      <c r="X646" s="819"/>
      <c r="Y646" s="819"/>
      <c r="Z646" s="819"/>
    </row>
    <row r="647" spans="1:26" ht="86.25" customHeight="1">
      <c r="A647" s="819"/>
      <c r="B647" s="819"/>
      <c r="C647" s="819"/>
      <c r="D647" s="819"/>
      <c r="E647" s="819"/>
      <c r="F647" s="865"/>
      <c r="G647" s="819"/>
      <c r="H647" s="819"/>
      <c r="I647" s="819"/>
      <c r="J647" s="819"/>
      <c r="K647" s="819"/>
      <c r="L647" s="819"/>
      <c r="M647" s="819"/>
      <c r="N647" s="819"/>
      <c r="O647" s="819"/>
      <c r="P647" s="819"/>
      <c r="Q647" s="819"/>
      <c r="R647" s="819"/>
      <c r="S647" s="819"/>
      <c r="T647" s="819"/>
      <c r="U647" s="819"/>
      <c r="V647" s="819"/>
      <c r="W647" s="819"/>
      <c r="X647" s="819"/>
      <c r="Y647" s="819"/>
      <c r="Z647" s="819"/>
    </row>
    <row r="648" spans="1:26" ht="86.25" customHeight="1">
      <c r="A648" s="819"/>
      <c r="B648" s="819"/>
      <c r="C648" s="819"/>
      <c r="D648" s="819"/>
      <c r="E648" s="819"/>
      <c r="F648" s="865"/>
      <c r="G648" s="819"/>
      <c r="H648" s="819"/>
      <c r="I648" s="819"/>
      <c r="J648" s="819"/>
      <c r="K648" s="819"/>
      <c r="L648" s="819"/>
      <c r="M648" s="819"/>
      <c r="N648" s="819"/>
      <c r="O648" s="819"/>
      <c r="P648" s="819"/>
      <c r="Q648" s="819"/>
      <c r="R648" s="819"/>
      <c r="S648" s="819"/>
      <c r="T648" s="819"/>
      <c r="U648" s="819"/>
      <c r="V648" s="819"/>
      <c r="W648" s="819"/>
      <c r="X648" s="819"/>
      <c r="Y648" s="819"/>
      <c r="Z648" s="819"/>
    </row>
    <row r="649" spans="1:26" ht="86.25" customHeight="1">
      <c r="A649" s="819"/>
      <c r="B649" s="819"/>
      <c r="C649" s="819"/>
      <c r="D649" s="819"/>
      <c r="E649" s="819"/>
      <c r="F649" s="865"/>
      <c r="G649" s="819"/>
      <c r="H649" s="819"/>
      <c r="I649" s="819"/>
      <c r="J649" s="819"/>
      <c r="K649" s="819"/>
      <c r="L649" s="819"/>
      <c r="M649" s="819"/>
      <c r="N649" s="819"/>
      <c r="O649" s="819"/>
      <c r="P649" s="819"/>
      <c r="Q649" s="819"/>
      <c r="R649" s="819"/>
      <c r="S649" s="819"/>
      <c r="T649" s="819"/>
      <c r="U649" s="819"/>
      <c r="V649" s="819"/>
      <c r="W649" s="819"/>
      <c r="X649" s="819"/>
      <c r="Y649" s="819"/>
      <c r="Z649" s="819"/>
    </row>
    <row r="650" spans="1:26" ht="86.25" customHeight="1">
      <c r="A650" s="819"/>
      <c r="B650" s="819"/>
      <c r="C650" s="819"/>
      <c r="D650" s="819"/>
      <c r="E650" s="819"/>
      <c r="F650" s="865"/>
      <c r="G650" s="819"/>
      <c r="H650" s="819"/>
      <c r="I650" s="819"/>
      <c r="J650" s="819"/>
      <c r="K650" s="819"/>
      <c r="L650" s="819"/>
      <c r="M650" s="819"/>
      <c r="N650" s="819"/>
      <c r="O650" s="819"/>
      <c r="P650" s="819"/>
      <c r="Q650" s="819"/>
      <c r="R650" s="819"/>
      <c r="S650" s="819"/>
      <c r="T650" s="819"/>
      <c r="U650" s="819"/>
      <c r="V650" s="819"/>
      <c r="W650" s="819"/>
      <c r="X650" s="819"/>
      <c r="Y650" s="819"/>
      <c r="Z650" s="819"/>
    </row>
    <row r="651" spans="1:26" ht="86.25" customHeight="1">
      <c r="A651" s="819"/>
      <c r="B651" s="819"/>
      <c r="C651" s="819"/>
      <c r="D651" s="819"/>
      <c r="E651" s="819"/>
      <c r="F651" s="865"/>
      <c r="G651" s="819"/>
      <c r="H651" s="819"/>
      <c r="I651" s="819"/>
      <c r="J651" s="819"/>
      <c r="K651" s="819"/>
      <c r="L651" s="819"/>
      <c r="M651" s="819"/>
      <c r="N651" s="819"/>
      <c r="O651" s="819"/>
      <c r="P651" s="819"/>
      <c r="Q651" s="819"/>
      <c r="R651" s="819"/>
      <c r="S651" s="819"/>
      <c r="T651" s="819"/>
      <c r="U651" s="819"/>
      <c r="V651" s="819"/>
      <c r="W651" s="819"/>
      <c r="X651" s="819"/>
      <c r="Y651" s="819"/>
      <c r="Z651" s="819"/>
    </row>
    <row r="652" spans="1:26" ht="86.25" customHeight="1">
      <c r="A652" s="819"/>
      <c r="B652" s="819"/>
      <c r="C652" s="819"/>
      <c r="D652" s="819"/>
      <c r="E652" s="819"/>
      <c r="F652" s="865"/>
      <c r="G652" s="819"/>
      <c r="H652" s="819"/>
      <c r="I652" s="819"/>
      <c r="J652" s="819"/>
      <c r="K652" s="819"/>
      <c r="L652" s="819"/>
      <c r="M652" s="819"/>
      <c r="N652" s="819"/>
      <c r="O652" s="819"/>
      <c r="P652" s="819"/>
      <c r="Q652" s="819"/>
      <c r="R652" s="819"/>
      <c r="S652" s="819"/>
      <c r="T652" s="819"/>
      <c r="U652" s="819"/>
      <c r="V652" s="819"/>
      <c r="W652" s="819"/>
      <c r="X652" s="819"/>
      <c r="Y652" s="819"/>
      <c r="Z652" s="819"/>
    </row>
    <row r="653" spans="1:26" ht="86.25" customHeight="1">
      <c r="A653" s="819"/>
      <c r="B653" s="819"/>
      <c r="C653" s="819"/>
      <c r="D653" s="819"/>
      <c r="E653" s="819"/>
      <c r="F653" s="865"/>
      <c r="G653" s="819"/>
      <c r="H653" s="819"/>
      <c r="I653" s="819"/>
      <c r="J653" s="819"/>
      <c r="K653" s="819"/>
      <c r="L653" s="819"/>
      <c r="M653" s="819"/>
      <c r="N653" s="819"/>
      <c r="O653" s="819"/>
      <c r="P653" s="819"/>
      <c r="Q653" s="819"/>
      <c r="R653" s="819"/>
      <c r="S653" s="819"/>
      <c r="T653" s="819"/>
      <c r="U653" s="819"/>
      <c r="V653" s="819"/>
      <c r="W653" s="819"/>
      <c r="X653" s="819"/>
      <c r="Y653" s="819"/>
      <c r="Z653" s="819"/>
    </row>
    <row r="654" spans="1:26" ht="86.25" customHeight="1">
      <c r="A654" s="819"/>
      <c r="B654" s="819"/>
      <c r="C654" s="819"/>
      <c r="D654" s="819"/>
      <c r="E654" s="819"/>
      <c r="F654" s="865"/>
      <c r="G654" s="819"/>
      <c r="H654" s="819"/>
      <c r="I654" s="819"/>
      <c r="J654" s="819"/>
      <c r="K654" s="819"/>
      <c r="L654" s="819"/>
      <c r="M654" s="819"/>
      <c r="N654" s="819"/>
      <c r="O654" s="819"/>
      <c r="P654" s="819"/>
      <c r="Q654" s="819"/>
      <c r="R654" s="819"/>
      <c r="S654" s="819"/>
      <c r="T654" s="819"/>
      <c r="U654" s="819"/>
      <c r="V654" s="819"/>
      <c r="W654" s="819"/>
      <c r="X654" s="819"/>
      <c r="Y654" s="819"/>
      <c r="Z654" s="819"/>
    </row>
    <row r="655" spans="1:26" ht="86.25" customHeight="1">
      <c r="A655" s="819"/>
      <c r="B655" s="819"/>
      <c r="C655" s="819"/>
      <c r="D655" s="819"/>
      <c r="E655" s="819"/>
      <c r="F655" s="865"/>
      <c r="G655" s="819"/>
      <c r="H655" s="819"/>
      <c r="I655" s="819"/>
      <c r="J655" s="819"/>
      <c r="K655" s="819"/>
      <c r="L655" s="819"/>
      <c r="M655" s="819"/>
      <c r="N655" s="819"/>
      <c r="O655" s="819"/>
      <c r="P655" s="819"/>
      <c r="Q655" s="819"/>
      <c r="R655" s="819"/>
      <c r="S655" s="819"/>
      <c r="T655" s="819"/>
      <c r="U655" s="819"/>
      <c r="V655" s="819"/>
      <c r="W655" s="819"/>
      <c r="X655" s="819"/>
      <c r="Y655" s="819"/>
      <c r="Z655" s="819"/>
    </row>
    <row r="656" spans="1:26" ht="86.25" customHeight="1">
      <c r="A656" s="819"/>
      <c r="B656" s="819"/>
      <c r="C656" s="819"/>
      <c r="D656" s="819"/>
      <c r="E656" s="819"/>
      <c r="F656" s="865"/>
      <c r="G656" s="819"/>
      <c r="H656" s="819"/>
      <c r="I656" s="819"/>
      <c r="J656" s="819"/>
      <c r="K656" s="819"/>
      <c r="L656" s="819"/>
      <c r="M656" s="819"/>
      <c r="N656" s="819"/>
      <c r="O656" s="819"/>
      <c r="P656" s="819"/>
      <c r="Q656" s="819"/>
      <c r="R656" s="819"/>
      <c r="S656" s="819"/>
      <c r="T656" s="819"/>
      <c r="U656" s="819"/>
      <c r="V656" s="819"/>
      <c r="W656" s="819"/>
      <c r="X656" s="819"/>
      <c r="Y656" s="819"/>
      <c r="Z656" s="819"/>
    </row>
    <row r="657" spans="1:26" ht="86.25" customHeight="1">
      <c r="A657" s="819"/>
      <c r="B657" s="819"/>
      <c r="C657" s="819"/>
      <c r="D657" s="819"/>
      <c r="E657" s="819"/>
      <c r="F657" s="865"/>
      <c r="G657" s="819"/>
      <c r="H657" s="819"/>
      <c r="I657" s="819"/>
      <c r="J657" s="819"/>
      <c r="K657" s="819"/>
      <c r="L657" s="819"/>
      <c r="M657" s="819"/>
      <c r="N657" s="819"/>
      <c r="O657" s="819"/>
      <c r="P657" s="819"/>
      <c r="Q657" s="819"/>
      <c r="R657" s="819"/>
      <c r="S657" s="819"/>
      <c r="T657" s="819"/>
      <c r="U657" s="819"/>
      <c r="V657" s="819"/>
      <c r="W657" s="819"/>
      <c r="X657" s="819"/>
      <c r="Y657" s="819"/>
      <c r="Z657" s="819"/>
    </row>
    <row r="658" spans="1:26" ht="86.25" customHeight="1">
      <c r="A658" s="819"/>
      <c r="B658" s="819"/>
      <c r="C658" s="819"/>
      <c r="D658" s="819"/>
      <c r="E658" s="819"/>
      <c r="F658" s="865"/>
      <c r="G658" s="819"/>
      <c r="H658" s="819"/>
      <c r="I658" s="819"/>
      <c r="J658" s="819"/>
      <c r="K658" s="819"/>
      <c r="L658" s="819"/>
      <c r="M658" s="819"/>
      <c r="N658" s="819"/>
      <c r="O658" s="819"/>
      <c r="P658" s="819"/>
      <c r="Q658" s="819"/>
      <c r="R658" s="819"/>
      <c r="S658" s="819"/>
      <c r="T658" s="819"/>
      <c r="U658" s="819"/>
      <c r="V658" s="819"/>
      <c r="W658" s="819"/>
      <c r="X658" s="819"/>
      <c r="Y658" s="819"/>
      <c r="Z658" s="819"/>
    </row>
    <row r="659" spans="1:26" ht="86.25" customHeight="1">
      <c r="A659" s="819"/>
      <c r="B659" s="819"/>
      <c r="C659" s="819"/>
      <c r="D659" s="819"/>
      <c r="E659" s="819"/>
      <c r="F659" s="865"/>
      <c r="G659" s="819"/>
      <c r="H659" s="819"/>
      <c r="I659" s="819"/>
      <c r="J659" s="819"/>
      <c r="K659" s="819"/>
      <c r="L659" s="819"/>
      <c r="M659" s="819"/>
      <c r="N659" s="819"/>
      <c r="O659" s="819"/>
      <c r="P659" s="819"/>
      <c r="Q659" s="819"/>
      <c r="R659" s="819"/>
      <c r="S659" s="819"/>
      <c r="T659" s="819"/>
      <c r="U659" s="819"/>
      <c r="V659" s="819"/>
      <c r="W659" s="819"/>
      <c r="X659" s="819"/>
      <c r="Y659" s="819"/>
      <c r="Z659" s="819"/>
    </row>
    <row r="660" spans="1:26" ht="86.25" customHeight="1">
      <c r="A660" s="819"/>
      <c r="B660" s="819"/>
      <c r="C660" s="819"/>
      <c r="D660" s="819"/>
      <c r="E660" s="819"/>
      <c r="F660" s="865"/>
      <c r="G660" s="819"/>
      <c r="H660" s="819"/>
      <c r="I660" s="819"/>
      <c r="J660" s="819"/>
      <c r="K660" s="819"/>
      <c r="L660" s="819"/>
      <c r="M660" s="819"/>
      <c r="N660" s="819"/>
      <c r="O660" s="819"/>
      <c r="P660" s="819"/>
      <c r="Q660" s="819"/>
      <c r="R660" s="819"/>
      <c r="S660" s="819"/>
      <c r="T660" s="819"/>
      <c r="U660" s="819"/>
      <c r="V660" s="819"/>
      <c r="W660" s="819"/>
      <c r="X660" s="819"/>
      <c r="Y660" s="819"/>
      <c r="Z660" s="819"/>
    </row>
    <row r="661" spans="1:26" ht="86.25" customHeight="1">
      <c r="A661" s="819"/>
      <c r="B661" s="819"/>
      <c r="C661" s="819"/>
      <c r="D661" s="819"/>
      <c r="E661" s="819"/>
      <c r="F661" s="865"/>
      <c r="G661" s="819"/>
      <c r="H661" s="819"/>
      <c r="I661" s="819"/>
      <c r="J661" s="819"/>
      <c r="K661" s="819"/>
      <c r="L661" s="819"/>
      <c r="M661" s="819"/>
      <c r="N661" s="819"/>
      <c r="O661" s="819"/>
      <c r="P661" s="819"/>
      <c r="Q661" s="819"/>
      <c r="R661" s="819"/>
      <c r="S661" s="819"/>
      <c r="T661" s="819"/>
      <c r="U661" s="819"/>
      <c r="V661" s="819"/>
      <c r="W661" s="819"/>
      <c r="X661" s="819"/>
      <c r="Y661" s="819"/>
      <c r="Z661" s="819"/>
    </row>
    <row r="662" spans="1:26" ht="86.25" customHeight="1">
      <c r="A662" s="819"/>
      <c r="B662" s="819"/>
      <c r="C662" s="819"/>
      <c r="D662" s="819"/>
      <c r="E662" s="819"/>
      <c r="F662" s="865"/>
      <c r="G662" s="819"/>
      <c r="H662" s="819"/>
      <c r="I662" s="819"/>
      <c r="J662" s="819"/>
      <c r="K662" s="819"/>
      <c r="L662" s="819"/>
      <c r="M662" s="819"/>
      <c r="N662" s="819"/>
      <c r="O662" s="819"/>
      <c r="P662" s="819"/>
      <c r="Q662" s="819"/>
      <c r="R662" s="819"/>
      <c r="S662" s="819"/>
      <c r="T662" s="819"/>
      <c r="U662" s="819"/>
      <c r="V662" s="819"/>
      <c r="W662" s="819"/>
      <c r="X662" s="819"/>
      <c r="Y662" s="819"/>
      <c r="Z662" s="819"/>
    </row>
    <row r="663" spans="1:26" ht="86.25" customHeight="1">
      <c r="A663" s="819"/>
      <c r="B663" s="819"/>
      <c r="C663" s="819"/>
      <c r="D663" s="819"/>
      <c r="E663" s="819"/>
      <c r="F663" s="865"/>
      <c r="G663" s="819"/>
      <c r="H663" s="819"/>
      <c r="I663" s="819"/>
      <c r="J663" s="819"/>
      <c r="K663" s="819"/>
      <c r="L663" s="819"/>
      <c r="M663" s="819"/>
      <c r="N663" s="819"/>
      <c r="O663" s="819"/>
      <c r="P663" s="819"/>
      <c r="Q663" s="819"/>
      <c r="R663" s="819"/>
      <c r="S663" s="819"/>
      <c r="T663" s="819"/>
      <c r="U663" s="819"/>
      <c r="V663" s="819"/>
      <c r="W663" s="819"/>
      <c r="X663" s="819"/>
      <c r="Y663" s="819"/>
      <c r="Z663" s="819"/>
    </row>
    <row r="664" spans="1:26" ht="86.25" customHeight="1">
      <c r="A664" s="819"/>
      <c r="B664" s="819"/>
      <c r="C664" s="819"/>
      <c r="D664" s="819"/>
      <c r="E664" s="819"/>
      <c r="F664" s="865"/>
      <c r="G664" s="819"/>
      <c r="H664" s="819"/>
      <c r="I664" s="819"/>
      <c r="J664" s="819"/>
      <c r="K664" s="819"/>
      <c r="L664" s="819"/>
      <c r="M664" s="819"/>
      <c r="N664" s="819"/>
      <c r="O664" s="819"/>
      <c r="P664" s="819"/>
      <c r="Q664" s="819"/>
      <c r="R664" s="819"/>
      <c r="S664" s="819"/>
      <c r="T664" s="819"/>
      <c r="U664" s="819"/>
      <c r="V664" s="819"/>
      <c r="W664" s="819"/>
      <c r="X664" s="819"/>
      <c r="Y664" s="819"/>
      <c r="Z664" s="819"/>
    </row>
    <row r="665" spans="1:26" ht="86.25" customHeight="1">
      <c r="A665" s="819"/>
      <c r="B665" s="819"/>
      <c r="C665" s="819"/>
      <c r="D665" s="819"/>
      <c r="E665" s="819"/>
      <c r="F665" s="865"/>
      <c r="G665" s="819"/>
      <c r="H665" s="819"/>
      <c r="I665" s="819"/>
      <c r="J665" s="819"/>
      <c r="K665" s="819"/>
      <c r="L665" s="819"/>
      <c r="M665" s="819"/>
      <c r="N665" s="819"/>
      <c r="O665" s="819"/>
      <c r="P665" s="819"/>
      <c r="Q665" s="819"/>
      <c r="R665" s="819"/>
      <c r="S665" s="819"/>
      <c r="T665" s="819"/>
      <c r="U665" s="819"/>
      <c r="V665" s="819"/>
      <c r="W665" s="819"/>
      <c r="X665" s="819"/>
      <c r="Y665" s="819"/>
      <c r="Z665" s="819"/>
    </row>
    <row r="666" spans="1:26" ht="86.25" customHeight="1">
      <c r="A666" s="819"/>
      <c r="B666" s="819"/>
      <c r="C666" s="819"/>
      <c r="D666" s="819"/>
      <c r="E666" s="819"/>
      <c r="F666" s="865"/>
      <c r="G666" s="819"/>
      <c r="H666" s="819"/>
      <c r="I666" s="819"/>
      <c r="J666" s="819"/>
      <c r="K666" s="819"/>
      <c r="L666" s="819"/>
      <c r="M666" s="819"/>
      <c r="N666" s="819"/>
      <c r="O666" s="819"/>
      <c r="P666" s="819"/>
      <c r="Q666" s="819"/>
      <c r="R666" s="819"/>
      <c r="S666" s="819"/>
      <c r="T666" s="819"/>
      <c r="U666" s="819"/>
      <c r="V666" s="819"/>
      <c r="W666" s="819"/>
      <c r="X666" s="819"/>
      <c r="Y666" s="819"/>
      <c r="Z666" s="819"/>
    </row>
    <row r="667" spans="1:26" ht="86.25" customHeight="1">
      <c r="A667" s="819"/>
      <c r="B667" s="819"/>
      <c r="C667" s="819"/>
      <c r="D667" s="819"/>
      <c r="E667" s="819"/>
      <c r="F667" s="865"/>
      <c r="G667" s="819"/>
      <c r="H667" s="819"/>
      <c r="I667" s="819"/>
      <c r="J667" s="819"/>
      <c r="K667" s="819"/>
      <c r="L667" s="819"/>
      <c r="M667" s="819"/>
      <c r="N667" s="819"/>
      <c r="O667" s="819"/>
      <c r="P667" s="819"/>
      <c r="Q667" s="819"/>
      <c r="R667" s="819"/>
      <c r="S667" s="819"/>
      <c r="T667" s="819"/>
      <c r="U667" s="819"/>
      <c r="V667" s="819"/>
      <c r="W667" s="819"/>
      <c r="X667" s="819"/>
      <c r="Y667" s="819"/>
      <c r="Z667" s="819"/>
    </row>
    <row r="668" spans="1:26" ht="86.25" customHeight="1">
      <c r="A668" s="819"/>
      <c r="B668" s="819"/>
      <c r="C668" s="819"/>
      <c r="D668" s="819"/>
      <c r="E668" s="819"/>
      <c r="F668" s="865"/>
      <c r="G668" s="819"/>
      <c r="H668" s="819"/>
      <c r="I668" s="819"/>
      <c r="J668" s="819"/>
      <c r="K668" s="819"/>
      <c r="L668" s="819"/>
      <c r="M668" s="819"/>
      <c r="N668" s="819"/>
      <c r="O668" s="819"/>
      <c r="P668" s="819"/>
      <c r="Q668" s="819"/>
      <c r="R668" s="819"/>
      <c r="S668" s="819"/>
      <c r="T668" s="819"/>
      <c r="U668" s="819"/>
      <c r="V668" s="819"/>
      <c r="W668" s="819"/>
      <c r="X668" s="819"/>
      <c r="Y668" s="819"/>
      <c r="Z668" s="819"/>
    </row>
    <row r="669" spans="1:26" ht="86.25" customHeight="1">
      <c r="A669" s="819"/>
      <c r="B669" s="819"/>
      <c r="C669" s="819"/>
      <c r="D669" s="819"/>
      <c r="E669" s="819"/>
      <c r="F669" s="865"/>
      <c r="G669" s="819"/>
      <c r="H669" s="819"/>
      <c r="I669" s="819"/>
      <c r="J669" s="819"/>
      <c r="K669" s="819"/>
      <c r="L669" s="819"/>
      <c r="M669" s="819"/>
      <c r="N669" s="819"/>
      <c r="O669" s="819"/>
      <c r="P669" s="819"/>
      <c r="Q669" s="819"/>
      <c r="R669" s="819"/>
      <c r="S669" s="819"/>
      <c r="T669" s="819"/>
      <c r="U669" s="819"/>
      <c r="V669" s="819"/>
      <c r="W669" s="819"/>
      <c r="X669" s="819"/>
      <c r="Y669" s="819"/>
      <c r="Z669" s="819"/>
    </row>
    <row r="670" spans="1:26" ht="86.25" customHeight="1">
      <c r="A670" s="819"/>
      <c r="B670" s="819"/>
      <c r="C670" s="819"/>
      <c r="D670" s="819"/>
      <c r="E670" s="819"/>
      <c r="F670" s="865"/>
      <c r="G670" s="819"/>
      <c r="H670" s="819"/>
      <c r="I670" s="819"/>
      <c r="J670" s="819"/>
      <c r="K670" s="819"/>
      <c r="L670" s="819"/>
      <c r="M670" s="819"/>
      <c r="N670" s="819"/>
      <c r="O670" s="819"/>
      <c r="P670" s="819"/>
      <c r="Q670" s="819"/>
      <c r="R670" s="819"/>
      <c r="S670" s="819"/>
      <c r="T670" s="819"/>
      <c r="U670" s="819"/>
      <c r="V670" s="819"/>
      <c r="W670" s="819"/>
      <c r="X670" s="819"/>
      <c r="Y670" s="819"/>
      <c r="Z670" s="819"/>
    </row>
    <row r="671" spans="1:26" ht="86.25" customHeight="1">
      <c r="A671" s="819"/>
      <c r="B671" s="819"/>
      <c r="C671" s="819"/>
      <c r="D671" s="819"/>
      <c r="E671" s="819"/>
      <c r="F671" s="865"/>
      <c r="G671" s="819"/>
      <c r="H671" s="819"/>
      <c r="I671" s="819"/>
      <c r="J671" s="819"/>
      <c r="K671" s="819"/>
      <c r="L671" s="819"/>
      <c r="M671" s="819"/>
      <c r="N671" s="819"/>
      <c r="O671" s="819"/>
      <c r="P671" s="819"/>
      <c r="Q671" s="819"/>
      <c r="R671" s="819"/>
      <c r="S671" s="819"/>
      <c r="T671" s="819"/>
      <c r="U671" s="819"/>
      <c r="V671" s="819"/>
      <c r="W671" s="819"/>
      <c r="X671" s="819"/>
      <c r="Y671" s="819"/>
      <c r="Z671" s="819"/>
    </row>
    <row r="672" spans="1:26" ht="86.25" customHeight="1">
      <c r="A672" s="819"/>
      <c r="B672" s="819"/>
      <c r="C672" s="819"/>
      <c r="D672" s="819"/>
      <c r="E672" s="819"/>
      <c r="F672" s="865"/>
      <c r="G672" s="819"/>
      <c r="H672" s="819"/>
      <c r="I672" s="819"/>
      <c r="J672" s="819"/>
      <c r="K672" s="819"/>
      <c r="L672" s="819"/>
      <c r="M672" s="819"/>
      <c r="N672" s="819"/>
      <c r="O672" s="819"/>
      <c r="P672" s="819"/>
      <c r="Q672" s="819"/>
      <c r="R672" s="819"/>
      <c r="S672" s="819"/>
      <c r="T672" s="819"/>
      <c r="U672" s="819"/>
      <c r="V672" s="819"/>
      <c r="W672" s="819"/>
      <c r="X672" s="819"/>
      <c r="Y672" s="819"/>
      <c r="Z672" s="819"/>
    </row>
    <row r="673" spans="1:26" ht="86.25" customHeight="1">
      <c r="A673" s="819"/>
      <c r="B673" s="819"/>
      <c r="C673" s="819"/>
      <c r="D673" s="819"/>
      <c r="E673" s="819"/>
      <c r="F673" s="865"/>
      <c r="G673" s="819"/>
      <c r="H673" s="819"/>
      <c r="I673" s="819"/>
      <c r="J673" s="819"/>
      <c r="K673" s="819"/>
      <c r="L673" s="819"/>
      <c r="M673" s="819"/>
      <c r="N673" s="819"/>
      <c r="O673" s="819"/>
      <c r="P673" s="819"/>
      <c r="Q673" s="819"/>
      <c r="R673" s="819"/>
      <c r="S673" s="819"/>
      <c r="T673" s="819"/>
      <c r="U673" s="819"/>
      <c r="V673" s="819"/>
      <c r="W673" s="819"/>
      <c r="X673" s="819"/>
      <c r="Y673" s="819"/>
      <c r="Z673" s="819"/>
    </row>
    <row r="674" spans="1:26" ht="86.25" customHeight="1">
      <c r="A674" s="819"/>
      <c r="B674" s="819"/>
      <c r="C674" s="819"/>
      <c r="D674" s="819"/>
      <c r="E674" s="819"/>
      <c r="F674" s="865"/>
      <c r="G674" s="819"/>
      <c r="H674" s="819"/>
      <c r="I674" s="819"/>
      <c r="J674" s="819"/>
      <c r="K674" s="819"/>
      <c r="L674" s="819"/>
      <c r="M674" s="819"/>
      <c r="N674" s="819"/>
      <c r="O674" s="819"/>
      <c r="P674" s="819"/>
      <c r="Q674" s="819"/>
      <c r="R674" s="819"/>
      <c r="S674" s="819"/>
      <c r="T674" s="819"/>
      <c r="U674" s="819"/>
      <c r="V674" s="819"/>
      <c r="W674" s="819"/>
      <c r="X674" s="819"/>
      <c r="Y674" s="819"/>
      <c r="Z674" s="819"/>
    </row>
    <row r="675" spans="1:26" ht="86.25" customHeight="1">
      <c r="A675" s="819"/>
      <c r="B675" s="819"/>
      <c r="C675" s="819"/>
      <c r="D675" s="819"/>
      <c r="E675" s="819"/>
      <c r="F675" s="865"/>
      <c r="G675" s="819"/>
      <c r="H675" s="819"/>
      <c r="I675" s="819"/>
      <c r="J675" s="819"/>
      <c r="K675" s="819"/>
      <c r="L675" s="819"/>
      <c r="M675" s="819"/>
      <c r="N675" s="819"/>
      <c r="O675" s="819"/>
      <c r="P675" s="819"/>
      <c r="Q675" s="819"/>
      <c r="R675" s="819"/>
      <c r="S675" s="819"/>
      <c r="T675" s="819"/>
      <c r="U675" s="819"/>
      <c r="V675" s="819"/>
      <c r="W675" s="819"/>
      <c r="X675" s="819"/>
      <c r="Y675" s="819"/>
      <c r="Z675" s="819"/>
    </row>
    <row r="676" spans="1:26" ht="86.25" customHeight="1">
      <c r="A676" s="819"/>
      <c r="B676" s="819"/>
      <c r="C676" s="819"/>
      <c r="D676" s="819"/>
      <c r="E676" s="819"/>
      <c r="F676" s="865"/>
      <c r="G676" s="819"/>
      <c r="H676" s="819"/>
      <c r="I676" s="819"/>
      <c r="J676" s="819"/>
      <c r="K676" s="819"/>
      <c r="L676" s="819"/>
      <c r="M676" s="819"/>
      <c r="N676" s="819"/>
      <c r="O676" s="819"/>
      <c r="P676" s="819"/>
      <c r="Q676" s="819"/>
      <c r="R676" s="819"/>
      <c r="S676" s="819"/>
      <c r="T676" s="819"/>
      <c r="U676" s="819"/>
      <c r="V676" s="819"/>
      <c r="W676" s="819"/>
      <c r="X676" s="819"/>
      <c r="Y676" s="819"/>
      <c r="Z676" s="819"/>
    </row>
    <row r="677" spans="1:26" ht="86.25" customHeight="1">
      <c r="A677" s="819"/>
      <c r="B677" s="819"/>
      <c r="C677" s="819"/>
      <c r="D677" s="819"/>
      <c r="E677" s="819"/>
      <c r="F677" s="865"/>
      <c r="G677" s="819"/>
      <c r="H677" s="819"/>
      <c r="I677" s="819"/>
      <c r="J677" s="819"/>
      <c r="K677" s="819"/>
      <c r="L677" s="819"/>
      <c r="M677" s="819"/>
      <c r="N677" s="819"/>
      <c r="O677" s="819"/>
      <c r="P677" s="819"/>
      <c r="Q677" s="819"/>
      <c r="R677" s="819"/>
      <c r="S677" s="819"/>
      <c r="T677" s="819"/>
      <c r="U677" s="819"/>
      <c r="V677" s="819"/>
      <c r="W677" s="819"/>
      <c r="X677" s="819"/>
      <c r="Y677" s="819"/>
      <c r="Z677" s="819"/>
    </row>
    <row r="678" spans="1:26" ht="86.25" customHeight="1">
      <c r="A678" s="819"/>
      <c r="B678" s="819"/>
      <c r="C678" s="819"/>
      <c r="D678" s="819"/>
      <c r="E678" s="819"/>
      <c r="F678" s="865"/>
      <c r="G678" s="819"/>
      <c r="H678" s="819"/>
      <c r="I678" s="819"/>
      <c r="J678" s="819"/>
      <c r="K678" s="819"/>
      <c r="L678" s="819"/>
      <c r="M678" s="819"/>
      <c r="N678" s="819"/>
      <c r="O678" s="819"/>
      <c r="P678" s="819"/>
      <c r="Q678" s="819"/>
      <c r="R678" s="819"/>
      <c r="S678" s="819"/>
      <c r="T678" s="819"/>
      <c r="U678" s="819"/>
      <c r="V678" s="819"/>
      <c r="W678" s="819"/>
      <c r="X678" s="819"/>
      <c r="Y678" s="819"/>
      <c r="Z678" s="819"/>
    </row>
    <row r="679" spans="1:26" ht="86.25" customHeight="1">
      <c r="A679" s="819"/>
      <c r="B679" s="819"/>
      <c r="C679" s="819"/>
      <c r="D679" s="819"/>
      <c r="E679" s="819"/>
      <c r="F679" s="865"/>
      <c r="G679" s="819"/>
      <c r="H679" s="819"/>
      <c r="I679" s="819"/>
      <c r="J679" s="819"/>
      <c r="K679" s="819"/>
      <c r="L679" s="819"/>
      <c r="M679" s="819"/>
      <c r="N679" s="819"/>
      <c r="O679" s="819"/>
      <c r="P679" s="819"/>
      <c r="Q679" s="819"/>
      <c r="R679" s="819"/>
      <c r="S679" s="819"/>
      <c r="T679" s="819"/>
      <c r="U679" s="819"/>
      <c r="V679" s="819"/>
      <c r="W679" s="819"/>
      <c r="X679" s="819"/>
      <c r="Y679" s="819"/>
      <c r="Z679" s="819"/>
    </row>
    <row r="680" spans="1:26" ht="86.25" customHeight="1">
      <c r="A680" s="819"/>
      <c r="B680" s="819"/>
      <c r="C680" s="819"/>
      <c r="D680" s="819"/>
      <c r="E680" s="819"/>
      <c r="F680" s="865"/>
      <c r="G680" s="819"/>
      <c r="H680" s="819"/>
      <c r="I680" s="819"/>
      <c r="J680" s="819"/>
      <c r="K680" s="819"/>
      <c r="L680" s="819"/>
      <c r="M680" s="819"/>
      <c r="N680" s="819"/>
      <c r="O680" s="819"/>
      <c r="P680" s="819"/>
      <c r="Q680" s="819"/>
      <c r="R680" s="819"/>
      <c r="S680" s="819"/>
      <c r="T680" s="819"/>
      <c r="U680" s="819"/>
      <c r="V680" s="819"/>
      <c r="W680" s="819"/>
      <c r="X680" s="819"/>
      <c r="Y680" s="819"/>
      <c r="Z680" s="819"/>
    </row>
    <row r="681" spans="1:26" ht="86.25" customHeight="1">
      <c r="A681" s="819"/>
      <c r="B681" s="819"/>
      <c r="C681" s="819"/>
      <c r="D681" s="819"/>
      <c r="E681" s="819"/>
      <c r="F681" s="865"/>
      <c r="G681" s="819"/>
      <c r="H681" s="819"/>
      <c r="I681" s="819"/>
      <c r="J681" s="819"/>
      <c r="K681" s="819"/>
      <c r="L681" s="819"/>
      <c r="M681" s="819"/>
      <c r="N681" s="819"/>
      <c r="O681" s="819"/>
      <c r="P681" s="819"/>
      <c r="Q681" s="819"/>
      <c r="R681" s="819"/>
      <c r="S681" s="819"/>
      <c r="T681" s="819"/>
      <c r="U681" s="819"/>
      <c r="V681" s="819"/>
      <c r="W681" s="819"/>
      <c r="X681" s="819"/>
      <c r="Y681" s="819"/>
      <c r="Z681" s="819"/>
    </row>
    <row r="682" spans="1:26" ht="86.25" customHeight="1">
      <c r="A682" s="819"/>
      <c r="B682" s="819"/>
      <c r="C682" s="819"/>
      <c r="D682" s="819"/>
      <c r="E682" s="819"/>
      <c r="F682" s="865"/>
      <c r="G682" s="819"/>
      <c r="H682" s="819"/>
      <c r="I682" s="819"/>
      <c r="J682" s="819"/>
      <c r="K682" s="819"/>
      <c r="L682" s="819"/>
      <c r="M682" s="819"/>
      <c r="N682" s="819"/>
      <c r="O682" s="819"/>
      <c r="P682" s="819"/>
      <c r="Q682" s="819"/>
      <c r="R682" s="819"/>
      <c r="S682" s="819"/>
      <c r="T682" s="819"/>
      <c r="U682" s="819"/>
      <c r="V682" s="819"/>
      <c r="W682" s="819"/>
      <c r="X682" s="819"/>
      <c r="Y682" s="819"/>
      <c r="Z682" s="819"/>
    </row>
    <row r="683" spans="1:26" ht="86.25" customHeight="1">
      <c r="A683" s="819"/>
      <c r="B683" s="819"/>
      <c r="C683" s="819"/>
      <c r="D683" s="819"/>
      <c r="E683" s="819"/>
      <c r="F683" s="865"/>
      <c r="G683" s="819"/>
      <c r="H683" s="819"/>
      <c r="I683" s="819"/>
      <c r="J683" s="819"/>
      <c r="K683" s="819"/>
      <c r="L683" s="819"/>
      <c r="M683" s="819"/>
      <c r="N683" s="819"/>
      <c r="O683" s="819"/>
      <c r="P683" s="819"/>
      <c r="Q683" s="819"/>
      <c r="R683" s="819"/>
      <c r="S683" s="819"/>
      <c r="T683" s="819"/>
      <c r="U683" s="819"/>
      <c r="V683" s="819"/>
      <c r="W683" s="819"/>
      <c r="X683" s="819"/>
      <c r="Y683" s="819"/>
      <c r="Z683" s="819"/>
    </row>
    <row r="684" spans="1:26" ht="86.25" customHeight="1">
      <c r="A684" s="819"/>
      <c r="B684" s="819"/>
      <c r="C684" s="819"/>
      <c r="D684" s="819"/>
      <c r="E684" s="819"/>
      <c r="F684" s="865"/>
      <c r="G684" s="819"/>
      <c r="H684" s="819"/>
      <c r="I684" s="819"/>
      <c r="J684" s="819"/>
      <c r="K684" s="819"/>
      <c r="L684" s="819"/>
      <c r="M684" s="819"/>
      <c r="N684" s="819"/>
      <c r="O684" s="819"/>
      <c r="P684" s="819"/>
      <c r="Q684" s="819"/>
      <c r="R684" s="819"/>
      <c r="S684" s="819"/>
      <c r="T684" s="819"/>
      <c r="U684" s="819"/>
      <c r="V684" s="819"/>
      <c r="W684" s="819"/>
      <c r="X684" s="819"/>
      <c r="Y684" s="819"/>
      <c r="Z684" s="819"/>
    </row>
    <row r="685" spans="1:26" ht="86.25" customHeight="1">
      <c r="A685" s="819"/>
      <c r="B685" s="819"/>
      <c r="C685" s="819"/>
      <c r="D685" s="819"/>
      <c r="E685" s="819"/>
      <c r="F685" s="865"/>
      <c r="G685" s="819"/>
      <c r="H685" s="819"/>
      <c r="I685" s="819"/>
      <c r="J685" s="819"/>
      <c r="K685" s="819"/>
      <c r="L685" s="819"/>
      <c r="M685" s="819"/>
      <c r="N685" s="819"/>
      <c r="O685" s="819"/>
      <c r="P685" s="819"/>
      <c r="Q685" s="819"/>
      <c r="R685" s="819"/>
      <c r="S685" s="819"/>
      <c r="T685" s="819"/>
      <c r="U685" s="819"/>
      <c r="V685" s="819"/>
      <c r="W685" s="819"/>
      <c r="X685" s="819"/>
      <c r="Y685" s="819"/>
      <c r="Z685" s="819"/>
    </row>
    <row r="686" spans="1:26" ht="86.25" customHeight="1">
      <c r="A686" s="819"/>
      <c r="B686" s="819"/>
      <c r="C686" s="819"/>
      <c r="D686" s="819"/>
      <c r="E686" s="819"/>
      <c r="F686" s="865"/>
      <c r="G686" s="819"/>
      <c r="H686" s="819"/>
      <c r="I686" s="819"/>
      <c r="J686" s="819"/>
      <c r="K686" s="819"/>
      <c r="L686" s="819"/>
      <c r="M686" s="819"/>
      <c r="N686" s="819"/>
      <c r="O686" s="819"/>
      <c r="P686" s="819"/>
      <c r="Q686" s="819"/>
      <c r="R686" s="819"/>
      <c r="S686" s="819"/>
      <c r="T686" s="819"/>
      <c r="U686" s="819"/>
      <c r="V686" s="819"/>
      <c r="W686" s="819"/>
      <c r="X686" s="819"/>
      <c r="Y686" s="819"/>
      <c r="Z686" s="819"/>
    </row>
    <row r="687" spans="1:26" ht="86.25" customHeight="1">
      <c r="A687" s="819"/>
      <c r="B687" s="819"/>
      <c r="C687" s="819"/>
      <c r="D687" s="819"/>
      <c r="E687" s="819"/>
      <c r="F687" s="865"/>
      <c r="G687" s="819"/>
      <c r="H687" s="819"/>
      <c r="I687" s="819"/>
      <c r="J687" s="819"/>
      <c r="K687" s="819"/>
      <c r="L687" s="819"/>
      <c r="M687" s="819"/>
      <c r="N687" s="819"/>
      <c r="O687" s="819"/>
      <c r="P687" s="819"/>
      <c r="Q687" s="819"/>
      <c r="R687" s="819"/>
      <c r="S687" s="819"/>
      <c r="T687" s="819"/>
      <c r="U687" s="819"/>
      <c r="V687" s="819"/>
      <c r="W687" s="819"/>
      <c r="X687" s="819"/>
      <c r="Y687" s="819"/>
      <c r="Z687" s="819"/>
    </row>
    <row r="688" spans="1:26" ht="86.25" customHeight="1">
      <c r="A688" s="819"/>
      <c r="B688" s="819"/>
      <c r="C688" s="819"/>
      <c r="D688" s="819"/>
      <c r="E688" s="819"/>
      <c r="F688" s="865"/>
      <c r="G688" s="819"/>
      <c r="H688" s="819"/>
      <c r="I688" s="819"/>
      <c r="J688" s="819"/>
      <c r="K688" s="819"/>
      <c r="L688" s="819"/>
      <c r="M688" s="819"/>
      <c r="N688" s="819"/>
      <c r="O688" s="819"/>
      <c r="P688" s="819"/>
      <c r="Q688" s="819"/>
      <c r="R688" s="819"/>
      <c r="S688" s="819"/>
      <c r="T688" s="819"/>
      <c r="U688" s="819"/>
      <c r="V688" s="819"/>
      <c r="W688" s="819"/>
      <c r="X688" s="819"/>
      <c r="Y688" s="819"/>
      <c r="Z688" s="819"/>
    </row>
    <row r="689" spans="1:26" ht="86.25" customHeight="1">
      <c r="A689" s="819"/>
      <c r="B689" s="819"/>
      <c r="C689" s="819"/>
      <c r="D689" s="819"/>
      <c r="E689" s="819"/>
      <c r="F689" s="865"/>
      <c r="G689" s="819"/>
      <c r="H689" s="819"/>
      <c r="I689" s="819"/>
      <c r="J689" s="819"/>
      <c r="K689" s="819"/>
      <c r="L689" s="819"/>
      <c r="M689" s="819"/>
      <c r="N689" s="819"/>
      <c r="O689" s="819"/>
      <c r="P689" s="819"/>
      <c r="Q689" s="819"/>
      <c r="R689" s="819"/>
      <c r="S689" s="819"/>
      <c r="T689" s="819"/>
      <c r="U689" s="819"/>
      <c r="V689" s="819"/>
      <c r="W689" s="819"/>
      <c r="X689" s="819"/>
      <c r="Y689" s="819"/>
      <c r="Z689" s="819"/>
    </row>
    <row r="690" spans="1:26" ht="86.25" customHeight="1">
      <c r="A690" s="819"/>
      <c r="B690" s="819"/>
      <c r="C690" s="819"/>
      <c r="D690" s="819"/>
      <c r="E690" s="819"/>
      <c r="F690" s="865"/>
      <c r="G690" s="819"/>
      <c r="H690" s="819"/>
      <c r="I690" s="819"/>
      <c r="J690" s="819"/>
      <c r="K690" s="819"/>
      <c r="L690" s="819"/>
      <c r="M690" s="819"/>
      <c r="N690" s="819"/>
      <c r="O690" s="819"/>
      <c r="P690" s="819"/>
      <c r="Q690" s="819"/>
      <c r="R690" s="819"/>
      <c r="S690" s="819"/>
      <c r="T690" s="819"/>
      <c r="U690" s="819"/>
      <c r="V690" s="819"/>
      <c r="W690" s="819"/>
      <c r="X690" s="819"/>
      <c r="Y690" s="819"/>
      <c r="Z690" s="819"/>
    </row>
    <row r="691" spans="1:26" ht="86.25" customHeight="1">
      <c r="A691" s="819"/>
      <c r="B691" s="819"/>
      <c r="C691" s="819"/>
      <c r="D691" s="819"/>
      <c r="E691" s="819"/>
      <c r="F691" s="865"/>
      <c r="G691" s="819"/>
      <c r="H691" s="819"/>
      <c r="I691" s="819"/>
      <c r="J691" s="819"/>
      <c r="K691" s="819"/>
      <c r="L691" s="819"/>
      <c r="M691" s="819"/>
      <c r="N691" s="819"/>
      <c r="O691" s="819"/>
      <c r="P691" s="819"/>
      <c r="Q691" s="819"/>
      <c r="R691" s="819"/>
      <c r="S691" s="819"/>
      <c r="T691" s="819"/>
      <c r="U691" s="819"/>
      <c r="V691" s="819"/>
      <c r="W691" s="819"/>
      <c r="X691" s="819"/>
      <c r="Y691" s="819"/>
      <c r="Z691" s="819"/>
    </row>
    <row r="692" spans="1:26" ht="86.25" customHeight="1">
      <c r="A692" s="819"/>
      <c r="B692" s="819"/>
      <c r="C692" s="819"/>
      <c r="D692" s="819"/>
      <c r="E692" s="819"/>
      <c r="F692" s="865"/>
      <c r="G692" s="819"/>
      <c r="H692" s="819"/>
      <c r="I692" s="819"/>
      <c r="J692" s="819"/>
      <c r="K692" s="819"/>
      <c r="L692" s="819"/>
      <c r="M692" s="819"/>
      <c r="N692" s="819"/>
      <c r="O692" s="819"/>
      <c r="P692" s="819"/>
      <c r="Q692" s="819"/>
      <c r="R692" s="819"/>
      <c r="S692" s="819"/>
      <c r="T692" s="819"/>
      <c r="U692" s="819"/>
      <c r="V692" s="819"/>
      <c r="W692" s="819"/>
      <c r="X692" s="819"/>
      <c r="Y692" s="819"/>
      <c r="Z692" s="819"/>
    </row>
    <row r="693" spans="1:26" ht="86.25" customHeight="1">
      <c r="A693" s="819"/>
      <c r="B693" s="819"/>
      <c r="C693" s="819"/>
      <c r="D693" s="819"/>
      <c r="E693" s="819"/>
      <c r="F693" s="865"/>
      <c r="G693" s="819"/>
      <c r="H693" s="819"/>
      <c r="I693" s="819"/>
      <c r="J693" s="819"/>
      <c r="K693" s="819"/>
      <c r="L693" s="819"/>
      <c r="M693" s="819"/>
      <c r="N693" s="819"/>
      <c r="O693" s="819"/>
      <c r="P693" s="819"/>
      <c r="Q693" s="819"/>
      <c r="R693" s="819"/>
      <c r="S693" s="819"/>
      <c r="T693" s="819"/>
      <c r="U693" s="819"/>
      <c r="V693" s="819"/>
      <c r="W693" s="819"/>
      <c r="X693" s="819"/>
      <c r="Y693" s="819"/>
      <c r="Z693" s="819"/>
    </row>
    <row r="694" spans="1:26" ht="86.25" customHeight="1">
      <c r="A694" s="819"/>
      <c r="B694" s="819"/>
      <c r="C694" s="819"/>
      <c r="D694" s="819"/>
      <c r="E694" s="819"/>
      <c r="F694" s="865"/>
      <c r="G694" s="819"/>
      <c r="H694" s="819"/>
      <c r="I694" s="819"/>
      <c r="J694" s="819"/>
      <c r="K694" s="819"/>
      <c r="L694" s="819"/>
      <c r="M694" s="819"/>
      <c r="N694" s="819"/>
      <c r="O694" s="819"/>
      <c r="P694" s="819"/>
      <c r="Q694" s="819"/>
      <c r="R694" s="819"/>
      <c r="S694" s="819"/>
      <c r="T694" s="819"/>
      <c r="U694" s="819"/>
      <c r="V694" s="819"/>
      <c r="W694" s="819"/>
      <c r="X694" s="819"/>
      <c r="Y694" s="819"/>
      <c r="Z694" s="819"/>
    </row>
    <row r="695" spans="1:26" ht="86.25" customHeight="1">
      <c r="A695" s="819"/>
      <c r="B695" s="819"/>
      <c r="C695" s="819"/>
      <c r="D695" s="819"/>
      <c r="E695" s="819"/>
      <c r="F695" s="865"/>
      <c r="G695" s="819"/>
      <c r="H695" s="819"/>
      <c r="I695" s="819"/>
      <c r="J695" s="819"/>
      <c r="K695" s="819"/>
      <c r="L695" s="819"/>
      <c r="M695" s="819"/>
      <c r="N695" s="819"/>
      <c r="O695" s="819"/>
      <c r="P695" s="819"/>
      <c r="Q695" s="819"/>
      <c r="R695" s="819"/>
      <c r="S695" s="819"/>
      <c r="T695" s="819"/>
      <c r="U695" s="819"/>
      <c r="V695" s="819"/>
      <c r="W695" s="819"/>
      <c r="X695" s="819"/>
      <c r="Y695" s="819"/>
      <c r="Z695" s="819"/>
    </row>
    <row r="696" spans="1:26" ht="86.25" customHeight="1">
      <c r="A696" s="819"/>
      <c r="B696" s="819"/>
      <c r="C696" s="819"/>
      <c r="D696" s="819"/>
      <c r="E696" s="819"/>
      <c r="F696" s="865"/>
      <c r="G696" s="819"/>
      <c r="H696" s="819"/>
      <c r="I696" s="819"/>
      <c r="J696" s="819"/>
      <c r="K696" s="819"/>
      <c r="L696" s="819"/>
      <c r="M696" s="819"/>
      <c r="N696" s="819"/>
      <c r="O696" s="819"/>
      <c r="P696" s="819"/>
      <c r="Q696" s="819"/>
      <c r="R696" s="819"/>
      <c r="S696" s="819"/>
      <c r="T696" s="819"/>
      <c r="U696" s="819"/>
      <c r="V696" s="819"/>
      <c r="W696" s="819"/>
      <c r="X696" s="819"/>
      <c r="Y696" s="819"/>
      <c r="Z696" s="819"/>
    </row>
    <row r="697" spans="1:26" ht="86.25" customHeight="1">
      <c r="A697" s="819"/>
      <c r="B697" s="819"/>
      <c r="C697" s="819"/>
      <c r="D697" s="819"/>
      <c r="E697" s="819"/>
      <c r="F697" s="865"/>
      <c r="G697" s="819"/>
      <c r="H697" s="819"/>
      <c r="I697" s="819"/>
      <c r="J697" s="819"/>
      <c r="K697" s="819"/>
      <c r="L697" s="819"/>
      <c r="M697" s="819"/>
      <c r="N697" s="819"/>
      <c r="O697" s="819"/>
      <c r="P697" s="819"/>
      <c r="Q697" s="819"/>
      <c r="R697" s="819"/>
      <c r="S697" s="819"/>
      <c r="T697" s="819"/>
      <c r="U697" s="819"/>
      <c r="V697" s="819"/>
      <c r="W697" s="819"/>
      <c r="X697" s="819"/>
      <c r="Y697" s="819"/>
      <c r="Z697" s="819"/>
    </row>
    <row r="698" spans="1:26" ht="86.25" customHeight="1">
      <c r="A698" s="819"/>
      <c r="B698" s="819"/>
      <c r="C698" s="819"/>
      <c r="D698" s="819"/>
      <c r="E698" s="819"/>
      <c r="F698" s="865"/>
      <c r="G698" s="819"/>
      <c r="H698" s="819"/>
      <c r="I698" s="819"/>
      <c r="J698" s="819"/>
      <c r="K698" s="819"/>
      <c r="L698" s="819"/>
      <c r="M698" s="819"/>
      <c r="N698" s="819"/>
      <c r="O698" s="819"/>
      <c r="P698" s="819"/>
      <c r="Q698" s="819"/>
      <c r="R698" s="819"/>
      <c r="S698" s="819"/>
      <c r="T698" s="819"/>
      <c r="U698" s="819"/>
      <c r="V698" s="819"/>
      <c r="W698" s="819"/>
      <c r="X698" s="819"/>
      <c r="Y698" s="819"/>
      <c r="Z698" s="819"/>
    </row>
    <row r="699" spans="1:26" ht="86.25" customHeight="1">
      <c r="A699" s="819"/>
      <c r="B699" s="819"/>
      <c r="C699" s="819"/>
      <c r="D699" s="819"/>
      <c r="E699" s="819"/>
      <c r="F699" s="865"/>
      <c r="G699" s="819"/>
      <c r="H699" s="819"/>
      <c r="I699" s="819"/>
      <c r="J699" s="819"/>
      <c r="K699" s="819"/>
      <c r="L699" s="819"/>
      <c r="M699" s="819"/>
      <c r="N699" s="819"/>
      <c r="O699" s="819"/>
      <c r="P699" s="819"/>
      <c r="Q699" s="819"/>
      <c r="R699" s="819"/>
      <c r="S699" s="819"/>
      <c r="T699" s="819"/>
      <c r="U699" s="819"/>
      <c r="V699" s="819"/>
      <c r="W699" s="819"/>
      <c r="X699" s="819"/>
      <c r="Y699" s="819"/>
      <c r="Z699" s="819"/>
    </row>
    <row r="700" spans="1:26" ht="86.25" customHeight="1">
      <c r="A700" s="819"/>
      <c r="B700" s="819"/>
      <c r="C700" s="819"/>
      <c r="D700" s="819"/>
      <c r="E700" s="819"/>
      <c r="F700" s="865"/>
      <c r="G700" s="819"/>
      <c r="H700" s="819"/>
      <c r="I700" s="819"/>
      <c r="J700" s="819"/>
      <c r="K700" s="819"/>
      <c r="L700" s="819"/>
      <c r="M700" s="819"/>
      <c r="N700" s="819"/>
      <c r="O700" s="819"/>
      <c r="P700" s="819"/>
      <c r="Q700" s="819"/>
      <c r="R700" s="819"/>
      <c r="S700" s="819"/>
      <c r="T700" s="819"/>
      <c r="U700" s="819"/>
      <c r="V700" s="819"/>
      <c r="W700" s="819"/>
      <c r="X700" s="819"/>
      <c r="Y700" s="819"/>
      <c r="Z700" s="819"/>
    </row>
    <row r="701" spans="1:26" ht="86.25" customHeight="1">
      <c r="A701" s="819"/>
      <c r="B701" s="819"/>
      <c r="C701" s="819"/>
      <c r="D701" s="819"/>
      <c r="E701" s="819"/>
      <c r="F701" s="865"/>
      <c r="G701" s="819"/>
      <c r="H701" s="819"/>
      <c r="I701" s="819"/>
      <c r="J701" s="819"/>
      <c r="K701" s="819"/>
      <c r="L701" s="819"/>
      <c r="M701" s="819"/>
      <c r="N701" s="819"/>
      <c r="O701" s="819"/>
      <c r="P701" s="819"/>
      <c r="Q701" s="819"/>
      <c r="R701" s="819"/>
      <c r="S701" s="819"/>
      <c r="T701" s="819"/>
      <c r="U701" s="819"/>
      <c r="V701" s="819"/>
      <c r="W701" s="819"/>
      <c r="X701" s="819"/>
      <c r="Y701" s="819"/>
      <c r="Z701" s="819"/>
    </row>
    <row r="702" spans="1:26" ht="86.25" customHeight="1">
      <c r="A702" s="819"/>
      <c r="B702" s="819"/>
      <c r="C702" s="819"/>
      <c r="D702" s="819"/>
      <c r="E702" s="819"/>
      <c r="F702" s="865"/>
      <c r="G702" s="819"/>
      <c r="H702" s="819"/>
      <c r="I702" s="819"/>
      <c r="J702" s="819"/>
      <c r="K702" s="819"/>
      <c r="L702" s="819"/>
      <c r="M702" s="819"/>
      <c r="N702" s="819"/>
      <c r="O702" s="819"/>
      <c r="P702" s="819"/>
      <c r="Q702" s="819"/>
      <c r="R702" s="819"/>
      <c r="S702" s="819"/>
      <c r="T702" s="819"/>
      <c r="U702" s="819"/>
      <c r="V702" s="819"/>
      <c r="W702" s="819"/>
      <c r="X702" s="819"/>
      <c r="Y702" s="819"/>
      <c r="Z702" s="819"/>
    </row>
    <row r="703" spans="1:26" ht="86.25" customHeight="1">
      <c r="A703" s="819"/>
      <c r="B703" s="819"/>
      <c r="C703" s="819"/>
      <c r="D703" s="819"/>
      <c r="E703" s="819"/>
      <c r="F703" s="865"/>
      <c r="G703" s="819"/>
      <c r="H703" s="819"/>
      <c r="I703" s="819"/>
      <c r="J703" s="819"/>
      <c r="K703" s="819"/>
      <c r="L703" s="819"/>
      <c r="M703" s="819"/>
      <c r="N703" s="819"/>
      <c r="O703" s="819"/>
      <c r="P703" s="819"/>
      <c r="Q703" s="819"/>
      <c r="R703" s="819"/>
      <c r="S703" s="819"/>
      <c r="T703" s="819"/>
      <c r="U703" s="819"/>
      <c r="V703" s="819"/>
      <c r="W703" s="819"/>
      <c r="X703" s="819"/>
      <c r="Y703" s="819"/>
      <c r="Z703" s="819"/>
    </row>
    <row r="704" spans="1:26" ht="86.25" customHeight="1">
      <c r="A704" s="819"/>
      <c r="B704" s="819"/>
      <c r="C704" s="819"/>
      <c r="D704" s="819"/>
      <c r="E704" s="819"/>
      <c r="F704" s="865"/>
      <c r="G704" s="819"/>
      <c r="H704" s="819"/>
      <c r="I704" s="819"/>
      <c r="J704" s="819"/>
      <c r="K704" s="819"/>
      <c r="L704" s="819"/>
      <c r="M704" s="819"/>
      <c r="N704" s="819"/>
      <c r="O704" s="819"/>
      <c r="P704" s="819"/>
      <c r="Q704" s="819"/>
      <c r="R704" s="819"/>
      <c r="S704" s="819"/>
      <c r="T704" s="819"/>
      <c r="U704" s="819"/>
      <c r="V704" s="819"/>
      <c r="W704" s="819"/>
      <c r="X704" s="819"/>
      <c r="Y704" s="819"/>
      <c r="Z704" s="819"/>
    </row>
    <row r="705" spans="1:26" ht="86.25" customHeight="1">
      <c r="A705" s="819"/>
      <c r="B705" s="819"/>
      <c r="C705" s="819"/>
      <c r="D705" s="819"/>
      <c r="E705" s="819"/>
      <c r="F705" s="865"/>
      <c r="G705" s="819"/>
      <c r="H705" s="819"/>
      <c r="I705" s="819"/>
      <c r="J705" s="819"/>
      <c r="K705" s="819"/>
      <c r="L705" s="819"/>
      <c r="M705" s="819"/>
      <c r="N705" s="819"/>
      <c r="O705" s="819"/>
      <c r="P705" s="819"/>
      <c r="Q705" s="819"/>
      <c r="R705" s="819"/>
      <c r="S705" s="819"/>
      <c r="T705" s="819"/>
      <c r="U705" s="819"/>
      <c r="V705" s="819"/>
      <c r="W705" s="819"/>
      <c r="X705" s="819"/>
      <c r="Y705" s="819"/>
      <c r="Z705" s="819"/>
    </row>
    <row r="706" spans="1:26" ht="86.25" customHeight="1">
      <c r="A706" s="819"/>
      <c r="B706" s="819"/>
      <c r="C706" s="819"/>
      <c r="D706" s="819"/>
      <c r="E706" s="819"/>
      <c r="F706" s="865"/>
      <c r="G706" s="819"/>
      <c r="H706" s="819"/>
      <c r="I706" s="819"/>
      <c r="J706" s="819"/>
      <c r="K706" s="819"/>
      <c r="L706" s="819"/>
      <c r="M706" s="819"/>
      <c r="N706" s="819"/>
      <c r="O706" s="819"/>
      <c r="P706" s="819"/>
      <c r="Q706" s="819"/>
      <c r="R706" s="819"/>
      <c r="S706" s="819"/>
      <c r="T706" s="819"/>
      <c r="U706" s="819"/>
      <c r="V706" s="819"/>
      <c r="W706" s="819"/>
      <c r="X706" s="819"/>
      <c r="Y706" s="819"/>
      <c r="Z706" s="819"/>
    </row>
    <row r="707" spans="1:26" ht="86.25" customHeight="1">
      <c r="A707" s="819"/>
      <c r="B707" s="819"/>
      <c r="C707" s="819"/>
      <c r="D707" s="819"/>
      <c r="E707" s="819"/>
      <c r="F707" s="865"/>
      <c r="G707" s="819"/>
      <c r="H707" s="819"/>
      <c r="I707" s="819"/>
      <c r="J707" s="819"/>
      <c r="K707" s="819"/>
      <c r="L707" s="819"/>
      <c r="M707" s="819"/>
      <c r="N707" s="819"/>
      <c r="O707" s="819"/>
      <c r="P707" s="819"/>
      <c r="Q707" s="819"/>
      <c r="R707" s="819"/>
      <c r="S707" s="819"/>
      <c r="T707" s="819"/>
      <c r="U707" s="819"/>
      <c r="V707" s="819"/>
      <c r="W707" s="819"/>
      <c r="X707" s="819"/>
      <c r="Y707" s="819"/>
      <c r="Z707" s="819"/>
    </row>
    <row r="708" spans="1:26" ht="86.25" customHeight="1">
      <c r="A708" s="819"/>
      <c r="B708" s="819"/>
      <c r="C708" s="819"/>
      <c r="D708" s="819"/>
      <c r="E708" s="819"/>
      <c r="F708" s="865"/>
      <c r="G708" s="819"/>
      <c r="H708" s="819"/>
      <c r="I708" s="819"/>
      <c r="J708" s="819"/>
      <c r="K708" s="819"/>
      <c r="L708" s="819"/>
      <c r="M708" s="819"/>
      <c r="N708" s="819"/>
      <c r="O708" s="819"/>
      <c r="P708" s="819"/>
      <c r="Q708" s="819"/>
      <c r="R708" s="819"/>
      <c r="S708" s="819"/>
      <c r="T708" s="819"/>
      <c r="U708" s="819"/>
      <c r="V708" s="819"/>
      <c r="W708" s="819"/>
      <c r="X708" s="819"/>
      <c r="Y708" s="819"/>
      <c r="Z708" s="819"/>
    </row>
    <row r="709" spans="1:26" ht="86.25" customHeight="1">
      <c r="A709" s="819"/>
      <c r="B709" s="819"/>
      <c r="C709" s="819"/>
      <c r="D709" s="819"/>
      <c r="E709" s="819"/>
      <c r="F709" s="865"/>
      <c r="G709" s="819"/>
      <c r="H709" s="819"/>
      <c r="I709" s="819"/>
      <c r="J709" s="819"/>
      <c r="K709" s="819"/>
      <c r="L709" s="819"/>
      <c r="M709" s="819"/>
      <c r="N709" s="819"/>
      <c r="O709" s="819"/>
      <c r="P709" s="819"/>
      <c r="Q709" s="819"/>
      <c r="R709" s="819"/>
      <c r="S709" s="819"/>
      <c r="T709" s="819"/>
      <c r="U709" s="819"/>
      <c r="V709" s="819"/>
      <c r="W709" s="819"/>
      <c r="X709" s="819"/>
      <c r="Y709" s="819"/>
      <c r="Z709" s="819"/>
    </row>
    <row r="710" spans="1:26" ht="86.25" customHeight="1">
      <c r="A710" s="819"/>
      <c r="B710" s="819"/>
      <c r="C710" s="819"/>
      <c r="D710" s="819"/>
      <c r="E710" s="819"/>
      <c r="F710" s="865"/>
      <c r="G710" s="819"/>
      <c r="H710" s="819"/>
      <c r="I710" s="819"/>
      <c r="J710" s="819"/>
      <c r="K710" s="819"/>
      <c r="L710" s="819"/>
      <c r="M710" s="819"/>
      <c r="N710" s="819"/>
      <c r="O710" s="819"/>
      <c r="P710" s="819"/>
      <c r="Q710" s="819"/>
      <c r="R710" s="819"/>
      <c r="S710" s="819"/>
      <c r="T710" s="819"/>
      <c r="U710" s="819"/>
      <c r="V710" s="819"/>
      <c r="W710" s="819"/>
      <c r="X710" s="819"/>
      <c r="Y710" s="819"/>
      <c r="Z710" s="819"/>
    </row>
    <row r="711" spans="1:26" ht="86.25" customHeight="1">
      <c r="A711" s="819"/>
      <c r="B711" s="819"/>
      <c r="C711" s="819"/>
      <c r="D711" s="819"/>
      <c r="E711" s="819"/>
      <c r="F711" s="865"/>
      <c r="G711" s="819"/>
      <c r="H711" s="819"/>
      <c r="I711" s="819"/>
      <c r="J711" s="819"/>
      <c r="K711" s="819"/>
      <c r="L711" s="819"/>
      <c r="M711" s="819"/>
      <c r="N711" s="819"/>
      <c r="O711" s="819"/>
      <c r="P711" s="819"/>
      <c r="Q711" s="819"/>
      <c r="R711" s="819"/>
      <c r="S711" s="819"/>
      <c r="T711" s="819"/>
      <c r="U711" s="819"/>
      <c r="V711" s="819"/>
      <c r="W711" s="819"/>
      <c r="X711" s="819"/>
      <c r="Y711" s="819"/>
      <c r="Z711" s="819"/>
    </row>
    <row r="712" spans="1:26" ht="86.25" customHeight="1">
      <c r="A712" s="819"/>
      <c r="B712" s="819"/>
      <c r="C712" s="819"/>
      <c r="D712" s="819"/>
      <c r="E712" s="819"/>
      <c r="F712" s="865"/>
      <c r="G712" s="819"/>
      <c r="H712" s="819"/>
      <c r="I712" s="819"/>
      <c r="J712" s="819"/>
      <c r="K712" s="819"/>
      <c r="L712" s="819"/>
      <c r="M712" s="819"/>
      <c r="N712" s="819"/>
      <c r="O712" s="819"/>
      <c r="P712" s="819"/>
      <c r="Q712" s="819"/>
      <c r="R712" s="819"/>
      <c r="S712" s="819"/>
      <c r="T712" s="819"/>
      <c r="U712" s="819"/>
      <c r="V712" s="819"/>
      <c r="W712" s="819"/>
      <c r="X712" s="819"/>
      <c r="Y712" s="819"/>
      <c r="Z712" s="819"/>
    </row>
    <row r="713" spans="1:26" ht="86.25" customHeight="1">
      <c r="A713" s="819"/>
      <c r="B713" s="819"/>
      <c r="C713" s="819"/>
      <c r="D713" s="819"/>
      <c r="E713" s="819"/>
      <c r="F713" s="865"/>
      <c r="G713" s="819"/>
      <c r="H713" s="819"/>
      <c r="I713" s="819"/>
      <c r="J713" s="819"/>
      <c r="K713" s="819"/>
      <c r="L713" s="819"/>
      <c r="M713" s="819"/>
      <c r="N713" s="819"/>
      <c r="O713" s="819"/>
      <c r="P713" s="819"/>
      <c r="Q713" s="819"/>
      <c r="R713" s="819"/>
      <c r="S713" s="819"/>
      <c r="T713" s="819"/>
      <c r="U713" s="819"/>
      <c r="V713" s="819"/>
      <c r="W713" s="819"/>
      <c r="X713" s="819"/>
      <c r="Y713" s="819"/>
      <c r="Z713" s="819"/>
    </row>
    <row r="714" spans="1:26" ht="86.25" customHeight="1">
      <c r="A714" s="819"/>
      <c r="B714" s="819"/>
      <c r="C714" s="819"/>
      <c r="D714" s="819"/>
      <c r="E714" s="819"/>
      <c r="F714" s="865"/>
      <c r="G714" s="819"/>
      <c r="H714" s="819"/>
      <c r="I714" s="819"/>
      <c r="J714" s="819"/>
      <c r="K714" s="819"/>
      <c r="L714" s="819"/>
      <c r="M714" s="819"/>
      <c r="N714" s="819"/>
      <c r="O714" s="819"/>
      <c r="P714" s="819"/>
      <c r="Q714" s="819"/>
      <c r="R714" s="819"/>
      <c r="S714" s="819"/>
      <c r="T714" s="819"/>
      <c r="U714" s="819"/>
      <c r="V714" s="819"/>
      <c r="W714" s="819"/>
      <c r="X714" s="819"/>
      <c r="Y714" s="819"/>
      <c r="Z714" s="819"/>
    </row>
    <row r="715" spans="1:26" ht="86.25" customHeight="1">
      <c r="A715" s="819"/>
      <c r="B715" s="819"/>
      <c r="C715" s="819"/>
      <c r="D715" s="819"/>
      <c r="E715" s="819"/>
      <c r="F715" s="865"/>
      <c r="G715" s="819"/>
      <c r="H715" s="819"/>
      <c r="I715" s="819"/>
      <c r="J715" s="819"/>
      <c r="K715" s="819"/>
      <c r="L715" s="819"/>
      <c r="M715" s="819"/>
      <c r="N715" s="819"/>
      <c r="O715" s="819"/>
      <c r="P715" s="819"/>
      <c r="Q715" s="819"/>
      <c r="R715" s="819"/>
      <c r="S715" s="819"/>
      <c r="T715" s="819"/>
      <c r="U715" s="819"/>
      <c r="V715" s="819"/>
      <c r="W715" s="819"/>
      <c r="X715" s="819"/>
      <c r="Y715" s="819"/>
      <c r="Z715" s="819"/>
    </row>
    <row r="716" spans="1:26" ht="86.25" customHeight="1">
      <c r="A716" s="819"/>
      <c r="B716" s="819"/>
      <c r="C716" s="819"/>
      <c r="D716" s="819"/>
      <c r="E716" s="819"/>
      <c r="F716" s="865"/>
      <c r="G716" s="819"/>
      <c r="H716" s="819"/>
      <c r="I716" s="819"/>
      <c r="J716" s="819"/>
      <c r="K716" s="819"/>
      <c r="L716" s="819"/>
      <c r="M716" s="819"/>
      <c r="N716" s="819"/>
      <c r="O716" s="819"/>
      <c r="P716" s="819"/>
      <c r="Q716" s="819"/>
      <c r="R716" s="819"/>
      <c r="S716" s="819"/>
      <c r="T716" s="819"/>
      <c r="U716" s="819"/>
      <c r="V716" s="819"/>
      <c r="W716" s="819"/>
      <c r="X716" s="819"/>
      <c r="Y716" s="819"/>
      <c r="Z716" s="819"/>
    </row>
    <row r="717" spans="1:26" ht="86.25" customHeight="1">
      <c r="A717" s="819"/>
      <c r="B717" s="819"/>
      <c r="C717" s="819"/>
      <c r="D717" s="819"/>
      <c r="E717" s="819"/>
      <c r="F717" s="865"/>
      <c r="G717" s="819"/>
      <c r="H717" s="819"/>
      <c r="I717" s="819"/>
      <c r="J717" s="819"/>
      <c r="K717" s="819"/>
      <c r="L717" s="819"/>
      <c r="M717" s="819"/>
      <c r="N717" s="819"/>
      <c r="O717" s="819"/>
      <c r="P717" s="819"/>
      <c r="Q717" s="819"/>
      <c r="R717" s="819"/>
      <c r="S717" s="819"/>
      <c r="T717" s="819"/>
      <c r="U717" s="819"/>
      <c r="V717" s="819"/>
      <c r="W717" s="819"/>
      <c r="X717" s="819"/>
      <c r="Y717" s="819"/>
      <c r="Z717" s="819"/>
    </row>
    <row r="718" spans="1:26" ht="86.25" customHeight="1">
      <c r="A718" s="819"/>
      <c r="B718" s="819"/>
      <c r="C718" s="819"/>
      <c r="D718" s="819"/>
      <c r="E718" s="819"/>
      <c r="F718" s="865"/>
      <c r="G718" s="819"/>
      <c r="H718" s="819"/>
      <c r="I718" s="819"/>
      <c r="J718" s="819"/>
      <c r="K718" s="819"/>
      <c r="L718" s="819"/>
      <c r="M718" s="819"/>
      <c r="N718" s="819"/>
      <c r="O718" s="819"/>
      <c r="P718" s="819"/>
      <c r="Q718" s="819"/>
      <c r="R718" s="819"/>
      <c r="S718" s="819"/>
      <c r="T718" s="819"/>
      <c r="U718" s="819"/>
      <c r="V718" s="819"/>
      <c r="W718" s="819"/>
      <c r="X718" s="819"/>
      <c r="Y718" s="819"/>
      <c r="Z718" s="819"/>
    </row>
    <row r="719" spans="1:26" ht="86.25" customHeight="1">
      <c r="A719" s="819"/>
      <c r="B719" s="819"/>
      <c r="C719" s="819"/>
      <c r="D719" s="819"/>
      <c r="E719" s="819"/>
      <c r="F719" s="865"/>
      <c r="G719" s="819"/>
      <c r="H719" s="819"/>
      <c r="I719" s="819"/>
      <c r="J719" s="819"/>
      <c r="K719" s="819"/>
      <c r="L719" s="819"/>
      <c r="M719" s="819"/>
      <c r="N719" s="819"/>
      <c r="O719" s="819"/>
      <c r="P719" s="819"/>
      <c r="Q719" s="819"/>
      <c r="R719" s="819"/>
      <c r="S719" s="819"/>
      <c r="T719" s="819"/>
      <c r="U719" s="819"/>
      <c r="V719" s="819"/>
      <c r="W719" s="819"/>
      <c r="X719" s="819"/>
      <c r="Y719" s="819"/>
      <c r="Z719" s="819"/>
    </row>
    <row r="720" spans="1:26" ht="86.25" customHeight="1">
      <c r="A720" s="819"/>
      <c r="B720" s="819"/>
      <c r="C720" s="819"/>
      <c r="D720" s="819"/>
      <c r="E720" s="819"/>
      <c r="F720" s="865"/>
      <c r="G720" s="819"/>
      <c r="H720" s="819"/>
      <c r="I720" s="819"/>
      <c r="J720" s="819"/>
      <c r="K720" s="819"/>
      <c r="L720" s="819"/>
      <c r="M720" s="819"/>
      <c r="N720" s="819"/>
      <c r="O720" s="819"/>
      <c r="P720" s="819"/>
      <c r="Q720" s="819"/>
      <c r="R720" s="819"/>
      <c r="S720" s="819"/>
      <c r="T720" s="819"/>
      <c r="U720" s="819"/>
      <c r="V720" s="819"/>
      <c r="W720" s="819"/>
      <c r="X720" s="819"/>
      <c r="Y720" s="819"/>
      <c r="Z720" s="819"/>
    </row>
    <row r="721" spans="1:26" ht="86.25" customHeight="1">
      <c r="A721" s="819"/>
      <c r="B721" s="819"/>
      <c r="C721" s="819"/>
      <c r="D721" s="819"/>
      <c r="E721" s="819"/>
      <c r="F721" s="865"/>
      <c r="G721" s="819"/>
      <c r="H721" s="819"/>
      <c r="I721" s="819"/>
      <c r="J721" s="819"/>
      <c r="K721" s="819"/>
      <c r="L721" s="819"/>
      <c r="M721" s="819"/>
      <c r="N721" s="819"/>
      <c r="O721" s="819"/>
      <c r="P721" s="819"/>
      <c r="Q721" s="819"/>
      <c r="R721" s="819"/>
      <c r="S721" s="819"/>
      <c r="T721" s="819"/>
      <c r="U721" s="819"/>
      <c r="V721" s="819"/>
      <c r="W721" s="819"/>
      <c r="X721" s="819"/>
      <c r="Y721" s="819"/>
      <c r="Z721" s="819"/>
    </row>
    <row r="722" spans="1:26" ht="86.25" customHeight="1">
      <c r="A722" s="819"/>
      <c r="B722" s="819"/>
      <c r="C722" s="819"/>
      <c r="D722" s="819"/>
      <c r="E722" s="819"/>
      <c r="F722" s="865"/>
      <c r="G722" s="819"/>
      <c r="H722" s="819"/>
      <c r="I722" s="819"/>
      <c r="J722" s="819"/>
      <c r="K722" s="819"/>
      <c r="L722" s="819"/>
      <c r="M722" s="819"/>
      <c r="N722" s="819"/>
      <c r="O722" s="819"/>
      <c r="P722" s="819"/>
      <c r="Q722" s="819"/>
      <c r="R722" s="819"/>
      <c r="S722" s="819"/>
      <c r="T722" s="819"/>
      <c r="U722" s="819"/>
      <c r="V722" s="819"/>
      <c r="W722" s="819"/>
      <c r="X722" s="819"/>
      <c r="Y722" s="819"/>
      <c r="Z722" s="819"/>
    </row>
    <row r="723" spans="1:26" ht="86.25" customHeight="1">
      <c r="A723" s="819"/>
      <c r="B723" s="819"/>
      <c r="C723" s="819"/>
      <c r="D723" s="819"/>
      <c r="E723" s="819"/>
      <c r="F723" s="865"/>
      <c r="G723" s="819"/>
      <c r="H723" s="819"/>
      <c r="I723" s="819"/>
      <c r="J723" s="819"/>
      <c r="K723" s="819"/>
      <c r="L723" s="819"/>
      <c r="M723" s="819"/>
      <c r="N723" s="819"/>
      <c r="O723" s="819"/>
      <c r="P723" s="819"/>
      <c r="Q723" s="819"/>
      <c r="R723" s="819"/>
      <c r="S723" s="819"/>
      <c r="T723" s="819"/>
      <c r="U723" s="819"/>
      <c r="V723" s="819"/>
      <c r="W723" s="819"/>
      <c r="X723" s="819"/>
      <c r="Y723" s="819"/>
      <c r="Z723" s="819"/>
    </row>
    <row r="724" spans="1:26" ht="86.25" customHeight="1">
      <c r="A724" s="819"/>
      <c r="B724" s="819"/>
      <c r="C724" s="819"/>
      <c r="D724" s="819"/>
      <c r="E724" s="819"/>
      <c r="F724" s="865"/>
      <c r="G724" s="819"/>
      <c r="H724" s="819"/>
      <c r="I724" s="819"/>
      <c r="J724" s="819"/>
      <c r="K724" s="819"/>
      <c r="L724" s="819"/>
      <c r="M724" s="819"/>
      <c r="N724" s="819"/>
      <c r="O724" s="819"/>
      <c r="P724" s="819"/>
      <c r="Q724" s="819"/>
      <c r="R724" s="819"/>
      <c r="S724" s="819"/>
      <c r="T724" s="819"/>
      <c r="U724" s="819"/>
      <c r="V724" s="819"/>
      <c r="W724" s="819"/>
      <c r="X724" s="819"/>
      <c r="Y724" s="819"/>
      <c r="Z724" s="819"/>
    </row>
    <row r="725" spans="1:26" ht="86.25" customHeight="1">
      <c r="A725" s="819"/>
      <c r="B725" s="819"/>
      <c r="C725" s="819"/>
      <c r="D725" s="819"/>
      <c r="E725" s="819"/>
      <c r="F725" s="865"/>
      <c r="G725" s="819"/>
      <c r="H725" s="819"/>
      <c r="I725" s="819"/>
      <c r="J725" s="819"/>
      <c r="K725" s="819"/>
      <c r="L725" s="819"/>
      <c r="M725" s="819"/>
      <c r="N725" s="819"/>
      <c r="O725" s="819"/>
      <c r="P725" s="819"/>
      <c r="Q725" s="819"/>
      <c r="R725" s="819"/>
      <c r="S725" s="819"/>
      <c r="T725" s="819"/>
      <c r="U725" s="819"/>
      <c r="V725" s="819"/>
      <c r="W725" s="819"/>
      <c r="X725" s="819"/>
      <c r="Y725" s="819"/>
      <c r="Z725" s="819"/>
    </row>
    <row r="726" spans="1:26" ht="86.25" customHeight="1">
      <c r="A726" s="819"/>
      <c r="B726" s="819"/>
      <c r="C726" s="819"/>
      <c r="D726" s="819"/>
      <c r="E726" s="819"/>
      <c r="F726" s="865"/>
      <c r="G726" s="819"/>
      <c r="H726" s="819"/>
      <c r="I726" s="819"/>
      <c r="J726" s="819"/>
      <c r="K726" s="819"/>
      <c r="L726" s="819"/>
      <c r="M726" s="819"/>
      <c r="N726" s="819"/>
      <c r="O726" s="819"/>
      <c r="P726" s="819"/>
      <c r="Q726" s="819"/>
      <c r="R726" s="819"/>
      <c r="S726" s="819"/>
      <c r="T726" s="819"/>
      <c r="U726" s="819"/>
      <c r="V726" s="819"/>
      <c r="W726" s="819"/>
      <c r="X726" s="819"/>
      <c r="Y726" s="819"/>
      <c r="Z726" s="819"/>
    </row>
    <row r="727" spans="1:26" ht="86.25" customHeight="1">
      <c r="A727" s="819"/>
      <c r="B727" s="819"/>
      <c r="C727" s="819"/>
      <c r="D727" s="819"/>
      <c r="E727" s="819"/>
      <c r="F727" s="865"/>
      <c r="G727" s="819"/>
      <c r="H727" s="819"/>
      <c r="I727" s="819"/>
      <c r="J727" s="819"/>
      <c r="K727" s="819"/>
      <c r="L727" s="819"/>
      <c r="M727" s="819"/>
      <c r="N727" s="819"/>
      <c r="O727" s="819"/>
      <c r="P727" s="819"/>
      <c r="Q727" s="819"/>
      <c r="R727" s="819"/>
      <c r="S727" s="819"/>
      <c r="T727" s="819"/>
      <c r="U727" s="819"/>
      <c r="V727" s="819"/>
      <c r="W727" s="819"/>
      <c r="X727" s="819"/>
      <c r="Y727" s="819"/>
      <c r="Z727" s="819"/>
    </row>
    <row r="728" spans="1:26" ht="86.25" customHeight="1">
      <c r="A728" s="819"/>
      <c r="B728" s="819"/>
      <c r="C728" s="819"/>
      <c r="D728" s="819"/>
      <c r="E728" s="819"/>
      <c r="F728" s="865"/>
      <c r="G728" s="819"/>
      <c r="H728" s="819"/>
      <c r="I728" s="819"/>
      <c r="J728" s="819"/>
      <c r="K728" s="819"/>
      <c r="L728" s="819"/>
      <c r="M728" s="819"/>
      <c r="N728" s="819"/>
      <c r="O728" s="819"/>
      <c r="P728" s="819"/>
      <c r="Q728" s="819"/>
      <c r="R728" s="819"/>
      <c r="S728" s="819"/>
      <c r="T728" s="819"/>
      <c r="U728" s="819"/>
      <c r="V728" s="819"/>
      <c r="W728" s="819"/>
      <c r="X728" s="819"/>
      <c r="Y728" s="819"/>
      <c r="Z728" s="819"/>
    </row>
    <row r="729" spans="1:26" ht="86.25" customHeight="1">
      <c r="A729" s="819"/>
      <c r="B729" s="819"/>
      <c r="C729" s="819"/>
      <c r="D729" s="819"/>
      <c r="E729" s="819"/>
      <c r="F729" s="865"/>
      <c r="G729" s="819"/>
      <c r="H729" s="819"/>
      <c r="I729" s="819"/>
      <c r="J729" s="819"/>
      <c r="K729" s="819"/>
      <c r="L729" s="819"/>
      <c r="M729" s="819"/>
      <c r="N729" s="819"/>
      <c r="O729" s="819"/>
      <c r="P729" s="819"/>
      <c r="Q729" s="819"/>
      <c r="R729" s="819"/>
      <c r="S729" s="819"/>
      <c r="T729" s="819"/>
      <c r="U729" s="819"/>
      <c r="V729" s="819"/>
      <c r="W729" s="819"/>
      <c r="X729" s="819"/>
      <c r="Y729" s="819"/>
      <c r="Z729" s="819"/>
    </row>
    <row r="730" spans="1:26" ht="86.25" customHeight="1">
      <c r="A730" s="819"/>
      <c r="B730" s="819"/>
      <c r="C730" s="819"/>
      <c r="D730" s="819"/>
      <c r="E730" s="819"/>
      <c r="F730" s="865"/>
      <c r="G730" s="819"/>
      <c r="H730" s="819"/>
      <c r="I730" s="819"/>
      <c r="J730" s="819"/>
      <c r="K730" s="819"/>
      <c r="L730" s="819"/>
      <c r="M730" s="819"/>
      <c r="N730" s="819"/>
      <c r="O730" s="819"/>
      <c r="P730" s="819"/>
      <c r="Q730" s="819"/>
      <c r="R730" s="819"/>
      <c r="S730" s="819"/>
      <c r="T730" s="819"/>
      <c r="U730" s="819"/>
      <c r="V730" s="819"/>
      <c r="W730" s="819"/>
      <c r="X730" s="819"/>
      <c r="Y730" s="819"/>
      <c r="Z730" s="819"/>
    </row>
    <row r="731" spans="1:26" ht="86.25" customHeight="1">
      <c r="A731" s="819"/>
      <c r="B731" s="819"/>
      <c r="C731" s="819"/>
      <c r="D731" s="819"/>
      <c r="E731" s="819"/>
      <c r="F731" s="865"/>
      <c r="G731" s="819"/>
      <c r="H731" s="819"/>
      <c r="I731" s="819"/>
      <c r="J731" s="819"/>
      <c r="K731" s="819"/>
      <c r="L731" s="819"/>
      <c r="M731" s="819"/>
      <c r="N731" s="819"/>
      <c r="O731" s="819"/>
      <c r="P731" s="819"/>
      <c r="Q731" s="819"/>
      <c r="R731" s="819"/>
      <c r="S731" s="819"/>
      <c r="T731" s="819"/>
      <c r="U731" s="819"/>
      <c r="V731" s="819"/>
      <c r="W731" s="819"/>
      <c r="X731" s="819"/>
      <c r="Y731" s="819"/>
      <c r="Z731" s="819"/>
    </row>
    <row r="732" spans="1:26" ht="86.25" customHeight="1">
      <c r="A732" s="819"/>
      <c r="B732" s="819"/>
      <c r="C732" s="819"/>
      <c r="D732" s="819"/>
      <c r="E732" s="819"/>
      <c r="F732" s="865"/>
      <c r="G732" s="819"/>
      <c r="H732" s="819"/>
      <c r="I732" s="819"/>
      <c r="J732" s="819"/>
      <c r="K732" s="819"/>
      <c r="L732" s="819"/>
      <c r="M732" s="819"/>
      <c r="N732" s="819"/>
      <c r="O732" s="819"/>
      <c r="P732" s="819"/>
      <c r="Q732" s="819"/>
      <c r="R732" s="819"/>
      <c r="S732" s="819"/>
      <c r="T732" s="819"/>
      <c r="U732" s="819"/>
      <c r="V732" s="819"/>
      <c r="W732" s="819"/>
      <c r="X732" s="819"/>
      <c r="Y732" s="819"/>
      <c r="Z732" s="819"/>
    </row>
    <row r="733" spans="1:26" ht="86.25" customHeight="1">
      <c r="A733" s="819"/>
      <c r="B733" s="819"/>
      <c r="C733" s="819"/>
      <c r="D733" s="819"/>
      <c r="E733" s="819"/>
      <c r="F733" s="865"/>
      <c r="G733" s="819"/>
      <c r="H733" s="819"/>
      <c r="I733" s="819"/>
      <c r="J733" s="819"/>
      <c r="K733" s="819"/>
      <c r="L733" s="819"/>
      <c r="M733" s="819"/>
      <c r="N733" s="819"/>
      <c r="O733" s="819"/>
      <c r="P733" s="819"/>
      <c r="Q733" s="819"/>
      <c r="R733" s="819"/>
      <c r="S733" s="819"/>
      <c r="T733" s="819"/>
      <c r="U733" s="819"/>
      <c r="V733" s="819"/>
      <c r="W733" s="819"/>
      <c r="X733" s="819"/>
      <c r="Y733" s="819"/>
      <c r="Z733" s="819"/>
    </row>
    <row r="734" spans="1:26" ht="86.25" customHeight="1">
      <c r="A734" s="819"/>
      <c r="B734" s="819"/>
      <c r="C734" s="819"/>
      <c r="D734" s="819"/>
      <c r="E734" s="819"/>
      <c r="F734" s="865"/>
      <c r="G734" s="819"/>
      <c r="H734" s="819"/>
      <c r="I734" s="819"/>
      <c r="J734" s="819"/>
      <c r="K734" s="819"/>
      <c r="L734" s="819"/>
      <c r="M734" s="819"/>
      <c r="N734" s="819"/>
      <c r="O734" s="819"/>
      <c r="P734" s="819"/>
      <c r="Q734" s="819"/>
      <c r="R734" s="819"/>
      <c r="S734" s="819"/>
      <c r="T734" s="819"/>
      <c r="U734" s="819"/>
      <c r="V734" s="819"/>
      <c r="W734" s="819"/>
      <c r="X734" s="819"/>
      <c r="Y734" s="819"/>
      <c r="Z734" s="819"/>
    </row>
    <row r="735" spans="1:26" ht="86.25" customHeight="1">
      <c r="A735" s="819"/>
      <c r="B735" s="819"/>
      <c r="C735" s="819"/>
      <c r="D735" s="819"/>
      <c r="E735" s="819"/>
      <c r="F735" s="865"/>
      <c r="G735" s="819"/>
      <c r="H735" s="819"/>
      <c r="I735" s="819"/>
      <c r="J735" s="819"/>
      <c r="K735" s="819"/>
      <c r="L735" s="819"/>
      <c r="M735" s="819"/>
      <c r="N735" s="819"/>
      <c r="O735" s="819"/>
      <c r="P735" s="819"/>
      <c r="Q735" s="819"/>
      <c r="R735" s="819"/>
      <c r="S735" s="819"/>
      <c r="T735" s="819"/>
      <c r="U735" s="819"/>
      <c r="V735" s="819"/>
      <c r="W735" s="819"/>
      <c r="X735" s="819"/>
      <c r="Y735" s="819"/>
      <c r="Z735" s="819"/>
    </row>
    <row r="736" spans="1:26" ht="86.25" customHeight="1">
      <c r="A736" s="819"/>
      <c r="B736" s="819"/>
      <c r="C736" s="819"/>
      <c r="D736" s="819"/>
      <c r="E736" s="819"/>
      <c r="F736" s="865"/>
      <c r="G736" s="819"/>
      <c r="H736" s="819"/>
      <c r="I736" s="819"/>
      <c r="J736" s="819"/>
      <c r="K736" s="819"/>
      <c r="L736" s="819"/>
      <c r="M736" s="819"/>
      <c r="N736" s="819"/>
      <c r="O736" s="819"/>
      <c r="P736" s="819"/>
      <c r="Q736" s="819"/>
      <c r="R736" s="819"/>
      <c r="S736" s="819"/>
      <c r="T736" s="819"/>
      <c r="U736" s="819"/>
      <c r="V736" s="819"/>
      <c r="W736" s="819"/>
      <c r="X736" s="819"/>
      <c r="Y736" s="819"/>
      <c r="Z736" s="819"/>
    </row>
    <row r="737" spans="1:26" ht="86.25" customHeight="1">
      <c r="A737" s="819"/>
      <c r="B737" s="819"/>
      <c r="C737" s="819"/>
      <c r="D737" s="819"/>
      <c r="E737" s="819"/>
      <c r="F737" s="865"/>
      <c r="G737" s="819"/>
      <c r="H737" s="819"/>
      <c r="I737" s="819"/>
      <c r="J737" s="819"/>
      <c r="K737" s="819"/>
      <c r="L737" s="819"/>
      <c r="M737" s="819"/>
      <c r="N737" s="819"/>
      <c r="O737" s="819"/>
      <c r="P737" s="819"/>
      <c r="Q737" s="819"/>
      <c r="R737" s="819"/>
      <c r="S737" s="819"/>
      <c r="T737" s="819"/>
      <c r="U737" s="819"/>
      <c r="V737" s="819"/>
      <c r="W737" s="819"/>
      <c r="X737" s="819"/>
      <c r="Y737" s="819"/>
      <c r="Z737" s="819"/>
    </row>
    <row r="738" spans="1:26" ht="86.25" customHeight="1">
      <c r="A738" s="819"/>
      <c r="B738" s="819"/>
      <c r="C738" s="819"/>
      <c r="D738" s="819"/>
      <c r="E738" s="819"/>
      <c r="F738" s="865"/>
      <c r="G738" s="819"/>
      <c r="H738" s="819"/>
      <c r="I738" s="819"/>
      <c r="J738" s="819"/>
      <c r="K738" s="819"/>
      <c r="L738" s="819"/>
      <c r="M738" s="819"/>
      <c r="N738" s="819"/>
      <c r="O738" s="819"/>
      <c r="P738" s="819"/>
      <c r="Q738" s="819"/>
      <c r="R738" s="819"/>
      <c r="S738" s="819"/>
      <c r="T738" s="819"/>
      <c r="U738" s="819"/>
      <c r="V738" s="819"/>
      <c r="W738" s="819"/>
      <c r="X738" s="819"/>
      <c r="Y738" s="819"/>
      <c r="Z738" s="819"/>
    </row>
    <row r="739" spans="1:26" ht="86.25" customHeight="1">
      <c r="A739" s="819"/>
      <c r="B739" s="819"/>
      <c r="C739" s="819"/>
      <c r="D739" s="819"/>
      <c r="E739" s="819"/>
      <c r="F739" s="865"/>
      <c r="G739" s="819"/>
      <c r="H739" s="819"/>
      <c r="I739" s="819"/>
      <c r="J739" s="819"/>
      <c r="K739" s="819"/>
      <c r="L739" s="819"/>
      <c r="M739" s="819"/>
      <c r="N739" s="819"/>
      <c r="O739" s="819"/>
      <c r="P739" s="819"/>
      <c r="Q739" s="819"/>
      <c r="R739" s="819"/>
      <c r="S739" s="819"/>
      <c r="T739" s="819"/>
      <c r="U739" s="819"/>
      <c r="V739" s="819"/>
      <c r="W739" s="819"/>
      <c r="X739" s="819"/>
      <c r="Y739" s="819"/>
      <c r="Z739" s="819"/>
    </row>
    <row r="740" spans="1:26" ht="86.25" customHeight="1">
      <c r="A740" s="819"/>
      <c r="B740" s="819"/>
      <c r="C740" s="819"/>
      <c r="D740" s="819"/>
      <c r="E740" s="819"/>
      <c r="F740" s="865"/>
      <c r="G740" s="819"/>
      <c r="H740" s="819"/>
      <c r="I740" s="819"/>
      <c r="J740" s="819"/>
      <c r="K740" s="819"/>
      <c r="L740" s="819"/>
      <c r="M740" s="819"/>
      <c r="N740" s="819"/>
      <c r="O740" s="819"/>
      <c r="P740" s="819"/>
      <c r="Q740" s="819"/>
      <c r="R740" s="819"/>
      <c r="S740" s="819"/>
      <c r="T740" s="819"/>
      <c r="U740" s="819"/>
      <c r="V740" s="819"/>
      <c r="W740" s="819"/>
      <c r="X740" s="819"/>
      <c r="Y740" s="819"/>
      <c r="Z740" s="819"/>
    </row>
    <row r="741" spans="1:26" ht="86.25" customHeight="1">
      <c r="A741" s="819"/>
      <c r="B741" s="819"/>
      <c r="C741" s="819"/>
      <c r="D741" s="819"/>
      <c r="E741" s="819"/>
      <c r="F741" s="865"/>
      <c r="G741" s="819"/>
      <c r="H741" s="819"/>
      <c r="I741" s="819"/>
      <c r="J741" s="819"/>
      <c r="K741" s="819"/>
      <c r="L741" s="819"/>
      <c r="M741" s="819"/>
      <c r="N741" s="819"/>
      <c r="O741" s="819"/>
      <c r="P741" s="819"/>
      <c r="Q741" s="819"/>
      <c r="R741" s="819"/>
      <c r="S741" s="819"/>
      <c r="T741" s="819"/>
      <c r="U741" s="819"/>
      <c r="V741" s="819"/>
      <c r="W741" s="819"/>
      <c r="X741" s="819"/>
      <c r="Y741" s="819"/>
      <c r="Z741" s="819"/>
    </row>
    <row r="742" spans="1:26" ht="86.25" customHeight="1">
      <c r="A742" s="819"/>
      <c r="B742" s="819"/>
      <c r="C742" s="819"/>
      <c r="D742" s="819"/>
      <c r="E742" s="819"/>
      <c r="F742" s="865"/>
      <c r="G742" s="819"/>
      <c r="H742" s="819"/>
      <c r="I742" s="819"/>
      <c r="J742" s="819"/>
      <c r="K742" s="819"/>
      <c r="L742" s="819"/>
      <c r="M742" s="819"/>
      <c r="N742" s="819"/>
      <c r="O742" s="819"/>
      <c r="P742" s="819"/>
      <c r="Q742" s="819"/>
      <c r="R742" s="819"/>
      <c r="S742" s="819"/>
      <c r="T742" s="819"/>
      <c r="U742" s="819"/>
      <c r="V742" s="819"/>
      <c r="W742" s="819"/>
      <c r="X742" s="819"/>
      <c r="Y742" s="819"/>
      <c r="Z742" s="819"/>
    </row>
    <row r="743" spans="1:26" ht="86.25" customHeight="1">
      <c r="A743" s="819"/>
      <c r="B743" s="819"/>
      <c r="C743" s="819"/>
      <c r="D743" s="819"/>
      <c r="E743" s="819"/>
      <c r="F743" s="865"/>
      <c r="G743" s="819"/>
      <c r="H743" s="819"/>
      <c r="I743" s="819"/>
      <c r="J743" s="819"/>
      <c r="K743" s="819"/>
      <c r="L743" s="819"/>
      <c r="M743" s="819"/>
      <c r="N743" s="819"/>
      <c r="O743" s="819"/>
      <c r="P743" s="819"/>
      <c r="Q743" s="819"/>
      <c r="R743" s="819"/>
      <c r="S743" s="819"/>
      <c r="T743" s="819"/>
      <c r="U743" s="819"/>
      <c r="V743" s="819"/>
      <c r="W743" s="819"/>
      <c r="X743" s="819"/>
      <c r="Y743" s="819"/>
      <c r="Z743" s="819"/>
    </row>
    <row r="744" spans="1:26" ht="86.25" customHeight="1">
      <c r="A744" s="819"/>
      <c r="B744" s="819"/>
      <c r="C744" s="819"/>
      <c r="D744" s="819"/>
      <c r="E744" s="819"/>
      <c r="F744" s="865"/>
      <c r="G744" s="819"/>
      <c r="H744" s="819"/>
      <c r="I744" s="819"/>
      <c r="J744" s="819"/>
      <c r="K744" s="819"/>
      <c r="L744" s="819"/>
      <c r="M744" s="819"/>
      <c r="N744" s="819"/>
      <c r="O744" s="819"/>
      <c r="P744" s="819"/>
      <c r="Q744" s="819"/>
      <c r="R744" s="819"/>
      <c r="S744" s="819"/>
      <c r="T744" s="819"/>
      <c r="U744" s="819"/>
      <c r="V744" s="819"/>
      <c r="W744" s="819"/>
      <c r="X744" s="819"/>
      <c r="Y744" s="819"/>
      <c r="Z744" s="819"/>
    </row>
    <row r="745" spans="1:26" ht="86.25" customHeight="1">
      <c r="A745" s="819"/>
      <c r="B745" s="819"/>
      <c r="C745" s="819"/>
      <c r="D745" s="819"/>
      <c r="E745" s="819"/>
      <c r="F745" s="865"/>
      <c r="G745" s="819"/>
      <c r="H745" s="819"/>
      <c r="I745" s="819"/>
      <c r="J745" s="819"/>
      <c r="K745" s="819"/>
      <c r="L745" s="819"/>
      <c r="M745" s="819"/>
      <c r="N745" s="819"/>
      <c r="O745" s="819"/>
      <c r="P745" s="819"/>
      <c r="Q745" s="819"/>
      <c r="R745" s="819"/>
      <c r="S745" s="819"/>
      <c r="T745" s="819"/>
      <c r="U745" s="819"/>
      <c r="V745" s="819"/>
      <c r="W745" s="819"/>
      <c r="X745" s="819"/>
      <c r="Y745" s="819"/>
      <c r="Z745" s="819"/>
    </row>
    <row r="746" spans="1:26" ht="86.25" customHeight="1">
      <c r="A746" s="819"/>
      <c r="B746" s="819"/>
      <c r="C746" s="819"/>
      <c r="D746" s="819"/>
      <c r="E746" s="819"/>
      <c r="F746" s="865"/>
      <c r="G746" s="819"/>
      <c r="H746" s="819"/>
      <c r="I746" s="819"/>
      <c r="J746" s="819"/>
      <c r="K746" s="819"/>
      <c r="L746" s="819"/>
      <c r="M746" s="819"/>
      <c r="N746" s="819"/>
      <c r="O746" s="819"/>
      <c r="P746" s="819"/>
      <c r="Q746" s="819"/>
      <c r="R746" s="819"/>
      <c r="S746" s="819"/>
      <c r="T746" s="819"/>
      <c r="U746" s="819"/>
      <c r="V746" s="819"/>
      <c r="W746" s="819"/>
      <c r="X746" s="819"/>
      <c r="Y746" s="819"/>
      <c r="Z746" s="819"/>
    </row>
    <row r="747" spans="1:26" ht="86.25" customHeight="1">
      <c r="A747" s="819"/>
      <c r="B747" s="819"/>
      <c r="C747" s="819"/>
      <c r="D747" s="819"/>
      <c r="E747" s="819"/>
      <c r="F747" s="865"/>
      <c r="G747" s="819"/>
      <c r="H747" s="819"/>
      <c r="I747" s="819"/>
      <c r="J747" s="819"/>
      <c r="K747" s="819"/>
      <c r="L747" s="819"/>
      <c r="M747" s="819"/>
      <c r="N747" s="819"/>
      <c r="O747" s="819"/>
      <c r="P747" s="819"/>
      <c r="Q747" s="819"/>
      <c r="R747" s="819"/>
      <c r="S747" s="819"/>
      <c r="T747" s="819"/>
      <c r="U747" s="819"/>
      <c r="V747" s="819"/>
      <c r="W747" s="819"/>
      <c r="X747" s="819"/>
      <c r="Y747" s="819"/>
      <c r="Z747" s="819"/>
    </row>
    <row r="748" spans="1:26" ht="86.25" customHeight="1">
      <c r="A748" s="819"/>
      <c r="B748" s="819"/>
      <c r="C748" s="819"/>
      <c r="D748" s="819"/>
      <c r="E748" s="819"/>
      <c r="F748" s="865"/>
      <c r="G748" s="819"/>
      <c r="H748" s="819"/>
      <c r="I748" s="819"/>
      <c r="J748" s="819"/>
      <c r="K748" s="819"/>
      <c r="L748" s="819"/>
      <c r="M748" s="819"/>
      <c r="N748" s="819"/>
      <c r="O748" s="819"/>
      <c r="P748" s="819"/>
      <c r="Q748" s="819"/>
      <c r="R748" s="819"/>
      <c r="S748" s="819"/>
      <c r="T748" s="819"/>
      <c r="U748" s="819"/>
      <c r="V748" s="819"/>
      <c r="W748" s="819"/>
      <c r="X748" s="819"/>
      <c r="Y748" s="819"/>
      <c r="Z748" s="819"/>
    </row>
    <row r="749" spans="1:26" ht="86.25" customHeight="1">
      <c r="A749" s="819"/>
      <c r="B749" s="819"/>
      <c r="C749" s="819"/>
      <c r="D749" s="819"/>
      <c r="E749" s="819"/>
      <c r="F749" s="865"/>
      <c r="G749" s="819"/>
      <c r="H749" s="819"/>
      <c r="I749" s="819"/>
      <c r="J749" s="819"/>
      <c r="K749" s="819"/>
      <c r="L749" s="819"/>
      <c r="M749" s="819"/>
      <c r="N749" s="819"/>
      <c r="O749" s="819"/>
      <c r="P749" s="819"/>
      <c r="Q749" s="819"/>
      <c r="R749" s="819"/>
      <c r="S749" s="819"/>
      <c r="T749" s="819"/>
      <c r="U749" s="819"/>
      <c r="V749" s="819"/>
      <c r="W749" s="819"/>
      <c r="X749" s="819"/>
      <c r="Y749" s="819"/>
      <c r="Z749" s="819"/>
    </row>
    <row r="750" spans="1:26" ht="86.25" customHeight="1">
      <c r="A750" s="819"/>
      <c r="B750" s="819"/>
      <c r="C750" s="819"/>
      <c r="D750" s="819"/>
      <c r="E750" s="819"/>
      <c r="F750" s="865"/>
      <c r="G750" s="819"/>
      <c r="H750" s="819"/>
      <c r="I750" s="819"/>
      <c r="J750" s="819"/>
      <c r="K750" s="819"/>
      <c r="L750" s="819"/>
      <c r="M750" s="819"/>
      <c r="N750" s="819"/>
      <c r="O750" s="819"/>
      <c r="P750" s="819"/>
      <c r="Q750" s="819"/>
      <c r="R750" s="819"/>
      <c r="S750" s="819"/>
      <c r="T750" s="819"/>
      <c r="U750" s="819"/>
      <c r="V750" s="819"/>
      <c r="W750" s="819"/>
      <c r="X750" s="819"/>
      <c r="Y750" s="819"/>
      <c r="Z750" s="819"/>
    </row>
    <row r="751" spans="1:26" ht="86.25" customHeight="1">
      <c r="A751" s="819"/>
      <c r="B751" s="819"/>
      <c r="C751" s="819"/>
      <c r="D751" s="819"/>
      <c r="E751" s="819"/>
      <c r="F751" s="865"/>
      <c r="G751" s="819"/>
      <c r="H751" s="819"/>
      <c r="I751" s="819"/>
      <c r="J751" s="819"/>
      <c r="K751" s="819"/>
      <c r="L751" s="819"/>
      <c r="M751" s="819"/>
      <c r="N751" s="819"/>
      <c r="O751" s="819"/>
      <c r="P751" s="819"/>
      <c r="Q751" s="819"/>
      <c r="R751" s="819"/>
      <c r="S751" s="819"/>
      <c r="T751" s="819"/>
      <c r="U751" s="819"/>
      <c r="V751" s="819"/>
      <c r="W751" s="819"/>
      <c r="X751" s="819"/>
      <c r="Y751" s="819"/>
      <c r="Z751" s="819"/>
    </row>
    <row r="752" spans="1:26" ht="86.25" customHeight="1">
      <c r="A752" s="819"/>
      <c r="B752" s="819"/>
      <c r="C752" s="819"/>
      <c r="D752" s="819"/>
      <c r="E752" s="819"/>
      <c r="F752" s="865"/>
      <c r="G752" s="819"/>
      <c r="H752" s="819"/>
      <c r="I752" s="819"/>
      <c r="J752" s="819"/>
      <c r="K752" s="819"/>
      <c r="L752" s="819"/>
      <c r="M752" s="819"/>
      <c r="N752" s="819"/>
      <c r="O752" s="819"/>
      <c r="P752" s="819"/>
      <c r="Q752" s="819"/>
      <c r="R752" s="819"/>
      <c r="S752" s="819"/>
      <c r="T752" s="819"/>
      <c r="U752" s="819"/>
      <c r="V752" s="819"/>
      <c r="W752" s="819"/>
      <c r="X752" s="819"/>
      <c r="Y752" s="819"/>
      <c r="Z752" s="819"/>
    </row>
    <row r="753" spans="1:26" ht="86.25" customHeight="1">
      <c r="A753" s="819"/>
      <c r="B753" s="819"/>
      <c r="C753" s="819"/>
      <c r="D753" s="819"/>
      <c r="E753" s="819"/>
      <c r="F753" s="865"/>
      <c r="G753" s="819"/>
      <c r="H753" s="819"/>
      <c r="I753" s="819"/>
      <c r="J753" s="819"/>
      <c r="K753" s="819"/>
      <c r="L753" s="819"/>
      <c r="M753" s="819"/>
      <c r="N753" s="819"/>
      <c r="O753" s="819"/>
      <c r="P753" s="819"/>
      <c r="Q753" s="819"/>
      <c r="R753" s="819"/>
      <c r="S753" s="819"/>
      <c r="T753" s="819"/>
      <c r="U753" s="819"/>
      <c r="V753" s="819"/>
      <c r="W753" s="819"/>
      <c r="X753" s="819"/>
      <c r="Y753" s="819"/>
      <c r="Z753" s="819"/>
    </row>
    <row r="754" spans="1:26" ht="86.25" customHeight="1">
      <c r="A754" s="819"/>
      <c r="B754" s="819"/>
      <c r="C754" s="819"/>
      <c r="D754" s="819"/>
      <c r="E754" s="819"/>
      <c r="F754" s="865"/>
      <c r="G754" s="819"/>
      <c r="H754" s="819"/>
      <c r="I754" s="819"/>
      <c r="J754" s="819"/>
      <c r="K754" s="819"/>
      <c r="L754" s="819"/>
      <c r="M754" s="819"/>
      <c r="N754" s="819"/>
      <c r="O754" s="819"/>
      <c r="P754" s="819"/>
      <c r="Q754" s="819"/>
      <c r="R754" s="819"/>
      <c r="S754" s="819"/>
      <c r="T754" s="819"/>
      <c r="U754" s="819"/>
      <c r="V754" s="819"/>
      <c r="W754" s="819"/>
      <c r="X754" s="819"/>
      <c r="Y754" s="819"/>
      <c r="Z754" s="819"/>
    </row>
    <row r="755" spans="1:26" ht="86.25" customHeight="1">
      <c r="A755" s="819"/>
      <c r="B755" s="819"/>
      <c r="C755" s="819"/>
      <c r="D755" s="819"/>
      <c r="E755" s="819"/>
      <c r="F755" s="865"/>
      <c r="G755" s="819"/>
      <c r="H755" s="819"/>
      <c r="I755" s="819"/>
      <c r="J755" s="819"/>
      <c r="K755" s="819"/>
      <c r="L755" s="819"/>
      <c r="M755" s="819"/>
      <c r="N755" s="819"/>
      <c r="O755" s="819"/>
      <c r="P755" s="819"/>
      <c r="Q755" s="819"/>
      <c r="R755" s="819"/>
      <c r="S755" s="819"/>
      <c r="T755" s="819"/>
      <c r="U755" s="819"/>
      <c r="V755" s="819"/>
      <c r="W755" s="819"/>
      <c r="X755" s="819"/>
      <c r="Y755" s="819"/>
      <c r="Z755" s="819"/>
    </row>
    <row r="756" spans="1:26" ht="86.25" customHeight="1">
      <c r="A756" s="819"/>
      <c r="B756" s="819"/>
      <c r="C756" s="819"/>
      <c r="D756" s="819"/>
      <c r="E756" s="819"/>
      <c r="F756" s="865"/>
      <c r="G756" s="819"/>
      <c r="H756" s="819"/>
      <c r="I756" s="819"/>
      <c r="J756" s="819"/>
      <c r="K756" s="819"/>
      <c r="L756" s="819"/>
      <c r="M756" s="819"/>
      <c r="N756" s="819"/>
      <c r="O756" s="819"/>
      <c r="P756" s="819"/>
      <c r="Q756" s="819"/>
      <c r="R756" s="819"/>
      <c r="S756" s="819"/>
      <c r="T756" s="819"/>
      <c r="U756" s="819"/>
      <c r="V756" s="819"/>
      <c r="W756" s="819"/>
      <c r="X756" s="819"/>
      <c r="Y756" s="819"/>
      <c r="Z756" s="819"/>
    </row>
    <row r="757" spans="1:26" ht="86.25" customHeight="1">
      <c r="A757" s="819"/>
      <c r="B757" s="819"/>
      <c r="C757" s="819"/>
      <c r="D757" s="819"/>
      <c r="E757" s="819"/>
      <c r="F757" s="865"/>
      <c r="G757" s="819"/>
      <c r="H757" s="819"/>
      <c r="I757" s="819"/>
      <c r="J757" s="819"/>
      <c r="K757" s="819"/>
      <c r="L757" s="819"/>
      <c r="M757" s="819"/>
      <c r="N757" s="819"/>
      <c r="O757" s="819"/>
      <c r="P757" s="819"/>
      <c r="Q757" s="819"/>
      <c r="R757" s="819"/>
      <c r="S757" s="819"/>
      <c r="T757" s="819"/>
      <c r="U757" s="819"/>
      <c r="V757" s="819"/>
      <c r="W757" s="819"/>
      <c r="X757" s="819"/>
      <c r="Y757" s="819"/>
      <c r="Z757" s="819"/>
    </row>
    <row r="758" spans="1:26" ht="86.25" customHeight="1">
      <c r="A758" s="819"/>
      <c r="B758" s="819"/>
      <c r="C758" s="819"/>
      <c r="D758" s="819"/>
      <c r="E758" s="819"/>
      <c r="F758" s="865"/>
      <c r="G758" s="819"/>
      <c r="H758" s="819"/>
      <c r="I758" s="819"/>
      <c r="J758" s="819"/>
      <c r="K758" s="819"/>
      <c r="L758" s="819"/>
      <c r="M758" s="819"/>
      <c r="N758" s="819"/>
      <c r="O758" s="819"/>
      <c r="P758" s="819"/>
      <c r="Q758" s="819"/>
      <c r="R758" s="819"/>
      <c r="S758" s="819"/>
      <c r="T758" s="819"/>
      <c r="U758" s="819"/>
      <c r="V758" s="819"/>
      <c r="W758" s="819"/>
      <c r="X758" s="819"/>
      <c r="Y758" s="819"/>
      <c r="Z758" s="819"/>
    </row>
    <row r="759" spans="1:26" ht="86.25" customHeight="1">
      <c r="A759" s="819"/>
      <c r="B759" s="819"/>
      <c r="C759" s="819"/>
      <c r="D759" s="819"/>
      <c r="E759" s="819"/>
      <c r="F759" s="865"/>
      <c r="G759" s="819"/>
      <c r="H759" s="819"/>
      <c r="I759" s="819"/>
      <c r="J759" s="819"/>
      <c r="K759" s="819"/>
      <c r="L759" s="819"/>
      <c r="M759" s="819"/>
      <c r="N759" s="819"/>
      <c r="O759" s="819"/>
      <c r="P759" s="819"/>
      <c r="Q759" s="819"/>
      <c r="R759" s="819"/>
      <c r="S759" s="819"/>
      <c r="T759" s="819"/>
      <c r="U759" s="819"/>
      <c r="V759" s="819"/>
      <c r="W759" s="819"/>
      <c r="X759" s="819"/>
      <c r="Y759" s="819"/>
      <c r="Z759" s="819"/>
    </row>
    <row r="760" spans="1:26" ht="86.25" customHeight="1">
      <c r="A760" s="819"/>
      <c r="B760" s="819"/>
      <c r="C760" s="819"/>
      <c r="D760" s="819"/>
      <c r="E760" s="819"/>
      <c r="F760" s="865"/>
      <c r="G760" s="819"/>
      <c r="H760" s="819"/>
      <c r="I760" s="819"/>
      <c r="J760" s="819"/>
      <c r="K760" s="819"/>
      <c r="L760" s="819"/>
      <c r="M760" s="819"/>
      <c r="N760" s="819"/>
      <c r="O760" s="819"/>
      <c r="P760" s="819"/>
      <c r="Q760" s="819"/>
      <c r="R760" s="819"/>
      <c r="S760" s="819"/>
      <c r="T760" s="819"/>
      <c r="U760" s="819"/>
      <c r="V760" s="819"/>
      <c r="W760" s="819"/>
      <c r="X760" s="819"/>
      <c r="Y760" s="819"/>
      <c r="Z760" s="819"/>
    </row>
    <row r="761" spans="1:26" ht="86.25" customHeight="1">
      <c r="A761" s="819"/>
      <c r="B761" s="819"/>
      <c r="C761" s="819"/>
      <c r="D761" s="819"/>
      <c r="E761" s="819"/>
      <c r="F761" s="865"/>
      <c r="G761" s="819"/>
      <c r="H761" s="819"/>
      <c r="I761" s="819"/>
      <c r="J761" s="819"/>
      <c r="K761" s="819"/>
      <c r="L761" s="819"/>
      <c r="M761" s="819"/>
      <c r="N761" s="819"/>
      <c r="O761" s="819"/>
      <c r="P761" s="819"/>
      <c r="Q761" s="819"/>
      <c r="R761" s="819"/>
      <c r="S761" s="819"/>
      <c r="T761" s="819"/>
      <c r="U761" s="819"/>
      <c r="V761" s="819"/>
      <c r="W761" s="819"/>
      <c r="X761" s="819"/>
      <c r="Y761" s="819"/>
      <c r="Z761" s="819"/>
    </row>
    <row r="762" spans="1:26" ht="86.25" customHeight="1">
      <c r="A762" s="819"/>
      <c r="B762" s="819"/>
      <c r="C762" s="819"/>
      <c r="D762" s="819"/>
      <c r="E762" s="819"/>
      <c r="F762" s="865"/>
      <c r="G762" s="819"/>
      <c r="H762" s="819"/>
      <c r="I762" s="819"/>
      <c r="J762" s="819"/>
      <c r="K762" s="819"/>
      <c r="L762" s="819"/>
      <c r="M762" s="819"/>
      <c r="N762" s="819"/>
      <c r="O762" s="819"/>
      <c r="P762" s="819"/>
      <c r="Q762" s="819"/>
      <c r="R762" s="819"/>
      <c r="S762" s="819"/>
      <c r="T762" s="819"/>
      <c r="U762" s="819"/>
      <c r="V762" s="819"/>
      <c r="W762" s="819"/>
      <c r="X762" s="819"/>
      <c r="Y762" s="819"/>
      <c r="Z762" s="819"/>
    </row>
    <row r="763" spans="1:26" ht="86.25" customHeight="1">
      <c r="A763" s="819"/>
      <c r="B763" s="819"/>
      <c r="C763" s="819"/>
      <c r="D763" s="819"/>
      <c r="E763" s="819"/>
      <c r="F763" s="865"/>
      <c r="G763" s="819"/>
      <c r="H763" s="819"/>
      <c r="I763" s="819"/>
      <c r="J763" s="819"/>
      <c r="K763" s="819"/>
      <c r="L763" s="819"/>
      <c r="M763" s="819"/>
      <c r="N763" s="819"/>
      <c r="O763" s="819"/>
      <c r="P763" s="819"/>
      <c r="Q763" s="819"/>
      <c r="R763" s="819"/>
      <c r="S763" s="819"/>
      <c r="T763" s="819"/>
      <c r="U763" s="819"/>
      <c r="V763" s="819"/>
      <c r="W763" s="819"/>
      <c r="X763" s="819"/>
      <c r="Y763" s="819"/>
      <c r="Z763" s="819"/>
    </row>
    <row r="764" spans="1:26" ht="86.25" customHeight="1">
      <c r="A764" s="819"/>
      <c r="B764" s="819"/>
      <c r="C764" s="819"/>
      <c r="D764" s="819"/>
      <c r="E764" s="819"/>
      <c r="F764" s="865"/>
      <c r="G764" s="819"/>
      <c r="H764" s="819"/>
      <c r="I764" s="819"/>
      <c r="J764" s="819"/>
      <c r="K764" s="819"/>
      <c r="L764" s="819"/>
      <c r="M764" s="819"/>
      <c r="N764" s="819"/>
      <c r="O764" s="819"/>
      <c r="P764" s="819"/>
      <c r="Q764" s="819"/>
      <c r="R764" s="819"/>
      <c r="S764" s="819"/>
      <c r="T764" s="819"/>
      <c r="U764" s="819"/>
      <c r="V764" s="819"/>
      <c r="W764" s="819"/>
      <c r="X764" s="819"/>
      <c r="Y764" s="819"/>
      <c r="Z764" s="819"/>
    </row>
    <row r="765" spans="1:26" ht="86.25" customHeight="1">
      <c r="A765" s="819"/>
      <c r="B765" s="819"/>
      <c r="C765" s="819"/>
      <c r="D765" s="819"/>
      <c r="E765" s="819"/>
      <c r="F765" s="865"/>
      <c r="G765" s="819"/>
      <c r="H765" s="819"/>
      <c r="I765" s="819"/>
      <c r="J765" s="819"/>
      <c r="K765" s="819"/>
      <c r="L765" s="819"/>
      <c r="M765" s="819"/>
      <c r="N765" s="819"/>
      <c r="O765" s="819"/>
      <c r="P765" s="819"/>
      <c r="Q765" s="819"/>
      <c r="R765" s="819"/>
      <c r="S765" s="819"/>
      <c r="T765" s="819"/>
      <c r="U765" s="819"/>
      <c r="V765" s="819"/>
      <c r="W765" s="819"/>
      <c r="X765" s="819"/>
      <c r="Y765" s="819"/>
      <c r="Z765" s="819"/>
    </row>
    <row r="766" spans="1:26" ht="86.25" customHeight="1">
      <c r="A766" s="819"/>
      <c r="B766" s="819"/>
      <c r="C766" s="819"/>
      <c r="D766" s="819"/>
      <c r="E766" s="819"/>
      <c r="F766" s="865"/>
      <c r="G766" s="819"/>
      <c r="H766" s="819"/>
      <c r="I766" s="819"/>
      <c r="J766" s="819"/>
      <c r="K766" s="819"/>
      <c r="L766" s="819"/>
      <c r="M766" s="819"/>
      <c r="N766" s="819"/>
      <c r="O766" s="819"/>
      <c r="P766" s="819"/>
      <c r="Q766" s="819"/>
      <c r="R766" s="819"/>
      <c r="S766" s="819"/>
      <c r="T766" s="819"/>
      <c r="U766" s="819"/>
      <c r="V766" s="819"/>
      <c r="W766" s="819"/>
      <c r="X766" s="819"/>
      <c r="Y766" s="819"/>
      <c r="Z766" s="819"/>
    </row>
    <row r="767" spans="1:26" ht="86.25" customHeight="1">
      <c r="A767" s="819"/>
      <c r="B767" s="819"/>
      <c r="C767" s="819"/>
      <c r="D767" s="819"/>
      <c r="E767" s="819"/>
      <c r="F767" s="865"/>
      <c r="G767" s="819"/>
      <c r="H767" s="819"/>
      <c r="I767" s="819"/>
      <c r="J767" s="819"/>
      <c r="K767" s="819"/>
      <c r="L767" s="819"/>
      <c r="M767" s="819"/>
      <c r="N767" s="819"/>
      <c r="O767" s="819"/>
      <c r="P767" s="819"/>
      <c r="Q767" s="819"/>
      <c r="R767" s="819"/>
      <c r="S767" s="819"/>
      <c r="T767" s="819"/>
      <c r="U767" s="819"/>
      <c r="V767" s="819"/>
      <c r="W767" s="819"/>
      <c r="X767" s="819"/>
      <c r="Y767" s="819"/>
      <c r="Z767" s="819"/>
    </row>
    <row r="768" spans="1:26" ht="86.25" customHeight="1">
      <c r="A768" s="819"/>
      <c r="B768" s="819"/>
      <c r="C768" s="819"/>
      <c r="D768" s="819"/>
      <c r="E768" s="819"/>
      <c r="F768" s="865"/>
      <c r="G768" s="819"/>
      <c r="H768" s="819"/>
      <c r="I768" s="819"/>
      <c r="J768" s="819"/>
      <c r="K768" s="819"/>
      <c r="L768" s="819"/>
      <c r="M768" s="819"/>
      <c r="N768" s="819"/>
      <c r="O768" s="819"/>
      <c r="P768" s="819"/>
      <c r="Q768" s="819"/>
      <c r="R768" s="819"/>
      <c r="S768" s="819"/>
      <c r="T768" s="819"/>
      <c r="U768" s="819"/>
      <c r="V768" s="819"/>
      <c r="W768" s="819"/>
      <c r="X768" s="819"/>
      <c r="Y768" s="819"/>
      <c r="Z768" s="819"/>
    </row>
    <row r="769" spans="1:26" ht="86.25" customHeight="1">
      <c r="A769" s="819"/>
      <c r="B769" s="819"/>
      <c r="C769" s="819"/>
      <c r="D769" s="819"/>
      <c r="E769" s="819"/>
      <c r="F769" s="865"/>
      <c r="G769" s="819"/>
      <c r="H769" s="819"/>
      <c r="I769" s="819"/>
      <c r="J769" s="819"/>
      <c r="K769" s="819"/>
      <c r="L769" s="819"/>
      <c r="M769" s="819"/>
      <c r="N769" s="819"/>
      <c r="O769" s="819"/>
      <c r="P769" s="819"/>
      <c r="Q769" s="819"/>
      <c r="R769" s="819"/>
      <c r="S769" s="819"/>
      <c r="T769" s="819"/>
      <c r="U769" s="819"/>
      <c r="V769" s="819"/>
      <c r="W769" s="819"/>
      <c r="X769" s="819"/>
      <c r="Y769" s="819"/>
      <c r="Z769" s="819"/>
    </row>
    <row r="770" spans="1:26" ht="86.25" customHeight="1">
      <c r="A770" s="819"/>
      <c r="B770" s="819"/>
      <c r="C770" s="819"/>
      <c r="D770" s="819"/>
      <c r="E770" s="819"/>
      <c r="F770" s="865"/>
      <c r="G770" s="819"/>
      <c r="H770" s="819"/>
      <c r="I770" s="819"/>
      <c r="J770" s="819"/>
      <c r="K770" s="819"/>
      <c r="L770" s="819"/>
      <c r="M770" s="819"/>
      <c r="N770" s="819"/>
      <c r="O770" s="819"/>
      <c r="P770" s="819"/>
      <c r="Q770" s="819"/>
      <c r="R770" s="819"/>
      <c r="S770" s="819"/>
      <c r="T770" s="819"/>
      <c r="U770" s="819"/>
      <c r="V770" s="819"/>
      <c r="W770" s="819"/>
      <c r="X770" s="819"/>
      <c r="Y770" s="819"/>
      <c r="Z770" s="819"/>
    </row>
    <row r="771" spans="1:26" ht="86.25" customHeight="1">
      <c r="A771" s="819"/>
      <c r="B771" s="819"/>
      <c r="C771" s="819"/>
      <c r="D771" s="819"/>
      <c r="E771" s="819"/>
      <c r="F771" s="865"/>
      <c r="G771" s="819"/>
      <c r="H771" s="819"/>
      <c r="I771" s="819"/>
      <c r="J771" s="819"/>
      <c r="K771" s="819"/>
      <c r="L771" s="819"/>
      <c r="M771" s="819"/>
      <c r="N771" s="819"/>
      <c r="O771" s="819"/>
      <c r="P771" s="819"/>
      <c r="Q771" s="819"/>
      <c r="R771" s="819"/>
      <c r="S771" s="819"/>
      <c r="T771" s="819"/>
      <c r="U771" s="819"/>
      <c r="V771" s="819"/>
      <c r="W771" s="819"/>
      <c r="X771" s="819"/>
      <c r="Y771" s="819"/>
      <c r="Z771" s="819"/>
    </row>
    <row r="772" spans="1:26" ht="86.25" customHeight="1">
      <c r="A772" s="819"/>
      <c r="B772" s="819"/>
      <c r="C772" s="819"/>
      <c r="D772" s="819"/>
      <c r="E772" s="819"/>
      <c r="F772" s="865"/>
      <c r="G772" s="819"/>
      <c r="H772" s="819"/>
      <c r="I772" s="819"/>
      <c r="J772" s="819"/>
      <c r="K772" s="819"/>
      <c r="L772" s="819"/>
      <c r="M772" s="819"/>
      <c r="N772" s="819"/>
      <c r="O772" s="819"/>
      <c r="P772" s="819"/>
      <c r="Q772" s="819"/>
      <c r="R772" s="819"/>
      <c r="S772" s="819"/>
      <c r="T772" s="819"/>
      <c r="U772" s="819"/>
      <c r="V772" s="819"/>
      <c r="W772" s="819"/>
      <c r="X772" s="819"/>
      <c r="Y772" s="819"/>
      <c r="Z772" s="819"/>
    </row>
    <row r="773" spans="1:26" ht="86.25" customHeight="1">
      <c r="A773" s="819"/>
      <c r="B773" s="819"/>
      <c r="C773" s="819"/>
      <c r="D773" s="819"/>
      <c r="E773" s="819"/>
      <c r="F773" s="865"/>
      <c r="G773" s="819"/>
      <c r="H773" s="819"/>
      <c r="I773" s="819"/>
      <c r="J773" s="819"/>
      <c r="K773" s="819"/>
      <c r="L773" s="819"/>
      <c r="M773" s="819"/>
      <c r="N773" s="819"/>
      <c r="O773" s="819"/>
      <c r="P773" s="819"/>
      <c r="Q773" s="819"/>
      <c r="R773" s="819"/>
      <c r="S773" s="819"/>
      <c r="T773" s="819"/>
      <c r="U773" s="819"/>
      <c r="V773" s="819"/>
      <c r="W773" s="819"/>
      <c r="X773" s="819"/>
      <c r="Y773" s="819"/>
      <c r="Z773" s="819"/>
    </row>
    <row r="774" spans="1:26" ht="86.25" customHeight="1">
      <c r="A774" s="819"/>
      <c r="B774" s="819"/>
      <c r="C774" s="819"/>
      <c r="D774" s="819"/>
      <c r="E774" s="819"/>
      <c r="F774" s="865"/>
      <c r="G774" s="819"/>
      <c r="H774" s="819"/>
      <c r="I774" s="819"/>
      <c r="J774" s="819"/>
      <c r="K774" s="819"/>
      <c r="L774" s="819"/>
      <c r="M774" s="819"/>
      <c r="N774" s="819"/>
      <c r="O774" s="819"/>
      <c r="P774" s="819"/>
      <c r="Q774" s="819"/>
      <c r="R774" s="819"/>
      <c r="S774" s="819"/>
      <c r="T774" s="819"/>
      <c r="U774" s="819"/>
      <c r="V774" s="819"/>
      <c r="W774" s="819"/>
      <c r="X774" s="819"/>
      <c r="Y774" s="819"/>
      <c r="Z774" s="819"/>
    </row>
    <row r="775" spans="1:26" ht="86.25" customHeight="1">
      <c r="A775" s="819"/>
      <c r="B775" s="819"/>
      <c r="C775" s="819"/>
      <c r="D775" s="819"/>
      <c r="E775" s="819"/>
      <c r="F775" s="865"/>
      <c r="G775" s="819"/>
      <c r="H775" s="819"/>
      <c r="I775" s="819"/>
      <c r="J775" s="819"/>
      <c r="K775" s="819"/>
      <c r="L775" s="819"/>
      <c r="M775" s="819"/>
      <c r="N775" s="819"/>
      <c r="O775" s="819"/>
      <c r="P775" s="819"/>
      <c r="Q775" s="819"/>
      <c r="R775" s="819"/>
      <c r="S775" s="819"/>
      <c r="T775" s="819"/>
      <c r="U775" s="819"/>
      <c r="V775" s="819"/>
      <c r="W775" s="819"/>
      <c r="X775" s="819"/>
      <c r="Y775" s="819"/>
      <c r="Z775" s="819"/>
    </row>
    <row r="776" spans="1:26" ht="86.25" customHeight="1">
      <c r="A776" s="819"/>
      <c r="B776" s="819"/>
      <c r="C776" s="819"/>
      <c r="D776" s="819"/>
      <c r="E776" s="819"/>
      <c r="F776" s="865"/>
      <c r="G776" s="819"/>
      <c r="H776" s="819"/>
      <c r="I776" s="819"/>
      <c r="J776" s="819"/>
      <c r="K776" s="819"/>
      <c r="L776" s="819"/>
      <c r="M776" s="819"/>
      <c r="N776" s="819"/>
      <c r="O776" s="819"/>
      <c r="P776" s="819"/>
      <c r="Q776" s="819"/>
      <c r="R776" s="819"/>
      <c r="S776" s="819"/>
      <c r="T776" s="819"/>
      <c r="U776" s="819"/>
      <c r="V776" s="819"/>
      <c r="W776" s="819"/>
      <c r="X776" s="819"/>
      <c r="Y776" s="819"/>
      <c r="Z776" s="819"/>
    </row>
    <row r="777" spans="1:26" ht="86.25" customHeight="1">
      <c r="A777" s="819"/>
      <c r="B777" s="819"/>
      <c r="C777" s="819"/>
      <c r="D777" s="819"/>
      <c r="E777" s="819"/>
      <c r="F777" s="865"/>
      <c r="G777" s="819"/>
      <c r="H777" s="819"/>
      <c r="I777" s="819"/>
      <c r="J777" s="819"/>
      <c r="K777" s="819"/>
      <c r="L777" s="819"/>
      <c r="M777" s="819"/>
      <c r="N777" s="819"/>
      <c r="O777" s="819"/>
      <c r="P777" s="819"/>
      <c r="Q777" s="819"/>
      <c r="R777" s="819"/>
      <c r="S777" s="819"/>
      <c r="T777" s="819"/>
      <c r="U777" s="819"/>
      <c r="V777" s="819"/>
      <c r="W777" s="819"/>
      <c r="X777" s="819"/>
      <c r="Y777" s="819"/>
      <c r="Z777" s="819"/>
    </row>
    <row r="778" spans="1:26" ht="86.25" customHeight="1">
      <c r="A778" s="819"/>
      <c r="B778" s="819"/>
      <c r="C778" s="819"/>
      <c r="D778" s="819"/>
      <c r="E778" s="819"/>
      <c r="F778" s="865"/>
      <c r="G778" s="819"/>
      <c r="H778" s="819"/>
      <c r="I778" s="819"/>
      <c r="J778" s="819"/>
      <c r="K778" s="819"/>
      <c r="L778" s="819"/>
      <c r="M778" s="819"/>
      <c r="N778" s="819"/>
      <c r="O778" s="819"/>
      <c r="P778" s="819"/>
      <c r="Q778" s="819"/>
      <c r="R778" s="819"/>
      <c r="S778" s="819"/>
      <c r="T778" s="819"/>
      <c r="U778" s="819"/>
      <c r="V778" s="819"/>
      <c r="W778" s="819"/>
      <c r="X778" s="819"/>
      <c r="Y778" s="819"/>
      <c r="Z778" s="819"/>
    </row>
    <row r="779" spans="1:26" ht="86.25" customHeight="1">
      <c r="A779" s="819"/>
      <c r="B779" s="819"/>
      <c r="C779" s="819"/>
      <c r="D779" s="819"/>
      <c r="E779" s="819"/>
      <c r="F779" s="865"/>
      <c r="G779" s="819"/>
      <c r="H779" s="819"/>
      <c r="I779" s="819"/>
      <c r="J779" s="819"/>
      <c r="K779" s="819"/>
      <c r="L779" s="819"/>
      <c r="M779" s="819"/>
      <c r="N779" s="819"/>
      <c r="O779" s="819"/>
      <c r="P779" s="819"/>
      <c r="Q779" s="819"/>
      <c r="R779" s="819"/>
      <c r="S779" s="819"/>
      <c r="T779" s="819"/>
      <c r="U779" s="819"/>
      <c r="V779" s="819"/>
      <c r="W779" s="819"/>
      <c r="X779" s="819"/>
      <c r="Y779" s="819"/>
      <c r="Z779" s="819"/>
    </row>
    <row r="780" spans="1:26" ht="86.25" customHeight="1">
      <c r="A780" s="819"/>
      <c r="B780" s="819"/>
      <c r="C780" s="819"/>
      <c r="D780" s="819"/>
      <c r="E780" s="819"/>
      <c r="F780" s="865"/>
      <c r="G780" s="819"/>
      <c r="H780" s="819"/>
      <c r="I780" s="819"/>
      <c r="J780" s="819"/>
      <c r="K780" s="819"/>
      <c r="L780" s="819"/>
      <c r="M780" s="819"/>
      <c r="N780" s="819"/>
      <c r="O780" s="819"/>
      <c r="P780" s="819"/>
      <c r="Q780" s="819"/>
      <c r="R780" s="819"/>
      <c r="S780" s="819"/>
      <c r="T780" s="819"/>
      <c r="U780" s="819"/>
      <c r="V780" s="819"/>
      <c r="W780" s="819"/>
      <c r="X780" s="819"/>
      <c r="Y780" s="819"/>
      <c r="Z780" s="819"/>
    </row>
    <row r="781" spans="1:26" ht="86.25" customHeight="1">
      <c r="A781" s="819"/>
      <c r="B781" s="819"/>
      <c r="C781" s="819"/>
      <c r="D781" s="819"/>
      <c r="E781" s="819"/>
      <c r="F781" s="865"/>
      <c r="G781" s="819"/>
      <c r="H781" s="819"/>
      <c r="I781" s="819"/>
      <c r="J781" s="819"/>
      <c r="K781" s="819"/>
      <c r="L781" s="819"/>
      <c r="M781" s="819"/>
      <c r="N781" s="819"/>
      <c r="O781" s="819"/>
      <c r="P781" s="819"/>
      <c r="Q781" s="819"/>
      <c r="R781" s="819"/>
      <c r="S781" s="819"/>
      <c r="T781" s="819"/>
      <c r="U781" s="819"/>
      <c r="V781" s="819"/>
      <c r="W781" s="819"/>
      <c r="X781" s="819"/>
      <c r="Y781" s="819"/>
      <c r="Z781" s="819"/>
    </row>
    <row r="782" spans="1:26" ht="86.25" customHeight="1">
      <c r="A782" s="819"/>
      <c r="B782" s="819"/>
      <c r="C782" s="819"/>
      <c r="D782" s="819"/>
      <c r="E782" s="819"/>
      <c r="F782" s="865"/>
      <c r="G782" s="819"/>
      <c r="H782" s="819"/>
      <c r="I782" s="819"/>
      <c r="J782" s="819"/>
      <c r="K782" s="819"/>
      <c r="L782" s="819"/>
      <c r="M782" s="819"/>
      <c r="N782" s="819"/>
      <c r="O782" s="819"/>
      <c r="P782" s="819"/>
      <c r="Q782" s="819"/>
      <c r="R782" s="819"/>
      <c r="S782" s="819"/>
      <c r="T782" s="819"/>
      <c r="U782" s="819"/>
      <c r="V782" s="819"/>
      <c r="W782" s="819"/>
      <c r="X782" s="819"/>
      <c r="Y782" s="819"/>
      <c r="Z782" s="819"/>
    </row>
    <row r="783" spans="1:26" ht="86.25" customHeight="1">
      <c r="A783" s="819"/>
      <c r="B783" s="819"/>
      <c r="C783" s="819"/>
      <c r="D783" s="819"/>
      <c r="E783" s="819"/>
      <c r="F783" s="865"/>
      <c r="G783" s="819"/>
      <c r="H783" s="819"/>
      <c r="I783" s="819"/>
      <c r="J783" s="819"/>
      <c r="K783" s="819"/>
      <c r="L783" s="819"/>
      <c r="M783" s="819"/>
      <c r="N783" s="819"/>
      <c r="O783" s="819"/>
      <c r="P783" s="819"/>
      <c r="Q783" s="819"/>
      <c r="R783" s="819"/>
      <c r="S783" s="819"/>
      <c r="T783" s="819"/>
      <c r="U783" s="819"/>
      <c r="V783" s="819"/>
      <c r="W783" s="819"/>
      <c r="X783" s="819"/>
      <c r="Y783" s="819"/>
      <c r="Z783" s="819"/>
    </row>
    <row r="784" spans="1:26" ht="86.25" customHeight="1">
      <c r="A784" s="819"/>
      <c r="B784" s="819"/>
      <c r="C784" s="819"/>
      <c r="D784" s="819"/>
      <c r="E784" s="819"/>
      <c r="F784" s="865"/>
      <c r="G784" s="819"/>
      <c r="H784" s="819"/>
      <c r="I784" s="819"/>
      <c r="J784" s="819"/>
      <c r="K784" s="819"/>
      <c r="L784" s="819"/>
      <c r="M784" s="819"/>
      <c r="N784" s="819"/>
      <c r="O784" s="819"/>
      <c r="P784" s="819"/>
      <c r="Q784" s="819"/>
      <c r="R784" s="819"/>
      <c r="S784" s="819"/>
      <c r="T784" s="819"/>
      <c r="U784" s="819"/>
      <c r="V784" s="819"/>
      <c r="W784" s="819"/>
      <c r="X784" s="819"/>
      <c r="Y784" s="819"/>
      <c r="Z784" s="819"/>
    </row>
    <row r="785" spans="1:26" ht="86.25" customHeight="1">
      <c r="A785" s="819"/>
      <c r="B785" s="819"/>
      <c r="C785" s="819"/>
      <c r="D785" s="819"/>
      <c r="E785" s="819"/>
      <c r="F785" s="865"/>
      <c r="G785" s="819"/>
      <c r="H785" s="819"/>
      <c r="I785" s="819"/>
      <c r="J785" s="819"/>
      <c r="K785" s="819"/>
      <c r="L785" s="819"/>
      <c r="M785" s="819"/>
      <c r="N785" s="819"/>
      <c r="O785" s="819"/>
      <c r="P785" s="819"/>
      <c r="Q785" s="819"/>
      <c r="R785" s="819"/>
      <c r="S785" s="819"/>
      <c r="T785" s="819"/>
      <c r="U785" s="819"/>
      <c r="V785" s="819"/>
      <c r="W785" s="819"/>
      <c r="X785" s="819"/>
      <c r="Y785" s="819"/>
      <c r="Z785" s="819"/>
    </row>
    <row r="786" spans="1:26" ht="86.25" customHeight="1">
      <c r="A786" s="819"/>
      <c r="B786" s="819"/>
      <c r="C786" s="819"/>
      <c r="D786" s="819"/>
      <c r="E786" s="819"/>
      <c r="F786" s="865"/>
      <c r="G786" s="819"/>
      <c r="H786" s="819"/>
      <c r="I786" s="819"/>
      <c r="J786" s="819"/>
      <c r="K786" s="819"/>
      <c r="L786" s="819"/>
      <c r="M786" s="819"/>
      <c r="N786" s="819"/>
      <c r="O786" s="819"/>
      <c r="P786" s="819"/>
      <c r="Q786" s="819"/>
      <c r="R786" s="819"/>
      <c r="S786" s="819"/>
      <c r="T786" s="819"/>
      <c r="U786" s="819"/>
      <c r="V786" s="819"/>
      <c r="W786" s="819"/>
      <c r="X786" s="819"/>
      <c r="Y786" s="819"/>
      <c r="Z786" s="819"/>
    </row>
    <row r="787" spans="1:26" ht="86.25" customHeight="1">
      <c r="A787" s="819"/>
      <c r="B787" s="819"/>
      <c r="C787" s="819"/>
      <c r="D787" s="819"/>
      <c r="E787" s="819"/>
      <c r="F787" s="865"/>
      <c r="G787" s="819"/>
      <c r="H787" s="819"/>
      <c r="I787" s="819"/>
      <c r="J787" s="819"/>
      <c r="K787" s="819"/>
      <c r="L787" s="819"/>
      <c r="M787" s="819"/>
      <c r="N787" s="819"/>
      <c r="O787" s="819"/>
      <c r="P787" s="819"/>
      <c r="Q787" s="819"/>
      <c r="R787" s="819"/>
      <c r="S787" s="819"/>
      <c r="T787" s="819"/>
      <c r="U787" s="819"/>
      <c r="V787" s="819"/>
      <c r="W787" s="819"/>
      <c r="X787" s="819"/>
      <c r="Y787" s="819"/>
      <c r="Z787" s="819"/>
    </row>
    <row r="788" spans="1:26" ht="86.25" customHeight="1">
      <c r="A788" s="819"/>
      <c r="B788" s="819"/>
      <c r="C788" s="819"/>
      <c r="D788" s="819"/>
      <c r="E788" s="819"/>
      <c r="F788" s="865"/>
      <c r="G788" s="819"/>
      <c r="H788" s="819"/>
      <c r="I788" s="819"/>
      <c r="J788" s="819"/>
      <c r="K788" s="819"/>
      <c r="L788" s="819"/>
      <c r="M788" s="819"/>
      <c r="N788" s="819"/>
      <c r="O788" s="819"/>
      <c r="P788" s="819"/>
      <c r="Q788" s="819"/>
      <c r="R788" s="819"/>
      <c r="S788" s="819"/>
      <c r="T788" s="819"/>
      <c r="U788" s="819"/>
      <c r="V788" s="819"/>
      <c r="W788" s="819"/>
      <c r="X788" s="819"/>
      <c r="Y788" s="819"/>
      <c r="Z788" s="819"/>
    </row>
    <row r="789" spans="1:26" ht="86.25" customHeight="1">
      <c r="A789" s="819"/>
      <c r="B789" s="819"/>
      <c r="C789" s="819"/>
      <c r="D789" s="819"/>
      <c r="E789" s="819"/>
      <c r="F789" s="865"/>
      <c r="G789" s="819"/>
      <c r="H789" s="819"/>
      <c r="I789" s="819"/>
      <c r="J789" s="819"/>
      <c r="K789" s="819"/>
      <c r="L789" s="819"/>
      <c r="M789" s="819"/>
      <c r="N789" s="819"/>
      <c r="O789" s="819"/>
      <c r="P789" s="819"/>
      <c r="Q789" s="819"/>
      <c r="R789" s="819"/>
      <c r="S789" s="819"/>
      <c r="T789" s="819"/>
      <c r="U789" s="819"/>
      <c r="V789" s="819"/>
      <c r="W789" s="819"/>
      <c r="X789" s="819"/>
      <c r="Y789" s="819"/>
      <c r="Z789" s="819"/>
    </row>
    <row r="790" spans="1:26" ht="86.25" customHeight="1">
      <c r="A790" s="819"/>
      <c r="B790" s="819"/>
      <c r="C790" s="819"/>
      <c r="D790" s="819"/>
      <c r="E790" s="819"/>
      <c r="F790" s="865"/>
      <c r="G790" s="819"/>
      <c r="H790" s="819"/>
      <c r="I790" s="819"/>
      <c r="J790" s="819"/>
      <c r="K790" s="819"/>
      <c r="L790" s="819"/>
      <c r="M790" s="819"/>
      <c r="N790" s="819"/>
      <c r="O790" s="819"/>
      <c r="P790" s="819"/>
      <c r="Q790" s="819"/>
      <c r="R790" s="819"/>
      <c r="S790" s="819"/>
      <c r="T790" s="819"/>
      <c r="U790" s="819"/>
      <c r="V790" s="819"/>
      <c r="W790" s="819"/>
      <c r="X790" s="819"/>
      <c r="Y790" s="819"/>
      <c r="Z790" s="819"/>
    </row>
    <row r="791" spans="1:26" ht="86.25" customHeight="1">
      <c r="A791" s="819"/>
      <c r="B791" s="819"/>
      <c r="C791" s="819"/>
      <c r="D791" s="819"/>
      <c r="E791" s="819"/>
      <c r="F791" s="865"/>
      <c r="G791" s="819"/>
      <c r="H791" s="819"/>
      <c r="I791" s="819"/>
      <c r="J791" s="819"/>
      <c r="K791" s="819"/>
      <c r="L791" s="819"/>
      <c r="M791" s="819"/>
      <c r="N791" s="819"/>
      <c r="O791" s="819"/>
      <c r="P791" s="819"/>
      <c r="Q791" s="819"/>
      <c r="R791" s="819"/>
      <c r="S791" s="819"/>
      <c r="T791" s="819"/>
      <c r="U791" s="819"/>
      <c r="V791" s="819"/>
      <c r="W791" s="819"/>
      <c r="X791" s="819"/>
      <c r="Y791" s="819"/>
      <c r="Z791" s="819"/>
    </row>
    <row r="792" spans="1:26" ht="86.25" customHeight="1">
      <c r="A792" s="819"/>
      <c r="B792" s="819"/>
      <c r="C792" s="819"/>
      <c r="D792" s="819"/>
      <c r="E792" s="819"/>
      <c r="F792" s="865"/>
      <c r="G792" s="819"/>
      <c r="H792" s="819"/>
      <c r="I792" s="819"/>
      <c r="J792" s="819"/>
      <c r="K792" s="819"/>
      <c r="L792" s="819"/>
      <c r="M792" s="819"/>
      <c r="N792" s="819"/>
      <c r="O792" s="819"/>
      <c r="P792" s="819"/>
      <c r="Q792" s="819"/>
      <c r="R792" s="819"/>
      <c r="S792" s="819"/>
      <c r="T792" s="819"/>
      <c r="U792" s="819"/>
      <c r="V792" s="819"/>
      <c r="W792" s="819"/>
      <c r="X792" s="819"/>
      <c r="Y792" s="819"/>
      <c r="Z792" s="819"/>
    </row>
    <row r="793" spans="1:26" ht="86.25" customHeight="1">
      <c r="A793" s="819"/>
      <c r="B793" s="819"/>
      <c r="C793" s="819"/>
      <c r="D793" s="819"/>
      <c r="E793" s="819"/>
      <c r="F793" s="865"/>
      <c r="G793" s="819"/>
      <c r="H793" s="819"/>
      <c r="I793" s="819"/>
      <c r="J793" s="819"/>
      <c r="K793" s="819"/>
      <c r="L793" s="819"/>
      <c r="M793" s="819"/>
      <c r="N793" s="819"/>
      <c r="O793" s="819"/>
      <c r="P793" s="819"/>
      <c r="Q793" s="819"/>
      <c r="R793" s="819"/>
      <c r="S793" s="819"/>
      <c r="T793" s="819"/>
      <c r="U793" s="819"/>
      <c r="V793" s="819"/>
      <c r="W793" s="819"/>
      <c r="X793" s="819"/>
      <c r="Y793" s="819"/>
      <c r="Z793" s="819"/>
    </row>
    <row r="794" spans="1:26" ht="86.25" customHeight="1">
      <c r="A794" s="819"/>
      <c r="B794" s="819"/>
      <c r="C794" s="819"/>
      <c r="D794" s="819"/>
      <c r="E794" s="819"/>
      <c r="F794" s="865"/>
      <c r="G794" s="819"/>
      <c r="H794" s="819"/>
      <c r="I794" s="819"/>
      <c r="J794" s="819"/>
      <c r="K794" s="819"/>
      <c r="L794" s="819"/>
      <c r="M794" s="819"/>
      <c r="N794" s="819"/>
      <c r="O794" s="819"/>
      <c r="P794" s="819"/>
      <c r="Q794" s="819"/>
      <c r="R794" s="819"/>
      <c r="S794" s="819"/>
      <c r="T794" s="819"/>
      <c r="U794" s="819"/>
      <c r="V794" s="819"/>
      <c r="W794" s="819"/>
      <c r="X794" s="819"/>
      <c r="Y794" s="819"/>
      <c r="Z794" s="819"/>
    </row>
    <row r="795" spans="1:26" ht="86.25" customHeight="1">
      <c r="A795" s="819"/>
      <c r="B795" s="819"/>
      <c r="C795" s="819"/>
      <c r="D795" s="819"/>
      <c r="E795" s="819"/>
      <c r="F795" s="865"/>
      <c r="G795" s="819"/>
      <c r="H795" s="819"/>
      <c r="I795" s="819"/>
      <c r="J795" s="819"/>
      <c r="K795" s="819"/>
      <c r="L795" s="819"/>
      <c r="M795" s="819"/>
      <c r="N795" s="819"/>
      <c r="O795" s="819"/>
      <c r="P795" s="819"/>
      <c r="Q795" s="819"/>
      <c r="R795" s="819"/>
      <c r="S795" s="819"/>
      <c r="T795" s="819"/>
      <c r="U795" s="819"/>
      <c r="V795" s="819"/>
      <c r="W795" s="819"/>
      <c r="X795" s="819"/>
      <c r="Y795" s="819"/>
      <c r="Z795" s="819"/>
    </row>
    <row r="796" spans="1:26" ht="86.25" customHeight="1">
      <c r="A796" s="819"/>
      <c r="B796" s="819"/>
      <c r="C796" s="819"/>
      <c r="D796" s="819"/>
      <c r="E796" s="819"/>
      <c r="F796" s="865"/>
      <c r="G796" s="819"/>
      <c r="H796" s="819"/>
      <c r="I796" s="819"/>
      <c r="J796" s="819"/>
      <c r="K796" s="819"/>
      <c r="L796" s="819"/>
      <c r="M796" s="819"/>
      <c r="N796" s="819"/>
      <c r="O796" s="819"/>
      <c r="P796" s="819"/>
      <c r="Q796" s="819"/>
      <c r="R796" s="819"/>
      <c r="S796" s="819"/>
      <c r="T796" s="819"/>
      <c r="U796" s="819"/>
      <c r="V796" s="819"/>
      <c r="W796" s="819"/>
      <c r="X796" s="819"/>
      <c r="Y796" s="819"/>
      <c r="Z796" s="819"/>
    </row>
    <row r="797" spans="1:26" ht="86.25" customHeight="1">
      <c r="A797" s="819"/>
      <c r="B797" s="819"/>
      <c r="C797" s="819"/>
      <c r="D797" s="819"/>
      <c r="E797" s="819"/>
      <c r="F797" s="865"/>
      <c r="G797" s="819"/>
      <c r="H797" s="819"/>
      <c r="I797" s="819"/>
      <c r="J797" s="819"/>
      <c r="K797" s="819"/>
      <c r="L797" s="819"/>
      <c r="M797" s="819"/>
      <c r="N797" s="819"/>
      <c r="O797" s="819"/>
      <c r="P797" s="819"/>
      <c r="Q797" s="819"/>
      <c r="R797" s="819"/>
      <c r="S797" s="819"/>
      <c r="T797" s="819"/>
      <c r="U797" s="819"/>
      <c r="V797" s="819"/>
      <c r="W797" s="819"/>
      <c r="X797" s="819"/>
      <c r="Y797" s="819"/>
      <c r="Z797" s="819"/>
    </row>
    <row r="798" spans="1:26" ht="86.25" customHeight="1">
      <c r="A798" s="819"/>
      <c r="B798" s="819"/>
      <c r="C798" s="819"/>
      <c r="D798" s="819"/>
      <c r="E798" s="819"/>
      <c r="F798" s="865"/>
      <c r="G798" s="819"/>
      <c r="H798" s="819"/>
      <c r="I798" s="819"/>
      <c r="J798" s="819"/>
      <c r="K798" s="819"/>
      <c r="L798" s="819"/>
      <c r="M798" s="819"/>
      <c r="N798" s="819"/>
      <c r="O798" s="819"/>
      <c r="P798" s="819"/>
      <c r="Q798" s="819"/>
      <c r="R798" s="819"/>
      <c r="S798" s="819"/>
      <c r="T798" s="819"/>
      <c r="U798" s="819"/>
      <c r="V798" s="819"/>
      <c r="W798" s="819"/>
      <c r="X798" s="819"/>
      <c r="Y798" s="819"/>
      <c r="Z798" s="819"/>
    </row>
    <row r="799" spans="1:26" ht="86.25" customHeight="1">
      <c r="A799" s="819"/>
      <c r="B799" s="819"/>
      <c r="C799" s="819"/>
      <c r="D799" s="819"/>
      <c r="E799" s="819"/>
      <c r="F799" s="865"/>
      <c r="G799" s="819"/>
      <c r="H799" s="819"/>
      <c r="I799" s="819"/>
      <c r="J799" s="819"/>
      <c r="K799" s="819"/>
      <c r="L799" s="819"/>
      <c r="M799" s="819"/>
      <c r="N799" s="819"/>
      <c r="O799" s="819"/>
      <c r="P799" s="819"/>
      <c r="Q799" s="819"/>
      <c r="R799" s="819"/>
      <c r="S799" s="819"/>
      <c r="T799" s="819"/>
      <c r="U799" s="819"/>
      <c r="V799" s="819"/>
      <c r="W799" s="819"/>
      <c r="X799" s="819"/>
      <c r="Y799" s="819"/>
      <c r="Z799" s="819"/>
    </row>
    <row r="800" spans="1:26" ht="86.25" customHeight="1">
      <c r="A800" s="819"/>
      <c r="B800" s="819"/>
      <c r="C800" s="819"/>
      <c r="D800" s="819"/>
      <c r="E800" s="819"/>
      <c r="F800" s="865"/>
      <c r="G800" s="819"/>
      <c r="H800" s="819"/>
      <c r="I800" s="819"/>
      <c r="J800" s="819"/>
      <c r="K800" s="819"/>
      <c r="L800" s="819"/>
      <c r="M800" s="819"/>
      <c r="N800" s="819"/>
      <c r="O800" s="819"/>
      <c r="P800" s="819"/>
      <c r="Q800" s="819"/>
      <c r="R800" s="819"/>
      <c r="S800" s="819"/>
      <c r="T800" s="819"/>
      <c r="U800" s="819"/>
      <c r="V800" s="819"/>
      <c r="W800" s="819"/>
      <c r="X800" s="819"/>
      <c r="Y800" s="819"/>
      <c r="Z800" s="819"/>
    </row>
    <row r="801" spans="1:26" ht="86.25" customHeight="1">
      <c r="A801" s="819"/>
      <c r="B801" s="819"/>
      <c r="C801" s="819"/>
      <c r="D801" s="819"/>
      <c r="E801" s="819"/>
      <c r="F801" s="865"/>
      <c r="G801" s="819"/>
      <c r="H801" s="819"/>
      <c r="I801" s="819"/>
      <c r="J801" s="819"/>
      <c r="K801" s="819"/>
      <c r="L801" s="819"/>
      <c r="M801" s="819"/>
      <c r="N801" s="819"/>
      <c r="O801" s="819"/>
      <c r="P801" s="819"/>
      <c r="Q801" s="819"/>
      <c r="R801" s="819"/>
      <c r="S801" s="819"/>
      <c r="T801" s="819"/>
      <c r="U801" s="819"/>
      <c r="V801" s="819"/>
      <c r="W801" s="819"/>
      <c r="X801" s="819"/>
      <c r="Y801" s="819"/>
      <c r="Z801" s="819"/>
    </row>
    <row r="802" spans="1:26" ht="86.25" customHeight="1">
      <c r="A802" s="819"/>
      <c r="B802" s="819"/>
      <c r="C802" s="819"/>
      <c r="D802" s="819"/>
      <c r="E802" s="819"/>
      <c r="F802" s="865"/>
      <c r="G802" s="819"/>
      <c r="H802" s="819"/>
      <c r="I802" s="819"/>
      <c r="J802" s="819"/>
      <c r="K802" s="819"/>
      <c r="L802" s="819"/>
      <c r="M802" s="819"/>
      <c r="N802" s="819"/>
      <c r="O802" s="819"/>
      <c r="P802" s="819"/>
      <c r="Q802" s="819"/>
      <c r="R802" s="819"/>
      <c r="S802" s="819"/>
      <c r="T802" s="819"/>
      <c r="U802" s="819"/>
      <c r="V802" s="819"/>
      <c r="W802" s="819"/>
      <c r="X802" s="819"/>
      <c r="Y802" s="819"/>
      <c r="Z802" s="819"/>
    </row>
    <row r="803" spans="1:26" ht="86.25" customHeight="1">
      <c r="A803" s="819"/>
      <c r="B803" s="819"/>
      <c r="C803" s="819"/>
      <c r="D803" s="819"/>
      <c r="E803" s="819"/>
      <c r="F803" s="865"/>
      <c r="G803" s="819"/>
      <c r="H803" s="819"/>
      <c r="I803" s="819"/>
      <c r="J803" s="819"/>
      <c r="K803" s="819"/>
      <c r="L803" s="819"/>
      <c r="M803" s="819"/>
      <c r="N803" s="819"/>
      <c r="O803" s="819"/>
      <c r="P803" s="819"/>
      <c r="Q803" s="819"/>
      <c r="R803" s="819"/>
      <c r="S803" s="819"/>
      <c r="T803" s="819"/>
      <c r="U803" s="819"/>
      <c r="V803" s="819"/>
      <c r="W803" s="819"/>
      <c r="X803" s="819"/>
      <c r="Y803" s="819"/>
      <c r="Z803" s="819"/>
    </row>
    <row r="804" spans="1:26" ht="86.25" customHeight="1">
      <c r="A804" s="819"/>
      <c r="B804" s="819"/>
      <c r="C804" s="819"/>
      <c r="D804" s="819"/>
      <c r="E804" s="819"/>
      <c r="F804" s="865"/>
      <c r="G804" s="819"/>
      <c r="H804" s="819"/>
      <c r="I804" s="819"/>
      <c r="J804" s="819"/>
      <c r="K804" s="819"/>
      <c r="L804" s="819"/>
      <c r="M804" s="819"/>
      <c r="N804" s="819"/>
      <c r="O804" s="819"/>
      <c r="P804" s="819"/>
      <c r="Q804" s="819"/>
      <c r="R804" s="819"/>
      <c r="S804" s="819"/>
      <c r="T804" s="819"/>
      <c r="U804" s="819"/>
      <c r="V804" s="819"/>
      <c r="W804" s="819"/>
      <c r="X804" s="819"/>
      <c r="Y804" s="819"/>
      <c r="Z804" s="819"/>
    </row>
    <row r="805" spans="1:26" ht="86.25" customHeight="1">
      <c r="A805" s="819"/>
      <c r="B805" s="819"/>
      <c r="C805" s="819"/>
      <c r="D805" s="819"/>
      <c r="E805" s="819"/>
      <c r="F805" s="865"/>
      <c r="G805" s="819"/>
      <c r="H805" s="819"/>
      <c r="I805" s="819"/>
      <c r="J805" s="819"/>
      <c r="K805" s="819"/>
      <c r="L805" s="819"/>
      <c r="M805" s="819"/>
      <c r="N805" s="819"/>
      <c r="O805" s="819"/>
      <c r="P805" s="819"/>
      <c r="Q805" s="819"/>
      <c r="R805" s="819"/>
      <c r="S805" s="819"/>
      <c r="T805" s="819"/>
      <c r="U805" s="819"/>
      <c r="V805" s="819"/>
      <c r="W805" s="819"/>
      <c r="X805" s="819"/>
      <c r="Y805" s="819"/>
      <c r="Z805" s="819"/>
    </row>
    <row r="806" spans="1:26" ht="86.25" customHeight="1">
      <c r="A806" s="819"/>
      <c r="B806" s="819"/>
      <c r="C806" s="819"/>
      <c r="D806" s="819"/>
      <c r="E806" s="819"/>
      <c r="F806" s="865"/>
      <c r="G806" s="819"/>
      <c r="H806" s="819"/>
      <c r="I806" s="819"/>
      <c r="J806" s="819"/>
      <c r="K806" s="819"/>
      <c r="L806" s="819"/>
      <c r="M806" s="819"/>
      <c r="N806" s="819"/>
      <c r="O806" s="819"/>
      <c r="P806" s="819"/>
      <c r="Q806" s="819"/>
      <c r="R806" s="819"/>
      <c r="S806" s="819"/>
      <c r="T806" s="819"/>
      <c r="U806" s="819"/>
      <c r="V806" s="819"/>
      <c r="W806" s="819"/>
      <c r="X806" s="819"/>
      <c r="Y806" s="819"/>
      <c r="Z806" s="819"/>
    </row>
    <row r="807" spans="1:26" ht="86.25" customHeight="1">
      <c r="A807" s="819"/>
      <c r="B807" s="819"/>
      <c r="C807" s="819"/>
      <c r="D807" s="819"/>
      <c r="E807" s="819"/>
      <c r="F807" s="865"/>
      <c r="G807" s="819"/>
      <c r="H807" s="819"/>
      <c r="I807" s="819"/>
      <c r="J807" s="819"/>
      <c r="K807" s="819"/>
      <c r="L807" s="819"/>
      <c r="M807" s="819"/>
      <c r="N807" s="819"/>
      <c r="O807" s="819"/>
      <c r="P807" s="819"/>
      <c r="Q807" s="819"/>
      <c r="R807" s="819"/>
      <c r="S807" s="819"/>
      <c r="T807" s="819"/>
      <c r="U807" s="819"/>
      <c r="V807" s="819"/>
      <c r="W807" s="819"/>
      <c r="X807" s="819"/>
      <c r="Y807" s="819"/>
      <c r="Z807" s="819"/>
    </row>
    <row r="808" spans="1:26" ht="86.25" customHeight="1">
      <c r="A808" s="819"/>
      <c r="B808" s="819"/>
      <c r="C808" s="819"/>
      <c r="D808" s="819"/>
      <c r="E808" s="819"/>
      <c r="F808" s="865"/>
      <c r="G808" s="819"/>
      <c r="H808" s="819"/>
      <c r="I808" s="819"/>
      <c r="J808" s="819"/>
      <c r="K808" s="819"/>
      <c r="L808" s="819"/>
      <c r="M808" s="819"/>
      <c r="N808" s="819"/>
      <c r="O808" s="819"/>
      <c r="P808" s="819"/>
      <c r="Q808" s="819"/>
      <c r="R808" s="819"/>
      <c r="S808" s="819"/>
      <c r="T808" s="819"/>
      <c r="U808" s="819"/>
      <c r="V808" s="819"/>
      <c r="W808" s="819"/>
      <c r="X808" s="819"/>
      <c r="Y808" s="819"/>
      <c r="Z808" s="819"/>
    </row>
    <row r="809" spans="1:26" ht="86.25" customHeight="1">
      <c r="A809" s="819"/>
      <c r="B809" s="819"/>
      <c r="C809" s="819"/>
      <c r="D809" s="819"/>
      <c r="E809" s="819"/>
      <c r="F809" s="865"/>
      <c r="G809" s="819"/>
      <c r="H809" s="819"/>
      <c r="I809" s="819"/>
      <c r="J809" s="819"/>
      <c r="K809" s="819"/>
      <c r="L809" s="819"/>
      <c r="M809" s="819"/>
      <c r="N809" s="819"/>
      <c r="O809" s="819"/>
      <c r="P809" s="819"/>
      <c r="Q809" s="819"/>
      <c r="R809" s="819"/>
      <c r="S809" s="819"/>
      <c r="T809" s="819"/>
      <c r="U809" s="819"/>
      <c r="V809" s="819"/>
      <c r="W809" s="819"/>
      <c r="X809" s="819"/>
      <c r="Y809" s="819"/>
      <c r="Z809" s="819"/>
    </row>
    <row r="810" spans="1:26" ht="86.25" customHeight="1">
      <c r="A810" s="819"/>
      <c r="B810" s="819"/>
      <c r="C810" s="819"/>
      <c r="D810" s="819"/>
      <c r="E810" s="819"/>
      <c r="F810" s="865"/>
      <c r="G810" s="819"/>
      <c r="H810" s="819"/>
      <c r="I810" s="819"/>
      <c r="J810" s="819"/>
      <c r="K810" s="819"/>
      <c r="L810" s="819"/>
      <c r="M810" s="819"/>
      <c r="N810" s="819"/>
      <c r="O810" s="819"/>
      <c r="P810" s="819"/>
      <c r="Q810" s="819"/>
      <c r="R810" s="819"/>
      <c r="S810" s="819"/>
      <c r="T810" s="819"/>
      <c r="U810" s="819"/>
      <c r="V810" s="819"/>
      <c r="W810" s="819"/>
      <c r="X810" s="819"/>
      <c r="Y810" s="819"/>
      <c r="Z810" s="819"/>
    </row>
    <row r="811" spans="1:26" ht="86.25" customHeight="1">
      <c r="A811" s="819"/>
      <c r="B811" s="819"/>
      <c r="C811" s="819"/>
      <c r="D811" s="819"/>
      <c r="E811" s="819"/>
      <c r="F811" s="865"/>
      <c r="G811" s="819"/>
      <c r="H811" s="819"/>
      <c r="I811" s="819"/>
      <c r="J811" s="819"/>
      <c r="K811" s="819"/>
      <c r="L811" s="819"/>
      <c r="M811" s="819"/>
      <c r="N811" s="819"/>
      <c r="O811" s="819"/>
      <c r="P811" s="819"/>
      <c r="Q811" s="819"/>
      <c r="R811" s="819"/>
      <c r="S811" s="819"/>
      <c r="T811" s="819"/>
      <c r="U811" s="819"/>
      <c r="V811" s="819"/>
      <c r="W811" s="819"/>
      <c r="X811" s="819"/>
      <c r="Y811" s="819"/>
      <c r="Z811" s="819"/>
    </row>
    <row r="812" spans="1:26" ht="86.25" customHeight="1">
      <c r="A812" s="819"/>
      <c r="B812" s="819"/>
      <c r="C812" s="819"/>
      <c r="D812" s="819"/>
      <c r="E812" s="819"/>
      <c r="F812" s="865"/>
      <c r="G812" s="819"/>
      <c r="H812" s="819"/>
      <c r="I812" s="819"/>
      <c r="J812" s="819"/>
      <c r="K812" s="819"/>
      <c r="L812" s="819"/>
      <c r="M812" s="819"/>
      <c r="N812" s="819"/>
      <c r="O812" s="819"/>
      <c r="P812" s="819"/>
      <c r="Q812" s="819"/>
      <c r="R812" s="819"/>
      <c r="S812" s="819"/>
      <c r="T812" s="819"/>
      <c r="U812" s="819"/>
      <c r="V812" s="819"/>
      <c r="W812" s="819"/>
      <c r="X812" s="819"/>
      <c r="Y812" s="819"/>
      <c r="Z812" s="819"/>
    </row>
    <row r="813" spans="1:26" ht="86.25" customHeight="1">
      <c r="A813" s="819"/>
      <c r="B813" s="819"/>
      <c r="C813" s="819"/>
      <c r="D813" s="819"/>
      <c r="E813" s="819"/>
      <c r="F813" s="865"/>
      <c r="G813" s="819"/>
      <c r="H813" s="819"/>
      <c r="I813" s="819"/>
      <c r="J813" s="819"/>
      <c r="K813" s="819"/>
      <c r="L813" s="819"/>
      <c r="M813" s="819"/>
      <c r="N813" s="819"/>
      <c r="O813" s="819"/>
      <c r="P813" s="819"/>
      <c r="Q813" s="819"/>
      <c r="R813" s="819"/>
      <c r="S813" s="819"/>
      <c r="T813" s="819"/>
      <c r="U813" s="819"/>
      <c r="V813" s="819"/>
      <c r="W813" s="819"/>
      <c r="X813" s="819"/>
      <c r="Y813" s="819"/>
      <c r="Z813" s="819"/>
    </row>
    <row r="814" spans="1:26" ht="86.25" customHeight="1">
      <c r="A814" s="819"/>
      <c r="B814" s="819"/>
      <c r="C814" s="819"/>
      <c r="D814" s="819"/>
      <c r="E814" s="819"/>
      <c r="F814" s="865"/>
      <c r="G814" s="819"/>
      <c r="H814" s="819"/>
      <c r="I814" s="819"/>
      <c r="J814" s="819"/>
      <c r="K814" s="819"/>
      <c r="L814" s="819"/>
      <c r="M814" s="819"/>
      <c r="N814" s="819"/>
      <c r="O814" s="819"/>
      <c r="P814" s="819"/>
      <c r="Q814" s="819"/>
      <c r="R814" s="819"/>
      <c r="S814" s="819"/>
      <c r="T814" s="819"/>
      <c r="U814" s="819"/>
      <c r="V814" s="819"/>
      <c r="W814" s="819"/>
      <c r="X814" s="819"/>
      <c r="Y814" s="819"/>
      <c r="Z814" s="819"/>
    </row>
    <row r="815" spans="1:26" ht="86.25" customHeight="1">
      <c r="A815" s="819"/>
      <c r="B815" s="819"/>
      <c r="C815" s="819"/>
      <c r="D815" s="819"/>
      <c r="E815" s="819"/>
      <c r="F815" s="865"/>
      <c r="G815" s="819"/>
      <c r="H815" s="819"/>
      <c r="I815" s="819"/>
      <c r="J815" s="819"/>
      <c r="K815" s="819"/>
      <c r="L815" s="819"/>
      <c r="M815" s="819"/>
      <c r="N815" s="819"/>
      <c r="O815" s="819"/>
      <c r="P815" s="819"/>
      <c r="Q815" s="819"/>
      <c r="R815" s="819"/>
      <c r="S815" s="819"/>
      <c r="T815" s="819"/>
      <c r="U815" s="819"/>
      <c r="V815" s="819"/>
      <c r="W815" s="819"/>
      <c r="X815" s="819"/>
      <c r="Y815" s="819"/>
      <c r="Z815" s="819"/>
    </row>
    <row r="816" spans="1:26" ht="86.25" customHeight="1">
      <c r="A816" s="819"/>
      <c r="B816" s="819"/>
      <c r="C816" s="819"/>
      <c r="D816" s="819"/>
      <c r="E816" s="819"/>
      <c r="F816" s="865"/>
      <c r="G816" s="819"/>
      <c r="H816" s="819"/>
      <c r="I816" s="819"/>
      <c r="J816" s="819"/>
      <c r="K816" s="819"/>
      <c r="L816" s="819"/>
      <c r="M816" s="819"/>
      <c r="N816" s="819"/>
      <c r="O816" s="819"/>
      <c r="P816" s="819"/>
      <c r="Q816" s="819"/>
      <c r="R816" s="819"/>
      <c r="S816" s="819"/>
      <c r="T816" s="819"/>
      <c r="U816" s="819"/>
      <c r="V816" s="819"/>
      <c r="W816" s="819"/>
      <c r="X816" s="819"/>
      <c r="Y816" s="819"/>
      <c r="Z816" s="819"/>
    </row>
    <row r="817" spans="1:26" ht="86.25" customHeight="1">
      <c r="A817" s="819"/>
      <c r="B817" s="819"/>
      <c r="C817" s="819"/>
      <c r="D817" s="819"/>
      <c r="E817" s="819"/>
      <c r="F817" s="865"/>
      <c r="G817" s="819"/>
      <c r="H817" s="819"/>
      <c r="I817" s="819"/>
      <c r="J817" s="819"/>
      <c r="K817" s="819"/>
      <c r="L817" s="819"/>
      <c r="M817" s="819"/>
      <c r="N817" s="819"/>
      <c r="O817" s="819"/>
      <c r="P817" s="819"/>
      <c r="Q817" s="819"/>
      <c r="R817" s="819"/>
      <c r="S817" s="819"/>
      <c r="T817" s="819"/>
      <c r="U817" s="819"/>
      <c r="V817" s="819"/>
      <c r="W817" s="819"/>
      <c r="X817" s="819"/>
      <c r="Y817" s="819"/>
      <c r="Z817" s="819"/>
    </row>
    <row r="818" spans="1:26" ht="86.25" customHeight="1">
      <c r="A818" s="819"/>
      <c r="B818" s="819"/>
      <c r="C818" s="819"/>
      <c r="D818" s="819"/>
      <c r="E818" s="819"/>
      <c r="F818" s="865"/>
      <c r="G818" s="819"/>
      <c r="H818" s="819"/>
      <c r="I818" s="819"/>
      <c r="J818" s="819"/>
      <c r="K818" s="819"/>
      <c r="L818" s="819"/>
      <c r="M818" s="819"/>
      <c r="N818" s="819"/>
      <c r="O818" s="819"/>
      <c r="P818" s="819"/>
      <c r="Q818" s="819"/>
      <c r="R818" s="819"/>
      <c r="S818" s="819"/>
      <c r="T818" s="819"/>
      <c r="U818" s="819"/>
      <c r="V818" s="819"/>
      <c r="W818" s="819"/>
      <c r="X818" s="819"/>
      <c r="Y818" s="819"/>
      <c r="Z818" s="819"/>
    </row>
    <row r="819" spans="1:26" ht="86.25" customHeight="1">
      <c r="A819" s="819"/>
      <c r="B819" s="819"/>
      <c r="C819" s="819"/>
      <c r="D819" s="819"/>
      <c r="E819" s="819"/>
      <c r="F819" s="865"/>
      <c r="G819" s="819"/>
      <c r="H819" s="819"/>
      <c r="I819" s="819"/>
      <c r="J819" s="819"/>
      <c r="K819" s="819"/>
      <c r="L819" s="819"/>
      <c r="M819" s="819"/>
      <c r="N819" s="819"/>
      <c r="O819" s="819"/>
      <c r="P819" s="819"/>
      <c r="Q819" s="819"/>
      <c r="R819" s="819"/>
      <c r="S819" s="819"/>
      <c r="T819" s="819"/>
      <c r="U819" s="819"/>
      <c r="V819" s="819"/>
      <c r="W819" s="819"/>
      <c r="X819" s="819"/>
      <c r="Y819" s="819"/>
      <c r="Z819" s="819"/>
    </row>
    <row r="820" spans="1:26" ht="86.25" customHeight="1">
      <c r="A820" s="819"/>
      <c r="B820" s="819"/>
      <c r="C820" s="819"/>
      <c r="D820" s="819"/>
      <c r="E820" s="819"/>
      <c r="F820" s="865"/>
      <c r="G820" s="819"/>
      <c r="H820" s="819"/>
      <c r="I820" s="819"/>
      <c r="J820" s="819"/>
      <c r="K820" s="819"/>
      <c r="L820" s="819"/>
      <c r="M820" s="819"/>
      <c r="N820" s="819"/>
      <c r="O820" s="819"/>
      <c r="P820" s="819"/>
      <c r="Q820" s="819"/>
      <c r="R820" s="819"/>
      <c r="S820" s="819"/>
      <c r="T820" s="819"/>
      <c r="U820" s="819"/>
      <c r="V820" s="819"/>
      <c r="W820" s="819"/>
      <c r="X820" s="819"/>
      <c r="Y820" s="819"/>
      <c r="Z820" s="819"/>
    </row>
    <row r="821" spans="1:26" ht="86.25" customHeight="1">
      <c r="A821" s="819"/>
      <c r="B821" s="819"/>
      <c r="C821" s="819"/>
      <c r="D821" s="819"/>
      <c r="E821" s="819"/>
      <c r="F821" s="865"/>
      <c r="G821" s="819"/>
      <c r="H821" s="819"/>
      <c r="I821" s="819"/>
      <c r="J821" s="819"/>
      <c r="K821" s="819"/>
      <c r="L821" s="819"/>
      <c r="M821" s="819"/>
      <c r="N821" s="819"/>
      <c r="O821" s="819"/>
      <c r="P821" s="819"/>
      <c r="Q821" s="819"/>
      <c r="R821" s="819"/>
      <c r="S821" s="819"/>
      <c r="T821" s="819"/>
      <c r="U821" s="819"/>
      <c r="V821" s="819"/>
      <c r="W821" s="819"/>
      <c r="X821" s="819"/>
      <c r="Y821" s="819"/>
      <c r="Z821" s="819"/>
    </row>
    <row r="822" spans="1:26" ht="86.25" customHeight="1">
      <c r="A822" s="819"/>
      <c r="B822" s="819"/>
      <c r="C822" s="819"/>
      <c r="D822" s="819"/>
      <c r="E822" s="819"/>
      <c r="F822" s="865"/>
      <c r="G822" s="819"/>
      <c r="H822" s="819"/>
      <c r="I822" s="819"/>
      <c r="J822" s="819"/>
      <c r="K822" s="819"/>
      <c r="L822" s="819"/>
      <c r="M822" s="819"/>
      <c r="N822" s="819"/>
      <c r="O822" s="819"/>
      <c r="P822" s="819"/>
      <c r="Q822" s="819"/>
      <c r="R822" s="819"/>
      <c r="S822" s="819"/>
      <c r="T822" s="819"/>
      <c r="U822" s="819"/>
      <c r="V822" s="819"/>
      <c r="W822" s="819"/>
      <c r="X822" s="819"/>
      <c r="Y822" s="819"/>
      <c r="Z822" s="819"/>
    </row>
    <row r="823" spans="1:26" ht="86.25" customHeight="1">
      <c r="A823" s="819"/>
      <c r="B823" s="819"/>
      <c r="C823" s="819"/>
      <c r="D823" s="819"/>
      <c r="E823" s="819"/>
      <c r="F823" s="865"/>
      <c r="G823" s="819"/>
      <c r="H823" s="819"/>
      <c r="I823" s="819"/>
      <c r="J823" s="819"/>
      <c r="K823" s="819"/>
      <c r="L823" s="819"/>
      <c r="M823" s="819"/>
      <c r="N823" s="819"/>
      <c r="O823" s="819"/>
      <c r="P823" s="819"/>
      <c r="Q823" s="819"/>
      <c r="R823" s="819"/>
      <c r="S823" s="819"/>
      <c r="T823" s="819"/>
      <c r="U823" s="819"/>
      <c r="V823" s="819"/>
      <c r="W823" s="819"/>
      <c r="X823" s="819"/>
      <c r="Y823" s="819"/>
      <c r="Z823" s="819"/>
    </row>
    <row r="824" spans="1:26" ht="86.25" customHeight="1">
      <c r="A824" s="819"/>
      <c r="B824" s="819"/>
      <c r="C824" s="819"/>
      <c r="D824" s="819"/>
      <c r="E824" s="819"/>
      <c r="F824" s="865"/>
      <c r="G824" s="819"/>
      <c r="H824" s="819"/>
      <c r="I824" s="819"/>
      <c r="J824" s="819"/>
      <c r="K824" s="819"/>
      <c r="L824" s="819"/>
      <c r="M824" s="819"/>
      <c r="N824" s="819"/>
      <c r="O824" s="819"/>
      <c r="P824" s="819"/>
      <c r="Q824" s="819"/>
      <c r="R824" s="819"/>
      <c r="S824" s="819"/>
      <c r="T824" s="819"/>
      <c r="U824" s="819"/>
      <c r="V824" s="819"/>
      <c r="W824" s="819"/>
      <c r="X824" s="819"/>
      <c r="Y824" s="819"/>
      <c r="Z824" s="819"/>
    </row>
    <row r="825" spans="1:26" ht="86.25" customHeight="1">
      <c r="A825" s="819"/>
      <c r="B825" s="819"/>
      <c r="C825" s="819"/>
      <c r="D825" s="819"/>
      <c r="E825" s="819"/>
      <c r="F825" s="865"/>
      <c r="G825" s="819"/>
      <c r="H825" s="819"/>
      <c r="I825" s="819"/>
      <c r="J825" s="819"/>
      <c r="K825" s="819"/>
      <c r="L825" s="819"/>
      <c r="M825" s="819"/>
      <c r="N825" s="819"/>
      <c r="O825" s="819"/>
      <c r="P825" s="819"/>
      <c r="Q825" s="819"/>
      <c r="R825" s="819"/>
      <c r="S825" s="819"/>
      <c r="T825" s="819"/>
      <c r="U825" s="819"/>
      <c r="V825" s="819"/>
      <c r="W825" s="819"/>
      <c r="X825" s="819"/>
      <c r="Y825" s="819"/>
      <c r="Z825" s="819"/>
    </row>
    <row r="826" spans="1:26" ht="86.25" customHeight="1">
      <c r="A826" s="819"/>
      <c r="B826" s="819"/>
      <c r="C826" s="819"/>
      <c r="D826" s="819"/>
      <c r="E826" s="819"/>
      <c r="F826" s="865"/>
      <c r="G826" s="819"/>
      <c r="H826" s="819"/>
      <c r="I826" s="819"/>
      <c r="J826" s="819"/>
      <c r="K826" s="819"/>
      <c r="L826" s="819"/>
      <c r="M826" s="819"/>
      <c r="N826" s="819"/>
      <c r="O826" s="819"/>
      <c r="P826" s="819"/>
      <c r="Q826" s="819"/>
      <c r="R826" s="819"/>
      <c r="S826" s="819"/>
      <c r="T826" s="819"/>
      <c r="U826" s="819"/>
      <c r="V826" s="819"/>
      <c r="W826" s="819"/>
      <c r="X826" s="819"/>
      <c r="Y826" s="819"/>
      <c r="Z826" s="819"/>
    </row>
    <row r="827" spans="1:26" ht="86.25" customHeight="1">
      <c r="A827" s="819"/>
      <c r="B827" s="819"/>
      <c r="C827" s="819"/>
      <c r="D827" s="819"/>
      <c r="E827" s="819"/>
      <c r="F827" s="865"/>
      <c r="G827" s="819"/>
      <c r="H827" s="819"/>
      <c r="I827" s="819"/>
      <c r="J827" s="819"/>
      <c r="K827" s="819"/>
      <c r="L827" s="819"/>
      <c r="M827" s="819"/>
      <c r="N827" s="819"/>
      <c r="O827" s="819"/>
      <c r="P827" s="819"/>
      <c r="Q827" s="819"/>
      <c r="R827" s="819"/>
      <c r="S827" s="819"/>
      <c r="T827" s="819"/>
      <c r="U827" s="819"/>
      <c r="V827" s="819"/>
      <c r="W827" s="819"/>
      <c r="X827" s="819"/>
      <c r="Y827" s="819"/>
      <c r="Z827" s="819"/>
    </row>
    <row r="828" spans="1:26" ht="86.25" customHeight="1">
      <c r="A828" s="819"/>
      <c r="B828" s="819"/>
      <c r="C828" s="819"/>
      <c r="D828" s="819"/>
      <c r="E828" s="819"/>
      <c r="F828" s="865"/>
      <c r="G828" s="819"/>
      <c r="H828" s="819"/>
      <c r="I828" s="819"/>
      <c r="J828" s="819"/>
      <c r="K828" s="819"/>
      <c r="L828" s="819"/>
      <c r="M828" s="819"/>
      <c r="N828" s="819"/>
      <c r="O828" s="819"/>
      <c r="P828" s="819"/>
      <c r="Q828" s="819"/>
      <c r="R828" s="819"/>
      <c r="S828" s="819"/>
      <c r="T828" s="819"/>
      <c r="U828" s="819"/>
      <c r="V828" s="819"/>
      <c r="W828" s="819"/>
      <c r="X828" s="819"/>
      <c r="Y828" s="819"/>
      <c r="Z828" s="819"/>
    </row>
    <row r="829" spans="1:26" ht="86.25" customHeight="1">
      <c r="A829" s="819"/>
      <c r="B829" s="819"/>
      <c r="C829" s="819"/>
      <c r="D829" s="819"/>
      <c r="E829" s="819"/>
      <c r="F829" s="865"/>
      <c r="G829" s="819"/>
      <c r="H829" s="819"/>
      <c r="I829" s="819"/>
      <c r="J829" s="819"/>
      <c r="K829" s="819"/>
      <c r="L829" s="819"/>
      <c r="M829" s="819"/>
      <c r="N829" s="819"/>
      <c r="O829" s="819"/>
      <c r="P829" s="819"/>
      <c r="Q829" s="819"/>
      <c r="R829" s="819"/>
      <c r="S829" s="819"/>
      <c r="T829" s="819"/>
      <c r="U829" s="819"/>
      <c r="V829" s="819"/>
      <c r="W829" s="819"/>
      <c r="X829" s="819"/>
      <c r="Y829" s="819"/>
      <c r="Z829" s="819"/>
    </row>
    <row r="830" spans="1:26" ht="86.25" customHeight="1">
      <c r="A830" s="819"/>
      <c r="B830" s="819"/>
      <c r="C830" s="819"/>
      <c r="D830" s="819"/>
      <c r="E830" s="819"/>
      <c r="F830" s="865"/>
      <c r="G830" s="819"/>
      <c r="H830" s="819"/>
      <c r="I830" s="819"/>
      <c r="J830" s="819"/>
      <c r="K830" s="819"/>
      <c r="L830" s="819"/>
      <c r="M830" s="819"/>
      <c r="N830" s="819"/>
      <c r="O830" s="819"/>
      <c r="P830" s="819"/>
      <c r="Q830" s="819"/>
      <c r="R830" s="819"/>
      <c r="S830" s="819"/>
      <c r="T830" s="819"/>
      <c r="U830" s="819"/>
      <c r="V830" s="819"/>
      <c r="W830" s="819"/>
      <c r="X830" s="819"/>
      <c r="Y830" s="819"/>
      <c r="Z830" s="819"/>
    </row>
    <row r="831" spans="1:26" ht="86.25" customHeight="1">
      <c r="A831" s="819"/>
      <c r="B831" s="819"/>
      <c r="C831" s="819"/>
      <c r="D831" s="819"/>
      <c r="E831" s="819"/>
      <c r="F831" s="865"/>
      <c r="G831" s="819"/>
      <c r="H831" s="819"/>
      <c r="I831" s="819"/>
      <c r="J831" s="819"/>
      <c r="K831" s="819"/>
      <c r="L831" s="819"/>
      <c r="M831" s="819"/>
      <c r="N831" s="819"/>
      <c r="O831" s="819"/>
      <c r="P831" s="819"/>
      <c r="Q831" s="819"/>
      <c r="R831" s="819"/>
      <c r="S831" s="819"/>
      <c r="T831" s="819"/>
      <c r="U831" s="819"/>
      <c r="V831" s="819"/>
      <c r="W831" s="819"/>
      <c r="X831" s="819"/>
      <c r="Y831" s="819"/>
      <c r="Z831" s="819"/>
    </row>
    <row r="832" spans="1:26" ht="86.25" customHeight="1">
      <c r="A832" s="819"/>
      <c r="B832" s="819"/>
      <c r="C832" s="819"/>
      <c r="D832" s="819"/>
      <c r="E832" s="819"/>
      <c r="F832" s="865"/>
      <c r="G832" s="819"/>
      <c r="H832" s="819"/>
      <c r="I832" s="819"/>
      <c r="J832" s="819"/>
      <c r="K832" s="819"/>
      <c r="L832" s="819"/>
      <c r="M832" s="819"/>
      <c r="N832" s="819"/>
      <c r="O832" s="819"/>
      <c r="P832" s="819"/>
      <c r="Q832" s="819"/>
      <c r="R832" s="819"/>
      <c r="S832" s="819"/>
      <c r="T832" s="819"/>
      <c r="U832" s="819"/>
      <c r="V832" s="819"/>
      <c r="W832" s="819"/>
      <c r="X832" s="819"/>
      <c r="Y832" s="819"/>
      <c r="Z832" s="819"/>
    </row>
    <row r="833" spans="1:26" ht="86.25" customHeight="1">
      <c r="A833" s="819"/>
      <c r="B833" s="819"/>
      <c r="C833" s="819"/>
      <c r="D833" s="819"/>
      <c r="E833" s="819"/>
      <c r="F833" s="865"/>
      <c r="G833" s="819"/>
      <c r="H833" s="819"/>
      <c r="I833" s="819"/>
      <c r="J833" s="819"/>
      <c r="K833" s="819"/>
      <c r="L833" s="819"/>
      <c r="M833" s="819"/>
      <c r="N833" s="819"/>
      <c r="O833" s="819"/>
      <c r="P833" s="819"/>
      <c r="Q833" s="819"/>
      <c r="R833" s="819"/>
      <c r="S833" s="819"/>
      <c r="T833" s="819"/>
      <c r="U833" s="819"/>
      <c r="V833" s="819"/>
      <c r="W833" s="819"/>
      <c r="X833" s="819"/>
      <c r="Y833" s="819"/>
      <c r="Z833" s="819"/>
    </row>
    <row r="834" spans="1:26" ht="86.25" customHeight="1">
      <c r="A834" s="819"/>
      <c r="B834" s="819"/>
      <c r="C834" s="819"/>
      <c r="D834" s="819"/>
      <c r="E834" s="819"/>
      <c r="F834" s="865"/>
      <c r="G834" s="819"/>
      <c r="H834" s="819"/>
      <c r="I834" s="819"/>
      <c r="J834" s="819"/>
      <c r="K834" s="819"/>
      <c r="L834" s="819"/>
      <c r="M834" s="819"/>
      <c r="N834" s="819"/>
      <c r="O834" s="819"/>
      <c r="P834" s="819"/>
      <c r="Q834" s="819"/>
      <c r="R834" s="819"/>
      <c r="S834" s="819"/>
      <c r="T834" s="819"/>
      <c r="U834" s="819"/>
      <c r="V834" s="819"/>
      <c r="W834" s="819"/>
      <c r="X834" s="819"/>
      <c r="Y834" s="819"/>
      <c r="Z834" s="819"/>
    </row>
    <row r="835" spans="1:26" ht="86.25" customHeight="1">
      <c r="A835" s="819"/>
      <c r="B835" s="819"/>
      <c r="C835" s="819"/>
      <c r="D835" s="819"/>
      <c r="E835" s="819"/>
      <c r="F835" s="865"/>
      <c r="G835" s="819"/>
      <c r="H835" s="819"/>
      <c r="I835" s="819"/>
      <c r="J835" s="819"/>
      <c r="K835" s="819"/>
      <c r="L835" s="819"/>
      <c r="M835" s="819"/>
      <c r="N835" s="819"/>
      <c r="O835" s="819"/>
      <c r="P835" s="819"/>
      <c r="Q835" s="819"/>
      <c r="R835" s="819"/>
      <c r="S835" s="819"/>
      <c r="T835" s="819"/>
      <c r="U835" s="819"/>
      <c r="V835" s="819"/>
      <c r="W835" s="819"/>
      <c r="X835" s="819"/>
      <c r="Y835" s="819"/>
      <c r="Z835" s="819"/>
    </row>
    <row r="836" spans="1:26" ht="86.25" customHeight="1">
      <c r="A836" s="819"/>
      <c r="B836" s="819"/>
      <c r="C836" s="819"/>
      <c r="D836" s="819"/>
      <c r="E836" s="819"/>
      <c r="F836" s="865"/>
      <c r="G836" s="819"/>
      <c r="H836" s="819"/>
      <c r="I836" s="819"/>
      <c r="J836" s="819"/>
      <c r="K836" s="819"/>
      <c r="L836" s="819"/>
      <c r="M836" s="819"/>
      <c r="N836" s="819"/>
      <c r="O836" s="819"/>
      <c r="P836" s="819"/>
      <c r="Q836" s="819"/>
      <c r="R836" s="819"/>
      <c r="S836" s="819"/>
      <c r="T836" s="819"/>
      <c r="U836" s="819"/>
      <c r="V836" s="819"/>
      <c r="W836" s="819"/>
      <c r="X836" s="819"/>
      <c r="Y836" s="819"/>
      <c r="Z836" s="819"/>
    </row>
    <row r="837" spans="1:26" ht="86.25" customHeight="1">
      <c r="A837" s="819"/>
      <c r="B837" s="819"/>
      <c r="C837" s="819"/>
      <c r="D837" s="819"/>
      <c r="E837" s="819"/>
      <c r="F837" s="865"/>
      <c r="G837" s="819"/>
      <c r="H837" s="819"/>
      <c r="I837" s="819"/>
      <c r="J837" s="819"/>
      <c r="K837" s="819"/>
      <c r="L837" s="819"/>
      <c r="M837" s="819"/>
      <c r="N837" s="819"/>
      <c r="O837" s="819"/>
      <c r="P837" s="819"/>
      <c r="Q837" s="819"/>
      <c r="R837" s="819"/>
      <c r="S837" s="819"/>
      <c r="T837" s="819"/>
      <c r="U837" s="819"/>
      <c r="V837" s="819"/>
      <c r="W837" s="819"/>
      <c r="X837" s="819"/>
      <c r="Y837" s="819"/>
      <c r="Z837" s="819"/>
    </row>
    <row r="838" spans="1:26" ht="86.25" customHeight="1">
      <c r="A838" s="819"/>
      <c r="B838" s="819"/>
      <c r="C838" s="819"/>
      <c r="D838" s="819"/>
      <c r="E838" s="819"/>
      <c r="F838" s="865"/>
      <c r="G838" s="819"/>
      <c r="H838" s="819"/>
      <c r="I838" s="819"/>
      <c r="J838" s="819"/>
      <c r="K838" s="819"/>
      <c r="L838" s="819"/>
      <c r="M838" s="819"/>
      <c r="N838" s="819"/>
      <c r="O838" s="819"/>
      <c r="P838" s="819"/>
      <c r="Q838" s="819"/>
      <c r="R838" s="819"/>
      <c r="S838" s="819"/>
      <c r="T838" s="819"/>
      <c r="U838" s="819"/>
      <c r="V838" s="819"/>
      <c r="W838" s="819"/>
      <c r="X838" s="819"/>
      <c r="Y838" s="819"/>
      <c r="Z838" s="819"/>
    </row>
    <row r="839" spans="1:26" ht="86.25" customHeight="1">
      <c r="A839" s="819"/>
      <c r="B839" s="819"/>
      <c r="C839" s="819"/>
      <c r="D839" s="819"/>
      <c r="E839" s="819"/>
      <c r="F839" s="865"/>
      <c r="G839" s="819"/>
      <c r="H839" s="819"/>
      <c r="I839" s="819"/>
      <c r="J839" s="819"/>
      <c r="K839" s="819"/>
      <c r="L839" s="819"/>
      <c r="M839" s="819"/>
      <c r="N839" s="819"/>
      <c r="O839" s="819"/>
      <c r="P839" s="819"/>
      <c r="Q839" s="819"/>
      <c r="R839" s="819"/>
      <c r="S839" s="819"/>
      <c r="T839" s="819"/>
      <c r="U839" s="819"/>
      <c r="V839" s="819"/>
      <c r="W839" s="819"/>
      <c r="X839" s="819"/>
      <c r="Y839" s="819"/>
      <c r="Z839" s="819"/>
    </row>
    <row r="840" spans="1:26" ht="86.25" customHeight="1">
      <c r="A840" s="819"/>
      <c r="B840" s="819"/>
      <c r="C840" s="819"/>
      <c r="D840" s="819"/>
      <c r="E840" s="819"/>
      <c r="F840" s="865"/>
      <c r="G840" s="819"/>
      <c r="H840" s="819"/>
      <c r="I840" s="819"/>
      <c r="J840" s="819"/>
      <c r="K840" s="819"/>
      <c r="L840" s="819"/>
      <c r="M840" s="819"/>
      <c r="N840" s="819"/>
      <c r="O840" s="819"/>
      <c r="P840" s="819"/>
      <c r="Q840" s="819"/>
      <c r="R840" s="819"/>
      <c r="S840" s="819"/>
      <c r="T840" s="819"/>
      <c r="U840" s="819"/>
      <c r="V840" s="819"/>
      <c r="W840" s="819"/>
      <c r="X840" s="819"/>
      <c r="Y840" s="819"/>
      <c r="Z840" s="819"/>
    </row>
    <row r="841" spans="1:26" ht="86.25" customHeight="1">
      <c r="A841" s="819"/>
      <c r="B841" s="819"/>
      <c r="C841" s="819"/>
      <c r="D841" s="819"/>
      <c r="E841" s="819"/>
      <c r="F841" s="865"/>
      <c r="G841" s="819"/>
      <c r="H841" s="819"/>
      <c r="I841" s="819"/>
      <c r="J841" s="819"/>
      <c r="K841" s="819"/>
      <c r="L841" s="819"/>
      <c r="M841" s="819"/>
      <c r="N841" s="819"/>
      <c r="O841" s="819"/>
      <c r="P841" s="819"/>
      <c r="Q841" s="819"/>
      <c r="R841" s="819"/>
      <c r="S841" s="819"/>
      <c r="T841" s="819"/>
      <c r="U841" s="819"/>
      <c r="V841" s="819"/>
      <c r="W841" s="819"/>
      <c r="X841" s="819"/>
      <c r="Y841" s="819"/>
      <c r="Z841" s="819"/>
    </row>
    <row r="842" spans="1:26" ht="86.25" customHeight="1">
      <c r="A842" s="819"/>
      <c r="B842" s="819"/>
      <c r="C842" s="819"/>
      <c r="D842" s="819"/>
      <c r="E842" s="819"/>
      <c r="F842" s="865"/>
      <c r="G842" s="819"/>
      <c r="H842" s="819"/>
      <c r="I842" s="819"/>
      <c r="J842" s="819"/>
      <c r="K842" s="819"/>
      <c r="L842" s="819"/>
      <c r="M842" s="819"/>
      <c r="N842" s="819"/>
      <c r="O842" s="819"/>
      <c r="P842" s="819"/>
      <c r="Q842" s="819"/>
      <c r="R842" s="819"/>
      <c r="S842" s="819"/>
      <c r="T842" s="819"/>
      <c r="U842" s="819"/>
      <c r="V842" s="819"/>
      <c r="W842" s="819"/>
      <c r="X842" s="819"/>
      <c r="Y842" s="819"/>
      <c r="Z842" s="819"/>
    </row>
    <row r="843" spans="1:26" ht="86.25" customHeight="1">
      <c r="A843" s="819"/>
      <c r="B843" s="819"/>
      <c r="C843" s="819"/>
      <c r="D843" s="819"/>
      <c r="E843" s="819"/>
      <c r="F843" s="865"/>
      <c r="G843" s="819"/>
      <c r="H843" s="819"/>
      <c r="I843" s="819"/>
      <c r="J843" s="819"/>
      <c r="K843" s="819"/>
      <c r="L843" s="819"/>
      <c r="M843" s="819"/>
      <c r="N843" s="819"/>
      <c r="O843" s="819"/>
      <c r="P843" s="819"/>
      <c r="Q843" s="819"/>
      <c r="R843" s="819"/>
      <c r="S843" s="819"/>
      <c r="T843" s="819"/>
      <c r="U843" s="819"/>
      <c r="V843" s="819"/>
      <c r="W843" s="819"/>
      <c r="X843" s="819"/>
      <c r="Y843" s="819"/>
      <c r="Z843" s="819"/>
    </row>
    <row r="844" spans="1:26" ht="86.25" customHeight="1">
      <c r="A844" s="819"/>
      <c r="B844" s="819"/>
      <c r="C844" s="819"/>
      <c r="D844" s="819"/>
      <c r="E844" s="819"/>
      <c r="F844" s="865"/>
      <c r="G844" s="819"/>
      <c r="H844" s="819"/>
      <c r="I844" s="819"/>
      <c r="J844" s="819"/>
      <c r="K844" s="819"/>
      <c r="L844" s="819"/>
      <c r="M844" s="819"/>
      <c r="N844" s="819"/>
      <c r="O844" s="819"/>
      <c r="P844" s="819"/>
      <c r="Q844" s="819"/>
      <c r="R844" s="819"/>
      <c r="S844" s="819"/>
      <c r="T844" s="819"/>
      <c r="U844" s="819"/>
      <c r="V844" s="819"/>
      <c r="W844" s="819"/>
      <c r="X844" s="819"/>
      <c r="Y844" s="819"/>
      <c r="Z844" s="819"/>
    </row>
    <row r="845" spans="1:26" ht="86.25" customHeight="1">
      <c r="A845" s="819"/>
      <c r="B845" s="819"/>
      <c r="C845" s="819"/>
      <c r="D845" s="819"/>
      <c r="E845" s="819"/>
      <c r="F845" s="865"/>
      <c r="G845" s="819"/>
      <c r="H845" s="819"/>
      <c r="I845" s="819"/>
      <c r="J845" s="819"/>
      <c r="K845" s="819"/>
      <c r="L845" s="819"/>
      <c r="M845" s="819"/>
      <c r="N845" s="819"/>
      <c r="O845" s="819"/>
      <c r="P845" s="819"/>
      <c r="Q845" s="819"/>
      <c r="R845" s="819"/>
      <c r="S845" s="819"/>
      <c r="T845" s="819"/>
      <c r="U845" s="819"/>
      <c r="V845" s="819"/>
      <c r="W845" s="819"/>
      <c r="X845" s="819"/>
      <c r="Y845" s="819"/>
      <c r="Z845" s="819"/>
    </row>
    <row r="846" spans="1:26" ht="86.25" customHeight="1">
      <c r="A846" s="819"/>
      <c r="B846" s="819"/>
      <c r="C846" s="819"/>
      <c r="D846" s="819"/>
      <c r="E846" s="819"/>
      <c r="F846" s="865"/>
      <c r="G846" s="819"/>
      <c r="H846" s="819"/>
      <c r="I846" s="819"/>
      <c r="J846" s="819"/>
      <c r="K846" s="819"/>
      <c r="L846" s="819"/>
      <c r="M846" s="819"/>
      <c r="N846" s="819"/>
      <c r="O846" s="819"/>
      <c r="P846" s="819"/>
      <c r="Q846" s="819"/>
      <c r="R846" s="819"/>
      <c r="S846" s="819"/>
      <c r="T846" s="819"/>
      <c r="U846" s="819"/>
      <c r="V846" s="819"/>
      <c r="W846" s="819"/>
      <c r="X846" s="819"/>
      <c r="Y846" s="819"/>
      <c r="Z846" s="819"/>
    </row>
    <row r="847" spans="1:26" ht="86.25" customHeight="1">
      <c r="A847" s="819"/>
      <c r="B847" s="819"/>
      <c r="C847" s="819"/>
      <c r="D847" s="819"/>
      <c r="E847" s="819"/>
      <c r="F847" s="865"/>
      <c r="G847" s="819"/>
      <c r="H847" s="819"/>
      <c r="I847" s="819"/>
      <c r="J847" s="819"/>
      <c r="K847" s="819"/>
      <c r="L847" s="819"/>
      <c r="M847" s="819"/>
      <c r="N847" s="819"/>
      <c r="O847" s="819"/>
      <c r="P847" s="819"/>
      <c r="Q847" s="819"/>
      <c r="R847" s="819"/>
      <c r="S847" s="819"/>
      <c r="T847" s="819"/>
      <c r="U847" s="819"/>
      <c r="V847" s="819"/>
      <c r="W847" s="819"/>
      <c r="X847" s="819"/>
      <c r="Y847" s="819"/>
      <c r="Z847" s="819"/>
    </row>
    <row r="848" spans="1:26" ht="86.25" customHeight="1">
      <c r="A848" s="819"/>
      <c r="B848" s="819"/>
      <c r="C848" s="819"/>
      <c r="D848" s="819"/>
      <c r="E848" s="819"/>
      <c r="F848" s="865"/>
      <c r="G848" s="819"/>
      <c r="H848" s="819"/>
      <c r="I848" s="819"/>
      <c r="J848" s="819"/>
      <c r="K848" s="819"/>
      <c r="L848" s="819"/>
      <c r="M848" s="819"/>
      <c r="N848" s="819"/>
      <c r="O848" s="819"/>
      <c r="P848" s="819"/>
      <c r="Q848" s="819"/>
      <c r="R848" s="819"/>
      <c r="S848" s="819"/>
      <c r="T848" s="819"/>
      <c r="U848" s="819"/>
      <c r="V848" s="819"/>
      <c r="W848" s="819"/>
      <c r="X848" s="819"/>
      <c r="Y848" s="819"/>
      <c r="Z848" s="819"/>
    </row>
    <row r="849" spans="1:26" ht="86.25" customHeight="1">
      <c r="A849" s="819"/>
      <c r="B849" s="819"/>
      <c r="C849" s="819"/>
      <c r="D849" s="819"/>
      <c r="E849" s="819"/>
      <c r="F849" s="865"/>
      <c r="G849" s="819"/>
      <c r="H849" s="819"/>
      <c r="I849" s="819"/>
      <c r="J849" s="819"/>
      <c r="K849" s="819"/>
      <c r="L849" s="819"/>
      <c r="M849" s="819"/>
      <c r="N849" s="819"/>
      <c r="O849" s="819"/>
      <c r="P849" s="819"/>
      <c r="Q849" s="819"/>
      <c r="R849" s="819"/>
      <c r="S849" s="819"/>
      <c r="T849" s="819"/>
      <c r="U849" s="819"/>
      <c r="V849" s="819"/>
      <c r="W849" s="819"/>
      <c r="X849" s="819"/>
      <c r="Y849" s="819"/>
      <c r="Z849" s="819"/>
    </row>
    <row r="850" spans="1:26" ht="86.25" customHeight="1">
      <c r="A850" s="819"/>
      <c r="B850" s="819"/>
      <c r="C850" s="819"/>
      <c r="D850" s="819"/>
      <c r="E850" s="819"/>
      <c r="F850" s="865"/>
      <c r="G850" s="819"/>
      <c r="H850" s="819"/>
      <c r="I850" s="819"/>
      <c r="J850" s="819"/>
      <c r="K850" s="819"/>
      <c r="L850" s="819"/>
      <c r="M850" s="819"/>
      <c r="N850" s="819"/>
      <c r="O850" s="819"/>
      <c r="P850" s="819"/>
      <c r="Q850" s="819"/>
      <c r="R850" s="819"/>
      <c r="S850" s="819"/>
      <c r="T850" s="819"/>
      <c r="U850" s="819"/>
      <c r="V850" s="819"/>
      <c r="W850" s="819"/>
      <c r="X850" s="819"/>
      <c r="Y850" s="819"/>
      <c r="Z850" s="819"/>
    </row>
    <row r="851" spans="1:26" ht="86.25" customHeight="1">
      <c r="A851" s="819"/>
      <c r="B851" s="819"/>
      <c r="C851" s="819"/>
      <c r="D851" s="819"/>
      <c r="E851" s="819"/>
      <c r="F851" s="865"/>
      <c r="G851" s="819"/>
      <c r="H851" s="819"/>
      <c r="I851" s="819"/>
      <c r="J851" s="819"/>
      <c r="K851" s="819"/>
      <c r="L851" s="819"/>
      <c r="M851" s="819"/>
      <c r="N851" s="819"/>
      <c r="O851" s="819"/>
      <c r="P851" s="819"/>
      <c r="Q851" s="819"/>
      <c r="R851" s="819"/>
      <c r="S851" s="819"/>
      <c r="T851" s="819"/>
      <c r="U851" s="819"/>
      <c r="V851" s="819"/>
      <c r="W851" s="819"/>
      <c r="X851" s="819"/>
      <c r="Y851" s="819"/>
      <c r="Z851" s="819"/>
    </row>
    <row r="852" spans="1:26" ht="86.25" customHeight="1">
      <c r="A852" s="819"/>
      <c r="B852" s="819"/>
      <c r="C852" s="819"/>
      <c r="D852" s="819"/>
      <c r="E852" s="819"/>
      <c r="F852" s="865"/>
      <c r="G852" s="819"/>
      <c r="H852" s="819"/>
      <c r="I852" s="819"/>
      <c r="J852" s="819"/>
      <c r="K852" s="819"/>
      <c r="L852" s="819"/>
      <c r="M852" s="819"/>
      <c r="N852" s="819"/>
      <c r="O852" s="819"/>
      <c r="P852" s="819"/>
      <c r="Q852" s="819"/>
      <c r="R852" s="819"/>
      <c r="S852" s="819"/>
      <c r="T852" s="819"/>
      <c r="U852" s="819"/>
      <c r="V852" s="819"/>
      <c r="W852" s="819"/>
      <c r="X852" s="819"/>
      <c r="Y852" s="819"/>
      <c r="Z852" s="819"/>
    </row>
    <row r="853" spans="1:26" ht="86.25" customHeight="1">
      <c r="A853" s="819"/>
      <c r="B853" s="819"/>
      <c r="C853" s="819"/>
      <c r="D853" s="819"/>
      <c r="E853" s="819"/>
      <c r="F853" s="865"/>
      <c r="G853" s="819"/>
      <c r="H853" s="819"/>
      <c r="I853" s="819"/>
      <c r="J853" s="819"/>
      <c r="K853" s="819"/>
      <c r="L853" s="819"/>
      <c r="M853" s="819"/>
      <c r="N853" s="819"/>
      <c r="O853" s="819"/>
      <c r="P853" s="819"/>
      <c r="Q853" s="819"/>
      <c r="R853" s="819"/>
      <c r="S853" s="819"/>
      <c r="T853" s="819"/>
      <c r="U853" s="819"/>
      <c r="V853" s="819"/>
      <c r="W853" s="819"/>
      <c r="X853" s="819"/>
      <c r="Y853" s="819"/>
      <c r="Z853" s="819"/>
    </row>
    <row r="854" spans="1:26" ht="86.25" customHeight="1">
      <c r="A854" s="819"/>
      <c r="B854" s="819"/>
      <c r="C854" s="819"/>
      <c r="D854" s="819"/>
      <c r="E854" s="819"/>
      <c r="F854" s="865"/>
      <c r="G854" s="819"/>
      <c r="H854" s="819"/>
      <c r="I854" s="819"/>
      <c r="J854" s="819"/>
      <c r="K854" s="819"/>
      <c r="L854" s="819"/>
      <c r="M854" s="819"/>
      <c r="N854" s="819"/>
      <c r="O854" s="819"/>
      <c r="P854" s="819"/>
      <c r="Q854" s="819"/>
      <c r="R854" s="819"/>
      <c r="S854" s="819"/>
      <c r="T854" s="819"/>
      <c r="U854" s="819"/>
      <c r="V854" s="819"/>
      <c r="W854" s="819"/>
      <c r="X854" s="819"/>
      <c r="Y854" s="819"/>
      <c r="Z854" s="819"/>
    </row>
    <row r="855" spans="1:26" ht="86.25" customHeight="1">
      <c r="A855" s="819"/>
      <c r="B855" s="819"/>
      <c r="C855" s="819"/>
      <c r="D855" s="819"/>
      <c r="E855" s="819"/>
      <c r="F855" s="865"/>
      <c r="G855" s="819"/>
      <c r="H855" s="819"/>
      <c r="I855" s="819"/>
      <c r="J855" s="819"/>
      <c r="K855" s="819"/>
      <c r="L855" s="819"/>
      <c r="M855" s="819"/>
      <c r="N855" s="819"/>
      <c r="O855" s="819"/>
      <c r="P855" s="819"/>
      <c r="Q855" s="819"/>
      <c r="R855" s="819"/>
      <c r="S855" s="819"/>
      <c r="T855" s="819"/>
      <c r="U855" s="819"/>
      <c r="V855" s="819"/>
      <c r="W855" s="819"/>
      <c r="X855" s="819"/>
      <c r="Y855" s="819"/>
      <c r="Z855" s="819"/>
    </row>
    <row r="856" spans="1:26" ht="86.25" customHeight="1">
      <c r="A856" s="819"/>
      <c r="B856" s="819"/>
      <c r="C856" s="819"/>
      <c r="D856" s="819"/>
      <c r="E856" s="819"/>
      <c r="F856" s="865"/>
      <c r="G856" s="819"/>
      <c r="H856" s="819"/>
      <c r="I856" s="819"/>
      <c r="J856" s="819"/>
      <c r="K856" s="819"/>
      <c r="L856" s="819"/>
      <c r="M856" s="819"/>
      <c r="N856" s="819"/>
      <c r="O856" s="819"/>
      <c r="P856" s="819"/>
      <c r="Q856" s="819"/>
      <c r="R856" s="819"/>
      <c r="S856" s="819"/>
      <c r="T856" s="819"/>
      <c r="U856" s="819"/>
      <c r="V856" s="819"/>
      <c r="W856" s="819"/>
      <c r="X856" s="819"/>
      <c r="Y856" s="819"/>
      <c r="Z856" s="819"/>
    </row>
    <row r="857" spans="1:26" ht="86.25" customHeight="1">
      <c r="A857" s="819"/>
      <c r="B857" s="819"/>
      <c r="C857" s="819"/>
      <c r="D857" s="819"/>
      <c r="E857" s="819"/>
      <c r="F857" s="865"/>
      <c r="G857" s="819"/>
      <c r="H857" s="819"/>
      <c r="I857" s="819"/>
      <c r="J857" s="819"/>
      <c r="K857" s="819"/>
      <c r="L857" s="819"/>
      <c r="M857" s="819"/>
      <c r="N857" s="819"/>
      <c r="O857" s="819"/>
      <c r="P857" s="819"/>
      <c r="Q857" s="819"/>
      <c r="R857" s="819"/>
      <c r="S857" s="819"/>
      <c r="T857" s="819"/>
      <c r="U857" s="819"/>
      <c r="V857" s="819"/>
      <c r="W857" s="819"/>
      <c r="X857" s="819"/>
      <c r="Y857" s="819"/>
      <c r="Z857" s="819"/>
    </row>
    <row r="858" spans="1:26" ht="86.25" customHeight="1">
      <c r="A858" s="819"/>
      <c r="B858" s="819"/>
      <c r="C858" s="819"/>
      <c r="D858" s="819"/>
      <c r="E858" s="819"/>
      <c r="F858" s="865"/>
      <c r="G858" s="819"/>
      <c r="H858" s="819"/>
      <c r="I858" s="819"/>
      <c r="J858" s="819"/>
      <c r="K858" s="819"/>
      <c r="L858" s="819"/>
      <c r="M858" s="819"/>
      <c r="N858" s="819"/>
      <c r="O858" s="819"/>
      <c r="P858" s="819"/>
      <c r="Q858" s="819"/>
      <c r="R858" s="819"/>
      <c r="S858" s="819"/>
      <c r="T858" s="819"/>
      <c r="U858" s="819"/>
      <c r="V858" s="819"/>
      <c r="W858" s="819"/>
      <c r="X858" s="819"/>
      <c r="Y858" s="819"/>
      <c r="Z858" s="819"/>
    </row>
    <row r="859" spans="1:26" ht="86.25" customHeight="1">
      <c r="A859" s="819"/>
      <c r="B859" s="819"/>
      <c r="C859" s="819"/>
      <c r="D859" s="819"/>
      <c r="E859" s="819"/>
      <c r="F859" s="865"/>
      <c r="G859" s="819"/>
      <c r="H859" s="819"/>
      <c r="I859" s="819"/>
      <c r="J859" s="819"/>
      <c r="K859" s="819"/>
      <c r="L859" s="819"/>
      <c r="M859" s="819"/>
      <c r="N859" s="819"/>
      <c r="O859" s="819"/>
      <c r="P859" s="819"/>
      <c r="Q859" s="819"/>
      <c r="R859" s="819"/>
      <c r="S859" s="819"/>
      <c r="T859" s="819"/>
      <c r="U859" s="819"/>
      <c r="V859" s="819"/>
      <c r="W859" s="819"/>
      <c r="X859" s="819"/>
      <c r="Y859" s="819"/>
      <c r="Z859" s="819"/>
    </row>
    <row r="860" spans="1:26" ht="86.25" customHeight="1">
      <c r="A860" s="819"/>
      <c r="B860" s="819"/>
      <c r="C860" s="819"/>
      <c r="D860" s="819"/>
      <c r="E860" s="819"/>
      <c r="F860" s="865"/>
      <c r="G860" s="819"/>
      <c r="H860" s="819"/>
      <c r="I860" s="819"/>
      <c r="J860" s="819"/>
      <c r="K860" s="819"/>
      <c r="L860" s="819"/>
      <c r="M860" s="819"/>
      <c r="N860" s="819"/>
      <c r="O860" s="819"/>
      <c r="P860" s="819"/>
      <c r="Q860" s="819"/>
      <c r="R860" s="819"/>
      <c r="S860" s="819"/>
      <c r="T860" s="819"/>
      <c r="U860" s="819"/>
      <c r="V860" s="819"/>
      <c r="W860" s="819"/>
      <c r="X860" s="819"/>
      <c r="Y860" s="819"/>
      <c r="Z860" s="819"/>
    </row>
    <row r="861" spans="1:26" ht="86.25" customHeight="1">
      <c r="A861" s="819"/>
      <c r="B861" s="819"/>
      <c r="C861" s="819"/>
      <c r="D861" s="819"/>
      <c r="E861" s="819"/>
      <c r="F861" s="865"/>
      <c r="G861" s="819"/>
      <c r="H861" s="819"/>
      <c r="I861" s="819"/>
      <c r="J861" s="819"/>
      <c r="K861" s="819"/>
      <c r="L861" s="819"/>
      <c r="M861" s="819"/>
      <c r="N861" s="819"/>
      <c r="O861" s="819"/>
      <c r="P861" s="819"/>
      <c r="Q861" s="819"/>
      <c r="R861" s="819"/>
      <c r="S861" s="819"/>
      <c r="T861" s="819"/>
      <c r="U861" s="819"/>
      <c r="V861" s="819"/>
      <c r="W861" s="819"/>
      <c r="X861" s="819"/>
      <c r="Y861" s="819"/>
      <c r="Z861" s="819"/>
    </row>
    <row r="862" spans="1:26" ht="86.25" customHeight="1">
      <c r="A862" s="819"/>
      <c r="B862" s="819"/>
      <c r="C862" s="819"/>
      <c r="D862" s="819"/>
      <c r="E862" s="819"/>
      <c r="F862" s="865"/>
      <c r="G862" s="819"/>
      <c r="H862" s="819"/>
      <c r="I862" s="819"/>
      <c r="J862" s="819"/>
      <c r="K862" s="819"/>
      <c r="L862" s="819"/>
      <c r="M862" s="819"/>
      <c r="N862" s="819"/>
      <c r="O862" s="819"/>
      <c r="P862" s="819"/>
      <c r="Q862" s="819"/>
      <c r="R862" s="819"/>
      <c r="S862" s="819"/>
      <c r="T862" s="819"/>
      <c r="U862" s="819"/>
      <c r="V862" s="819"/>
      <c r="W862" s="819"/>
      <c r="X862" s="819"/>
      <c r="Y862" s="819"/>
      <c r="Z862" s="819"/>
    </row>
    <row r="863" spans="1:26" ht="86.25" customHeight="1">
      <c r="A863" s="819"/>
      <c r="B863" s="819"/>
      <c r="C863" s="819"/>
      <c r="D863" s="819"/>
      <c r="E863" s="819"/>
      <c r="F863" s="865"/>
      <c r="G863" s="819"/>
      <c r="H863" s="819"/>
      <c r="I863" s="819"/>
      <c r="J863" s="819"/>
      <c r="K863" s="819"/>
      <c r="L863" s="819"/>
      <c r="M863" s="819"/>
      <c r="N863" s="819"/>
      <c r="O863" s="819"/>
      <c r="P863" s="819"/>
      <c r="Q863" s="819"/>
      <c r="R863" s="819"/>
      <c r="S863" s="819"/>
      <c r="T863" s="819"/>
      <c r="U863" s="819"/>
      <c r="V863" s="819"/>
      <c r="W863" s="819"/>
      <c r="X863" s="819"/>
      <c r="Y863" s="819"/>
      <c r="Z863" s="819"/>
    </row>
    <row r="864" spans="1:26" ht="86.25" customHeight="1">
      <c r="A864" s="819"/>
      <c r="B864" s="819"/>
      <c r="C864" s="819"/>
      <c r="D864" s="819"/>
      <c r="E864" s="819"/>
      <c r="F864" s="865"/>
      <c r="G864" s="819"/>
      <c r="H864" s="819"/>
      <c r="I864" s="819"/>
      <c r="J864" s="819"/>
      <c r="K864" s="819"/>
      <c r="L864" s="819"/>
      <c r="M864" s="819"/>
      <c r="N864" s="819"/>
      <c r="O864" s="819"/>
      <c r="P864" s="819"/>
      <c r="Q864" s="819"/>
      <c r="R864" s="819"/>
      <c r="S864" s="819"/>
      <c r="T864" s="819"/>
      <c r="U864" s="819"/>
      <c r="V864" s="819"/>
      <c r="W864" s="819"/>
      <c r="X864" s="819"/>
      <c r="Y864" s="819"/>
      <c r="Z864" s="819"/>
    </row>
    <row r="865" spans="1:26" ht="86.25" customHeight="1">
      <c r="A865" s="819"/>
      <c r="B865" s="819"/>
      <c r="C865" s="819"/>
      <c r="D865" s="819"/>
      <c r="E865" s="819"/>
      <c r="F865" s="865"/>
      <c r="G865" s="819"/>
      <c r="H865" s="819"/>
      <c r="I865" s="819"/>
      <c r="J865" s="819"/>
      <c r="K865" s="819"/>
      <c r="L865" s="819"/>
      <c r="M865" s="819"/>
      <c r="N865" s="819"/>
      <c r="O865" s="819"/>
      <c r="P865" s="819"/>
      <c r="Q865" s="819"/>
      <c r="R865" s="819"/>
      <c r="S865" s="819"/>
      <c r="T865" s="819"/>
      <c r="U865" s="819"/>
      <c r="V865" s="819"/>
      <c r="W865" s="819"/>
      <c r="X865" s="819"/>
      <c r="Y865" s="819"/>
      <c r="Z865" s="819"/>
    </row>
    <row r="866" spans="1:26" ht="86.25" customHeight="1">
      <c r="A866" s="819"/>
      <c r="B866" s="819"/>
      <c r="C866" s="819"/>
      <c r="D866" s="819"/>
      <c r="E866" s="819"/>
      <c r="F866" s="865"/>
      <c r="G866" s="819"/>
      <c r="H866" s="819"/>
      <c r="I866" s="819"/>
      <c r="J866" s="819"/>
      <c r="K866" s="819"/>
      <c r="L866" s="819"/>
      <c r="M866" s="819"/>
      <c r="N866" s="819"/>
      <c r="O866" s="819"/>
      <c r="P866" s="819"/>
      <c r="Q866" s="819"/>
      <c r="R866" s="819"/>
      <c r="S866" s="819"/>
      <c r="T866" s="819"/>
      <c r="U866" s="819"/>
      <c r="V866" s="819"/>
      <c r="W866" s="819"/>
      <c r="X866" s="819"/>
      <c r="Y866" s="819"/>
      <c r="Z866" s="819"/>
    </row>
    <row r="867" spans="1:26" ht="86.25" customHeight="1">
      <c r="A867" s="819"/>
      <c r="B867" s="819"/>
      <c r="C867" s="819"/>
      <c r="D867" s="819"/>
      <c r="E867" s="819"/>
      <c r="F867" s="865"/>
      <c r="G867" s="819"/>
      <c r="H867" s="819"/>
      <c r="I867" s="819"/>
      <c r="J867" s="819"/>
      <c r="K867" s="819"/>
      <c r="L867" s="819"/>
      <c r="M867" s="819"/>
      <c r="N867" s="819"/>
      <c r="O867" s="819"/>
      <c r="P867" s="819"/>
      <c r="Q867" s="819"/>
      <c r="R867" s="819"/>
      <c r="S867" s="819"/>
      <c r="T867" s="819"/>
      <c r="U867" s="819"/>
      <c r="V867" s="819"/>
      <c r="W867" s="819"/>
      <c r="X867" s="819"/>
      <c r="Y867" s="819"/>
      <c r="Z867" s="819"/>
    </row>
    <row r="868" spans="1:26" ht="86.25" customHeight="1">
      <c r="A868" s="819"/>
      <c r="B868" s="819"/>
      <c r="C868" s="819"/>
      <c r="D868" s="819"/>
      <c r="E868" s="819"/>
      <c r="F868" s="865"/>
      <c r="G868" s="819"/>
      <c r="H868" s="819"/>
      <c r="I868" s="819"/>
      <c r="J868" s="819"/>
      <c r="K868" s="819"/>
      <c r="L868" s="819"/>
      <c r="M868" s="819"/>
      <c r="N868" s="819"/>
      <c r="O868" s="819"/>
      <c r="P868" s="819"/>
      <c r="Q868" s="819"/>
      <c r="R868" s="819"/>
      <c r="S868" s="819"/>
      <c r="T868" s="819"/>
      <c r="U868" s="819"/>
      <c r="V868" s="819"/>
      <c r="W868" s="819"/>
      <c r="X868" s="819"/>
      <c r="Y868" s="819"/>
      <c r="Z868" s="819"/>
    </row>
    <row r="869" spans="1:26" ht="86.25" customHeight="1">
      <c r="A869" s="819"/>
      <c r="B869" s="819"/>
      <c r="C869" s="819"/>
      <c r="D869" s="819"/>
      <c r="E869" s="819"/>
      <c r="F869" s="865"/>
      <c r="G869" s="819"/>
      <c r="H869" s="819"/>
      <c r="I869" s="819"/>
      <c r="J869" s="819"/>
      <c r="K869" s="819"/>
      <c r="L869" s="819"/>
      <c r="M869" s="819"/>
      <c r="N869" s="819"/>
      <c r="O869" s="819"/>
      <c r="P869" s="819"/>
      <c r="Q869" s="819"/>
      <c r="R869" s="819"/>
      <c r="S869" s="819"/>
      <c r="T869" s="819"/>
      <c r="U869" s="819"/>
      <c r="V869" s="819"/>
      <c r="W869" s="819"/>
      <c r="X869" s="819"/>
      <c r="Y869" s="819"/>
      <c r="Z869" s="819"/>
    </row>
    <row r="870" spans="1:26" ht="86.25" customHeight="1">
      <c r="A870" s="819"/>
      <c r="B870" s="819"/>
      <c r="C870" s="819"/>
      <c r="D870" s="819"/>
      <c r="E870" s="819"/>
      <c r="F870" s="865"/>
      <c r="G870" s="819"/>
      <c r="H870" s="819"/>
      <c r="I870" s="819"/>
      <c r="J870" s="819"/>
      <c r="K870" s="819"/>
      <c r="L870" s="819"/>
      <c r="M870" s="819"/>
      <c r="N870" s="819"/>
      <c r="O870" s="819"/>
      <c r="P870" s="819"/>
      <c r="Q870" s="819"/>
      <c r="R870" s="819"/>
      <c r="S870" s="819"/>
      <c r="T870" s="819"/>
      <c r="U870" s="819"/>
      <c r="V870" s="819"/>
      <c r="W870" s="819"/>
      <c r="X870" s="819"/>
      <c r="Y870" s="819"/>
      <c r="Z870" s="819"/>
    </row>
    <row r="871" spans="1:26" ht="86.25" customHeight="1">
      <c r="A871" s="819"/>
      <c r="B871" s="819"/>
      <c r="C871" s="819"/>
      <c r="D871" s="819"/>
      <c r="E871" s="819"/>
      <c r="F871" s="865"/>
      <c r="G871" s="819"/>
      <c r="H871" s="819"/>
      <c r="I871" s="819"/>
      <c r="J871" s="819"/>
      <c r="K871" s="819"/>
      <c r="L871" s="819"/>
      <c r="M871" s="819"/>
      <c r="N871" s="819"/>
      <c r="O871" s="819"/>
      <c r="P871" s="819"/>
      <c r="Q871" s="819"/>
      <c r="R871" s="819"/>
      <c r="S871" s="819"/>
      <c r="T871" s="819"/>
      <c r="U871" s="819"/>
      <c r="V871" s="819"/>
      <c r="W871" s="819"/>
      <c r="X871" s="819"/>
      <c r="Y871" s="819"/>
      <c r="Z871" s="819"/>
    </row>
    <row r="872" spans="1:26" ht="86.25" customHeight="1">
      <c r="A872" s="819"/>
      <c r="B872" s="819"/>
      <c r="C872" s="819"/>
      <c r="D872" s="819"/>
      <c r="E872" s="819"/>
      <c r="F872" s="865"/>
      <c r="G872" s="819"/>
      <c r="H872" s="819"/>
      <c r="I872" s="819"/>
      <c r="J872" s="819"/>
      <c r="K872" s="819"/>
      <c r="L872" s="819"/>
      <c r="M872" s="819"/>
      <c r="N872" s="819"/>
      <c r="O872" s="819"/>
      <c r="P872" s="819"/>
      <c r="Q872" s="819"/>
      <c r="R872" s="819"/>
      <c r="S872" s="819"/>
      <c r="T872" s="819"/>
      <c r="U872" s="819"/>
      <c r="V872" s="819"/>
      <c r="W872" s="819"/>
      <c r="X872" s="819"/>
      <c r="Y872" s="819"/>
      <c r="Z872" s="819"/>
    </row>
    <row r="873" spans="1:26" ht="86.25" customHeight="1">
      <c r="A873" s="819"/>
      <c r="B873" s="819"/>
      <c r="C873" s="819"/>
      <c r="D873" s="819"/>
      <c r="E873" s="819"/>
      <c r="F873" s="865"/>
      <c r="G873" s="819"/>
      <c r="H873" s="819"/>
      <c r="I873" s="819"/>
      <c r="J873" s="819"/>
      <c r="K873" s="819"/>
      <c r="L873" s="819"/>
      <c r="M873" s="819"/>
      <c r="N873" s="819"/>
      <c r="O873" s="819"/>
      <c r="P873" s="819"/>
      <c r="Q873" s="819"/>
      <c r="R873" s="819"/>
      <c r="S873" s="819"/>
      <c r="T873" s="819"/>
      <c r="U873" s="819"/>
      <c r="V873" s="819"/>
      <c r="W873" s="819"/>
      <c r="X873" s="819"/>
      <c r="Y873" s="819"/>
      <c r="Z873" s="819"/>
    </row>
    <row r="874" spans="1:26" ht="86.25" customHeight="1">
      <c r="A874" s="819"/>
      <c r="B874" s="819"/>
      <c r="C874" s="819"/>
      <c r="D874" s="819"/>
      <c r="E874" s="819"/>
      <c r="F874" s="865"/>
      <c r="G874" s="819"/>
      <c r="H874" s="819"/>
      <c r="I874" s="819"/>
      <c r="J874" s="819"/>
      <c r="K874" s="819"/>
      <c r="L874" s="819"/>
      <c r="M874" s="819"/>
      <c r="N874" s="819"/>
      <c r="O874" s="819"/>
      <c r="P874" s="819"/>
      <c r="Q874" s="819"/>
      <c r="R874" s="819"/>
      <c r="S874" s="819"/>
      <c r="T874" s="819"/>
      <c r="U874" s="819"/>
      <c r="V874" s="819"/>
      <c r="W874" s="819"/>
      <c r="X874" s="819"/>
      <c r="Y874" s="819"/>
      <c r="Z874" s="819"/>
    </row>
    <row r="875" spans="1:26" ht="86.25" customHeight="1">
      <c r="A875" s="819"/>
      <c r="B875" s="819"/>
      <c r="C875" s="819"/>
      <c r="D875" s="819"/>
      <c r="E875" s="819"/>
      <c r="F875" s="865"/>
      <c r="G875" s="819"/>
      <c r="H875" s="819"/>
      <c r="I875" s="819"/>
      <c r="J875" s="819"/>
      <c r="K875" s="819"/>
      <c r="L875" s="819"/>
      <c r="M875" s="819"/>
      <c r="N875" s="819"/>
      <c r="O875" s="819"/>
      <c r="P875" s="819"/>
      <c r="Q875" s="819"/>
      <c r="R875" s="819"/>
      <c r="S875" s="819"/>
      <c r="T875" s="819"/>
      <c r="U875" s="819"/>
      <c r="V875" s="819"/>
      <c r="W875" s="819"/>
      <c r="X875" s="819"/>
      <c r="Y875" s="819"/>
      <c r="Z875" s="819"/>
    </row>
    <row r="876" spans="1:26" ht="86.25" customHeight="1">
      <c r="A876" s="819"/>
      <c r="B876" s="819"/>
      <c r="C876" s="819"/>
      <c r="D876" s="819"/>
      <c r="E876" s="819"/>
      <c r="F876" s="865"/>
      <c r="G876" s="819"/>
      <c r="H876" s="819"/>
      <c r="I876" s="819"/>
      <c r="J876" s="819"/>
      <c r="K876" s="819"/>
      <c r="L876" s="819"/>
      <c r="M876" s="819"/>
      <c r="N876" s="819"/>
      <c r="O876" s="819"/>
      <c r="P876" s="819"/>
      <c r="Q876" s="819"/>
      <c r="R876" s="819"/>
      <c r="S876" s="819"/>
      <c r="T876" s="819"/>
      <c r="U876" s="819"/>
      <c r="V876" s="819"/>
      <c r="W876" s="819"/>
      <c r="X876" s="819"/>
      <c r="Y876" s="819"/>
      <c r="Z876" s="819"/>
    </row>
    <row r="877" spans="1:26" ht="86.25" customHeight="1">
      <c r="A877" s="819"/>
      <c r="B877" s="819"/>
      <c r="C877" s="819"/>
      <c r="D877" s="819"/>
      <c r="E877" s="819"/>
      <c r="F877" s="865"/>
      <c r="G877" s="819"/>
      <c r="H877" s="819"/>
      <c r="I877" s="819"/>
      <c r="J877" s="819"/>
      <c r="K877" s="819"/>
      <c r="L877" s="819"/>
      <c r="M877" s="819"/>
      <c r="N877" s="819"/>
      <c r="O877" s="819"/>
      <c r="P877" s="819"/>
      <c r="Q877" s="819"/>
      <c r="R877" s="819"/>
      <c r="S877" s="819"/>
      <c r="T877" s="819"/>
      <c r="U877" s="819"/>
      <c r="V877" s="819"/>
      <c r="W877" s="819"/>
      <c r="X877" s="819"/>
      <c r="Y877" s="819"/>
      <c r="Z877" s="819"/>
    </row>
    <row r="878" spans="1:26" ht="86.25" customHeight="1">
      <c r="A878" s="819"/>
      <c r="B878" s="819"/>
      <c r="C878" s="819"/>
      <c r="D878" s="819"/>
      <c r="E878" s="819"/>
      <c r="F878" s="865"/>
      <c r="G878" s="819"/>
      <c r="H878" s="819"/>
      <c r="I878" s="819"/>
      <c r="J878" s="819"/>
      <c r="K878" s="819"/>
      <c r="L878" s="819"/>
      <c r="M878" s="819"/>
      <c r="N878" s="819"/>
      <c r="O878" s="819"/>
      <c r="P878" s="819"/>
      <c r="Q878" s="819"/>
      <c r="R878" s="819"/>
      <c r="S878" s="819"/>
      <c r="T878" s="819"/>
      <c r="U878" s="819"/>
      <c r="V878" s="819"/>
      <c r="W878" s="819"/>
      <c r="X878" s="819"/>
      <c r="Y878" s="819"/>
      <c r="Z878" s="819"/>
    </row>
    <row r="879" spans="1:26" ht="86.25" customHeight="1">
      <c r="A879" s="819"/>
      <c r="B879" s="819"/>
      <c r="C879" s="819"/>
      <c r="D879" s="819"/>
      <c r="E879" s="819"/>
      <c r="F879" s="865"/>
      <c r="G879" s="819"/>
      <c r="H879" s="819"/>
      <c r="I879" s="819"/>
      <c r="J879" s="819"/>
      <c r="K879" s="819"/>
      <c r="L879" s="819"/>
      <c r="M879" s="819"/>
      <c r="N879" s="819"/>
      <c r="O879" s="819"/>
      <c r="P879" s="819"/>
      <c r="Q879" s="819"/>
      <c r="R879" s="819"/>
      <c r="S879" s="819"/>
      <c r="T879" s="819"/>
      <c r="U879" s="819"/>
      <c r="V879" s="819"/>
      <c r="W879" s="819"/>
      <c r="X879" s="819"/>
      <c r="Y879" s="819"/>
      <c r="Z879" s="819"/>
    </row>
    <row r="880" spans="1:26" ht="86.25" customHeight="1">
      <c r="A880" s="819"/>
      <c r="B880" s="819"/>
      <c r="C880" s="819"/>
      <c r="D880" s="819"/>
      <c r="E880" s="819"/>
      <c r="F880" s="865"/>
      <c r="G880" s="819"/>
      <c r="H880" s="819"/>
      <c r="I880" s="819"/>
      <c r="J880" s="819"/>
      <c r="K880" s="819"/>
      <c r="L880" s="819"/>
      <c r="M880" s="819"/>
      <c r="N880" s="819"/>
      <c r="O880" s="819"/>
      <c r="P880" s="819"/>
      <c r="Q880" s="819"/>
      <c r="R880" s="819"/>
      <c r="S880" s="819"/>
      <c r="T880" s="819"/>
      <c r="U880" s="819"/>
      <c r="V880" s="819"/>
      <c r="W880" s="819"/>
      <c r="X880" s="819"/>
      <c r="Y880" s="819"/>
      <c r="Z880" s="819"/>
    </row>
    <row r="881" spans="1:26" ht="86.25" customHeight="1">
      <c r="A881" s="819"/>
      <c r="B881" s="819"/>
      <c r="C881" s="819"/>
      <c r="D881" s="819"/>
      <c r="E881" s="819"/>
      <c r="F881" s="865"/>
      <c r="G881" s="819"/>
      <c r="H881" s="819"/>
      <c r="I881" s="819"/>
      <c r="J881" s="819"/>
      <c r="K881" s="819"/>
      <c r="L881" s="819"/>
      <c r="M881" s="819"/>
      <c r="N881" s="819"/>
      <c r="O881" s="819"/>
      <c r="P881" s="819"/>
      <c r="Q881" s="819"/>
      <c r="R881" s="819"/>
      <c r="S881" s="819"/>
      <c r="T881" s="819"/>
      <c r="U881" s="819"/>
      <c r="V881" s="819"/>
      <c r="W881" s="819"/>
      <c r="X881" s="819"/>
      <c r="Y881" s="819"/>
      <c r="Z881" s="819"/>
    </row>
    <row r="882" spans="1:26" ht="86.25" customHeight="1">
      <c r="A882" s="819"/>
      <c r="B882" s="819"/>
      <c r="C882" s="819"/>
      <c r="D882" s="819"/>
      <c r="E882" s="819"/>
      <c r="F882" s="865"/>
      <c r="G882" s="819"/>
      <c r="H882" s="819"/>
      <c r="I882" s="819"/>
      <c r="J882" s="819"/>
      <c r="K882" s="819"/>
      <c r="L882" s="819"/>
      <c r="M882" s="819"/>
      <c r="N882" s="819"/>
      <c r="O882" s="819"/>
      <c r="P882" s="819"/>
      <c r="Q882" s="819"/>
      <c r="R882" s="819"/>
      <c r="S882" s="819"/>
      <c r="T882" s="819"/>
      <c r="U882" s="819"/>
      <c r="V882" s="819"/>
      <c r="W882" s="819"/>
      <c r="X882" s="819"/>
      <c r="Y882" s="819"/>
      <c r="Z882" s="819"/>
    </row>
    <row r="883" spans="1:26" ht="86.25" customHeight="1">
      <c r="A883" s="819"/>
      <c r="B883" s="819"/>
      <c r="C883" s="819"/>
      <c r="D883" s="819"/>
      <c r="E883" s="819"/>
      <c r="F883" s="865"/>
      <c r="G883" s="819"/>
      <c r="H883" s="819"/>
      <c r="I883" s="819"/>
      <c r="J883" s="819"/>
      <c r="K883" s="819"/>
      <c r="L883" s="819"/>
      <c r="M883" s="819"/>
      <c r="N883" s="819"/>
      <c r="O883" s="819"/>
      <c r="P883" s="819"/>
      <c r="Q883" s="819"/>
      <c r="R883" s="819"/>
      <c r="S883" s="819"/>
      <c r="T883" s="819"/>
      <c r="U883" s="819"/>
      <c r="V883" s="819"/>
      <c r="W883" s="819"/>
      <c r="X883" s="819"/>
      <c r="Y883" s="819"/>
      <c r="Z883" s="819"/>
    </row>
    <row r="884" spans="1:26" ht="86.25" customHeight="1">
      <c r="A884" s="819"/>
      <c r="B884" s="819"/>
      <c r="C884" s="819"/>
      <c r="D884" s="819"/>
      <c r="E884" s="819"/>
      <c r="F884" s="865"/>
      <c r="G884" s="819"/>
      <c r="H884" s="819"/>
      <c r="I884" s="819"/>
      <c r="J884" s="819"/>
      <c r="K884" s="819"/>
      <c r="L884" s="819"/>
      <c r="M884" s="819"/>
      <c r="N884" s="819"/>
      <c r="O884" s="819"/>
      <c r="P884" s="819"/>
      <c r="Q884" s="819"/>
      <c r="R884" s="819"/>
      <c r="S884" s="819"/>
      <c r="T884" s="819"/>
      <c r="U884" s="819"/>
      <c r="V884" s="819"/>
      <c r="W884" s="819"/>
      <c r="X884" s="819"/>
      <c r="Y884" s="819"/>
      <c r="Z884" s="819"/>
    </row>
    <row r="885" spans="1:26" ht="86.25" customHeight="1">
      <c r="A885" s="819"/>
      <c r="B885" s="819"/>
      <c r="C885" s="819"/>
      <c r="D885" s="819"/>
      <c r="E885" s="819"/>
      <c r="F885" s="865"/>
      <c r="G885" s="819"/>
      <c r="H885" s="819"/>
      <c r="I885" s="819"/>
      <c r="J885" s="819"/>
      <c r="K885" s="819"/>
      <c r="L885" s="819"/>
      <c r="M885" s="819"/>
      <c r="N885" s="819"/>
      <c r="O885" s="819"/>
      <c r="P885" s="819"/>
      <c r="Q885" s="819"/>
      <c r="R885" s="819"/>
      <c r="S885" s="819"/>
      <c r="T885" s="819"/>
      <c r="U885" s="819"/>
      <c r="V885" s="819"/>
      <c r="W885" s="819"/>
      <c r="X885" s="819"/>
      <c r="Y885" s="819"/>
      <c r="Z885" s="819"/>
    </row>
    <row r="886" spans="1:26" ht="86.25" customHeight="1">
      <c r="A886" s="819"/>
      <c r="B886" s="819"/>
      <c r="C886" s="819"/>
      <c r="D886" s="819"/>
      <c r="E886" s="819"/>
      <c r="F886" s="865"/>
      <c r="G886" s="819"/>
      <c r="H886" s="819"/>
      <c r="I886" s="819"/>
      <c r="J886" s="819"/>
      <c r="K886" s="819"/>
      <c r="L886" s="819"/>
      <c r="M886" s="819"/>
      <c r="N886" s="819"/>
      <c r="O886" s="819"/>
      <c r="P886" s="819"/>
      <c r="Q886" s="819"/>
      <c r="R886" s="819"/>
      <c r="S886" s="819"/>
      <c r="T886" s="819"/>
      <c r="U886" s="819"/>
      <c r="V886" s="819"/>
      <c r="W886" s="819"/>
      <c r="X886" s="819"/>
      <c r="Y886" s="819"/>
      <c r="Z886" s="819"/>
    </row>
    <row r="887" spans="1:26" ht="86.25" customHeight="1">
      <c r="A887" s="819"/>
      <c r="B887" s="819"/>
      <c r="C887" s="819"/>
      <c r="D887" s="819"/>
      <c r="E887" s="819"/>
      <c r="F887" s="865"/>
      <c r="G887" s="819"/>
      <c r="H887" s="819"/>
      <c r="I887" s="819"/>
      <c r="J887" s="819"/>
      <c r="K887" s="819"/>
      <c r="L887" s="819"/>
      <c r="M887" s="819"/>
      <c r="N887" s="819"/>
      <c r="O887" s="819"/>
      <c r="P887" s="819"/>
      <c r="Q887" s="819"/>
      <c r="R887" s="819"/>
      <c r="S887" s="819"/>
      <c r="T887" s="819"/>
      <c r="U887" s="819"/>
      <c r="V887" s="819"/>
      <c r="W887" s="819"/>
      <c r="X887" s="819"/>
      <c r="Y887" s="819"/>
      <c r="Z887" s="819"/>
    </row>
    <row r="888" spans="1:26" ht="86.25" customHeight="1">
      <c r="A888" s="819"/>
      <c r="B888" s="819"/>
      <c r="C888" s="819"/>
      <c r="D888" s="819"/>
      <c r="E888" s="819"/>
      <c r="F888" s="865"/>
      <c r="G888" s="819"/>
      <c r="H888" s="819"/>
      <c r="I888" s="819"/>
      <c r="J888" s="819"/>
      <c r="K888" s="819"/>
      <c r="L888" s="819"/>
      <c r="M888" s="819"/>
      <c r="N888" s="819"/>
      <c r="O888" s="819"/>
      <c r="P888" s="819"/>
      <c r="Q888" s="819"/>
      <c r="R888" s="819"/>
      <c r="S888" s="819"/>
      <c r="T888" s="819"/>
      <c r="U888" s="819"/>
      <c r="V888" s="819"/>
      <c r="W888" s="819"/>
      <c r="X888" s="819"/>
      <c r="Y888" s="819"/>
      <c r="Z888" s="819"/>
    </row>
    <row r="889" spans="1:26" ht="86.25" customHeight="1">
      <c r="A889" s="819"/>
      <c r="B889" s="819"/>
      <c r="C889" s="819"/>
      <c r="D889" s="819"/>
      <c r="E889" s="819"/>
      <c r="F889" s="865"/>
      <c r="G889" s="819"/>
      <c r="H889" s="819"/>
      <c r="I889" s="819"/>
      <c r="J889" s="819"/>
      <c r="K889" s="819"/>
      <c r="L889" s="819"/>
      <c r="M889" s="819"/>
      <c r="N889" s="819"/>
      <c r="O889" s="819"/>
      <c r="P889" s="819"/>
      <c r="Q889" s="819"/>
      <c r="R889" s="819"/>
      <c r="S889" s="819"/>
      <c r="T889" s="819"/>
      <c r="U889" s="819"/>
      <c r="V889" s="819"/>
      <c r="W889" s="819"/>
      <c r="X889" s="819"/>
      <c r="Y889" s="819"/>
      <c r="Z889" s="819"/>
    </row>
    <row r="890" spans="1:26" ht="86.25" customHeight="1">
      <c r="A890" s="819"/>
      <c r="B890" s="819"/>
      <c r="C890" s="819"/>
      <c r="D890" s="819"/>
      <c r="E890" s="819"/>
      <c r="F890" s="865"/>
      <c r="G890" s="819"/>
      <c r="H890" s="819"/>
      <c r="I890" s="819"/>
      <c r="J890" s="819"/>
      <c r="K890" s="819"/>
      <c r="L890" s="819"/>
      <c r="M890" s="819"/>
      <c r="N890" s="819"/>
      <c r="O890" s="819"/>
      <c r="P890" s="819"/>
      <c r="Q890" s="819"/>
      <c r="R890" s="819"/>
      <c r="S890" s="819"/>
      <c r="T890" s="819"/>
      <c r="U890" s="819"/>
      <c r="V890" s="819"/>
      <c r="W890" s="819"/>
      <c r="X890" s="819"/>
      <c r="Y890" s="819"/>
      <c r="Z890" s="819"/>
    </row>
    <row r="891" spans="1:26" ht="86.25" customHeight="1">
      <c r="A891" s="819"/>
      <c r="B891" s="819"/>
      <c r="C891" s="819"/>
      <c r="D891" s="819"/>
      <c r="E891" s="819"/>
      <c r="F891" s="865"/>
      <c r="G891" s="819"/>
      <c r="H891" s="819"/>
      <c r="I891" s="819"/>
      <c r="J891" s="819"/>
      <c r="K891" s="819"/>
      <c r="L891" s="819"/>
      <c r="M891" s="819"/>
      <c r="N891" s="819"/>
      <c r="O891" s="819"/>
      <c r="P891" s="819"/>
      <c r="Q891" s="819"/>
      <c r="R891" s="819"/>
      <c r="S891" s="819"/>
      <c r="T891" s="819"/>
      <c r="U891" s="819"/>
      <c r="V891" s="819"/>
      <c r="W891" s="819"/>
      <c r="X891" s="819"/>
      <c r="Y891" s="819"/>
      <c r="Z891" s="819"/>
    </row>
    <row r="892" spans="1:26" ht="86.25" customHeight="1">
      <c r="A892" s="819"/>
      <c r="B892" s="819"/>
      <c r="C892" s="819"/>
      <c r="D892" s="819"/>
      <c r="E892" s="819"/>
      <c r="F892" s="865"/>
      <c r="G892" s="819"/>
      <c r="H892" s="819"/>
      <c r="I892" s="819"/>
      <c r="J892" s="819"/>
      <c r="K892" s="819"/>
      <c r="L892" s="819"/>
      <c r="M892" s="819"/>
      <c r="N892" s="819"/>
      <c r="O892" s="819"/>
      <c r="P892" s="819"/>
      <c r="Q892" s="819"/>
      <c r="R892" s="819"/>
      <c r="S892" s="819"/>
      <c r="T892" s="819"/>
      <c r="U892" s="819"/>
      <c r="V892" s="819"/>
      <c r="W892" s="819"/>
      <c r="X892" s="819"/>
      <c r="Y892" s="819"/>
      <c r="Z892" s="819"/>
    </row>
    <row r="893" spans="1:26" ht="86.25" customHeight="1">
      <c r="A893" s="819"/>
      <c r="B893" s="819"/>
      <c r="C893" s="819"/>
      <c r="D893" s="819"/>
      <c r="E893" s="819"/>
      <c r="F893" s="865"/>
      <c r="G893" s="819"/>
      <c r="H893" s="819"/>
      <c r="I893" s="819"/>
      <c r="J893" s="819"/>
      <c r="K893" s="819"/>
      <c r="L893" s="819"/>
      <c r="M893" s="819"/>
      <c r="N893" s="819"/>
      <c r="O893" s="819"/>
      <c r="P893" s="819"/>
      <c r="Q893" s="819"/>
      <c r="R893" s="819"/>
      <c r="S893" s="819"/>
      <c r="T893" s="819"/>
      <c r="U893" s="819"/>
      <c r="V893" s="819"/>
      <c r="W893" s="819"/>
      <c r="X893" s="819"/>
      <c r="Y893" s="819"/>
      <c r="Z893" s="819"/>
    </row>
    <row r="894" spans="1:26" ht="86.25" customHeight="1">
      <c r="A894" s="819"/>
      <c r="B894" s="819"/>
      <c r="C894" s="819"/>
      <c r="D894" s="819"/>
      <c r="E894" s="819"/>
      <c r="F894" s="865"/>
      <c r="G894" s="819"/>
      <c r="H894" s="819"/>
      <c r="I894" s="819"/>
      <c r="J894" s="819"/>
      <c r="K894" s="819"/>
      <c r="L894" s="819"/>
      <c r="M894" s="819"/>
      <c r="N894" s="819"/>
      <c r="O894" s="819"/>
      <c r="P894" s="819"/>
      <c r="Q894" s="819"/>
      <c r="R894" s="819"/>
      <c r="S894" s="819"/>
      <c r="T894" s="819"/>
      <c r="U894" s="819"/>
      <c r="V894" s="819"/>
      <c r="W894" s="819"/>
      <c r="X894" s="819"/>
      <c r="Y894" s="819"/>
      <c r="Z894" s="819"/>
    </row>
    <row r="895" spans="1:26" ht="86.25" customHeight="1">
      <c r="A895" s="819"/>
      <c r="B895" s="819"/>
      <c r="C895" s="819"/>
      <c r="D895" s="819"/>
      <c r="E895" s="819"/>
      <c r="F895" s="865"/>
      <c r="G895" s="819"/>
      <c r="H895" s="819"/>
      <c r="I895" s="819"/>
      <c r="J895" s="819"/>
      <c r="K895" s="819"/>
      <c r="L895" s="819"/>
      <c r="M895" s="819"/>
      <c r="N895" s="819"/>
      <c r="O895" s="819"/>
      <c r="P895" s="819"/>
      <c r="Q895" s="819"/>
      <c r="R895" s="819"/>
      <c r="S895" s="819"/>
      <c r="T895" s="819"/>
      <c r="U895" s="819"/>
      <c r="V895" s="819"/>
      <c r="W895" s="819"/>
      <c r="X895" s="819"/>
      <c r="Y895" s="819"/>
      <c r="Z895" s="819"/>
    </row>
    <row r="896" spans="1:26" ht="86.25" customHeight="1">
      <c r="A896" s="819"/>
      <c r="B896" s="819"/>
      <c r="C896" s="819"/>
      <c r="D896" s="819"/>
      <c r="E896" s="819"/>
      <c r="F896" s="865"/>
      <c r="G896" s="819"/>
      <c r="H896" s="819"/>
      <c r="I896" s="819"/>
      <c r="J896" s="819"/>
      <c r="K896" s="819"/>
      <c r="L896" s="819"/>
      <c r="M896" s="819"/>
      <c r="N896" s="819"/>
      <c r="O896" s="819"/>
      <c r="P896" s="819"/>
      <c r="Q896" s="819"/>
      <c r="R896" s="819"/>
      <c r="S896" s="819"/>
      <c r="T896" s="819"/>
      <c r="U896" s="819"/>
      <c r="V896" s="819"/>
      <c r="W896" s="819"/>
      <c r="X896" s="819"/>
      <c r="Y896" s="819"/>
      <c r="Z896" s="819"/>
    </row>
    <row r="897" spans="1:26" ht="86.25" customHeight="1">
      <c r="A897" s="819"/>
      <c r="B897" s="819"/>
      <c r="C897" s="819"/>
      <c r="D897" s="819"/>
      <c r="E897" s="819"/>
      <c r="F897" s="865"/>
      <c r="G897" s="819"/>
      <c r="H897" s="819"/>
      <c r="I897" s="819"/>
      <c r="J897" s="819"/>
      <c r="K897" s="819"/>
      <c r="L897" s="819"/>
      <c r="M897" s="819"/>
      <c r="N897" s="819"/>
      <c r="O897" s="819"/>
      <c r="P897" s="819"/>
      <c r="Q897" s="819"/>
      <c r="R897" s="819"/>
      <c r="S897" s="819"/>
      <c r="T897" s="819"/>
      <c r="U897" s="819"/>
      <c r="V897" s="819"/>
      <c r="W897" s="819"/>
      <c r="X897" s="819"/>
      <c r="Y897" s="819"/>
      <c r="Z897" s="819"/>
    </row>
    <row r="898" spans="1:26" ht="86.25" customHeight="1">
      <c r="A898" s="819"/>
      <c r="B898" s="819"/>
      <c r="C898" s="819"/>
      <c r="D898" s="819"/>
      <c r="E898" s="819"/>
      <c r="F898" s="865"/>
      <c r="G898" s="819"/>
      <c r="H898" s="819"/>
      <c r="I898" s="819"/>
      <c r="J898" s="819"/>
      <c r="K898" s="819"/>
      <c r="L898" s="819"/>
      <c r="M898" s="819"/>
      <c r="N898" s="819"/>
      <c r="O898" s="819"/>
      <c r="P898" s="819"/>
      <c r="Q898" s="819"/>
      <c r="R898" s="819"/>
      <c r="S898" s="819"/>
      <c r="T898" s="819"/>
      <c r="U898" s="819"/>
      <c r="V898" s="819"/>
      <c r="W898" s="819"/>
      <c r="X898" s="819"/>
      <c r="Y898" s="819"/>
      <c r="Z898" s="819"/>
    </row>
    <row r="899" spans="1:26" ht="86.25" customHeight="1">
      <c r="A899" s="819"/>
      <c r="B899" s="819"/>
      <c r="C899" s="819"/>
      <c r="D899" s="819"/>
      <c r="E899" s="819"/>
      <c r="F899" s="865"/>
      <c r="G899" s="819"/>
      <c r="H899" s="819"/>
      <c r="I899" s="819"/>
      <c r="J899" s="819"/>
      <c r="K899" s="819"/>
      <c r="L899" s="819"/>
      <c r="M899" s="819"/>
      <c r="N899" s="819"/>
      <c r="O899" s="819"/>
      <c r="P899" s="819"/>
      <c r="Q899" s="819"/>
      <c r="R899" s="819"/>
      <c r="S899" s="819"/>
      <c r="T899" s="819"/>
      <c r="U899" s="819"/>
      <c r="V899" s="819"/>
      <c r="W899" s="819"/>
      <c r="X899" s="819"/>
      <c r="Y899" s="819"/>
      <c r="Z899" s="819"/>
    </row>
    <row r="900" spans="1:26" ht="86.25" customHeight="1">
      <c r="A900" s="819"/>
      <c r="B900" s="819"/>
      <c r="C900" s="819"/>
      <c r="D900" s="819"/>
      <c r="E900" s="819"/>
      <c r="F900" s="865"/>
      <c r="G900" s="819"/>
      <c r="H900" s="819"/>
      <c r="I900" s="819"/>
      <c r="J900" s="819"/>
      <c r="K900" s="819"/>
      <c r="L900" s="819"/>
      <c r="M900" s="819"/>
      <c r="N900" s="819"/>
      <c r="O900" s="819"/>
      <c r="P900" s="819"/>
      <c r="Q900" s="819"/>
      <c r="R900" s="819"/>
      <c r="S900" s="819"/>
      <c r="T900" s="819"/>
      <c r="U900" s="819"/>
      <c r="V900" s="819"/>
      <c r="W900" s="819"/>
      <c r="X900" s="819"/>
      <c r="Y900" s="819"/>
      <c r="Z900" s="819"/>
    </row>
    <row r="901" spans="1:26" ht="86.25" customHeight="1">
      <c r="A901" s="819"/>
      <c r="B901" s="819"/>
      <c r="C901" s="819"/>
      <c r="D901" s="819"/>
      <c r="E901" s="819"/>
      <c r="F901" s="865"/>
      <c r="G901" s="819"/>
      <c r="H901" s="819"/>
      <c r="I901" s="819"/>
      <c r="J901" s="819"/>
      <c r="K901" s="819"/>
      <c r="L901" s="819"/>
      <c r="M901" s="819"/>
      <c r="N901" s="819"/>
      <c r="O901" s="819"/>
      <c r="P901" s="819"/>
      <c r="Q901" s="819"/>
      <c r="R901" s="819"/>
      <c r="S901" s="819"/>
      <c r="T901" s="819"/>
      <c r="U901" s="819"/>
      <c r="V901" s="819"/>
      <c r="W901" s="819"/>
      <c r="X901" s="819"/>
      <c r="Y901" s="819"/>
      <c r="Z901" s="819"/>
    </row>
    <row r="902" spans="1:26" ht="86.25" customHeight="1">
      <c r="A902" s="819"/>
      <c r="B902" s="819"/>
      <c r="C902" s="819"/>
      <c r="D902" s="819"/>
      <c r="E902" s="819"/>
      <c r="F902" s="865"/>
      <c r="G902" s="819"/>
      <c r="H902" s="819"/>
      <c r="I902" s="819"/>
      <c r="J902" s="819"/>
      <c r="K902" s="819"/>
      <c r="L902" s="819"/>
      <c r="M902" s="819"/>
      <c r="N902" s="819"/>
      <c r="O902" s="819"/>
      <c r="P902" s="819"/>
      <c r="Q902" s="819"/>
      <c r="R902" s="819"/>
      <c r="S902" s="819"/>
      <c r="T902" s="819"/>
      <c r="U902" s="819"/>
      <c r="V902" s="819"/>
      <c r="W902" s="819"/>
      <c r="X902" s="819"/>
      <c r="Y902" s="819"/>
      <c r="Z902" s="819"/>
    </row>
    <row r="903" spans="1:26" ht="86.25" customHeight="1">
      <c r="A903" s="819"/>
      <c r="B903" s="819"/>
      <c r="C903" s="819"/>
      <c r="D903" s="819"/>
      <c r="E903" s="819"/>
      <c r="F903" s="865"/>
      <c r="G903" s="819"/>
      <c r="H903" s="819"/>
      <c r="I903" s="819"/>
      <c r="J903" s="819"/>
      <c r="K903" s="819"/>
      <c r="L903" s="819"/>
      <c r="M903" s="819"/>
      <c r="N903" s="819"/>
      <c r="O903" s="819"/>
      <c r="P903" s="819"/>
      <c r="Q903" s="819"/>
      <c r="R903" s="819"/>
      <c r="S903" s="819"/>
      <c r="T903" s="819"/>
      <c r="U903" s="819"/>
      <c r="V903" s="819"/>
      <c r="W903" s="819"/>
      <c r="X903" s="819"/>
      <c r="Y903" s="819"/>
      <c r="Z903" s="819"/>
    </row>
    <row r="904" spans="1:26" ht="86.25" customHeight="1">
      <c r="A904" s="819"/>
      <c r="B904" s="819"/>
      <c r="C904" s="819"/>
      <c r="D904" s="819"/>
      <c r="E904" s="819"/>
      <c r="F904" s="865"/>
      <c r="G904" s="819"/>
      <c r="H904" s="819"/>
      <c r="I904" s="819"/>
      <c r="J904" s="819"/>
      <c r="K904" s="819"/>
      <c r="L904" s="819"/>
      <c r="M904" s="819"/>
      <c r="N904" s="819"/>
      <c r="O904" s="819"/>
      <c r="P904" s="819"/>
      <c r="Q904" s="819"/>
      <c r="R904" s="819"/>
      <c r="S904" s="819"/>
      <c r="T904" s="819"/>
      <c r="U904" s="819"/>
      <c r="V904" s="819"/>
      <c r="W904" s="819"/>
      <c r="X904" s="819"/>
      <c r="Y904" s="819"/>
      <c r="Z904" s="819"/>
    </row>
    <row r="905" spans="1:26" ht="86.25" customHeight="1">
      <c r="A905" s="819"/>
      <c r="B905" s="819"/>
      <c r="C905" s="819"/>
      <c r="D905" s="819"/>
      <c r="E905" s="819"/>
      <c r="F905" s="865"/>
      <c r="G905" s="819"/>
      <c r="H905" s="819"/>
      <c r="I905" s="819"/>
      <c r="J905" s="819"/>
      <c r="K905" s="819"/>
      <c r="L905" s="819"/>
      <c r="M905" s="819"/>
      <c r="N905" s="819"/>
      <c r="O905" s="819"/>
      <c r="P905" s="819"/>
      <c r="Q905" s="819"/>
      <c r="R905" s="819"/>
      <c r="S905" s="819"/>
      <c r="T905" s="819"/>
      <c r="U905" s="819"/>
      <c r="V905" s="819"/>
      <c r="W905" s="819"/>
      <c r="X905" s="819"/>
      <c r="Y905" s="819"/>
      <c r="Z905" s="819"/>
    </row>
    <row r="906" spans="1:26" ht="86.25" customHeight="1">
      <c r="A906" s="819"/>
      <c r="B906" s="819"/>
      <c r="C906" s="819"/>
      <c r="D906" s="819"/>
      <c r="E906" s="819"/>
      <c r="F906" s="865"/>
      <c r="G906" s="819"/>
      <c r="H906" s="819"/>
      <c r="I906" s="819"/>
      <c r="J906" s="819"/>
      <c r="K906" s="819"/>
      <c r="L906" s="819"/>
      <c r="M906" s="819"/>
      <c r="N906" s="819"/>
      <c r="O906" s="819"/>
      <c r="P906" s="819"/>
      <c r="Q906" s="819"/>
      <c r="R906" s="819"/>
      <c r="S906" s="819"/>
      <c r="T906" s="819"/>
      <c r="U906" s="819"/>
      <c r="V906" s="819"/>
      <c r="W906" s="819"/>
      <c r="X906" s="819"/>
      <c r="Y906" s="819"/>
      <c r="Z906" s="819"/>
    </row>
    <row r="907" spans="1:26" ht="86.25" customHeight="1">
      <c r="A907" s="819"/>
      <c r="B907" s="819"/>
      <c r="C907" s="819"/>
      <c r="D907" s="819"/>
      <c r="E907" s="819"/>
      <c r="F907" s="865"/>
      <c r="G907" s="819"/>
      <c r="H907" s="819"/>
      <c r="I907" s="819"/>
      <c r="J907" s="819"/>
      <c r="K907" s="819"/>
      <c r="L907" s="819"/>
      <c r="M907" s="819"/>
      <c r="N907" s="819"/>
      <c r="O907" s="819"/>
      <c r="P907" s="819"/>
      <c r="Q907" s="819"/>
      <c r="R907" s="819"/>
      <c r="S907" s="819"/>
      <c r="T907" s="819"/>
      <c r="U907" s="819"/>
      <c r="V907" s="819"/>
      <c r="W907" s="819"/>
      <c r="X907" s="819"/>
      <c r="Y907" s="819"/>
      <c r="Z907" s="819"/>
    </row>
    <row r="908" spans="1:26" ht="86.25" customHeight="1">
      <c r="A908" s="819"/>
      <c r="B908" s="819"/>
      <c r="C908" s="819"/>
      <c r="D908" s="819"/>
      <c r="E908" s="819"/>
      <c r="F908" s="865"/>
      <c r="G908" s="819"/>
      <c r="H908" s="819"/>
      <c r="I908" s="819"/>
      <c r="J908" s="819"/>
      <c r="K908" s="819"/>
      <c r="L908" s="819"/>
      <c r="M908" s="819"/>
      <c r="N908" s="819"/>
      <c r="O908" s="819"/>
      <c r="P908" s="819"/>
      <c r="Q908" s="819"/>
      <c r="R908" s="819"/>
      <c r="S908" s="819"/>
      <c r="T908" s="819"/>
      <c r="U908" s="819"/>
      <c r="V908" s="819"/>
      <c r="W908" s="819"/>
      <c r="X908" s="819"/>
      <c r="Y908" s="819"/>
      <c r="Z908" s="819"/>
    </row>
    <row r="909" spans="1:26" ht="86.25" customHeight="1">
      <c r="A909" s="819"/>
      <c r="B909" s="819"/>
      <c r="C909" s="819"/>
      <c r="D909" s="819"/>
      <c r="E909" s="819"/>
      <c r="F909" s="865"/>
      <c r="G909" s="819"/>
      <c r="H909" s="819"/>
      <c r="I909" s="819"/>
      <c r="J909" s="819"/>
      <c r="K909" s="819"/>
      <c r="L909" s="819"/>
      <c r="M909" s="819"/>
      <c r="N909" s="819"/>
      <c r="O909" s="819"/>
      <c r="P909" s="819"/>
      <c r="Q909" s="819"/>
      <c r="R909" s="819"/>
      <c r="S909" s="819"/>
      <c r="T909" s="819"/>
      <c r="U909" s="819"/>
      <c r="V909" s="819"/>
      <c r="W909" s="819"/>
      <c r="X909" s="819"/>
      <c r="Y909" s="819"/>
      <c r="Z909" s="819"/>
    </row>
    <row r="910" spans="1:26" ht="86.25" customHeight="1">
      <c r="A910" s="819"/>
      <c r="B910" s="819"/>
      <c r="C910" s="819"/>
      <c r="D910" s="819"/>
      <c r="E910" s="819"/>
      <c r="F910" s="865"/>
      <c r="G910" s="819"/>
      <c r="H910" s="819"/>
      <c r="I910" s="819"/>
      <c r="J910" s="819"/>
      <c r="K910" s="819"/>
      <c r="L910" s="819"/>
      <c r="M910" s="819"/>
      <c r="N910" s="819"/>
      <c r="O910" s="819"/>
      <c r="P910" s="819"/>
      <c r="Q910" s="819"/>
      <c r="R910" s="819"/>
      <c r="S910" s="819"/>
      <c r="T910" s="819"/>
      <c r="U910" s="819"/>
      <c r="V910" s="819"/>
      <c r="W910" s="819"/>
      <c r="X910" s="819"/>
      <c r="Y910" s="819"/>
      <c r="Z910" s="819"/>
    </row>
    <row r="911" spans="1:26" ht="86.25" customHeight="1">
      <c r="A911" s="819"/>
      <c r="B911" s="819"/>
      <c r="C911" s="819"/>
      <c r="D911" s="819"/>
      <c r="E911" s="819"/>
      <c r="F911" s="865"/>
      <c r="G911" s="819"/>
      <c r="H911" s="819"/>
      <c r="I911" s="819"/>
      <c r="J911" s="819"/>
      <c r="K911" s="819"/>
      <c r="L911" s="819"/>
      <c r="M911" s="819"/>
      <c r="N911" s="819"/>
      <c r="O911" s="819"/>
      <c r="P911" s="819"/>
      <c r="Q911" s="819"/>
      <c r="R911" s="819"/>
      <c r="S911" s="819"/>
      <c r="T911" s="819"/>
      <c r="U911" s="819"/>
      <c r="V911" s="819"/>
      <c r="W911" s="819"/>
      <c r="X911" s="819"/>
      <c r="Y911" s="819"/>
      <c r="Z911" s="819"/>
    </row>
    <row r="912" spans="1:26" ht="86.25" customHeight="1">
      <c r="A912" s="819"/>
      <c r="B912" s="819"/>
      <c r="C912" s="819"/>
      <c r="D912" s="819"/>
      <c r="E912" s="819"/>
      <c r="F912" s="865"/>
      <c r="G912" s="819"/>
      <c r="H912" s="819"/>
      <c r="I912" s="819"/>
      <c r="J912" s="819"/>
      <c r="K912" s="819"/>
      <c r="L912" s="819"/>
      <c r="M912" s="819"/>
      <c r="N912" s="819"/>
      <c r="O912" s="819"/>
      <c r="P912" s="819"/>
      <c r="Q912" s="819"/>
      <c r="R912" s="819"/>
      <c r="S912" s="819"/>
      <c r="T912" s="819"/>
      <c r="U912" s="819"/>
      <c r="V912" s="819"/>
      <c r="W912" s="819"/>
      <c r="X912" s="819"/>
      <c r="Y912" s="819"/>
      <c r="Z912" s="819"/>
    </row>
    <row r="913" spans="1:26" ht="86.25" customHeight="1">
      <c r="A913" s="819"/>
      <c r="B913" s="819"/>
      <c r="C913" s="819"/>
      <c r="D913" s="819"/>
      <c r="E913" s="819"/>
      <c r="F913" s="865"/>
      <c r="G913" s="819"/>
      <c r="H913" s="819"/>
      <c r="I913" s="819"/>
      <c r="J913" s="819"/>
      <c r="K913" s="819"/>
      <c r="L913" s="819"/>
      <c r="M913" s="819"/>
      <c r="N913" s="819"/>
      <c r="O913" s="819"/>
      <c r="P913" s="819"/>
      <c r="Q913" s="819"/>
      <c r="R913" s="819"/>
      <c r="S913" s="819"/>
      <c r="T913" s="819"/>
      <c r="U913" s="819"/>
      <c r="V913" s="819"/>
      <c r="W913" s="819"/>
      <c r="X913" s="819"/>
      <c r="Y913" s="819"/>
      <c r="Z913" s="819"/>
    </row>
    <row r="914" spans="1:26" ht="86.25" customHeight="1">
      <c r="A914" s="819"/>
      <c r="B914" s="819"/>
      <c r="C914" s="819"/>
      <c r="D914" s="819"/>
      <c r="E914" s="819"/>
      <c r="F914" s="865"/>
      <c r="G914" s="819"/>
      <c r="H914" s="819"/>
      <c r="I914" s="819"/>
      <c r="J914" s="819"/>
      <c r="K914" s="819"/>
      <c r="L914" s="819"/>
      <c r="M914" s="819"/>
      <c r="N914" s="819"/>
      <c r="O914" s="819"/>
      <c r="P914" s="819"/>
      <c r="Q914" s="819"/>
      <c r="R914" s="819"/>
      <c r="S914" s="819"/>
      <c r="T914" s="819"/>
      <c r="U914" s="819"/>
      <c r="V914" s="819"/>
      <c r="W914" s="819"/>
      <c r="X914" s="819"/>
      <c r="Y914" s="819"/>
      <c r="Z914" s="819"/>
    </row>
    <row r="915" spans="1:26" ht="86.25" customHeight="1">
      <c r="A915" s="819"/>
      <c r="B915" s="819"/>
      <c r="C915" s="819"/>
      <c r="D915" s="819"/>
      <c r="E915" s="819"/>
      <c r="F915" s="865"/>
      <c r="G915" s="819"/>
      <c r="H915" s="819"/>
      <c r="I915" s="819"/>
      <c r="J915" s="819"/>
      <c r="K915" s="819"/>
      <c r="L915" s="819"/>
      <c r="M915" s="819"/>
      <c r="N915" s="819"/>
      <c r="O915" s="819"/>
      <c r="P915" s="819"/>
      <c r="Q915" s="819"/>
      <c r="R915" s="819"/>
      <c r="S915" s="819"/>
      <c r="T915" s="819"/>
      <c r="U915" s="819"/>
      <c r="V915" s="819"/>
      <c r="W915" s="819"/>
      <c r="X915" s="819"/>
      <c r="Y915" s="819"/>
      <c r="Z915" s="819"/>
    </row>
    <row r="916" spans="1:26" ht="86.25" customHeight="1">
      <c r="A916" s="819"/>
      <c r="B916" s="819"/>
      <c r="C916" s="819"/>
      <c r="D916" s="819"/>
      <c r="E916" s="819"/>
      <c r="F916" s="865"/>
      <c r="G916" s="819"/>
      <c r="H916" s="819"/>
      <c r="I916" s="819"/>
      <c r="J916" s="819"/>
      <c r="K916" s="819"/>
      <c r="L916" s="819"/>
      <c r="M916" s="819"/>
      <c r="N916" s="819"/>
      <c r="O916" s="819"/>
      <c r="P916" s="819"/>
      <c r="Q916" s="819"/>
      <c r="R916" s="819"/>
      <c r="S916" s="819"/>
      <c r="T916" s="819"/>
      <c r="U916" s="819"/>
      <c r="V916" s="819"/>
      <c r="W916" s="819"/>
      <c r="X916" s="819"/>
      <c r="Y916" s="819"/>
      <c r="Z916" s="819"/>
    </row>
    <row r="917" spans="1:26" ht="86.25" customHeight="1">
      <c r="A917" s="819"/>
      <c r="B917" s="819"/>
      <c r="C917" s="819"/>
      <c r="D917" s="819"/>
      <c r="E917" s="819"/>
      <c r="F917" s="865"/>
      <c r="G917" s="819"/>
      <c r="H917" s="819"/>
      <c r="I917" s="819"/>
      <c r="J917" s="819"/>
      <c r="K917" s="819"/>
      <c r="L917" s="819"/>
      <c r="M917" s="819"/>
      <c r="N917" s="819"/>
      <c r="O917" s="819"/>
      <c r="P917" s="819"/>
      <c r="Q917" s="819"/>
      <c r="R917" s="819"/>
      <c r="S917" s="819"/>
      <c r="T917" s="819"/>
      <c r="U917" s="819"/>
      <c r="V917" s="819"/>
      <c r="W917" s="819"/>
      <c r="X917" s="819"/>
      <c r="Y917" s="819"/>
      <c r="Z917" s="819"/>
    </row>
    <row r="918" spans="1:26" ht="86.25" customHeight="1">
      <c r="A918" s="819"/>
      <c r="B918" s="819"/>
      <c r="C918" s="819"/>
      <c r="D918" s="819"/>
      <c r="E918" s="819"/>
      <c r="F918" s="865"/>
      <c r="G918" s="819"/>
      <c r="H918" s="819"/>
      <c r="I918" s="819"/>
      <c r="J918" s="819"/>
      <c r="K918" s="819"/>
      <c r="L918" s="819"/>
      <c r="M918" s="819"/>
      <c r="N918" s="819"/>
      <c r="O918" s="819"/>
      <c r="P918" s="819"/>
      <c r="Q918" s="819"/>
      <c r="R918" s="819"/>
      <c r="S918" s="819"/>
      <c r="T918" s="819"/>
      <c r="U918" s="819"/>
      <c r="V918" s="819"/>
      <c r="W918" s="819"/>
      <c r="X918" s="819"/>
      <c r="Y918" s="819"/>
      <c r="Z918" s="819"/>
    </row>
    <row r="919" spans="1:26" ht="86.25" customHeight="1">
      <c r="A919" s="819"/>
      <c r="B919" s="819"/>
      <c r="C919" s="819"/>
      <c r="D919" s="819"/>
      <c r="E919" s="819"/>
      <c r="F919" s="865"/>
      <c r="G919" s="819"/>
      <c r="H919" s="819"/>
      <c r="I919" s="819"/>
      <c r="J919" s="819"/>
      <c r="K919" s="819"/>
      <c r="L919" s="819"/>
      <c r="M919" s="819"/>
      <c r="N919" s="819"/>
      <c r="O919" s="819"/>
      <c r="P919" s="819"/>
      <c r="Q919" s="819"/>
      <c r="R919" s="819"/>
      <c r="S919" s="819"/>
      <c r="T919" s="819"/>
      <c r="U919" s="819"/>
      <c r="V919" s="819"/>
      <c r="W919" s="819"/>
      <c r="X919" s="819"/>
      <c r="Y919" s="819"/>
      <c r="Z919" s="819"/>
    </row>
    <row r="920" spans="1:26" ht="86.25" customHeight="1">
      <c r="A920" s="819"/>
      <c r="B920" s="819"/>
      <c r="C920" s="819"/>
      <c r="D920" s="819"/>
      <c r="E920" s="819"/>
      <c r="F920" s="865"/>
      <c r="G920" s="819"/>
      <c r="H920" s="819"/>
      <c r="I920" s="819"/>
      <c r="J920" s="819"/>
      <c r="K920" s="819"/>
      <c r="L920" s="819"/>
      <c r="M920" s="819"/>
      <c r="N920" s="819"/>
      <c r="O920" s="819"/>
      <c r="P920" s="819"/>
      <c r="Q920" s="819"/>
      <c r="R920" s="819"/>
      <c r="S920" s="819"/>
      <c r="T920" s="819"/>
      <c r="U920" s="819"/>
      <c r="V920" s="819"/>
      <c r="W920" s="819"/>
      <c r="X920" s="819"/>
      <c r="Y920" s="819"/>
      <c r="Z920" s="819"/>
    </row>
    <row r="921" spans="1:26" ht="86.25" customHeight="1">
      <c r="A921" s="819"/>
      <c r="B921" s="819"/>
      <c r="C921" s="819"/>
      <c r="D921" s="819"/>
      <c r="E921" s="819"/>
      <c r="F921" s="865"/>
      <c r="G921" s="819"/>
      <c r="H921" s="819"/>
      <c r="I921" s="819"/>
      <c r="J921" s="819"/>
      <c r="K921" s="819"/>
      <c r="L921" s="819"/>
      <c r="M921" s="819"/>
      <c r="N921" s="819"/>
      <c r="O921" s="819"/>
      <c r="P921" s="819"/>
      <c r="Q921" s="819"/>
      <c r="R921" s="819"/>
      <c r="S921" s="819"/>
      <c r="T921" s="819"/>
      <c r="U921" s="819"/>
      <c r="V921" s="819"/>
      <c r="W921" s="819"/>
      <c r="X921" s="819"/>
      <c r="Y921" s="819"/>
      <c r="Z921" s="819"/>
    </row>
    <row r="922" spans="1:26" ht="86.25" customHeight="1">
      <c r="A922" s="819"/>
      <c r="B922" s="819"/>
      <c r="C922" s="819"/>
      <c r="D922" s="819"/>
      <c r="E922" s="819"/>
      <c r="F922" s="865"/>
      <c r="G922" s="819"/>
      <c r="H922" s="819"/>
      <c r="I922" s="819"/>
      <c r="J922" s="819"/>
      <c r="K922" s="819"/>
      <c r="L922" s="819"/>
      <c r="M922" s="819"/>
      <c r="N922" s="819"/>
      <c r="O922" s="819"/>
      <c r="P922" s="819"/>
      <c r="Q922" s="819"/>
      <c r="R922" s="819"/>
      <c r="S922" s="819"/>
      <c r="T922" s="819"/>
      <c r="U922" s="819"/>
      <c r="V922" s="819"/>
      <c r="W922" s="819"/>
      <c r="X922" s="819"/>
      <c r="Y922" s="819"/>
      <c r="Z922" s="819"/>
    </row>
    <row r="923" spans="1:26" ht="86.25" customHeight="1">
      <c r="A923" s="819"/>
      <c r="B923" s="819"/>
      <c r="C923" s="819"/>
      <c r="D923" s="819"/>
      <c r="E923" s="819"/>
      <c r="F923" s="865"/>
      <c r="G923" s="819"/>
      <c r="H923" s="819"/>
      <c r="I923" s="819"/>
      <c r="J923" s="819"/>
      <c r="K923" s="819"/>
      <c r="L923" s="819"/>
      <c r="M923" s="819"/>
      <c r="N923" s="819"/>
      <c r="O923" s="819"/>
      <c r="P923" s="819"/>
      <c r="Q923" s="819"/>
      <c r="R923" s="819"/>
      <c r="S923" s="819"/>
      <c r="T923" s="819"/>
      <c r="U923" s="819"/>
      <c r="V923" s="819"/>
      <c r="W923" s="819"/>
      <c r="X923" s="819"/>
      <c r="Y923" s="819"/>
      <c r="Z923" s="819"/>
    </row>
    <row r="924" spans="1:26" ht="86.25" customHeight="1">
      <c r="A924" s="819"/>
      <c r="B924" s="819"/>
      <c r="C924" s="819"/>
      <c r="D924" s="819"/>
      <c r="E924" s="819"/>
      <c r="F924" s="865"/>
      <c r="G924" s="819"/>
      <c r="H924" s="819"/>
      <c r="I924" s="819"/>
      <c r="J924" s="819"/>
      <c r="K924" s="819"/>
      <c r="L924" s="819"/>
      <c r="M924" s="819"/>
      <c r="N924" s="819"/>
      <c r="O924" s="819"/>
      <c r="P924" s="819"/>
      <c r="Q924" s="819"/>
      <c r="R924" s="819"/>
      <c r="S924" s="819"/>
      <c r="T924" s="819"/>
      <c r="U924" s="819"/>
      <c r="V924" s="819"/>
      <c r="W924" s="819"/>
      <c r="X924" s="819"/>
      <c r="Y924" s="819"/>
      <c r="Z924" s="819"/>
    </row>
    <row r="925" spans="1:26" ht="86.25" customHeight="1">
      <c r="A925" s="819"/>
      <c r="B925" s="819"/>
      <c r="C925" s="819"/>
      <c r="D925" s="819"/>
      <c r="E925" s="819"/>
      <c r="F925" s="865"/>
      <c r="G925" s="819"/>
      <c r="H925" s="819"/>
      <c r="I925" s="819"/>
      <c r="J925" s="819"/>
      <c r="K925" s="819"/>
      <c r="L925" s="819"/>
      <c r="M925" s="819"/>
      <c r="N925" s="819"/>
      <c r="O925" s="819"/>
      <c r="P925" s="819"/>
      <c r="Q925" s="819"/>
      <c r="R925" s="819"/>
      <c r="S925" s="819"/>
      <c r="T925" s="819"/>
      <c r="U925" s="819"/>
      <c r="V925" s="819"/>
      <c r="W925" s="819"/>
      <c r="X925" s="819"/>
      <c r="Y925" s="819"/>
      <c r="Z925" s="819"/>
    </row>
    <row r="926" spans="1:26" ht="86.25" customHeight="1">
      <c r="A926" s="819"/>
      <c r="B926" s="819"/>
      <c r="C926" s="819"/>
      <c r="D926" s="819"/>
      <c r="E926" s="819"/>
      <c r="F926" s="865"/>
      <c r="G926" s="819"/>
      <c r="H926" s="819"/>
      <c r="I926" s="819"/>
      <c r="J926" s="819"/>
      <c r="K926" s="819"/>
      <c r="L926" s="819"/>
      <c r="M926" s="819"/>
      <c r="N926" s="819"/>
      <c r="O926" s="819"/>
      <c r="P926" s="819"/>
      <c r="Q926" s="819"/>
      <c r="R926" s="819"/>
      <c r="S926" s="819"/>
      <c r="T926" s="819"/>
      <c r="U926" s="819"/>
      <c r="V926" s="819"/>
      <c r="W926" s="819"/>
      <c r="X926" s="819"/>
      <c r="Y926" s="819"/>
      <c r="Z926" s="819"/>
    </row>
    <row r="927" spans="1:26" ht="86.25" customHeight="1">
      <c r="A927" s="819"/>
      <c r="B927" s="819"/>
      <c r="C927" s="819"/>
      <c r="D927" s="819"/>
      <c r="E927" s="819"/>
      <c r="F927" s="865"/>
      <c r="G927" s="819"/>
      <c r="H927" s="819"/>
      <c r="I927" s="819"/>
      <c r="J927" s="819"/>
      <c r="K927" s="819"/>
      <c r="L927" s="819"/>
      <c r="M927" s="819"/>
      <c r="N927" s="819"/>
      <c r="O927" s="819"/>
      <c r="P927" s="819"/>
      <c r="Q927" s="819"/>
      <c r="R927" s="819"/>
      <c r="S927" s="819"/>
      <c r="T927" s="819"/>
      <c r="U927" s="819"/>
      <c r="V927" s="819"/>
      <c r="W927" s="819"/>
      <c r="X927" s="819"/>
      <c r="Y927" s="819"/>
      <c r="Z927" s="819"/>
    </row>
    <row r="928" spans="1:26" ht="86.25" customHeight="1">
      <c r="A928" s="819"/>
      <c r="B928" s="819"/>
      <c r="C928" s="819"/>
      <c r="D928" s="819"/>
      <c r="E928" s="819"/>
      <c r="F928" s="865"/>
      <c r="G928" s="819"/>
      <c r="H928" s="819"/>
      <c r="I928" s="819"/>
      <c r="J928" s="819"/>
      <c r="K928" s="819"/>
      <c r="L928" s="819"/>
      <c r="M928" s="819"/>
      <c r="N928" s="819"/>
      <c r="O928" s="819"/>
      <c r="P928" s="819"/>
      <c r="Q928" s="819"/>
      <c r="R928" s="819"/>
      <c r="S928" s="819"/>
      <c r="T928" s="819"/>
      <c r="U928" s="819"/>
      <c r="V928" s="819"/>
      <c r="W928" s="819"/>
      <c r="X928" s="819"/>
      <c r="Y928" s="819"/>
      <c r="Z928" s="819"/>
    </row>
    <row r="929" spans="1:26" ht="86.25" customHeight="1">
      <c r="A929" s="819"/>
      <c r="B929" s="819"/>
      <c r="C929" s="819"/>
      <c r="D929" s="819"/>
      <c r="E929" s="819"/>
      <c r="F929" s="865"/>
      <c r="G929" s="819"/>
      <c r="H929" s="819"/>
      <c r="I929" s="819"/>
      <c r="J929" s="819"/>
      <c r="K929" s="819"/>
      <c r="L929" s="819"/>
      <c r="M929" s="819"/>
      <c r="N929" s="819"/>
      <c r="O929" s="819"/>
      <c r="P929" s="819"/>
      <c r="Q929" s="819"/>
      <c r="R929" s="819"/>
      <c r="S929" s="819"/>
      <c r="T929" s="819"/>
      <c r="U929" s="819"/>
      <c r="V929" s="819"/>
      <c r="W929" s="819"/>
      <c r="X929" s="819"/>
      <c r="Y929" s="819"/>
      <c r="Z929" s="819"/>
    </row>
    <row r="930" spans="1:26" ht="86.25" customHeight="1">
      <c r="A930" s="819"/>
      <c r="B930" s="819"/>
      <c r="C930" s="819"/>
      <c r="D930" s="819"/>
      <c r="E930" s="819"/>
      <c r="F930" s="865"/>
      <c r="G930" s="819"/>
      <c r="H930" s="819"/>
      <c r="I930" s="819"/>
      <c r="J930" s="819"/>
      <c r="K930" s="819"/>
      <c r="L930" s="819"/>
      <c r="M930" s="819"/>
      <c r="N930" s="819"/>
      <c r="O930" s="819"/>
      <c r="P930" s="819"/>
      <c r="Q930" s="819"/>
      <c r="R930" s="819"/>
      <c r="S930" s="819"/>
      <c r="T930" s="819"/>
      <c r="U930" s="819"/>
      <c r="V930" s="819"/>
      <c r="W930" s="819"/>
      <c r="X930" s="819"/>
      <c r="Y930" s="819"/>
      <c r="Z930" s="819"/>
    </row>
    <row r="931" spans="1:26" ht="86.25" customHeight="1">
      <c r="A931" s="819"/>
      <c r="B931" s="819"/>
      <c r="C931" s="819"/>
      <c r="D931" s="819"/>
      <c r="E931" s="819"/>
      <c r="F931" s="865"/>
      <c r="G931" s="819"/>
      <c r="H931" s="819"/>
      <c r="I931" s="819"/>
      <c r="J931" s="819"/>
      <c r="K931" s="819"/>
      <c r="L931" s="819"/>
      <c r="M931" s="819"/>
      <c r="N931" s="819"/>
      <c r="O931" s="819"/>
      <c r="P931" s="819"/>
      <c r="Q931" s="819"/>
      <c r="R931" s="819"/>
      <c r="S931" s="819"/>
      <c r="T931" s="819"/>
      <c r="U931" s="819"/>
      <c r="V931" s="819"/>
      <c r="W931" s="819"/>
      <c r="X931" s="819"/>
      <c r="Y931" s="819"/>
      <c r="Z931" s="819"/>
    </row>
    <row r="932" spans="1:26" ht="86.25" customHeight="1">
      <c r="A932" s="819"/>
      <c r="B932" s="819"/>
      <c r="C932" s="819"/>
      <c r="D932" s="819"/>
      <c r="E932" s="819"/>
      <c r="F932" s="865"/>
      <c r="G932" s="819"/>
      <c r="H932" s="819"/>
      <c r="I932" s="819"/>
      <c r="J932" s="819"/>
      <c r="K932" s="819"/>
      <c r="L932" s="819"/>
      <c r="M932" s="819"/>
      <c r="N932" s="819"/>
      <c r="O932" s="819"/>
      <c r="P932" s="819"/>
      <c r="Q932" s="819"/>
      <c r="R932" s="819"/>
      <c r="S932" s="819"/>
      <c r="T932" s="819"/>
      <c r="U932" s="819"/>
      <c r="V932" s="819"/>
      <c r="W932" s="819"/>
      <c r="X932" s="819"/>
      <c r="Y932" s="819"/>
      <c r="Z932" s="819"/>
    </row>
    <row r="933" spans="1:26" ht="86.25" customHeight="1">
      <c r="A933" s="819"/>
      <c r="B933" s="819"/>
      <c r="C933" s="819"/>
      <c r="D933" s="819"/>
      <c r="E933" s="819"/>
      <c r="F933" s="865"/>
      <c r="G933" s="819"/>
      <c r="H933" s="819"/>
      <c r="I933" s="819"/>
      <c r="J933" s="819"/>
      <c r="K933" s="819"/>
      <c r="L933" s="819"/>
      <c r="M933" s="819"/>
      <c r="N933" s="819"/>
      <c r="O933" s="819"/>
      <c r="P933" s="819"/>
      <c r="Q933" s="819"/>
      <c r="R933" s="819"/>
      <c r="S933" s="819"/>
      <c r="T933" s="819"/>
      <c r="U933" s="819"/>
      <c r="V933" s="819"/>
      <c r="W933" s="819"/>
      <c r="X933" s="819"/>
      <c r="Y933" s="819"/>
      <c r="Z933" s="819"/>
    </row>
    <row r="934" spans="1:26" ht="86.25" customHeight="1">
      <c r="A934" s="819"/>
      <c r="B934" s="819"/>
      <c r="C934" s="819"/>
      <c r="D934" s="819"/>
      <c r="E934" s="819"/>
      <c r="F934" s="865"/>
      <c r="G934" s="819"/>
      <c r="H934" s="819"/>
      <c r="I934" s="819"/>
      <c r="J934" s="819"/>
      <c r="K934" s="819"/>
      <c r="L934" s="819"/>
      <c r="M934" s="819"/>
      <c r="N934" s="819"/>
      <c r="O934" s="819"/>
      <c r="P934" s="819"/>
      <c r="Q934" s="819"/>
      <c r="R934" s="819"/>
      <c r="S934" s="819"/>
      <c r="T934" s="819"/>
      <c r="U934" s="819"/>
      <c r="V934" s="819"/>
      <c r="W934" s="819"/>
      <c r="X934" s="819"/>
      <c r="Y934" s="819"/>
      <c r="Z934" s="819"/>
    </row>
    <row r="935" spans="1:26" ht="86.25" customHeight="1">
      <c r="A935" s="819"/>
      <c r="B935" s="819"/>
      <c r="C935" s="819"/>
      <c r="D935" s="819"/>
      <c r="E935" s="819"/>
      <c r="F935" s="865"/>
      <c r="G935" s="819"/>
      <c r="H935" s="819"/>
      <c r="I935" s="819"/>
      <c r="J935" s="819"/>
      <c r="K935" s="819"/>
      <c r="L935" s="819"/>
      <c r="M935" s="819"/>
      <c r="N935" s="819"/>
      <c r="O935" s="819"/>
      <c r="P935" s="819"/>
      <c r="Q935" s="819"/>
      <c r="R935" s="819"/>
      <c r="S935" s="819"/>
      <c r="T935" s="819"/>
      <c r="U935" s="819"/>
      <c r="V935" s="819"/>
      <c r="W935" s="819"/>
      <c r="X935" s="819"/>
      <c r="Y935" s="819"/>
      <c r="Z935" s="819"/>
    </row>
    <row r="936" spans="1:26" ht="86.25" customHeight="1">
      <c r="A936" s="819"/>
      <c r="B936" s="819"/>
      <c r="C936" s="819"/>
      <c r="D936" s="819"/>
      <c r="E936" s="819"/>
      <c r="F936" s="865"/>
      <c r="G936" s="819"/>
      <c r="H936" s="819"/>
      <c r="I936" s="819"/>
      <c r="J936" s="819"/>
      <c r="K936" s="819"/>
      <c r="L936" s="819"/>
      <c r="M936" s="819"/>
      <c r="N936" s="819"/>
      <c r="O936" s="819"/>
      <c r="P936" s="819"/>
      <c r="Q936" s="819"/>
      <c r="R936" s="819"/>
      <c r="S936" s="819"/>
      <c r="T936" s="819"/>
      <c r="U936" s="819"/>
      <c r="V936" s="819"/>
      <c r="W936" s="819"/>
      <c r="X936" s="819"/>
      <c r="Y936" s="819"/>
      <c r="Z936" s="819"/>
    </row>
    <row r="937" spans="1:26" ht="86.25" customHeight="1">
      <c r="A937" s="819"/>
      <c r="B937" s="819"/>
      <c r="C937" s="819"/>
      <c r="D937" s="819"/>
      <c r="E937" s="819"/>
      <c r="F937" s="865"/>
      <c r="G937" s="819"/>
      <c r="H937" s="819"/>
      <c r="I937" s="819"/>
      <c r="J937" s="819"/>
      <c r="K937" s="819"/>
      <c r="L937" s="819"/>
      <c r="M937" s="819"/>
      <c r="N937" s="819"/>
      <c r="O937" s="819"/>
      <c r="P937" s="819"/>
      <c r="Q937" s="819"/>
      <c r="R937" s="819"/>
      <c r="S937" s="819"/>
      <c r="T937" s="819"/>
      <c r="U937" s="819"/>
      <c r="V937" s="819"/>
      <c r="W937" s="819"/>
      <c r="X937" s="819"/>
      <c r="Y937" s="819"/>
      <c r="Z937" s="819"/>
    </row>
    <row r="938" spans="1:26" ht="86.25" customHeight="1">
      <c r="A938" s="819"/>
      <c r="B938" s="819"/>
      <c r="C938" s="819"/>
      <c r="D938" s="819"/>
      <c r="E938" s="819"/>
      <c r="F938" s="865"/>
      <c r="G938" s="819"/>
      <c r="H938" s="819"/>
      <c r="I938" s="819"/>
      <c r="J938" s="819"/>
      <c r="K938" s="819"/>
      <c r="L938" s="819"/>
      <c r="M938" s="819"/>
      <c r="N938" s="819"/>
      <c r="O938" s="819"/>
      <c r="P938" s="819"/>
      <c r="Q938" s="819"/>
      <c r="R938" s="819"/>
      <c r="S938" s="819"/>
      <c r="T938" s="819"/>
      <c r="U938" s="819"/>
      <c r="V938" s="819"/>
      <c r="W938" s="819"/>
      <c r="X938" s="819"/>
      <c r="Y938" s="819"/>
      <c r="Z938" s="819"/>
    </row>
    <row r="939" spans="1:26" ht="86.25" customHeight="1">
      <c r="A939" s="819"/>
      <c r="B939" s="819"/>
      <c r="C939" s="819"/>
      <c r="D939" s="819"/>
      <c r="E939" s="819"/>
      <c r="F939" s="865"/>
      <c r="G939" s="819"/>
      <c r="H939" s="819"/>
      <c r="I939" s="819"/>
      <c r="J939" s="819"/>
      <c r="K939" s="819"/>
      <c r="L939" s="819"/>
      <c r="M939" s="819"/>
      <c r="N939" s="819"/>
      <c r="O939" s="819"/>
      <c r="P939" s="819"/>
      <c r="Q939" s="819"/>
      <c r="R939" s="819"/>
      <c r="S939" s="819"/>
      <c r="T939" s="819"/>
      <c r="U939" s="819"/>
      <c r="V939" s="819"/>
      <c r="W939" s="819"/>
      <c r="X939" s="819"/>
      <c r="Y939" s="819"/>
      <c r="Z939" s="819"/>
    </row>
    <row r="940" spans="1:26" ht="86.25" customHeight="1">
      <c r="A940" s="819"/>
      <c r="B940" s="819"/>
      <c r="C940" s="819"/>
      <c r="D940" s="819"/>
      <c r="E940" s="819"/>
      <c r="F940" s="865"/>
      <c r="G940" s="819"/>
      <c r="H940" s="819"/>
      <c r="I940" s="819"/>
      <c r="J940" s="819"/>
      <c r="K940" s="819"/>
      <c r="L940" s="819"/>
      <c r="M940" s="819"/>
      <c r="N940" s="819"/>
      <c r="O940" s="819"/>
      <c r="P940" s="819"/>
      <c r="Q940" s="819"/>
      <c r="R940" s="819"/>
      <c r="S940" s="819"/>
      <c r="T940" s="819"/>
      <c r="U940" s="819"/>
      <c r="V940" s="819"/>
      <c r="W940" s="819"/>
      <c r="X940" s="819"/>
      <c r="Y940" s="819"/>
      <c r="Z940" s="819"/>
    </row>
    <row r="941" spans="1:26" ht="86.25" customHeight="1">
      <c r="A941" s="819"/>
      <c r="B941" s="819"/>
      <c r="C941" s="819"/>
      <c r="D941" s="819"/>
      <c r="E941" s="819"/>
      <c r="F941" s="865"/>
      <c r="G941" s="819"/>
      <c r="H941" s="819"/>
      <c r="I941" s="819"/>
      <c r="J941" s="819"/>
      <c r="K941" s="819"/>
      <c r="L941" s="819"/>
      <c r="M941" s="819"/>
      <c r="N941" s="819"/>
      <c r="O941" s="819"/>
      <c r="P941" s="819"/>
      <c r="Q941" s="819"/>
      <c r="R941" s="819"/>
      <c r="S941" s="819"/>
      <c r="T941" s="819"/>
      <c r="U941" s="819"/>
      <c r="V941" s="819"/>
      <c r="W941" s="819"/>
      <c r="X941" s="819"/>
      <c r="Y941" s="819"/>
      <c r="Z941" s="819"/>
    </row>
    <row r="942" spans="1:26" ht="86.25" customHeight="1">
      <c r="A942" s="819"/>
      <c r="B942" s="819"/>
      <c r="C942" s="819"/>
      <c r="D942" s="819"/>
      <c r="E942" s="819"/>
      <c r="F942" s="865"/>
      <c r="G942" s="819"/>
      <c r="H942" s="819"/>
      <c r="I942" s="819"/>
      <c r="J942" s="819"/>
      <c r="K942" s="819"/>
      <c r="L942" s="819"/>
      <c r="M942" s="819"/>
      <c r="N942" s="819"/>
      <c r="O942" s="819"/>
      <c r="P942" s="819"/>
      <c r="Q942" s="819"/>
      <c r="R942" s="819"/>
      <c r="S942" s="819"/>
      <c r="T942" s="819"/>
      <c r="U942" s="819"/>
      <c r="V942" s="819"/>
      <c r="W942" s="819"/>
      <c r="X942" s="819"/>
      <c r="Y942" s="819"/>
      <c r="Z942" s="819"/>
    </row>
    <row r="943" spans="1:26" ht="86.25" customHeight="1">
      <c r="A943" s="819"/>
      <c r="B943" s="819"/>
      <c r="C943" s="819"/>
      <c r="D943" s="819"/>
      <c r="E943" s="819"/>
      <c r="F943" s="865"/>
      <c r="G943" s="819"/>
      <c r="H943" s="819"/>
      <c r="I943" s="819"/>
      <c r="J943" s="819"/>
      <c r="K943" s="819"/>
      <c r="L943" s="819"/>
      <c r="M943" s="819"/>
      <c r="N943" s="819"/>
      <c r="O943" s="819"/>
      <c r="P943" s="819"/>
      <c r="Q943" s="819"/>
      <c r="R943" s="819"/>
      <c r="S943" s="819"/>
      <c r="T943" s="819"/>
      <c r="U943" s="819"/>
      <c r="V943" s="819"/>
      <c r="W943" s="819"/>
      <c r="X943" s="819"/>
      <c r="Y943" s="819"/>
      <c r="Z943" s="819"/>
    </row>
    <row r="944" spans="1:26" ht="86.25" customHeight="1">
      <c r="A944" s="819"/>
      <c r="B944" s="819"/>
      <c r="C944" s="819"/>
      <c r="D944" s="819"/>
      <c r="E944" s="819"/>
      <c r="F944" s="865"/>
      <c r="G944" s="819"/>
      <c r="H944" s="819"/>
      <c r="I944" s="819"/>
      <c r="J944" s="819"/>
      <c r="K944" s="819"/>
      <c r="L944" s="819"/>
      <c r="M944" s="819"/>
      <c r="N944" s="819"/>
      <c r="O944" s="819"/>
      <c r="P944" s="819"/>
      <c r="Q944" s="819"/>
      <c r="R944" s="819"/>
      <c r="S944" s="819"/>
      <c r="T944" s="819"/>
      <c r="U944" s="819"/>
      <c r="V944" s="819"/>
      <c r="W944" s="819"/>
      <c r="X944" s="819"/>
      <c r="Y944" s="819"/>
      <c r="Z944" s="819"/>
    </row>
    <row r="945" spans="1:26" ht="86.25" customHeight="1">
      <c r="A945" s="819"/>
      <c r="B945" s="819"/>
      <c r="C945" s="819"/>
      <c r="D945" s="819"/>
      <c r="E945" s="819"/>
      <c r="F945" s="865"/>
      <c r="G945" s="819"/>
      <c r="H945" s="819"/>
      <c r="I945" s="819"/>
      <c r="J945" s="819"/>
      <c r="K945" s="819"/>
      <c r="L945" s="819"/>
      <c r="M945" s="819"/>
      <c r="N945" s="819"/>
      <c r="O945" s="819"/>
      <c r="P945" s="819"/>
      <c r="Q945" s="819"/>
      <c r="R945" s="819"/>
      <c r="S945" s="819"/>
      <c r="T945" s="819"/>
      <c r="U945" s="819"/>
      <c r="V945" s="819"/>
      <c r="W945" s="819"/>
      <c r="X945" s="819"/>
      <c r="Y945" s="819"/>
      <c r="Z945" s="819"/>
    </row>
    <row r="946" spans="1:26" ht="86.25" customHeight="1">
      <c r="A946" s="819"/>
      <c r="B946" s="819"/>
      <c r="C946" s="819"/>
      <c r="D946" s="819"/>
      <c r="E946" s="819"/>
      <c r="F946" s="865"/>
      <c r="G946" s="819"/>
      <c r="H946" s="819"/>
      <c r="I946" s="819"/>
      <c r="J946" s="819"/>
      <c r="K946" s="819"/>
      <c r="L946" s="819"/>
      <c r="M946" s="819"/>
      <c r="N946" s="819"/>
      <c r="O946" s="819"/>
      <c r="P946" s="819"/>
      <c r="Q946" s="819"/>
      <c r="R946" s="819"/>
      <c r="S946" s="819"/>
      <c r="T946" s="819"/>
      <c r="U946" s="819"/>
      <c r="V946" s="819"/>
      <c r="W946" s="819"/>
      <c r="X946" s="819"/>
      <c r="Y946" s="819"/>
      <c r="Z946" s="819"/>
    </row>
    <row r="947" spans="1:26" ht="86.25" customHeight="1">
      <c r="A947" s="819"/>
      <c r="B947" s="819"/>
      <c r="C947" s="819"/>
      <c r="D947" s="819"/>
      <c r="E947" s="819"/>
      <c r="F947" s="865"/>
      <c r="G947" s="819"/>
      <c r="H947" s="819"/>
      <c r="I947" s="819"/>
      <c r="J947" s="819"/>
      <c r="K947" s="819"/>
      <c r="L947" s="819"/>
      <c r="M947" s="819"/>
      <c r="N947" s="819"/>
      <c r="O947" s="819"/>
      <c r="P947" s="819"/>
      <c r="Q947" s="819"/>
      <c r="R947" s="819"/>
      <c r="S947" s="819"/>
      <c r="T947" s="819"/>
      <c r="U947" s="819"/>
      <c r="V947" s="819"/>
      <c r="W947" s="819"/>
      <c r="X947" s="819"/>
      <c r="Y947" s="819"/>
      <c r="Z947" s="819"/>
    </row>
    <row r="948" spans="1:26" ht="86.25" customHeight="1">
      <c r="A948" s="819"/>
      <c r="B948" s="819"/>
      <c r="C948" s="819"/>
      <c r="D948" s="819"/>
      <c r="E948" s="819"/>
      <c r="F948" s="865"/>
      <c r="G948" s="819"/>
      <c r="H948" s="819"/>
      <c r="I948" s="819"/>
      <c r="J948" s="819"/>
      <c r="K948" s="819"/>
      <c r="L948" s="819"/>
      <c r="M948" s="819"/>
      <c r="N948" s="819"/>
      <c r="O948" s="819"/>
      <c r="P948" s="819"/>
      <c r="Q948" s="819"/>
      <c r="R948" s="819"/>
      <c r="S948" s="819"/>
      <c r="T948" s="819"/>
      <c r="U948" s="819"/>
      <c r="V948" s="819"/>
      <c r="W948" s="819"/>
      <c r="X948" s="819"/>
      <c r="Y948" s="819"/>
      <c r="Z948" s="819"/>
    </row>
    <row r="949" spans="1:26" ht="86.25" customHeight="1">
      <c r="A949" s="819"/>
      <c r="B949" s="819"/>
      <c r="C949" s="819"/>
      <c r="D949" s="819"/>
      <c r="E949" s="819"/>
      <c r="F949" s="865"/>
      <c r="G949" s="819"/>
      <c r="H949" s="819"/>
      <c r="I949" s="819"/>
      <c r="J949" s="819"/>
      <c r="K949" s="819"/>
      <c r="L949" s="819"/>
      <c r="M949" s="819"/>
      <c r="N949" s="819"/>
      <c r="O949" s="819"/>
      <c r="P949" s="819"/>
      <c r="Q949" s="819"/>
      <c r="R949" s="819"/>
      <c r="S949" s="819"/>
      <c r="T949" s="819"/>
      <c r="U949" s="819"/>
      <c r="V949" s="819"/>
      <c r="W949" s="819"/>
      <c r="X949" s="819"/>
      <c r="Y949" s="819"/>
      <c r="Z949" s="819"/>
    </row>
    <row r="950" spans="1:26" ht="86.25" customHeight="1">
      <c r="A950" s="819"/>
      <c r="B950" s="819"/>
      <c r="C950" s="819"/>
      <c r="D950" s="819"/>
      <c r="E950" s="819"/>
      <c r="F950" s="865"/>
      <c r="G950" s="819"/>
      <c r="H950" s="819"/>
      <c r="I950" s="819"/>
      <c r="J950" s="819"/>
      <c r="K950" s="819"/>
      <c r="L950" s="819"/>
      <c r="M950" s="819"/>
      <c r="N950" s="819"/>
      <c r="O950" s="819"/>
      <c r="P950" s="819"/>
      <c r="Q950" s="819"/>
      <c r="R950" s="819"/>
      <c r="S950" s="819"/>
      <c r="T950" s="819"/>
      <c r="U950" s="819"/>
      <c r="V950" s="819"/>
      <c r="W950" s="819"/>
      <c r="X950" s="819"/>
      <c r="Y950" s="819"/>
      <c r="Z950" s="819"/>
    </row>
    <row r="951" spans="1:26" ht="86.25" customHeight="1">
      <c r="A951" s="819"/>
      <c r="B951" s="819"/>
      <c r="C951" s="819"/>
      <c r="D951" s="819"/>
      <c r="E951" s="819"/>
      <c r="F951" s="865"/>
      <c r="G951" s="819"/>
      <c r="H951" s="819"/>
      <c r="I951" s="819"/>
      <c r="J951" s="819"/>
      <c r="K951" s="819"/>
      <c r="L951" s="819"/>
      <c r="M951" s="819"/>
      <c r="N951" s="819"/>
      <c r="O951" s="819"/>
      <c r="P951" s="819"/>
      <c r="Q951" s="819"/>
      <c r="R951" s="819"/>
      <c r="S951" s="819"/>
      <c r="T951" s="819"/>
      <c r="U951" s="819"/>
      <c r="V951" s="819"/>
      <c r="W951" s="819"/>
      <c r="X951" s="819"/>
      <c r="Y951" s="819"/>
      <c r="Z951" s="819"/>
    </row>
    <row r="952" spans="1:26" ht="86.25" customHeight="1">
      <c r="A952" s="819"/>
      <c r="B952" s="819"/>
      <c r="C952" s="819"/>
      <c r="D952" s="819"/>
      <c r="E952" s="819"/>
      <c r="F952" s="865"/>
      <c r="G952" s="819"/>
      <c r="H952" s="819"/>
      <c r="I952" s="819"/>
      <c r="J952" s="819"/>
      <c r="K952" s="819"/>
      <c r="L952" s="819"/>
      <c r="M952" s="819"/>
      <c r="N952" s="819"/>
      <c r="O952" s="819"/>
      <c r="P952" s="819"/>
      <c r="Q952" s="819"/>
      <c r="R952" s="819"/>
      <c r="S952" s="819"/>
      <c r="T952" s="819"/>
      <c r="U952" s="819"/>
      <c r="V952" s="819"/>
      <c r="W952" s="819"/>
      <c r="X952" s="819"/>
      <c r="Y952" s="819"/>
      <c r="Z952" s="819"/>
    </row>
    <row r="953" spans="1:26" ht="86.25" customHeight="1">
      <c r="A953" s="819"/>
      <c r="B953" s="819"/>
      <c r="C953" s="819"/>
      <c r="D953" s="819"/>
      <c r="E953" s="819"/>
      <c r="F953" s="865"/>
      <c r="G953" s="819"/>
      <c r="H953" s="819"/>
      <c r="I953" s="819"/>
      <c r="J953" s="819"/>
      <c r="K953" s="819"/>
      <c r="L953" s="819"/>
      <c r="M953" s="819"/>
      <c r="N953" s="819"/>
      <c r="O953" s="819"/>
      <c r="P953" s="819"/>
      <c r="Q953" s="819"/>
      <c r="R953" s="819"/>
      <c r="S953" s="819"/>
      <c r="T953" s="819"/>
      <c r="U953" s="819"/>
      <c r="V953" s="819"/>
      <c r="W953" s="819"/>
      <c r="X953" s="819"/>
      <c r="Y953" s="819"/>
      <c r="Z953" s="819"/>
    </row>
    <row r="954" spans="1:26" ht="86.25" customHeight="1">
      <c r="A954" s="819"/>
      <c r="B954" s="819"/>
      <c r="C954" s="819"/>
      <c r="D954" s="819"/>
      <c r="E954" s="819"/>
      <c r="F954" s="865"/>
      <c r="G954" s="819"/>
      <c r="H954" s="819"/>
      <c r="I954" s="819"/>
      <c r="J954" s="819"/>
      <c r="K954" s="819"/>
      <c r="L954" s="819"/>
      <c r="M954" s="819"/>
      <c r="N954" s="819"/>
      <c r="O954" s="819"/>
      <c r="P954" s="819"/>
      <c r="Q954" s="819"/>
      <c r="R954" s="819"/>
      <c r="S954" s="819"/>
      <c r="T954" s="819"/>
      <c r="U954" s="819"/>
      <c r="V954" s="819"/>
      <c r="W954" s="819"/>
      <c r="X954" s="819"/>
      <c r="Y954" s="819"/>
      <c r="Z954" s="819"/>
    </row>
    <row r="955" spans="1:26" ht="86.25" customHeight="1">
      <c r="A955" s="819"/>
      <c r="B955" s="819"/>
      <c r="C955" s="819"/>
      <c r="D955" s="819"/>
      <c r="E955" s="819"/>
      <c r="F955" s="865"/>
      <c r="G955" s="819"/>
      <c r="H955" s="819"/>
      <c r="I955" s="819"/>
      <c r="J955" s="819"/>
      <c r="K955" s="819"/>
      <c r="L955" s="819"/>
      <c r="M955" s="819"/>
      <c r="N955" s="819"/>
      <c r="O955" s="819"/>
      <c r="P955" s="819"/>
      <c r="Q955" s="819"/>
      <c r="R955" s="819"/>
      <c r="S955" s="819"/>
      <c r="T955" s="819"/>
      <c r="U955" s="819"/>
      <c r="V955" s="819"/>
      <c r="W955" s="819"/>
      <c r="X955" s="819"/>
      <c r="Y955" s="819"/>
      <c r="Z955" s="819"/>
    </row>
    <row r="956" spans="1:26" ht="86.25" customHeight="1">
      <c r="A956" s="819"/>
      <c r="B956" s="819"/>
      <c r="C956" s="819"/>
      <c r="D956" s="819"/>
      <c r="E956" s="819"/>
      <c r="F956" s="865"/>
      <c r="G956" s="819"/>
      <c r="H956" s="819"/>
      <c r="I956" s="819"/>
      <c r="J956" s="819"/>
      <c r="K956" s="819"/>
      <c r="L956" s="819"/>
      <c r="M956" s="819"/>
      <c r="N956" s="819"/>
      <c r="O956" s="819"/>
      <c r="P956" s="819"/>
      <c r="Q956" s="819"/>
      <c r="R956" s="819"/>
      <c r="S956" s="819"/>
      <c r="T956" s="819"/>
      <c r="U956" s="819"/>
      <c r="V956" s="819"/>
      <c r="W956" s="819"/>
      <c r="X956" s="819"/>
      <c r="Y956" s="819"/>
      <c r="Z956" s="819"/>
    </row>
    <row r="957" spans="1:26" ht="86.25" customHeight="1">
      <c r="A957" s="819"/>
      <c r="B957" s="819"/>
      <c r="C957" s="819"/>
      <c r="D957" s="819"/>
      <c r="E957" s="819"/>
      <c r="F957" s="865"/>
      <c r="G957" s="819"/>
      <c r="H957" s="819"/>
      <c r="I957" s="819"/>
      <c r="J957" s="819"/>
      <c r="K957" s="819"/>
      <c r="L957" s="819"/>
      <c r="M957" s="819"/>
      <c r="N957" s="819"/>
      <c r="O957" s="819"/>
      <c r="P957" s="819"/>
      <c r="Q957" s="819"/>
      <c r="R957" s="819"/>
      <c r="S957" s="819"/>
      <c r="T957" s="819"/>
      <c r="U957" s="819"/>
      <c r="V957" s="819"/>
      <c r="W957" s="819"/>
      <c r="X957" s="819"/>
      <c r="Y957" s="819"/>
      <c r="Z957" s="819"/>
    </row>
    <row r="958" spans="1:26" ht="86.25" customHeight="1">
      <c r="A958" s="819"/>
      <c r="B958" s="819"/>
      <c r="C958" s="819"/>
      <c r="D958" s="819"/>
      <c r="E958" s="819"/>
      <c r="F958" s="865"/>
      <c r="G958" s="819"/>
      <c r="H958" s="819"/>
      <c r="I958" s="819"/>
      <c r="J958" s="819"/>
      <c r="K958" s="819"/>
      <c r="L958" s="819"/>
      <c r="M958" s="819"/>
      <c r="N958" s="819"/>
      <c r="O958" s="819"/>
      <c r="P958" s="819"/>
      <c r="Q958" s="819"/>
      <c r="R958" s="819"/>
      <c r="S958" s="819"/>
      <c r="T958" s="819"/>
      <c r="U958" s="819"/>
      <c r="V958" s="819"/>
      <c r="W958" s="819"/>
      <c r="X958" s="819"/>
      <c r="Y958" s="819"/>
      <c r="Z958" s="819"/>
    </row>
    <row r="959" spans="1:26" ht="86.25" customHeight="1">
      <c r="A959" s="819"/>
      <c r="B959" s="819"/>
      <c r="C959" s="819"/>
      <c r="D959" s="819"/>
      <c r="E959" s="819"/>
      <c r="F959" s="865"/>
      <c r="G959" s="819"/>
      <c r="H959" s="819"/>
      <c r="I959" s="819"/>
      <c r="J959" s="819"/>
      <c r="K959" s="819"/>
      <c r="L959" s="819"/>
      <c r="M959" s="819"/>
      <c r="N959" s="819"/>
      <c r="O959" s="819"/>
      <c r="P959" s="819"/>
      <c r="Q959" s="819"/>
      <c r="R959" s="819"/>
      <c r="S959" s="819"/>
      <c r="T959" s="819"/>
      <c r="U959" s="819"/>
      <c r="V959" s="819"/>
      <c r="W959" s="819"/>
      <c r="X959" s="819"/>
      <c r="Y959" s="819"/>
      <c r="Z959" s="819"/>
    </row>
    <row r="960" spans="1:26" ht="86.25" customHeight="1">
      <c r="A960" s="819"/>
      <c r="B960" s="819"/>
      <c r="C960" s="819"/>
      <c r="D960" s="819"/>
      <c r="E960" s="819"/>
      <c r="F960" s="865"/>
      <c r="G960" s="819"/>
      <c r="H960" s="819"/>
      <c r="I960" s="819"/>
      <c r="J960" s="819"/>
      <c r="K960" s="819"/>
      <c r="L960" s="819"/>
      <c r="M960" s="819"/>
      <c r="N960" s="819"/>
      <c r="O960" s="819"/>
      <c r="P960" s="819"/>
      <c r="Q960" s="819"/>
      <c r="R960" s="819"/>
      <c r="S960" s="819"/>
      <c r="T960" s="819"/>
      <c r="U960" s="819"/>
      <c r="V960" s="819"/>
      <c r="W960" s="819"/>
      <c r="X960" s="819"/>
      <c r="Y960" s="819"/>
      <c r="Z960" s="819"/>
    </row>
    <row r="961" spans="1:26" ht="86.25" customHeight="1">
      <c r="A961" s="819"/>
      <c r="B961" s="819"/>
      <c r="C961" s="819"/>
      <c r="D961" s="819"/>
      <c r="E961" s="819"/>
      <c r="F961" s="865"/>
      <c r="G961" s="819"/>
      <c r="H961" s="819"/>
      <c r="I961" s="819"/>
      <c r="J961" s="819"/>
      <c r="K961" s="819"/>
      <c r="L961" s="819"/>
      <c r="M961" s="819"/>
      <c r="N961" s="819"/>
      <c r="O961" s="819"/>
      <c r="P961" s="819"/>
      <c r="Q961" s="819"/>
      <c r="R961" s="819"/>
      <c r="S961" s="819"/>
      <c r="T961" s="819"/>
      <c r="U961" s="819"/>
      <c r="V961" s="819"/>
      <c r="W961" s="819"/>
      <c r="X961" s="819"/>
      <c r="Y961" s="819"/>
      <c r="Z961" s="819"/>
    </row>
    <row r="962" spans="1:26" ht="86.25" customHeight="1">
      <c r="A962" s="819"/>
      <c r="B962" s="819"/>
      <c r="C962" s="819"/>
      <c r="D962" s="819"/>
      <c r="E962" s="819"/>
      <c r="F962" s="865"/>
      <c r="G962" s="819"/>
      <c r="H962" s="819"/>
      <c r="I962" s="819"/>
      <c r="J962" s="819"/>
      <c r="K962" s="819"/>
      <c r="L962" s="819"/>
      <c r="M962" s="819"/>
      <c r="N962" s="819"/>
      <c r="O962" s="819"/>
      <c r="P962" s="819"/>
      <c r="Q962" s="819"/>
      <c r="R962" s="819"/>
      <c r="S962" s="819"/>
      <c r="T962" s="819"/>
      <c r="U962" s="819"/>
      <c r="V962" s="819"/>
      <c r="W962" s="819"/>
      <c r="X962" s="819"/>
      <c r="Y962" s="819"/>
      <c r="Z962" s="819"/>
    </row>
    <row r="963" spans="1:26" ht="86.25" customHeight="1">
      <c r="A963" s="819"/>
      <c r="B963" s="819"/>
      <c r="C963" s="819"/>
      <c r="D963" s="819"/>
      <c r="E963" s="819"/>
      <c r="F963" s="865"/>
      <c r="G963" s="819"/>
      <c r="H963" s="819"/>
      <c r="I963" s="819"/>
      <c r="J963" s="819"/>
      <c r="K963" s="819"/>
      <c r="L963" s="819"/>
      <c r="M963" s="819"/>
      <c r="N963" s="819"/>
      <c r="O963" s="819"/>
      <c r="P963" s="819"/>
      <c r="Q963" s="819"/>
      <c r="R963" s="819"/>
      <c r="S963" s="819"/>
      <c r="T963" s="819"/>
      <c r="U963" s="819"/>
      <c r="V963" s="819"/>
      <c r="W963" s="819"/>
      <c r="X963" s="819"/>
      <c r="Y963" s="819"/>
      <c r="Z963" s="819"/>
    </row>
    <row r="964" spans="1:26" ht="86.25" customHeight="1">
      <c r="A964" s="819"/>
      <c r="B964" s="819"/>
      <c r="C964" s="819"/>
      <c r="D964" s="819"/>
      <c r="E964" s="819"/>
      <c r="F964" s="865"/>
      <c r="G964" s="819"/>
      <c r="H964" s="819"/>
      <c r="I964" s="819"/>
      <c r="J964" s="819"/>
      <c r="K964" s="819"/>
      <c r="L964" s="819"/>
      <c r="M964" s="819"/>
      <c r="N964" s="819"/>
      <c r="O964" s="819"/>
      <c r="P964" s="819"/>
      <c r="Q964" s="819"/>
      <c r="R964" s="819"/>
      <c r="S964" s="819"/>
      <c r="T964" s="819"/>
      <c r="U964" s="819"/>
      <c r="V964" s="819"/>
      <c r="W964" s="819"/>
      <c r="X964" s="819"/>
      <c r="Y964" s="819"/>
      <c r="Z964" s="819"/>
    </row>
    <row r="965" spans="1:26" ht="86.25" customHeight="1">
      <c r="A965" s="819"/>
      <c r="B965" s="819"/>
      <c r="C965" s="819"/>
      <c r="D965" s="819"/>
      <c r="E965" s="819"/>
      <c r="F965" s="865"/>
      <c r="G965" s="819"/>
      <c r="H965" s="819"/>
      <c r="I965" s="819"/>
      <c r="J965" s="819"/>
      <c r="K965" s="819"/>
      <c r="L965" s="819"/>
      <c r="M965" s="819"/>
      <c r="N965" s="819"/>
      <c r="O965" s="819"/>
      <c r="P965" s="819"/>
      <c r="Q965" s="819"/>
      <c r="R965" s="819"/>
      <c r="S965" s="819"/>
      <c r="T965" s="819"/>
      <c r="U965" s="819"/>
      <c r="V965" s="819"/>
      <c r="W965" s="819"/>
      <c r="X965" s="819"/>
      <c r="Y965" s="819"/>
      <c r="Z965" s="819"/>
    </row>
    <row r="966" spans="1:26" ht="86.25" customHeight="1">
      <c r="A966" s="819"/>
      <c r="B966" s="819"/>
      <c r="C966" s="819"/>
      <c r="D966" s="819"/>
      <c r="E966" s="819"/>
      <c r="F966" s="865"/>
      <c r="G966" s="819"/>
      <c r="H966" s="819"/>
      <c r="I966" s="819"/>
      <c r="J966" s="819"/>
      <c r="K966" s="819"/>
      <c r="L966" s="819"/>
      <c r="M966" s="819"/>
      <c r="N966" s="819"/>
      <c r="O966" s="819"/>
      <c r="P966" s="819"/>
      <c r="Q966" s="819"/>
      <c r="R966" s="819"/>
      <c r="S966" s="819"/>
      <c r="T966" s="819"/>
      <c r="U966" s="819"/>
      <c r="V966" s="819"/>
      <c r="W966" s="819"/>
      <c r="X966" s="819"/>
      <c r="Y966" s="819"/>
      <c r="Z966" s="819"/>
    </row>
    <row r="967" spans="1:26" ht="86.25" customHeight="1">
      <c r="A967" s="819"/>
      <c r="B967" s="819"/>
      <c r="C967" s="819"/>
      <c r="D967" s="819"/>
      <c r="E967" s="819"/>
      <c r="F967" s="865"/>
      <c r="G967" s="819"/>
      <c r="H967" s="819"/>
      <c r="I967" s="819"/>
      <c r="J967" s="819"/>
      <c r="K967" s="819"/>
      <c r="L967" s="819"/>
      <c r="M967" s="819"/>
      <c r="N967" s="819"/>
      <c r="O967" s="819"/>
      <c r="P967" s="819"/>
      <c r="Q967" s="819"/>
      <c r="R967" s="819"/>
      <c r="S967" s="819"/>
      <c r="T967" s="819"/>
      <c r="U967" s="819"/>
      <c r="V967" s="819"/>
      <c r="W967" s="819"/>
      <c r="X967" s="819"/>
      <c r="Y967" s="819"/>
      <c r="Z967" s="819"/>
    </row>
    <row r="968" spans="1:26" ht="86.25" customHeight="1">
      <c r="A968" s="819"/>
      <c r="B968" s="819"/>
      <c r="C968" s="819"/>
      <c r="D968" s="819"/>
      <c r="E968" s="819"/>
      <c r="F968" s="865"/>
      <c r="G968" s="819"/>
      <c r="H968" s="819"/>
      <c r="I968" s="819"/>
      <c r="J968" s="819"/>
      <c r="K968" s="819"/>
      <c r="L968" s="819"/>
      <c r="M968" s="819"/>
      <c r="N968" s="819"/>
      <c r="O968" s="819"/>
      <c r="P968" s="819"/>
      <c r="Q968" s="819"/>
      <c r="R968" s="819"/>
      <c r="S968" s="819"/>
      <c r="T968" s="819"/>
      <c r="U968" s="819"/>
      <c r="V968" s="819"/>
      <c r="W968" s="819"/>
      <c r="X968" s="819"/>
      <c r="Y968" s="819"/>
      <c r="Z968" s="819"/>
    </row>
    <row r="969" spans="1:26" ht="86.25" customHeight="1">
      <c r="A969" s="819"/>
      <c r="B969" s="819"/>
      <c r="C969" s="819"/>
      <c r="D969" s="819"/>
      <c r="E969" s="819"/>
      <c r="F969" s="865"/>
      <c r="G969" s="819"/>
      <c r="H969" s="819"/>
      <c r="I969" s="819"/>
      <c r="J969" s="819"/>
      <c r="K969" s="819"/>
      <c r="L969" s="819"/>
      <c r="M969" s="819"/>
      <c r="N969" s="819"/>
      <c r="O969" s="819"/>
      <c r="P969" s="819"/>
      <c r="Q969" s="819"/>
      <c r="R969" s="819"/>
      <c r="S969" s="819"/>
      <c r="T969" s="819"/>
      <c r="U969" s="819"/>
      <c r="V969" s="819"/>
      <c r="W969" s="819"/>
      <c r="X969" s="819"/>
      <c r="Y969" s="819"/>
      <c r="Z969" s="819"/>
    </row>
    <row r="970" spans="1:26" ht="86.25" customHeight="1">
      <c r="A970" s="819"/>
      <c r="B970" s="819"/>
      <c r="C970" s="819"/>
      <c r="D970" s="819"/>
      <c r="E970" s="819"/>
      <c r="F970" s="865"/>
      <c r="G970" s="819"/>
      <c r="H970" s="819"/>
      <c r="I970" s="819"/>
      <c r="J970" s="819"/>
      <c r="K970" s="819"/>
      <c r="L970" s="819"/>
      <c r="M970" s="819"/>
      <c r="N970" s="819"/>
      <c r="O970" s="819"/>
      <c r="P970" s="819"/>
      <c r="Q970" s="819"/>
      <c r="R970" s="819"/>
      <c r="S970" s="819"/>
      <c r="T970" s="819"/>
      <c r="U970" s="819"/>
      <c r="V970" s="819"/>
      <c r="W970" s="819"/>
      <c r="X970" s="819"/>
      <c r="Y970" s="819"/>
      <c r="Z970" s="819"/>
    </row>
    <row r="971" spans="1:26" ht="86.25" customHeight="1">
      <c r="A971" s="819"/>
      <c r="B971" s="819"/>
      <c r="C971" s="819"/>
      <c r="D971" s="819"/>
      <c r="E971" s="819"/>
      <c r="F971" s="865"/>
      <c r="G971" s="819"/>
      <c r="H971" s="819"/>
      <c r="I971" s="819"/>
      <c r="J971" s="819"/>
      <c r="K971" s="819"/>
      <c r="L971" s="819"/>
      <c r="M971" s="819"/>
      <c r="N971" s="819"/>
      <c r="O971" s="819"/>
      <c r="P971" s="819"/>
      <c r="Q971" s="819"/>
      <c r="R971" s="819"/>
      <c r="S971" s="819"/>
      <c r="T971" s="819"/>
      <c r="U971" s="819"/>
      <c r="V971" s="819"/>
      <c r="W971" s="819"/>
      <c r="X971" s="819"/>
      <c r="Y971" s="819"/>
      <c r="Z971" s="819"/>
    </row>
    <row r="972" spans="1:26" ht="86.25" customHeight="1">
      <c r="A972" s="819"/>
      <c r="B972" s="819"/>
      <c r="C972" s="819"/>
      <c r="D972" s="819"/>
      <c r="E972" s="819"/>
      <c r="F972" s="865"/>
      <c r="G972" s="819"/>
      <c r="H972" s="819"/>
      <c r="I972" s="819"/>
      <c r="J972" s="819"/>
      <c r="K972" s="819"/>
      <c r="L972" s="819"/>
      <c r="M972" s="819"/>
      <c r="N972" s="819"/>
      <c r="O972" s="819"/>
      <c r="P972" s="819"/>
      <c r="Q972" s="819"/>
      <c r="R972" s="819"/>
      <c r="S972" s="819"/>
      <c r="T972" s="819"/>
      <c r="U972" s="819"/>
      <c r="V972" s="819"/>
      <c r="W972" s="819"/>
      <c r="X972" s="819"/>
      <c r="Y972" s="819"/>
      <c r="Z972" s="819"/>
    </row>
    <row r="973" spans="1:26" ht="86.25" customHeight="1">
      <c r="A973" s="819"/>
      <c r="B973" s="819"/>
      <c r="C973" s="819"/>
      <c r="D973" s="819"/>
      <c r="E973" s="819"/>
      <c r="F973" s="865"/>
      <c r="G973" s="819"/>
      <c r="H973" s="819"/>
      <c r="I973" s="819"/>
      <c r="J973" s="819"/>
      <c r="K973" s="819"/>
      <c r="L973" s="819"/>
      <c r="M973" s="819"/>
      <c r="N973" s="819"/>
      <c r="O973" s="819"/>
      <c r="P973" s="819"/>
      <c r="Q973" s="819"/>
      <c r="R973" s="819"/>
      <c r="S973" s="819"/>
      <c r="T973" s="819"/>
      <c r="U973" s="819"/>
      <c r="V973" s="819"/>
      <c r="W973" s="819"/>
      <c r="X973" s="819"/>
      <c r="Y973" s="819"/>
      <c r="Z973" s="819"/>
    </row>
    <row r="974" spans="1:26" ht="86.25" customHeight="1">
      <c r="A974" s="819"/>
      <c r="B974" s="819"/>
      <c r="C974" s="819"/>
      <c r="D974" s="819"/>
      <c r="E974" s="819"/>
      <c r="F974" s="865"/>
      <c r="G974" s="819"/>
      <c r="H974" s="819"/>
      <c r="I974" s="819"/>
      <c r="J974" s="819"/>
      <c r="K974" s="819"/>
      <c r="L974" s="819"/>
      <c r="M974" s="819"/>
      <c r="N974" s="819"/>
      <c r="O974" s="819"/>
      <c r="P974" s="819"/>
      <c r="Q974" s="819"/>
      <c r="R974" s="819"/>
      <c r="S974" s="819"/>
      <c r="T974" s="819"/>
      <c r="U974" s="819"/>
      <c r="V974" s="819"/>
      <c r="W974" s="819"/>
      <c r="X974" s="819"/>
      <c r="Y974" s="819"/>
      <c r="Z974" s="819"/>
    </row>
    <row r="975" spans="1:26" ht="86.25" customHeight="1">
      <c r="A975" s="819"/>
      <c r="B975" s="819"/>
      <c r="C975" s="819"/>
      <c r="D975" s="819"/>
      <c r="E975" s="819"/>
      <c r="F975" s="865"/>
      <c r="G975" s="819"/>
      <c r="H975" s="819"/>
      <c r="I975" s="819"/>
      <c r="J975" s="819"/>
      <c r="K975" s="819"/>
      <c r="L975" s="819"/>
      <c r="M975" s="819"/>
      <c r="N975" s="819"/>
      <c r="O975" s="819"/>
      <c r="P975" s="819"/>
      <c r="Q975" s="819"/>
      <c r="R975" s="819"/>
      <c r="S975" s="819"/>
      <c r="T975" s="819"/>
      <c r="U975" s="819"/>
      <c r="V975" s="819"/>
      <c r="W975" s="819"/>
      <c r="X975" s="819"/>
      <c r="Y975" s="819"/>
      <c r="Z975" s="819"/>
    </row>
    <row r="976" spans="1:26" ht="86.25" customHeight="1">
      <c r="A976" s="819"/>
      <c r="B976" s="819"/>
      <c r="C976" s="819"/>
      <c r="D976" s="819"/>
      <c r="E976" s="819"/>
      <c r="F976" s="865"/>
      <c r="G976" s="819"/>
      <c r="H976" s="819"/>
      <c r="I976" s="819"/>
      <c r="J976" s="819"/>
      <c r="K976" s="819"/>
      <c r="L976" s="819"/>
      <c r="M976" s="819"/>
      <c r="N976" s="819"/>
      <c r="O976" s="819"/>
      <c r="P976" s="819"/>
      <c r="Q976" s="819"/>
      <c r="R976" s="819"/>
      <c r="S976" s="819"/>
      <c r="T976" s="819"/>
      <c r="U976" s="819"/>
      <c r="V976" s="819"/>
      <c r="W976" s="819"/>
      <c r="X976" s="819"/>
      <c r="Y976" s="819"/>
      <c r="Z976" s="819"/>
    </row>
    <row r="977" spans="1:26" ht="86.25" customHeight="1">
      <c r="A977" s="819"/>
      <c r="B977" s="819"/>
      <c r="C977" s="819"/>
      <c r="D977" s="819"/>
      <c r="E977" s="819"/>
      <c r="F977" s="865"/>
      <c r="G977" s="819"/>
      <c r="H977" s="819"/>
      <c r="I977" s="819"/>
      <c r="J977" s="819"/>
      <c r="K977" s="819"/>
      <c r="L977" s="819"/>
      <c r="M977" s="819"/>
      <c r="N977" s="819"/>
      <c r="O977" s="819"/>
      <c r="P977" s="819"/>
      <c r="Q977" s="819"/>
      <c r="R977" s="819"/>
      <c r="S977" s="819"/>
      <c r="T977" s="819"/>
      <c r="U977" s="819"/>
      <c r="V977" s="819"/>
      <c r="W977" s="819"/>
      <c r="X977" s="819"/>
      <c r="Y977" s="819"/>
      <c r="Z977" s="819"/>
    </row>
    <row r="978" spans="1:26" ht="86.25" customHeight="1">
      <c r="A978" s="819"/>
      <c r="B978" s="819"/>
      <c r="C978" s="819"/>
      <c r="D978" s="819"/>
      <c r="E978" s="819"/>
      <c r="F978" s="865"/>
      <c r="G978" s="819"/>
      <c r="H978" s="819"/>
      <c r="I978" s="819"/>
      <c r="J978" s="819"/>
      <c r="K978" s="819"/>
      <c r="L978" s="819"/>
      <c r="M978" s="819"/>
      <c r="N978" s="819"/>
      <c r="O978" s="819"/>
      <c r="P978" s="819"/>
      <c r="Q978" s="819"/>
      <c r="R978" s="819"/>
      <c r="S978" s="819"/>
      <c r="T978" s="819"/>
      <c r="U978" s="819"/>
      <c r="V978" s="819"/>
      <c r="W978" s="819"/>
      <c r="X978" s="819"/>
      <c r="Y978" s="819"/>
      <c r="Z978" s="819"/>
    </row>
    <row r="979" spans="1:26" ht="86.25" customHeight="1">
      <c r="A979" s="819"/>
      <c r="B979" s="819"/>
      <c r="C979" s="819"/>
      <c r="D979" s="819"/>
      <c r="E979" s="819"/>
      <c r="F979" s="865"/>
      <c r="G979" s="819"/>
      <c r="H979" s="819"/>
      <c r="I979" s="819"/>
      <c r="J979" s="819"/>
      <c r="K979" s="819"/>
      <c r="L979" s="819"/>
      <c r="M979" s="819"/>
      <c r="N979" s="819"/>
      <c r="O979" s="819"/>
      <c r="P979" s="819"/>
      <c r="Q979" s="819"/>
      <c r="R979" s="819"/>
      <c r="S979" s="819"/>
      <c r="T979" s="819"/>
      <c r="U979" s="819"/>
      <c r="V979" s="819"/>
      <c r="W979" s="819"/>
      <c r="X979" s="819"/>
      <c r="Y979" s="819"/>
      <c r="Z979" s="819"/>
    </row>
    <row r="980" spans="1:26" ht="86.25" customHeight="1">
      <c r="A980" s="819"/>
      <c r="B980" s="819"/>
      <c r="C980" s="819"/>
      <c r="D980" s="819"/>
      <c r="E980" s="819"/>
      <c r="F980" s="865"/>
      <c r="G980" s="819"/>
      <c r="H980" s="819"/>
      <c r="I980" s="819"/>
      <c r="J980" s="819"/>
      <c r="K980" s="819"/>
      <c r="L980" s="819"/>
      <c r="M980" s="819"/>
      <c r="N980" s="819"/>
      <c r="O980" s="819"/>
      <c r="P980" s="819"/>
      <c r="Q980" s="819"/>
      <c r="R980" s="819"/>
      <c r="S980" s="819"/>
      <c r="T980" s="819"/>
      <c r="U980" s="819"/>
      <c r="V980" s="819"/>
      <c r="W980" s="819"/>
      <c r="X980" s="819"/>
      <c r="Y980" s="819"/>
      <c r="Z980" s="819"/>
    </row>
    <row r="981" spans="1:26" ht="86.25" customHeight="1">
      <c r="A981" s="819"/>
      <c r="B981" s="819"/>
      <c r="C981" s="819"/>
      <c r="D981" s="819"/>
      <c r="E981" s="819"/>
      <c r="F981" s="865"/>
      <c r="G981" s="819"/>
      <c r="H981" s="819"/>
      <c r="I981" s="819"/>
      <c r="J981" s="819"/>
      <c r="K981" s="819"/>
      <c r="L981" s="819"/>
      <c r="M981" s="819"/>
      <c r="N981" s="819"/>
      <c r="O981" s="819"/>
      <c r="P981" s="819"/>
      <c r="Q981" s="819"/>
      <c r="R981" s="819"/>
      <c r="S981" s="819"/>
      <c r="T981" s="819"/>
      <c r="U981" s="819"/>
      <c r="V981" s="819"/>
      <c r="W981" s="819"/>
      <c r="X981" s="819"/>
      <c r="Y981" s="819"/>
      <c r="Z981" s="819"/>
    </row>
    <row r="982" spans="1:26" ht="86.25" customHeight="1">
      <c r="A982" s="819"/>
      <c r="B982" s="819"/>
      <c r="C982" s="819"/>
      <c r="D982" s="819"/>
      <c r="E982" s="819"/>
      <c r="F982" s="865"/>
      <c r="G982" s="819"/>
      <c r="H982" s="819"/>
      <c r="I982" s="819"/>
      <c r="J982" s="819"/>
      <c r="K982" s="819"/>
      <c r="L982" s="819"/>
      <c r="M982" s="819"/>
      <c r="N982" s="819"/>
      <c r="O982" s="819"/>
      <c r="P982" s="819"/>
      <c r="Q982" s="819"/>
      <c r="R982" s="819"/>
      <c r="S982" s="819"/>
      <c r="T982" s="819"/>
      <c r="U982" s="819"/>
      <c r="V982" s="819"/>
      <c r="W982" s="819"/>
      <c r="X982" s="819"/>
      <c r="Y982" s="819"/>
      <c r="Z982" s="819"/>
    </row>
    <row r="983" spans="1:26" ht="86.25" customHeight="1">
      <c r="A983" s="819"/>
      <c r="B983" s="819"/>
      <c r="C983" s="819"/>
      <c r="D983" s="819"/>
      <c r="E983" s="819"/>
      <c r="F983" s="865"/>
      <c r="G983" s="819"/>
      <c r="H983" s="819"/>
      <c r="I983" s="819"/>
      <c r="J983" s="819"/>
      <c r="K983" s="819"/>
      <c r="L983" s="819"/>
      <c r="M983" s="819"/>
      <c r="N983" s="819"/>
      <c r="O983" s="819"/>
      <c r="P983" s="819"/>
      <c r="Q983" s="819"/>
      <c r="R983" s="819"/>
      <c r="S983" s="819"/>
      <c r="T983" s="819"/>
      <c r="U983" s="819"/>
      <c r="V983" s="819"/>
      <c r="W983" s="819"/>
      <c r="X983" s="819"/>
      <c r="Y983" s="819"/>
      <c r="Z983" s="819"/>
    </row>
    <row r="984" spans="1:26" ht="86.25" customHeight="1">
      <c r="A984" s="819"/>
      <c r="B984" s="819"/>
      <c r="C984" s="819"/>
      <c r="D984" s="819"/>
      <c r="E984" s="819"/>
      <c r="F984" s="865"/>
      <c r="G984" s="819"/>
      <c r="H984" s="819"/>
      <c r="I984" s="819"/>
      <c r="J984" s="819"/>
      <c r="K984" s="819"/>
      <c r="L984" s="819"/>
      <c r="M984" s="819"/>
      <c r="N984" s="819"/>
      <c r="O984" s="819"/>
      <c r="P984" s="819"/>
      <c r="Q984" s="819"/>
      <c r="R984" s="819"/>
      <c r="S984" s="819"/>
      <c r="T984" s="819"/>
      <c r="U984" s="819"/>
      <c r="V984" s="819"/>
      <c r="W984" s="819"/>
      <c r="X984" s="819"/>
      <c r="Y984" s="819"/>
      <c r="Z984" s="819"/>
    </row>
    <row r="985" spans="1:26" ht="86.25" customHeight="1">
      <c r="A985" s="819"/>
      <c r="B985" s="819"/>
      <c r="C985" s="819"/>
      <c r="D985" s="819"/>
      <c r="E985" s="819"/>
      <c r="F985" s="865"/>
      <c r="G985" s="819"/>
      <c r="H985" s="819"/>
      <c r="I985" s="819"/>
      <c r="J985" s="819"/>
      <c r="K985" s="819"/>
      <c r="L985" s="819"/>
      <c r="M985" s="819"/>
      <c r="N985" s="819"/>
      <c r="O985" s="819"/>
      <c r="P985" s="819"/>
      <c r="Q985" s="819"/>
      <c r="R985" s="819"/>
      <c r="S985" s="819"/>
      <c r="T985" s="819"/>
      <c r="U985" s="819"/>
      <c r="V985" s="819"/>
      <c r="W985" s="819"/>
      <c r="X985" s="819"/>
      <c r="Y985" s="819"/>
      <c r="Z985" s="819"/>
    </row>
    <row r="986" spans="1:26" ht="86.25" customHeight="1">
      <c r="A986" s="819"/>
      <c r="B986" s="819"/>
      <c r="C986" s="819"/>
      <c r="D986" s="819"/>
      <c r="E986" s="819"/>
      <c r="F986" s="865"/>
      <c r="G986" s="819"/>
      <c r="H986" s="819"/>
      <c r="I986" s="819"/>
      <c r="J986" s="819"/>
      <c r="K986" s="819"/>
      <c r="L986" s="819"/>
      <c r="M986" s="819"/>
      <c r="N986" s="819"/>
      <c r="O986" s="819"/>
      <c r="P986" s="819"/>
      <c r="Q986" s="819"/>
      <c r="R986" s="819"/>
      <c r="S986" s="819"/>
      <c r="T986" s="819"/>
      <c r="U986" s="819"/>
      <c r="V986" s="819"/>
      <c r="W986" s="819"/>
      <c r="X986" s="819"/>
      <c r="Y986" s="819"/>
      <c r="Z986" s="819"/>
    </row>
    <row r="987" spans="1:26" ht="86.25" customHeight="1">
      <c r="A987" s="819"/>
      <c r="B987" s="819"/>
      <c r="C987" s="819"/>
      <c r="D987" s="819"/>
      <c r="E987" s="819"/>
      <c r="F987" s="865"/>
      <c r="G987" s="819"/>
      <c r="H987" s="819"/>
      <c r="I987" s="819"/>
      <c r="J987" s="819"/>
      <c r="K987" s="819"/>
      <c r="L987" s="819"/>
      <c r="M987" s="819"/>
      <c r="N987" s="819"/>
      <c r="O987" s="819"/>
      <c r="P987" s="819"/>
      <c r="Q987" s="819"/>
      <c r="R987" s="819"/>
      <c r="S987" s="819"/>
      <c r="T987" s="819"/>
      <c r="U987" s="819"/>
      <c r="V987" s="819"/>
      <c r="W987" s="819"/>
      <c r="X987" s="819"/>
      <c r="Y987" s="819"/>
      <c r="Z987" s="819"/>
    </row>
    <row r="988" spans="1:26" ht="86.25" customHeight="1">
      <c r="A988" s="819"/>
      <c r="B988" s="819"/>
      <c r="C988" s="819"/>
      <c r="D988" s="819"/>
      <c r="E988" s="819"/>
      <c r="F988" s="865"/>
      <c r="G988" s="819"/>
      <c r="H988" s="819"/>
      <c r="I988" s="819"/>
      <c r="J988" s="819"/>
      <c r="K988" s="819"/>
      <c r="L988" s="819"/>
      <c r="M988" s="819"/>
      <c r="N988" s="819"/>
      <c r="O988" s="819"/>
      <c r="P988" s="819"/>
      <c r="Q988" s="819"/>
      <c r="R988" s="819"/>
      <c r="S988" s="819"/>
      <c r="T988" s="819"/>
      <c r="U988" s="819"/>
      <c r="V988" s="819"/>
      <c r="W988" s="819"/>
      <c r="X988" s="819"/>
      <c r="Y988" s="819"/>
      <c r="Z988" s="819"/>
    </row>
    <row r="989" spans="1:26" ht="86.25" customHeight="1">
      <c r="A989" s="819"/>
      <c r="B989" s="819"/>
      <c r="C989" s="819"/>
      <c r="D989" s="819"/>
      <c r="E989" s="819"/>
      <c r="F989" s="865"/>
      <c r="G989" s="819"/>
      <c r="H989" s="819"/>
      <c r="I989" s="819"/>
      <c r="J989" s="819"/>
      <c r="K989" s="819"/>
      <c r="L989" s="819"/>
      <c r="M989" s="819"/>
      <c r="N989" s="819"/>
      <c r="O989" s="819"/>
      <c r="P989" s="819"/>
      <c r="Q989" s="819"/>
      <c r="R989" s="819"/>
      <c r="S989" s="819"/>
      <c r="T989" s="819"/>
      <c r="U989" s="819"/>
      <c r="V989" s="819"/>
      <c r="W989" s="819"/>
      <c r="X989" s="819"/>
      <c r="Y989" s="819"/>
      <c r="Z989" s="819"/>
    </row>
    <row r="990" spans="1:26" ht="86.25" customHeight="1">
      <c r="A990" s="819"/>
      <c r="B990" s="819"/>
      <c r="C990" s="819"/>
      <c r="D990" s="819"/>
      <c r="E990" s="819"/>
      <c r="F990" s="865"/>
      <c r="G990" s="819"/>
      <c r="H990" s="819"/>
      <c r="I990" s="819"/>
      <c r="J990" s="819"/>
      <c r="K990" s="819"/>
      <c r="L990" s="819"/>
      <c r="M990" s="819"/>
      <c r="N990" s="819"/>
      <c r="O990" s="819"/>
      <c r="P990" s="819"/>
      <c r="Q990" s="819"/>
      <c r="R990" s="819"/>
      <c r="S990" s="819"/>
      <c r="T990" s="819"/>
      <c r="U990" s="819"/>
      <c r="V990" s="819"/>
      <c r="W990" s="819"/>
      <c r="X990" s="819"/>
      <c r="Y990" s="819"/>
      <c r="Z990" s="819"/>
    </row>
    <row r="991" spans="1:26" ht="86.25" customHeight="1">
      <c r="A991" s="819"/>
      <c r="B991" s="819"/>
      <c r="C991" s="819"/>
      <c r="D991" s="819"/>
      <c r="E991" s="819"/>
      <c r="F991" s="865"/>
      <c r="G991" s="819"/>
      <c r="H991" s="819"/>
      <c r="I991" s="819"/>
      <c r="J991" s="819"/>
      <c r="K991" s="819"/>
      <c r="L991" s="819"/>
      <c r="M991" s="819"/>
      <c r="N991" s="819"/>
      <c r="O991" s="819"/>
      <c r="P991" s="819"/>
      <c r="Q991" s="819"/>
      <c r="R991" s="819"/>
      <c r="S991" s="819"/>
      <c r="T991" s="819"/>
      <c r="U991" s="819"/>
      <c r="V991" s="819"/>
      <c r="W991" s="819"/>
      <c r="X991" s="819"/>
      <c r="Y991" s="819"/>
      <c r="Z991" s="819"/>
    </row>
    <row r="992" spans="1:26" ht="86.25" customHeight="1">
      <c r="A992" s="819"/>
      <c r="B992" s="819"/>
      <c r="C992" s="819"/>
      <c r="D992" s="819"/>
      <c r="E992" s="819"/>
      <c r="F992" s="865"/>
      <c r="G992" s="819"/>
      <c r="H992" s="819"/>
      <c r="I992" s="819"/>
      <c r="J992" s="819"/>
      <c r="K992" s="819"/>
      <c r="L992" s="819"/>
      <c r="M992" s="819"/>
      <c r="N992" s="819"/>
      <c r="O992" s="819"/>
      <c r="P992" s="819"/>
      <c r="Q992" s="819"/>
      <c r="R992" s="819"/>
      <c r="S992" s="819"/>
      <c r="T992" s="819"/>
      <c r="U992" s="819"/>
      <c r="V992" s="819"/>
      <c r="W992" s="819"/>
      <c r="X992" s="819"/>
      <c r="Y992" s="819"/>
      <c r="Z992" s="819"/>
    </row>
    <row r="993" spans="1:26" ht="86.25" customHeight="1">
      <c r="A993" s="819"/>
      <c r="B993" s="819"/>
      <c r="C993" s="819"/>
      <c r="D993" s="819"/>
      <c r="E993" s="819"/>
      <c r="F993" s="865"/>
      <c r="G993" s="819"/>
      <c r="H993" s="819"/>
      <c r="I993" s="819"/>
      <c r="J993" s="819"/>
      <c r="K993" s="819"/>
      <c r="L993" s="819"/>
      <c r="M993" s="819"/>
      <c r="N993" s="819"/>
      <c r="O993" s="819"/>
      <c r="P993" s="819"/>
      <c r="Q993" s="819"/>
      <c r="R993" s="819"/>
      <c r="S993" s="819"/>
      <c r="T993" s="819"/>
      <c r="U993" s="819"/>
      <c r="V993" s="819"/>
      <c r="W993" s="819"/>
      <c r="X993" s="819"/>
      <c r="Y993" s="819"/>
      <c r="Z993" s="819"/>
    </row>
    <row r="994" spans="1:26" ht="86.25" customHeight="1">
      <c r="A994" s="819"/>
      <c r="B994" s="819"/>
      <c r="C994" s="819"/>
      <c r="D994" s="819"/>
      <c r="E994" s="819"/>
      <c r="F994" s="865"/>
      <c r="G994" s="819"/>
      <c r="H994" s="819"/>
      <c r="I994" s="819"/>
      <c r="J994" s="819"/>
      <c r="K994" s="819"/>
      <c r="L994" s="819"/>
      <c r="M994" s="819"/>
      <c r="N994" s="819"/>
      <c r="O994" s="819"/>
      <c r="P994" s="819"/>
      <c r="Q994" s="819"/>
      <c r="R994" s="819"/>
      <c r="S994" s="819"/>
      <c r="T994" s="819"/>
      <c r="U994" s="819"/>
      <c r="V994" s="819"/>
      <c r="W994" s="819"/>
      <c r="X994" s="819"/>
      <c r="Y994" s="819"/>
      <c r="Z994" s="819"/>
    </row>
    <row r="995" spans="1:26" ht="86.25" customHeight="1">
      <c r="A995" s="819"/>
      <c r="B995" s="819"/>
      <c r="C995" s="819"/>
      <c r="D995" s="819"/>
      <c r="E995" s="819"/>
      <c r="F995" s="865"/>
      <c r="G995" s="819"/>
      <c r="H995" s="819"/>
      <c r="I995" s="819"/>
      <c r="J995" s="819"/>
      <c r="K995" s="819"/>
      <c r="L995" s="819"/>
      <c r="M995" s="819"/>
      <c r="N995" s="819"/>
      <c r="O995" s="819"/>
      <c r="P995" s="819"/>
      <c r="Q995" s="819"/>
      <c r="R995" s="819"/>
      <c r="S995" s="819"/>
      <c r="T995" s="819"/>
      <c r="U995" s="819"/>
      <c r="V995" s="819"/>
      <c r="W995" s="819"/>
      <c r="X995" s="819"/>
      <c r="Y995" s="819"/>
      <c r="Z995" s="819"/>
    </row>
    <row r="996" spans="1:26" ht="86.25" customHeight="1">
      <c r="A996" s="819"/>
      <c r="B996" s="819"/>
      <c r="C996" s="819"/>
      <c r="D996" s="819"/>
      <c r="E996" s="819"/>
      <c r="F996" s="865"/>
      <c r="G996" s="819"/>
      <c r="H996" s="819"/>
      <c r="I996" s="819"/>
      <c r="J996" s="819"/>
      <c r="K996" s="819"/>
      <c r="L996" s="819"/>
      <c r="M996" s="819"/>
      <c r="N996" s="819"/>
      <c r="O996" s="819"/>
      <c r="P996" s="819"/>
      <c r="Q996" s="819"/>
      <c r="R996" s="819"/>
      <c r="S996" s="819"/>
      <c r="T996" s="819"/>
      <c r="U996" s="819"/>
      <c r="V996" s="819"/>
      <c r="W996" s="819"/>
      <c r="X996" s="819"/>
      <c r="Y996" s="819"/>
      <c r="Z996" s="819"/>
    </row>
    <row r="997" spans="1:26" ht="86.25" customHeight="1">
      <c r="A997" s="819"/>
      <c r="B997" s="819"/>
      <c r="C997" s="819"/>
      <c r="D997" s="819"/>
      <c r="E997" s="819"/>
      <c r="F997" s="865"/>
      <c r="G997" s="819"/>
      <c r="H997" s="819"/>
      <c r="I997" s="819"/>
      <c r="J997" s="819"/>
      <c r="K997" s="819"/>
      <c r="L997" s="819"/>
      <c r="M997" s="819"/>
      <c r="N997" s="819"/>
      <c r="O997" s="819"/>
      <c r="P997" s="819"/>
      <c r="Q997" s="819"/>
      <c r="R997" s="819"/>
      <c r="S997" s="819"/>
      <c r="T997" s="819"/>
      <c r="U997" s="819"/>
      <c r="V997" s="819"/>
      <c r="W997" s="819"/>
      <c r="X997" s="819"/>
      <c r="Y997" s="819"/>
      <c r="Z997" s="819"/>
    </row>
    <row r="998" spans="1:26" ht="86.25" customHeight="1">
      <c r="A998" s="819"/>
      <c r="B998" s="819"/>
      <c r="C998" s="819"/>
      <c r="D998" s="819"/>
      <c r="E998" s="819"/>
      <c r="F998" s="865"/>
      <c r="G998" s="819"/>
      <c r="H998" s="819"/>
      <c r="I998" s="819"/>
      <c r="J998" s="819"/>
      <c r="K998" s="819"/>
      <c r="L998" s="819"/>
      <c r="M998" s="819"/>
      <c r="N998" s="819"/>
      <c r="O998" s="819"/>
      <c r="P998" s="819"/>
      <c r="Q998" s="819"/>
      <c r="R998" s="819"/>
      <c r="S998" s="819"/>
      <c r="T998" s="819"/>
      <c r="U998" s="819"/>
      <c r="V998" s="819"/>
      <c r="W998" s="819"/>
      <c r="X998" s="819"/>
      <c r="Y998" s="819"/>
      <c r="Z998" s="819"/>
    </row>
    <row r="999" spans="1:26" ht="86.25" customHeight="1">
      <c r="A999" s="819"/>
      <c r="B999" s="819"/>
      <c r="C999" s="819"/>
      <c r="D999" s="819"/>
      <c r="E999" s="819"/>
      <c r="F999" s="865"/>
      <c r="G999" s="819"/>
      <c r="H999" s="819"/>
      <c r="I999" s="819"/>
      <c r="J999" s="819"/>
      <c r="K999" s="819"/>
      <c r="L999" s="819"/>
      <c r="M999" s="819"/>
      <c r="N999" s="819"/>
      <c r="O999" s="819"/>
      <c r="P999" s="819"/>
      <c r="Q999" s="819"/>
      <c r="R999" s="819"/>
      <c r="S999" s="819"/>
      <c r="T999" s="819"/>
      <c r="U999" s="819"/>
      <c r="V999" s="819"/>
      <c r="W999" s="819"/>
      <c r="X999" s="819"/>
      <c r="Y999" s="819"/>
      <c r="Z999" s="819"/>
    </row>
    <row r="1000" spans="1:26" ht="86.25" customHeight="1">
      <c r="A1000" s="819"/>
      <c r="B1000" s="819"/>
      <c r="C1000" s="819"/>
      <c r="D1000" s="819"/>
      <c r="E1000" s="819"/>
      <c r="F1000" s="865"/>
      <c r="G1000" s="819"/>
      <c r="H1000" s="819"/>
      <c r="I1000" s="819"/>
      <c r="J1000" s="819"/>
      <c r="K1000" s="819"/>
      <c r="L1000" s="819"/>
      <c r="M1000" s="819"/>
      <c r="N1000" s="819"/>
      <c r="O1000" s="819"/>
      <c r="P1000" s="819"/>
      <c r="Q1000" s="819"/>
      <c r="R1000" s="819"/>
      <c r="S1000" s="819"/>
      <c r="T1000" s="819"/>
      <c r="U1000" s="819"/>
      <c r="V1000" s="819"/>
      <c r="W1000" s="819"/>
      <c r="X1000" s="819"/>
      <c r="Y1000" s="819"/>
      <c r="Z1000" s="819"/>
    </row>
    <row r="1001" spans="1:26" ht="86.25" customHeight="1">
      <c r="A1001" s="819"/>
      <c r="B1001" s="819"/>
      <c r="C1001" s="819"/>
      <c r="D1001" s="819"/>
      <c r="E1001" s="819"/>
      <c r="F1001" s="865"/>
      <c r="G1001" s="819"/>
      <c r="H1001" s="819"/>
      <c r="I1001" s="819"/>
      <c r="J1001" s="819"/>
      <c r="K1001" s="819"/>
      <c r="L1001" s="819"/>
      <c r="M1001" s="819"/>
      <c r="N1001" s="819"/>
      <c r="O1001" s="819"/>
      <c r="P1001" s="819"/>
      <c r="Q1001" s="819"/>
      <c r="R1001" s="819"/>
      <c r="S1001" s="819"/>
      <c r="T1001" s="819"/>
      <c r="U1001" s="819"/>
      <c r="V1001" s="819"/>
      <c r="W1001" s="819"/>
      <c r="X1001" s="819"/>
      <c r="Y1001" s="819"/>
      <c r="Z1001" s="819"/>
    </row>
  </sheetData>
  <mergeCells count="3">
    <mergeCell ref="B1:H1"/>
    <mergeCell ref="A2:I2"/>
    <mergeCell ref="A12:J12"/>
  </mergeCells>
  <hyperlinks>
    <hyperlink ref="A4" r:id="rId1"/>
    <hyperlink ref="A5" r:id="rId2"/>
    <hyperlink ref="A6" r:id="rId3"/>
    <hyperlink ref="A7" r:id="rId4"/>
    <hyperlink ref="A8" r:id="rId5"/>
    <hyperlink ref="A10" r:id="rId6"/>
    <hyperlink ref="A11" r:id="rId7"/>
    <hyperlink ref="A14" r:id="rId8"/>
    <hyperlink ref="A15" r:id="rId9"/>
    <hyperlink ref="A16" r:id="rId10"/>
    <hyperlink ref="A17" r:id="rId11"/>
    <hyperlink ref="A18" r:id="rId12"/>
    <hyperlink ref="A19" r:id="rId13"/>
    <hyperlink ref="A20" r:id="rId14"/>
    <hyperlink ref="A21" r:id="rId15"/>
    <hyperlink ref="A22" r:id="rId16"/>
    <hyperlink ref="A23" r:id="rId17"/>
    <hyperlink ref="A24" r:id="rId18"/>
  </hyperlinks>
  <pageMargins left="0.7" right="0.7" top="0.75" bottom="0.75" header="0" footer="0"/>
  <pageSetup paperSize="9" scale="50" orientation="landscape"/>
  <drawing r:id="rId19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AB1000"/>
  <sheetViews>
    <sheetView workbookViewId="0"/>
  </sheetViews>
  <sheetFormatPr defaultColWidth="14.42578125" defaultRowHeight="15.75" customHeight="1"/>
  <cols>
    <col min="1" max="1" width="11.85546875" customWidth="1"/>
    <col min="2" max="2" width="16.140625" customWidth="1"/>
    <col min="3" max="3" width="11.28515625" customWidth="1"/>
    <col min="4" max="4" width="22.28515625" customWidth="1"/>
    <col min="5" max="5" width="26" customWidth="1"/>
    <col min="6" max="6" width="28.7109375" customWidth="1"/>
    <col min="7" max="7" width="48.7109375" customWidth="1"/>
    <col min="8" max="8" width="18.5703125" customWidth="1"/>
    <col min="9" max="9" width="14.140625" customWidth="1"/>
    <col min="10" max="28" width="9.140625" customWidth="1"/>
  </cols>
  <sheetData>
    <row r="1" spans="1:28" ht="88.5" customHeight="1">
      <c r="A1" s="1406" t="s">
        <v>1335</v>
      </c>
      <c r="B1" s="1242"/>
      <c r="C1" s="1242"/>
      <c r="D1" s="1242"/>
      <c r="E1" s="866"/>
      <c r="F1" s="866"/>
      <c r="G1" s="5"/>
      <c r="H1" s="777" t="s">
        <v>1336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12.75" customHeight="1">
      <c r="A2" s="867" t="s">
        <v>1</v>
      </c>
      <c r="B2" s="868" t="s">
        <v>2</v>
      </c>
      <c r="C2" s="868" t="s">
        <v>11</v>
      </c>
      <c r="D2" s="1407" t="s">
        <v>5</v>
      </c>
      <c r="E2" s="1253"/>
      <c r="F2" s="1344"/>
      <c r="G2" s="868" t="s">
        <v>4</v>
      </c>
      <c r="H2" s="869" t="s">
        <v>453</v>
      </c>
      <c r="I2" s="868" t="s">
        <v>10</v>
      </c>
      <c r="J2" s="870"/>
      <c r="K2" s="870"/>
      <c r="L2" s="870"/>
      <c r="M2" s="870"/>
      <c r="N2" s="870"/>
      <c r="O2" s="870"/>
      <c r="P2" s="870"/>
      <c r="Q2" s="870"/>
      <c r="R2" s="870"/>
      <c r="S2" s="870"/>
      <c r="T2" s="870"/>
      <c r="U2" s="870"/>
      <c r="V2" s="870"/>
      <c r="W2" s="870"/>
      <c r="X2" s="870"/>
      <c r="Y2" s="870"/>
      <c r="Z2" s="870"/>
      <c r="AA2" s="870"/>
      <c r="AB2" s="870"/>
    </row>
    <row r="3" spans="1:28" ht="109.5" customHeight="1">
      <c r="A3" s="111" t="s">
        <v>17</v>
      </c>
      <c r="B3" s="16"/>
      <c r="C3" s="16" t="s">
        <v>1337</v>
      </c>
      <c r="D3" s="871"/>
      <c r="E3" s="871"/>
      <c r="F3" s="871"/>
      <c r="G3" s="872" t="s">
        <v>1338</v>
      </c>
      <c r="H3" s="873">
        <v>17250</v>
      </c>
      <c r="I3" s="608">
        <f>H3*0.8</f>
        <v>13800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117.75" customHeight="1">
      <c r="A4" s="111" t="s">
        <v>17</v>
      </c>
      <c r="B4" s="16"/>
      <c r="C4" s="35" t="s">
        <v>1339</v>
      </c>
      <c r="D4" s="874"/>
      <c r="E4" s="871"/>
      <c r="F4" s="875"/>
      <c r="G4" s="872" t="s">
        <v>1340</v>
      </c>
      <c r="H4" s="873">
        <v>27600</v>
      </c>
      <c r="I4" s="608">
        <v>22080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28" ht="123" customHeight="1">
      <c r="A5" s="111" t="s">
        <v>17</v>
      </c>
      <c r="B5" s="16"/>
      <c r="C5" s="16" t="s">
        <v>1341</v>
      </c>
      <c r="D5" s="876"/>
      <c r="E5" s="877"/>
      <c r="F5" s="877"/>
      <c r="G5" s="872" t="s">
        <v>1342</v>
      </c>
      <c r="H5" s="873">
        <v>27600</v>
      </c>
      <c r="I5" s="608">
        <f t="shared" ref="I5:I8" si="0">H5*0.8</f>
        <v>22080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138" customHeight="1">
      <c r="A6" s="111" t="s">
        <v>17</v>
      </c>
      <c r="B6" s="16"/>
      <c r="C6" s="16" t="s">
        <v>1343</v>
      </c>
      <c r="D6" s="871"/>
      <c r="E6" s="877"/>
      <c r="F6" s="878"/>
      <c r="G6" s="872" t="s">
        <v>1344</v>
      </c>
      <c r="H6" s="873">
        <v>25300</v>
      </c>
      <c r="I6" s="608">
        <f t="shared" si="0"/>
        <v>20240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ht="134.25" customHeight="1">
      <c r="A7" s="111" t="s">
        <v>17</v>
      </c>
      <c r="B7" s="16"/>
      <c r="C7" s="16" t="s">
        <v>1345</v>
      </c>
      <c r="D7" s="876"/>
      <c r="E7" s="877"/>
      <c r="F7" s="877"/>
      <c r="G7" s="872" t="s">
        <v>1346</v>
      </c>
      <c r="H7" s="873">
        <v>25300</v>
      </c>
      <c r="I7" s="608">
        <f t="shared" si="0"/>
        <v>20240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130.5" customHeight="1">
      <c r="A8" s="111" t="s">
        <v>17</v>
      </c>
      <c r="B8" s="111"/>
      <c r="C8" s="16" t="s">
        <v>947</v>
      </c>
      <c r="D8" s="115"/>
      <c r="E8" s="115"/>
      <c r="F8" s="115"/>
      <c r="G8" s="872" t="s">
        <v>1347</v>
      </c>
      <c r="H8" s="873">
        <v>74200</v>
      </c>
      <c r="I8" s="873">
        <f t="shared" si="0"/>
        <v>59360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ht="12.75" customHeight="1">
      <c r="A9" s="5"/>
      <c r="B9" s="3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12.75" customHeight="1">
      <c r="A10" s="5"/>
      <c r="B10" s="3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12.75" customHeight="1">
      <c r="A11" s="5"/>
      <c r="B11" s="3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150" customHeight="1">
      <c r="A12" s="879" t="s">
        <v>17</v>
      </c>
      <c r="B12" s="16"/>
      <c r="C12" s="880">
        <v>255837</v>
      </c>
      <c r="D12" s="115"/>
      <c r="E12" s="115"/>
      <c r="F12" s="115"/>
      <c r="G12" s="881" t="s">
        <v>1348</v>
      </c>
      <c r="H12" s="882">
        <v>53800</v>
      </c>
      <c r="I12" s="883">
        <v>41225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12.75" customHeight="1">
      <c r="A13" s="5"/>
      <c r="B13" s="3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12.75" customHeight="1">
      <c r="A14" s="5"/>
      <c r="B14" s="3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12.75" customHeight="1">
      <c r="A15" s="5"/>
      <c r="B15" s="3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12.75" customHeight="1">
      <c r="A16" s="5"/>
      <c r="B16" s="3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ht="12.75" customHeight="1">
      <c r="A17" s="5"/>
      <c r="B17" s="3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ht="12.75" customHeight="1">
      <c r="A18" s="5"/>
      <c r="B18" s="3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ht="12.75" customHeight="1">
      <c r="A19" s="5"/>
      <c r="B19" s="3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ht="12.75" customHeight="1">
      <c r="A20" s="5"/>
      <c r="B20" s="3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ht="12.75" customHeight="1">
      <c r="A21" s="5"/>
      <c r="B21" s="3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12.75" customHeight="1">
      <c r="A22" s="5"/>
      <c r="B22" s="3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ht="12.75" customHeight="1">
      <c r="A23" s="5"/>
      <c r="B23" s="3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ht="12.75" customHeight="1">
      <c r="A24" s="5"/>
      <c r="B24" s="3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12.75" customHeight="1">
      <c r="A25" s="5"/>
      <c r="B25" s="3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12.75" customHeight="1">
      <c r="A26" s="5"/>
      <c r="B26" s="3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ht="12.75" customHeight="1">
      <c r="A27" s="5"/>
      <c r="B27" s="3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ht="12.75" customHeight="1">
      <c r="A28" s="5"/>
      <c r="B28" s="3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12.75" customHeight="1">
      <c r="A29" s="5"/>
      <c r="B29" s="3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12.75" customHeight="1">
      <c r="A30" s="5"/>
      <c r="B30" s="3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ht="12.75" customHeight="1">
      <c r="A31" s="5"/>
      <c r="B31" s="3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ht="12.75" customHeight="1">
      <c r="A32" s="5"/>
      <c r="B32" s="3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ht="12.75" customHeight="1">
      <c r="A33" s="5"/>
      <c r="B33" s="3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12.75" customHeight="1">
      <c r="A34" s="5"/>
      <c r="B34" s="3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12.75" customHeight="1">
      <c r="A35" s="5"/>
      <c r="B35" s="3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12.75" customHeight="1">
      <c r="A36" s="5"/>
      <c r="B36" s="3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ht="12.75" customHeight="1">
      <c r="A37" s="5"/>
      <c r="B37" s="3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12.75" customHeight="1">
      <c r="A38" s="5"/>
      <c r="B38" s="3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12.75" customHeight="1">
      <c r="A39" s="5"/>
      <c r="B39" s="3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12.75" customHeight="1">
      <c r="A40" s="5"/>
      <c r="B40" s="3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ht="12.75" customHeight="1">
      <c r="A41" s="5"/>
      <c r="B41" s="3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ht="12.75" customHeight="1">
      <c r="A42" s="5"/>
      <c r="B42" s="3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ht="12.75" customHeight="1">
      <c r="A43" s="5"/>
      <c r="B43" s="3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ht="12.75" customHeight="1">
      <c r="A44" s="5"/>
      <c r="B44" s="3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12.75" customHeight="1">
      <c r="A45" s="5"/>
      <c r="B45" s="3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ht="12.75" customHeight="1">
      <c r="A46" s="5"/>
      <c r="B46" s="3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12.75" customHeight="1">
      <c r="A47" s="5"/>
      <c r="B47" s="3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12.75" customHeight="1">
      <c r="A48" s="5"/>
      <c r="B48" s="3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12.75" customHeight="1">
      <c r="A49" s="5"/>
      <c r="B49" s="3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ht="12.75" customHeight="1">
      <c r="A50" s="5"/>
      <c r="B50" s="3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ht="12.75" customHeight="1">
      <c r="A51" s="5"/>
      <c r="B51" s="3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12.75" customHeight="1">
      <c r="A52" s="5"/>
      <c r="B52" s="3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12.75" customHeight="1">
      <c r="A53" s="5"/>
      <c r="B53" s="3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12.75" customHeight="1">
      <c r="A54" s="5"/>
      <c r="B54" s="3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ht="12.75" customHeight="1">
      <c r="A55" s="5"/>
      <c r="B55" s="3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12.75" customHeight="1">
      <c r="A56" s="5"/>
      <c r="B56" s="3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ht="12.75" customHeight="1">
      <c r="A57" s="5"/>
      <c r="B57" s="3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12.75" customHeight="1">
      <c r="A58" s="5"/>
      <c r="B58" s="3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12.75" customHeight="1">
      <c r="A59" s="5"/>
      <c r="B59" s="3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12.75" customHeight="1">
      <c r="A60" s="5"/>
      <c r="B60" s="3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ht="12.75" customHeight="1">
      <c r="A61" s="5"/>
      <c r="B61" s="3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12.75" customHeight="1">
      <c r="A62" s="5"/>
      <c r="B62" s="3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12.75" customHeight="1">
      <c r="A63" s="5"/>
      <c r="B63" s="3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12.75" customHeight="1">
      <c r="A64" s="5"/>
      <c r="B64" s="3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12.75" customHeight="1">
      <c r="A65" s="5"/>
      <c r="B65" s="3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12.75" customHeight="1">
      <c r="A66" s="5"/>
      <c r="B66" s="3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ht="12.75" customHeight="1">
      <c r="A67" s="5"/>
      <c r="B67" s="3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ht="12.75" customHeight="1">
      <c r="A68" s="5"/>
      <c r="B68" s="3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12.75" customHeight="1">
      <c r="A69" s="5"/>
      <c r="B69" s="3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12.75" customHeight="1">
      <c r="A70" s="5"/>
      <c r="B70" s="3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12.75" customHeight="1">
      <c r="A71" s="5"/>
      <c r="B71" s="3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12.75" customHeight="1">
      <c r="A72" s="5"/>
      <c r="B72" s="3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12.75" customHeight="1">
      <c r="A73" s="5"/>
      <c r="B73" s="3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12.75" customHeight="1">
      <c r="A74" s="5"/>
      <c r="B74" s="3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spans="1:28" ht="12.75" customHeight="1">
      <c r="A75" s="5"/>
      <c r="B75" s="3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12.75" customHeight="1">
      <c r="A76" s="5"/>
      <c r="B76" s="3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12.75" customHeight="1">
      <c r="A77" s="5"/>
      <c r="B77" s="3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ht="12.75" customHeight="1">
      <c r="A78" s="5"/>
      <c r="B78" s="3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12.75" customHeight="1">
      <c r="A79" s="5"/>
      <c r="B79" s="3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12.75" customHeight="1">
      <c r="A80" s="5"/>
      <c r="B80" s="3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12.75" customHeight="1">
      <c r="A81" s="5"/>
      <c r="B81" s="3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ht="12.75" customHeight="1">
      <c r="A82" s="5"/>
      <c r="B82" s="3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12.75" customHeight="1">
      <c r="A83" s="5"/>
      <c r="B83" s="3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12.75" customHeight="1">
      <c r="A84" s="5"/>
      <c r="B84" s="3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ht="12.75" customHeight="1">
      <c r="A85" s="5"/>
      <c r="B85" s="3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12.75" customHeight="1">
      <c r="A86" s="5"/>
      <c r="B86" s="3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12.75" customHeight="1">
      <c r="A87" s="5"/>
      <c r="B87" s="3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ht="12.75" customHeight="1">
      <c r="A88" s="5"/>
      <c r="B88" s="3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ht="12.75" customHeight="1">
      <c r="A89" s="5"/>
      <c r="B89" s="3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12.75" customHeight="1">
      <c r="A90" s="5"/>
      <c r="B90" s="3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12.75" customHeight="1">
      <c r="A91" s="5"/>
      <c r="B91" s="3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ht="12.75" customHeight="1">
      <c r="A92" s="5"/>
      <c r="B92" s="3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12.75" customHeight="1">
      <c r="A93" s="5"/>
      <c r="B93" s="3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12.75" customHeight="1">
      <c r="A94" s="5"/>
      <c r="B94" s="3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12.75" customHeight="1">
      <c r="A95" s="5"/>
      <c r="B95" s="3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ht="12.75" customHeight="1">
      <c r="A96" s="5"/>
      <c r="B96" s="3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ht="12.75" customHeight="1">
      <c r="A97" s="5"/>
      <c r="B97" s="3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ht="12.75" customHeight="1">
      <c r="A98" s="5"/>
      <c r="B98" s="3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ht="12.75" customHeight="1">
      <c r="A99" s="5"/>
      <c r="B99" s="3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12.75" customHeight="1">
      <c r="A100" s="5"/>
      <c r="B100" s="3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12.75" customHeight="1">
      <c r="A101" s="5"/>
      <c r="B101" s="3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ht="12.75" customHeight="1">
      <c r="A102" s="5"/>
      <c r="B102" s="3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ht="12.75" customHeight="1">
      <c r="A103" s="5"/>
      <c r="B103" s="3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ht="12.75" customHeight="1">
      <c r="A104" s="5"/>
      <c r="B104" s="3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ht="12.75" customHeight="1">
      <c r="A105" s="5"/>
      <c r="B105" s="3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ht="12.75" customHeight="1">
      <c r="A106" s="5"/>
      <c r="B106" s="3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ht="12.75" customHeight="1">
      <c r="A107" s="5"/>
      <c r="B107" s="3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spans="1:28" ht="12.75" customHeight="1">
      <c r="A108" s="5"/>
      <c r="B108" s="3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spans="1:28" ht="12.75" customHeight="1">
      <c r="A109" s="5"/>
      <c r="B109" s="3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12.75" customHeight="1">
      <c r="A110" s="5"/>
      <c r="B110" s="3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12.75" customHeight="1">
      <c r="A111" s="5"/>
      <c r="B111" s="3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 ht="12.75" customHeight="1">
      <c r="A112" s="5"/>
      <c r="B112" s="3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12.75" customHeight="1">
      <c r="A113" s="5"/>
      <c r="B113" s="3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12.75" customHeight="1">
      <c r="A114" s="5"/>
      <c r="B114" s="3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12.75" customHeight="1">
      <c r="A115" s="5"/>
      <c r="B115" s="3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spans="1:28" ht="12.75" customHeight="1">
      <c r="A116" s="5"/>
      <c r="B116" s="3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 ht="12.75" customHeight="1">
      <c r="A117" s="5"/>
      <c r="B117" s="3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12.75" customHeight="1">
      <c r="A118" s="5"/>
      <c r="B118" s="3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12.75" customHeight="1">
      <c r="A119" s="5"/>
      <c r="B119" s="3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12.75" customHeight="1">
      <c r="A120" s="5"/>
      <c r="B120" s="3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12.75" customHeight="1">
      <c r="A121" s="5"/>
      <c r="B121" s="3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12.75" customHeight="1">
      <c r="A122" s="5"/>
      <c r="B122" s="3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12.75" customHeight="1">
      <c r="A123" s="5"/>
      <c r="B123" s="3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12.75" customHeight="1">
      <c r="A124" s="5"/>
      <c r="B124" s="3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12.75" customHeight="1">
      <c r="A125" s="5"/>
      <c r="B125" s="3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12.75" customHeight="1">
      <c r="A126" s="5"/>
      <c r="B126" s="3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12.75" customHeight="1">
      <c r="A127" s="5"/>
      <c r="B127" s="3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12.75" customHeight="1">
      <c r="A128" s="5"/>
      <c r="B128" s="3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12.75" customHeight="1">
      <c r="A129" s="5"/>
      <c r="B129" s="3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12.75" customHeight="1">
      <c r="A130" s="5"/>
      <c r="B130" s="3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12.75" customHeight="1">
      <c r="A131" s="5"/>
      <c r="B131" s="3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ht="12.75" customHeight="1">
      <c r="A132" s="5"/>
      <c r="B132" s="3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ht="12.75" customHeight="1">
      <c r="A133" s="5"/>
      <c r="B133" s="3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12.75" customHeight="1">
      <c r="A134" s="5"/>
      <c r="B134" s="3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ht="12.75" customHeight="1">
      <c r="A135" s="5"/>
      <c r="B135" s="3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ht="12.75" customHeight="1">
      <c r="A136" s="5"/>
      <c r="B136" s="3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ht="12.75" customHeight="1">
      <c r="A137" s="5"/>
      <c r="B137" s="3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ht="12.75" customHeight="1">
      <c r="A138" s="5"/>
      <c r="B138" s="3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12.75" customHeight="1">
      <c r="A139" s="5"/>
      <c r="B139" s="3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12.75" customHeight="1">
      <c r="A140" s="5"/>
      <c r="B140" s="3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spans="1:28" ht="12.75" customHeight="1">
      <c r="A141" s="5"/>
      <c r="B141" s="3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spans="1:28" ht="12.75" customHeight="1">
      <c r="A142" s="5"/>
      <c r="B142" s="3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ht="12.75" customHeight="1">
      <c r="A143" s="5"/>
      <c r="B143" s="3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12.75" customHeight="1">
      <c r="A144" s="5"/>
      <c r="B144" s="3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12.75" customHeight="1">
      <c r="A145" s="5"/>
      <c r="B145" s="3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12.75" customHeight="1">
      <c r="A146" s="5"/>
      <c r="B146" s="3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12.75" customHeight="1">
      <c r="A147" s="5"/>
      <c r="B147" s="3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12.75" customHeight="1">
      <c r="A148" s="5"/>
      <c r="B148" s="3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12.75" customHeight="1">
      <c r="A149" s="5"/>
      <c r="B149" s="3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12.75" customHeight="1">
      <c r="A150" s="5"/>
      <c r="B150" s="3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12.75" customHeight="1">
      <c r="A151" s="5"/>
      <c r="B151" s="3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12.75" customHeight="1">
      <c r="A152" s="5"/>
      <c r="B152" s="3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ht="12.75" customHeight="1">
      <c r="A153" s="5"/>
      <c r="B153" s="3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12.75" customHeight="1">
      <c r="A154" s="5"/>
      <c r="B154" s="3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ht="12.75" customHeight="1">
      <c r="A155" s="5"/>
      <c r="B155" s="3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12.75" customHeight="1">
      <c r="A156" s="5"/>
      <c r="B156" s="3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12.75" customHeight="1">
      <c r="A157" s="5"/>
      <c r="B157" s="3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12.75" customHeight="1">
      <c r="A158" s="5"/>
      <c r="B158" s="3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12.75" customHeight="1">
      <c r="A159" s="5"/>
      <c r="B159" s="3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12.75" customHeight="1">
      <c r="A160" s="5"/>
      <c r="B160" s="3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ht="12.75" customHeight="1">
      <c r="A161" s="5"/>
      <c r="B161" s="3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12.75" customHeight="1">
      <c r="A162" s="5"/>
      <c r="B162" s="3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12.75" customHeight="1">
      <c r="A163" s="5"/>
      <c r="B163" s="3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12.75" customHeight="1">
      <c r="A164" s="5"/>
      <c r="B164" s="3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12.75" customHeight="1">
      <c r="A165" s="5"/>
      <c r="B165" s="3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12.75" customHeight="1">
      <c r="A166" s="5"/>
      <c r="B166" s="3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12.75" customHeight="1">
      <c r="A167" s="5"/>
      <c r="B167" s="3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12.75" customHeight="1">
      <c r="A168" s="5"/>
      <c r="B168" s="3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ht="12.75" customHeight="1">
      <c r="A169" s="5"/>
      <c r="B169" s="3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12.75" customHeight="1">
      <c r="A170" s="5"/>
      <c r="B170" s="3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ht="12.75" customHeight="1">
      <c r="A171" s="5"/>
      <c r="B171" s="3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12.75" customHeight="1">
      <c r="A172" s="5"/>
      <c r="B172" s="3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12.75" customHeight="1">
      <c r="A173" s="5"/>
      <c r="B173" s="3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12.75" customHeight="1">
      <c r="A174" s="5"/>
      <c r="B174" s="3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12.75" customHeight="1">
      <c r="A175" s="5"/>
      <c r="B175" s="3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12.75" customHeight="1">
      <c r="A176" s="5"/>
      <c r="B176" s="3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12.75" customHeight="1">
      <c r="A177" s="5"/>
      <c r="B177" s="3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12.75" customHeight="1">
      <c r="A178" s="5"/>
      <c r="B178" s="3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spans="1:28" ht="12.75" customHeight="1">
      <c r="A179" s="5"/>
      <c r="B179" s="3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ht="12.75" customHeight="1">
      <c r="A180" s="5"/>
      <c r="B180" s="3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12.75" customHeight="1">
      <c r="A181" s="5"/>
      <c r="B181" s="3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ht="12.75" customHeight="1">
      <c r="A182" s="5"/>
      <c r="B182" s="3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12.75" customHeight="1">
      <c r="A183" s="5"/>
      <c r="B183" s="3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12.75" customHeight="1">
      <c r="A184" s="5"/>
      <c r="B184" s="3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12.75" customHeight="1">
      <c r="A185" s="5"/>
      <c r="B185" s="3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12.75" customHeight="1">
      <c r="A186" s="5"/>
      <c r="B186" s="3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12.75" customHeight="1">
      <c r="A187" s="5"/>
      <c r="B187" s="3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12.75" customHeight="1">
      <c r="A188" s="5"/>
      <c r="B188" s="3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12.75" customHeight="1">
      <c r="A189" s="5"/>
      <c r="B189" s="3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12.75" customHeight="1">
      <c r="A190" s="5"/>
      <c r="B190" s="3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12.75" customHeight="1">
      <c r="A191" s="5"/>
      <c r="B191" s="3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ht="12.75" customHeight="1">
      <c r="A192" s="5"/>
      <c r="B192" s="3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12.75" customHeight="1">
      <c r="A193" s="5"/>
      <c r="B193" s="3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spans="1:28" ht="12.75" customHeight="1">
      <c r="A194" s="5"/>
      <c r="B194" s="3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12.75" customHeight="1">
      <c r="A195" s="5"/>
      <c r="B195" s="3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12.75" customHeight="1">
      <c r="A196" s="5"/>
      <c r="B196" s="3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12.75" customHeight="1">
      <c r="A197" s="5"/>
      <c r="B197" s="3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12.75" customHeight="1">
      <c r="A198" s="5"/>
      <c r="B198" s="3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12.75" customHeight="1">
      <c r="A199" s="5"/>
      <c r="B199" s="3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12.75" customHeight="1">
      <c r="A200" s="5"/>
      <c r="B200" s="3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12.75" customHeight="1">
      <c r="A201" s="5"/>
      <c r="B201" s="3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12.75" customHeight="1">
      <c r="A202" s="5"/>
      <c r="B202" s="3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spans="1:28" ht="12.75" customHeight="1">
      <c r="A203" s="5"/>
      <c r="B203" s="3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12.75" customHeight="1">
      <c r="A204" s="5"/>
      <c r="B204" s="3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ht="12.75" customHeight="1">
      <c r="A205" s="5"/>
      <c r="B205" s="3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12.75" customHeight="1">
      <c r="A206" s="5"/>
      <c r="B206" s="3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12.75" customHeight="1">
      <c r="A207" s="5"/>
      <c r="B207" s="3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12.75" customHeight="1">
      <c r="A208" s="5"/>
      <c r="B208" s="3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12.75" customHeight="1">
      <c r="A209" s="5"/>
      <c r="B209" s="3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12.75" customHeight="1">
      <c r="A210" s="5"/>
      <c r="B210" s="3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spans="1:28" ht="12.75" customHeight="1">
      <c r="A211" s="5"/>
      <c r="B211" s="3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ht="12.75" customHeight="1">
      <c r="A212" s="5"/>
      <c r="B212" s="3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12.75" customHeight="1">
      <c r="A213" s="5"/>
      <c r="B213" s="3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12.75" customHeight="1">
      <c r="A214" s="5"/>
      <c r="B214" s="3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ht="12.75" customHeight="1">
      <c r="A215" s="5"/>
      <c r="B215" s="3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12.75" customHeight="1">
      <c r="A216" s="5"/>
      <c r="B216" s="3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12.75" customHeight="1">
      <c r="A217" s="5"/>
      <c r="B217" s="3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ht="12.75" customHeight="1">
      <c r="A218" s="5"/>
      <c r="B218" s="3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12.75" customHeight="1">
      <c r="A219" s="5"/>
      <c r="B219" s="3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12.75" customHeight="1">
      <c r="A220" s="5"/>
      <c r="B220" s="3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ht="12.75" customHeight="1">
      <c r="A221" s="5"/>
      <c r="B221" s="3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ht="12.75" customHeight="1">
      <c r="A222" s="5"/>
      <c r="B222" s="3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12.75" customHeight="1">
      <c r="A223" s="5"/>
      <c r="B223" s="3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12.75" customHeight="1">
      <c r="A224" s="5"/>
      <c r="B224" s="3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12.75" customHeight="1">
      <c r="A225" s="5"/>
      <c r="B225" s="3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12.75" customHeight="1">
      <c r="A226" s="5"/>
      <c r="B226" s="3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12.75" customHeight="1">
      <c r="A227" s="5"/>
      <c r="B227" s="3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12.75" customHeight="1">
      <c r="A228" s="5"/>
      <c r="B228" s="3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12.75" customHeight="1">
      <c r="A229" s="5"/>
      <c r="B229" s="3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12.75" customHeight="1">
      <c r="A230" s="5"/>
      <c r="B230" s="3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12.75" customHeight="1">
      <c r="A231" s="5"/>
      <c r="B231" s="3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12.75" customHeight="1">
      <c r="A232" s="5"/>
      <c r="B232" s="3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12.75" customHeight="1">
      <c r="A233" s="5"/>
      <c r="B233" s="3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12.75" customHeight="1">
      <c r="A234" s="5"/>
      <c r="B234" s="3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12.75" customHeight="1">
      <c r="A235" s="5"/>
      <c r="B235" s="3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12.75" customHeight="1">
      <c r="A236" s="5"/>
      <c r="B236" s="3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12.75" customHeight="1">
      <c r="A237" s="5"/>
      <c r="B237" s="3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12.75" customHeight="1">
      <c r="A238" s="5"/>
      <c r="B238" s="3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12.75" customHeight="1">
      <c r="A239" s="5"/>
      <c r="B239" s="3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12.75" customHeight="1">
      <c r="A240" s="5"/>
      <c r="B240" s="3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12.75" customHeight="1">
      <c r="A241" s="5"/>
      <c r="B241" s="3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12.75" customHeight="1">
      <c r="A242" s="5"/>
      <c r="B242" s="3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12.75" customHeight="1">
      <c r="A243" s="5"/>
      <c r="B243" s="3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12.75" customHeight="1">
      <c r="A244" s="5"/>
      <c r="B244" s="3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12.75" customHeight="1">
      <c r="A245" s="5"/>
      <c r="B245" s="3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12.75" customHeight="1">
      <c r="A246" s="5"/>
      <c r="B246" s="3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12.75" customHeight="1">
      <c r="A247" s="5"/>
      <c r="B247" s="3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12.75" customHeight="1">
      <c r="A248" s="5"/>
      <c r="B248" s="3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spans="1:28" ht="12.75" customHeight="1">
      <c r="A249" s="5"/>
      <c r="B249" s="3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12.75" customHeight="1">
      <c r="A250" s="5"/>
      <c r="B250" s="3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12.75" customHeight="1">
      <c r="A251" s="5"/>
      <c r="B251" s="3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ht="12.75" customHeight="1">
      <c r="A252" s="5"/>
      <c r="B252" s="3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12.75" customHeight="1">
      <c r="A253" s="5"/>
      <c r="B253" s="3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ht="12.75" customHeight="1">
      <c r="A254" s="5"/>
      <c r="B254" s="3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12.75" customHeight="1">
      <c r="A255" s="5"/>
      <c r="B255" s="3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12.75" customHeight="1">
      <c r="A256" s="5"/>
      <c r="B256" s="3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12.75" customHeight="1">
      <c r="A257" s="5"/>
      <c r="B257" s="3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12.75" customHeight="1">
      <c r="A258" s="5"/>
      <c r="B258" s="3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spans="1:28" ht="12.75" customHeight="1">
      <c r="A259" s="5"/>
      <c r="B259" s="3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12.75" customHeight="1">
      <c r="A260" s="5"/>
      <c r="B260" s="3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12.75" customHeight="1">
      <c r="A261" s="5"/>
      <c r="B261" s="3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12.75" customHeight="1">
      <c r="A262" s="5"/>
      <c r="B262" s="3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12.75" customHeight="1">
      <c r="A263" s="5"/>
      <c r="B263" s="3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12.75" customHeight="1">
      <c r="A264" s="5"/>
      <c r="B264" s="3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spans="1:28" ht="12.75" customHeight="1">
      <c r="A265" s="5"/>
      <c r="B265" s="3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ht="12.75" customHeight="1">
      <c r="A266" s="5"/>
      <c r="B266" s="3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12.75" customHeight="1">
      <c r="A267" s="5"/>
      <c r="B267" s="3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12.75" customHeight="1">
      <c r="A268" s="5"/>
      <c r="B268" s="3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spans="1:28" ht="12.75" customHeight="1">
      <c r="A269" s="5"/>
      <c r="B269" s="3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12.75" customHeight="1">
      <c r="A270" s="5"/>
      <c r="B270" s="3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12.75" customHeight="1">
      <c r="A271" s="5"/>
      <c r="B271" s="3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12.75" customHeight="1">
      <c r="A272" s="5"/>
      <c r="B272" s="3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12.75" customHeight="1">
      <c r="A273" s="5"/>
      <c r="B273" s="3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12.75" customHeight="1">
      <c r="A274" s="5"/>
      <c r="B274" s="3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12.75" customHeight="1">
      <c r="A275" s="5"/>
      <c r="B275" s="3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12.75" customHeight="1">
      <c r="A276" s="5"/>
      <c r="B276" s="3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12.75" customHeight="1">
      <c r="A277" s="5"/>
      <c r="B277" s="3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spans="1:28" ht="12.75" customHeight="1">
      <c r="A278" s="5"/>
      <c r="B278" s="3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12.75" customHeight="1">
      <c r="A279" s="5"/>
      <c r="B279" s="3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ht="12.75" customHeight="1">
      <c r="A280" s="5"/>
      <c r="B280" s="3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12.75" customHeight="1">
      <c r="A281" s="5"/>
      <c r="B281" s="3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12.75" customHeight="1">
      <c r="A282" s="5"/>
      <c r="B282" s="3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12.75" customHeight="1">
      <c r="A283" s="5"/>
      <c r="B283" s="3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12.75" customHeight="1">
      <c r="A284" s="5"/>
      <c r="B284" s="3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12.75" customHeight="1">
      <c r="A285" s="5"/>
      <c r="B285" s="3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12.75" customHeight="1">
      <c r="A286" s="5"/>
      <c r="B286" s="3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12.75" customHeight="1">
      <c r="A287" s="5"/>
      <c r="B287" s="3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12.75" customHeight="1">
      <c r="A288" s="5"/>
      <c r="B288" s="3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12.75" customHeight="1">
      <c r="A289" s="5"/>
      <c r="B289" s="3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12.75" customHeight="1">
      <c r="A290" s="5"/>
      <c r="B290" s="3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spans="1:28" ht="12.75" customHeight="1">
      <c r="A291" s="5"/>
      <c r="B291" s="3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12.75" customHeight="1">
      <c r="A292" s="5"/>
      <c r="B292" s="3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ht="12.75" customHeight="1">
      <c r="A293" s="5"/>
      <c r="B293" s="3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12.75" customHeight="1">
      <c r="A294" s="5"/>
      <c r="B294" s="3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12.75" customHeight="1">
      <c r="A295" s="5"/>
      <c r="B295" s="3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12.75" customHeight="1">
      <c r="A296" s="5"/>
      <c r="B296" s="3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ht="12.75" customHeight="1">
      <c r="A297" s="5"/>
      <c r="B297" s="3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ht="12.75" customHeight="1">
      <c r="A298" s="5"/>
      <c r="B298" s="3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12.75" customHeight="1">
      <c r="A299" s="5"/>
      <c r="B299" s="3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12.75" customHeight="1">
      <c r="A300" s="5"/>
      <c r="B300" s="3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12.75" customHeight="1">
      <c r="A301" s="5"/>
      <c r="B301" s="3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12.75" customHeight="1">
      <c r="A302" s="5"/>
      <c r="B302" s="3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12.75" customHeight="1">
      <c r="A303" s="5"/>
      <c r="B303" s="3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12.75" customHeight="1">
      <c r="A304" s="5"/>
      <c r="B304" s="3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12.75" customHeight="1">
      <c r="A305" s="5"/>
      <c r="B305" s="3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12.75" customHeight="1">
      <c r="A306" s="5"/>
      <c r="B306" s="3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12.75" customHeight="1">
      <c r="A307" s="5"/>
      <c r="B307" s="3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12.75" customHeight="1">
      <c r="A308" s="5"/>
      <c r="B308" s="3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ht="12.75" customHeight="1">
      <c r="A309" s="5"/>
      <c r="B309" s="3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ht="12.75" customHeight="1">
      <c r="A310" s="5"/>
      <c r="B310" s="3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12.75" customHeight="1">
      <c r="A311" s="5"/>
      <c r="B311" s="3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12.75" customHeight="1">
      <c r="A312" s="5"/>
      <c r="B312" s="3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spans="1:28" ht="12.75" customHeight="1">
      <c r="A313" s="5"/>
      <c r="B313" s="3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12.75" customHeight="1">
      <c r="A314" s="5"/>
      <c r="B314" s="3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12.75" customHeight="1">
      <c r="A315" s="5"/>
      <c r="B315" s="3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12.75" customHeight="1">
      <c r="A316" s="5"/>
      <c r="B316" s="3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12.75" customHeight="1">
      <c r="A317" s="5"/>
      <c r="B317" s="3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12.75" customHeight="1">
      <c r="A318" s="5"/>
      <c r="B318" s="3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12.75" customHeight="1">
      <c r="A319" s="5"/>
      <c r="B319" s="3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12.75" customHeight="1">
      <c r="A320" s="5"/>
      <c r="B320" s="3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12.75" customHeight="1">
      <c r="A321" s="5"/>
      <c r="B321" s="3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ht="12.75" customHeight="1">
      <c r="A322" s="5"/>
      <c r="B322" s="3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12.75" customHeight="1">
      <c r="A323" s="5"/>
      <c r="B323" s="3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ht="12.75" customHeight="1">
      <c r="A324" s="5"/>
      <c r="B324" s="3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12.75" customHeight="1">
      <c r="A325" s="5"/>
      <c r="B325" s="3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12.75" customHeight="1">
      <c r="A326" s="5"/>
      <c r="B326" s="3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12.75" customHeight="1">
      <c r="A327" s="5"/>
      <c r="B327" s="3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12.75" customHeight="1">
      <c r="A328" s="5"/>
      <c r="B328" s="3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12.75" customHeight="1">
      <c r="A329" s="5"/>
      <c r="B329" s="3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ht="12.75" customHeight="1">
      <c r="A330" s="5"/>
      <c r="B330" s="3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12.75" customHeight="1">
      <c r="A331" s="5"/>
      <c r="B331" s="3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ht="12.75" customHeight="1">
      <c r="A332" s="5"/>
      <c r="B332" s="3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12.75" customHeight="1">
      <c r="A333" s="5"/>
      <c r="B333" s="3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12.75" customHeight="1">
      <c r="A334" s="5"/>
      <c r="B334" s="3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12.75" customHeight="1">
      <c r="A335" s="5"/>
      <c r="B335" s="3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12.75" customHeight="1">
      <c r="A336" s="5"/>
      <c r="B336" s="3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ht="12.75" customHeight="1">
      <c r="A337" s="5"/>
      <c r="B337" s="3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12.75" customHeight="1">
      <c r="A338" s="5"/>
      <c r="B338" s="3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12.75" customHeight="1">
      <c r="A339" s="5"/>
      <c r="B339" s="3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12.75" customHeight="1">
      <c r="A340" s="5"/>
      <c r="B340" s="3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12.75" customHeight="1">
      <c r="A341" s="5"/>
      <c r="B341" s="3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12.75" customHeight="1">
      <c r="A342" s="5"/>
      <c r="B342" s="3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12.75" customHeight="1">
      <c r="A343" s="5"/>
      <c r="B343" s="3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ht="12.75" customHeight="1">
      <c r="A344" s="5"/>
      <c r="B344" s="3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ht="12.75" customHeight="1">
      <c r="A345" s="5"/>
      <c r="B345" s="3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12.75" customHeight="1">
      <c r="A346" s="5"/>
      <c r="B346" s="3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spans="1:28" ht="12.75" customHeight="1">
      <c r="A347" s="5"/>
      <c r="B347" s="3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12.75" customHeight="1">
      <c r="A348" s="5"/>
      <c r="B348" s="3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12.75" customHeight="1">
      <c r="A349" s="5"/>
      <c r="B349" s="3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12.75" customHeight="1">
      <c r="A350" s="5"/>
      <c r="B350" s="3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12.75" customHeight="1">
      <c r="A351" s="5"/>
      <c r="B351" s="3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12.75" customHeight="1">
      <c r="A352" s="5"/>
      <c r="B352" s="3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12.75" customHeight="1">
      <c r="A353" s="5"/>
      <c r="B353" s="3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12.75" customHeight="1">
      <c r="A354" s="5"/>
      <c r="B354" s="3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ht="12.75" customHeight="1">
      <c r="A355" s="5"/>
      <c r="B355" s="3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12.75" customHeight="1">
      <c r="A356" s="5"/>
      <c r="B356" s="3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ht="12.75" customHeight="1">
      <c r="A357" s="5"/>
      <c r="B357" s="3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12.75" customHeight="1">
      <c r="A358" s="5"/>
      <c r="B358" s="3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12.75" customHeight="1">
      <c r="A359" s="5"/>
      <c r="B359" s="3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12.75" customHeight="1">
      <c r="A360" s="5"/>
      <c r="B360" s="3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12.75" customHeight="1">
      <c r="A361" s="5"/>
      <c r="B361" s="3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ht="12.75" customHeight="1">
      <c r="A362" s="5"/>
      <c r="B362" s="3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ht="12.75" customHeight="1">
      <c r="A363" s="5"/>
      <c r="B363" s="3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12.75" customHeight="1">
      <c r="A364" s="5"/>
      <c r="B364" s="3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12.75" customHeight="1">
      <c r="A365" s="5"/>
      <c r="B365" s="3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12.75" customHeight="1">
      <c r="A366" s="5"/>
      <c r="B366" s="3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ht="12.75" customHeight="1">
      <c r="A367" s="5"/>
      <c r="B367" s="3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12.75" customHeight="1">
      <c r="A368" s="5"/>
      <c r="B368" s="3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12.75" customHeight="1">
      <c r="A369" s="5"/>
      <c r="B369" s="3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12.75" customHeight="1">
      <c r="A370" s="5"/>
      <c r="B370" s="3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12.75" customHeight="1">
      <c r="A371" s="5"/>
      <c r="B371" s="3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ht="12.75" customHeight="1">
      <c r="A372" s="5"/>
      <c r="B372" s="3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12.75" customHeight="1">
      <c r="A373" s="5"/>
      <c r="B373" s="3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12.75" customHeight="1">
      <c r="A374" s="5"/>
      <c r="B374" s="3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ht="12.75" customHeight="1">
      <c r="A375" s="5"/>
      <c r="B375" s="3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ht="12.75" customHeight="1">
      <c r="A376" s="5"/>
      <c r="B376" s="3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12.75" customHeight="1">
      <c r="A377" s="5"/>
      <c r="B377" s="3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ht="12.75" customHeight="1">
      <c r="A378" s="5"/>
      <c r="B378" s="3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ht="12.75" customHeight="1">
      <c r="A379" s="5"/>
      <c r="B379" s="3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ht="12.75" customHeight="1">
      <c r="A380" s="5"/>
      <c r="B380" s="3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ht="12.75" customHeight="1">
      <c r="A381" s="5"/>
      <c r="B381" s="3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12.75" customHeight="1">
      <c r="A382" s="5"/>
      <c r="B382" s="3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12.75" customHeight="1">
      <c r="A383" s="5"/>
      <c r="B383" s="3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12.75" customHeight="1">
      <c r="A384" s="5"/>
      <c r="B384" s="3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ht="12.75" customHeight="1">
      <c r="A385" s="5"/>
      <c r="B385" s="3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12.75" customHeight="1">
      <c r="A386" s="5"/>
      <c r="B386" s="3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12.75" customHeight="1">
      <c r="A387" s="5"/>
      <c r="B387" s="3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12.75" customHeight="1">
      <c r="A388" s="5"/>
      <c r="B388" s="3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ht="12.75" customHeight="1">
      <c r="A389" s="5"/>
      <c r="B389" s="3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ht="12.75" customHeight="1">
      <c r="A390" s="5"/>
      <c r="B390" s="3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12.75" customHeight="1">
      <c r="A391" s="5"/>
      <c r="B391" s="3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ht="12.75" customHeight="1">
      <c r="A392" s="5"/>
      <c r="B392" s="3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ht="12.75" customHeight="1">
      <c r="A393" s="5"/>
      <c r="B393" s="3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ht="12.75" customHeight="1">
      <c r="A394" s="5"/>
      <c r="B394" s="3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12.75" customHeight="1">
      <c r="A395" s="5"/>
      <c r="B395" s="3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12.75" customHeight="1">
      <c r="A396" s="5"/>
      <c r="B396" s="3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ht="12.75" customHeight="1">
      <c r="A397" s="5"/>
      <c r="B397" s="3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ht="12.75" customHeight="1">
      <c r="A398" s="5"/>
      <c r="B398" s="3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12.75" customHeight="1">
      <c r="A399" s="5"/>
      <c r="B399" s="3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12.75" customHeight="1">
      <c r="A400" s="5"/>
      <c r="B400" s="3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12.75" customHeight="1">
      <c r="A401" s="5"/>
      <c r="B401" s="3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12.75" customHeight="1">
      <c r="A402" s="5"/>
      <c r="B402" s="3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</row>
    <row r="403" spans="1:28" ht="12.75" customHeight="1">
      <c r="A403" s="5"/>
      <c r="B403" s="3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ht="12.75" customHeight="1">
      <c r="A404" s="5"/>
      <c r="B404" s="3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ht="12.75" customHeight="1">
      <c r="A405" s="5"/>
      <c r="B405" s="3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ht="12.75" customHeight="1">
      <c r="A406" s="5"/>
      <c r="B406" s="3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ht="12.75" customHeight="1">
      <c r="A407" s="5"/>
      <c r="B407" s="3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ht="12.75" customHeight="1">
      <c r="A408" s="5"/>
      <c r="B408" s="3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ht="12.75" customHeight="1">
      <c r="A409" s="5"/>
      <c r="B409" s="3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ht="12.75" customHeight="1">
      <c r="A410" s="5"/>
      <c r="B410" s="3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ht="12.75" customHeight="1">
      <c r="A411" s="5"/>
      <c r="B411" s="3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ht="12.75" customHeight="1">
      <c r="A412" s="5"/>
      <c r="B412" s="3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ht="12.75" customHeight="1">
      <c r="A413" s="5"/>
      <c r="B413" s="3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12.75" customHeight="1">
      <c r="A414" s="5"/>
      <c r="B414" s="3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ht="12.75" customHeight="1">
      <c r="A415" s="5"/>
      <c r="B415" s="3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ht="12.75" customHeight="1">
      <c r="A416" s="5"/>
      <c r="B416" s="3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ht="12.75" customHeight="1">
      <c r="A417" s="5"/>
      <c r="B417" s="3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ht="12.75" customHeight="1">
      <c r="A418" s="5"/>
      <c r="B418" s="3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ht="12.75" customHeight="1">
      <c r="A419" s="5"/>
      <c r="B419" s="3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ht="12.75" customHeight="1">
      <c r="A420" s="5"/>
      <c r="B420" s="3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ht="12.75" customHeight="1">
      <c r="A421" s="5"/>
      <c r="B421" s="3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ht="12.75" customHeight="1">
      <c r="A422" s="5"/>
      <c r="B422" s="3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12.75" customHeight="1">
      <c r="A423" s="5"/>
      <c r="B423" s="3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ht="12.75" customHeight="1">
      <c r="A424" s="5"/>
      <c r="B424" s="3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ht="12.75" customHeight="1">
      <c r="A425" s="5"/>
      <c r="B425" s="3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ht="12.75" customHeight="1">
      <c r="A426" s="5"/>
      <c r="B426" s="3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spans="1:28" ht="12.75" customHeight="1">
      <c r="A427" s="5"/>
      <c r="B427" s="3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ht="12.75" customHeight="1">
      <c r="A428" s="5"/>
      <c r="B428" s="3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ht="12.75" customHeight="1">
      <c r="A429" s="5"/>
      <c r="B429" s="3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ht="12.75" customHeight="1">
      <c r="A430" s="5"/>
      <c r="B430" s="3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ht="12.75" customHeight="1">
      <c r="A431" s="5"/>
      <c r="B431" s="3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ht="12.75" customHeight="1">
      <c r="A432" s="5"/>
      <c r="B432" s="3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ht="12.75" customHeight="1">
      <c r="A433" s="5"/>
      <c r="B433" s="3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spans="1:28" ht="12.75" customHeight="1">
      <c r="A434" s="5"/>
      <c r="B434" s="3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12.75" customHeight="1">
      <c r="A435" s="5"/>
      <c r="B435" s="3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ht="12.75" customHeight="1">
      <c r="A436" s="5"/>
      <c r="B436" s="3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ht="12.75" customHeight="1">
      <c r="A437" s="5"/>
      <c r="B437" s="3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ht="12.75" customHeight="1">
      <c r="A438" s="5"/>
      <c r="B438" s="3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ht="12.75" customHeight="1">
      <c r="A439" s="5"/>
      <c r="B439" s="3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spans="1:28" ht="12.75" customHeight="1">
      <c r="A440" s="5"/>
      <c r="B440" s="3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ht="12.75" customHeight="1">
      <c r="A441" s="5"/>
      <c r="B441" s="3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ht="12.75" customHeight="1">
      <c r="A442" s="5"/>
      <c r="B442" s="3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</row>
    <row r="443" spans="1:28" ht="12.75" customHeight="1">
      <c r="A443" s="5"/>
      <c r="B443" s="3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ht="12.75" customHeight="1">
      <c r="A444" s="5"/>
      <c r="B444" s="3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ht="12.75" customHeight="1">
      <c r="A445" s="5"/>
      <c r="B445" s="3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ht="12.75" customHeight="1">
      <c r="A446" s="5"/>
      <c r="B446" s="3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spans="1:28" ht="12.75" customHeight="1">
      <c r="A447" s="5"/>
      <c r="B447" s="3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spans="1:28" ht="12.75" customHeight="1">
      <c r="A448" s="5"/>
      <c r="B448" s="3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spans="1:28" ht="12.75" customHeight="1">
      <c r="A449" s="5"/>
      <c r="B449" s="3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spans="1:28" ht="12.75" customHeight="1">
      <c r="A450" s="5"/>
      <c r="B450" s="3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spans="1:28" ht="12.75" customHeight="1">
      <c r="A451" s="5"/>
      <c r="B451" s="3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spans="1:28" ht="12.75" customHeight="1">
      <c r="A452" s="5"/>
      <c r="B452" s="3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spans="1:28" ht="12.75" customHeight="1">
      <c r="A453" s="5"/>
      <c r="B453" s="3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spans="1:28" ht="12.75" customHeight="1">
      <c r="A454" s="5"/>
      <c r="B454" s="3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spans="1:28" ht="12.75" customHeight="1">
      <c r="A455" s="5"/>
      <c r="B455" s="3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spans="1:28" ht="12.75" customHeight="1">
      <c r="A456" s="5"/>
      <c r="B456" s="3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spans="1:28" ht="12.75" customHeight="1">
      <c r="A457" s="5"/>
      <c r="B457" s="3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spans="1:28" ht="12.75" customHeight="1">
      <c r="A458" s="5"/>
      <c r="B458" s="3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spans="1:28" ht="12.75" customHeight="1">
      <c r="A459" s="5"/>
      <c r="B459" s="3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spans="1:28" ht="12.75" customHeight="1">
      <c r="A460" s="5"/>
      <c r="B460" s="3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spans="1:28" ht="12.75" customHeight="1">
      <c r="A461" s="5"/>
      <c r="B461" s="3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spans="1:28" ht="12.75" customHeight="1">
      <c r="A462" s="5"/>
      <c r="B462" s="3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spans="1:28" ht="12.75" customHeight="1">
      <c r="A463" s="5"/>
      <c r="B463" s="3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spans="1:28" ht="12.75" customHeight="1">
      <c r="A464" s="5"/>
      <c r="B464" s="3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spans="1:28" ht="12.75" customHeight="1">
      <c r="A465" s="5"/>
      <c r="B465" s="3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spans="1:28" ht="12.75" customHeight="1">
      <c r="A466" s="5"/>
      <c r="B466" s="3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spans="1:28" ht="12.75" customHeight="1">
      <c r="A467" s="5"/>
      <c r="B467" s="3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spans="1:28" ht="12.75" customHeight="1">
      <c r="A468" s="5"/>
      <c r="B468" s="3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spans="1:28" ht="12.75" customHeight="1">
      <c r="A469" s="5"/>
      <c r="B469" s="3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spans="1:28" ht="12.75" customHeight="1">
      <c r="A470" s="5"/>
      <c r="B470" s="3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spans="1:28" ht="12.75" customHeight="1">
      <c r="A471" s="5"/>
      <c r="B471" s="3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spans="1:28" ht="12.75" customHeight="1">
      <c r="A472" s="5"/>
      <c r="B472" s="3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spans="1:28" ht="12.75" customHeight="1">
      <c r="A473" s="5"/>
      <c r="B473" s="3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spans="1:28" ht="12.75" customHeight="1">
      <c r="A474" s="5"/>
      <c r="B474" s="3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</row>
    <row r="475" spans="1:28" ht="12.75" customHeight="1">
      <c r="A475" s="5"/>
      <c r="B475" s="3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spans="1:28" ht="12.75" customHeight="1">
      <c r="A476" s="5"/>
      <c r="B476" s="3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spans="1:28" ht="12.75" customHeight="1">
      <c r="A477" s="5"/>
      <c r="B477" s="3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spans="1:28" ht="12.75" customHeight="1">
      <c r="A478" s="5"/>
      <c r="B478" s="3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spans="1:28" ht="12.75" customHeight="1">
      <c r="A479" s="5"/>
      <c r="B479" s="3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spans="1:28" ht="12.75" customHeight="1">
      <c r="A480" s="5"/>
      <c r="B480" s="3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spans="1:28" ht="12.75" customHeight="1">
      <c r="A481" s="5"/>
      <c r="B481" s="3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spans="1:28" ht="12.75" customHeight="1">
      <c r="A482" s="5"/>
      <c r="B482" s="3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spans="1:28" ht="12.75" customHeight="1">
      <c r="A483" s="5"/>
      <c r="B483" s="3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spans="1:28" ht="12.75" customHeight="1">
      <c r="A484" s="5"/>
      <c r="B484" s="3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</row>
    <row r="485" spans="1:28" ht="12.75" customHeight="1">
      <c r="A485" s="5"/>
      <c r="B485" s="3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spans="1:28" ht="12.75" customHeight="1">
      <c r="A486" s="5"/>
      <c r="B486" s="3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spans="1:28" ht="12.75" customHeight="1">
      <c r="A487" s="5"/>
      <c r="B487" s="3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spans="1:28" ht="12.75" customHeight="1">
      <c r="A488" s="5"/>
      <c r="B488" s="3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spans="1:28" ht="12.75" customHeight="1">
      <c r="A489" s="5"/>
      <c r="B489" s="3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</row>
    <row r="490" spans="1:28" ht="12.75" customHeight="1">
      <c r="A490" s="5"/>
      <c r="B490" s="3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spans="1:28" ht="12.75" customHeight="1">
      <c r="A491" s="5"/>
      <c r="B491" s="3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spans="1:28" ht="12.75" customHeight="1">
      <c r="A492" s="5"/>
      <c r="B492" s="3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spans="1:28" ht="12.75" customHeight="1">
      <c r="A493" s="5"/>
      <c r="B493" s="3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</row>
    <row r="494" spans="1:28" ht="12.75" customHeight="1">
      <c r="A494" s="5"/>
      <c r="B494" s="3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spans="1:28" ht="12.75" customHeight="1">
      <c r="A495" s="5"/>
      <c r="B495" s="3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spans="1:28" ht="12.75" customHeight="1">
      <c r="A496" s="5"/>
      <c r="B496" s="3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spans="1:28" ht="12.75" customHeight="1">
      <c r="A497" s="5"/>
      <c r="B497" s="3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spans="1:28" ht="12.75" customHeight="1">
      <c r="A498" s="5"/>
      <c r="B498" s="3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spans="1:28" ht="12.75" customHeight="1">
      <c r="A499" s="5"/>
      <c r="B499" s="3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spans="1:28" ht="12.75" customHeight="1">
      <c r="A500" s="5"/>
      <c r="B500" s="3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spans="1:28" ht="12.75" customHeight="1">
      <c r="A501" s="5"/>
      <c r="B501" s="3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spans="1:28" ht="12.75" customHeight="1">
      <c r="A502" s="5"/>
      <c r="B502" s="3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spans="1:28" ht="12.75" customHeight="1">
      <c r="A503" s="5"/>
      <c r="B503" s="3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spans="1:28" ht="12.75" customHeight="1">
      <c r="A504" s="5"/>
      <c r="B504" s="3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spans="1:28" ht="12.75" customHeight="1">
      <c r="A505" s="5"/>
      <c r="B505" s="3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spans="1:28" ht="12.75" customHeight="1">
      <c r="A506" s="5"/>
      <c r="B506" s="3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</row>
    <row r="507" spans="1:28" ht="12.75" customHeight="1">
      <c r="A507" s="5"/>
      <c r="B507" s="3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spans="1:28" ht="12.75" customHeight="1">
      <c r="A508" s="5"/>
      <c r="B508" s="3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spans="1:28" ht="12.75" customHeight="1">
      <c r="A509" s="5"/>
      <c r="B509" s="3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spans="1:28" ht="12.75" customHeight="1">
      <c r="A510" s="5"/>
      <c r="B510" s="3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spans="1:28" ht="12.75" customHeight="1">
      <c r="A511" s="5"/>
      <c r="B511" s="3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</row>
    <row r="512" spans="1:28" ht="12.75" customHeight="1">
      <c r="A512" s="5"/>
      <c r="B512" s="3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spans="1:28" ht="12.75" customHeight="1">
      <c r="A513" s="5"/>
      <c r="B513" s="3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spans="1:28" ht="12.75" customHeight="1">
      <c r="A514" s="5"/>
      <c r="B514" s="3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spans="1:28" ht="12.75" customHeight="1">
      <c r="A515" s="5"/>
      <c r="B515" s="3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</row>
    <row r="516" spans="1:28" ht="12.75" customHeight="1">
      <c r="A516" s="5"/>
      <c r="B516" s="3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spans="1:28" ht="12.75" customHeight="1">
      <c r="A517" s="5"/>
      <c r="B517" s="3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spans="1:28" ht="12.75" customHeight="1">
      <c r="A518" s="5"/>
      <c r="B518" s="3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spans="1:28" ht="12.75" customHeight="1">
      <c r="A519" s="5"/>
      <c r="B519" s="3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spans="1:28" ht="12.75" customHeight="1">
      <c r="A520" s="5"/>
      <c r="B520" s="3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spans="1:28" ht="12.75" customHeight="1">
      <c r="A521" s="5"/>
      <c r="B521" s="3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spans="1:28" ht="12.75" customHeight="1">
      <c r="A522" s="5"/>
      <c r="B522" s="3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spans="1:28" ht="12.75" customHeight="1">
      <c r="A523" s="5"/>
      <c r="B523" s="3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</row>
    <row r="524" spans="1:28" ht="12.75" customHeight="1">
      <c r="A524" s="5"/>
      <c r="B524" s="3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spans="1:28" ht="12.75" customHeight="1">
      <c r="A525" s="5"/>
      <c r="B525" s="3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spans="1:28" ht="12.75" customHeight="1">
      <c r="A526" s="5"/>
      <c r="B526" s="3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spans="1:28" ht="12.75" customHeight="1">
      <c r="A527" s="5"/>
      <c r="B527" s="3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spans="1:28" ht="12.75" customHeight="1">
      <c r="A528" s="5"/>
      <c r="B528" s="3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spans="1:28" ht="12.75" customHeight="1">
      <c r="A529" s="5"/>
      <c r="B529" s="3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spans="1:28" ht="12.75" customHeight="1">
      <c r="A530" s="5"/>
      <c r="B530" s="3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spans="1:28" ht="12.75" customHeight="1">
      <c r="A531" s="5"/>
      <c r="B531" s="3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spans="1:28" ht="12.75" customHeight="1">
      <c r="A532" s="5"/>
      <c r="B532" s="3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spans="1:28" ht="12.75" customHeight="1">
      <c r="A533" s="5"/>
      <c r="B533" s="3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spans="1:28" ht="12.75" customHeight="1">
      <c r="A534" s="5"/>
      <c r="B534" s="3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spans="1:28" ht="12.75" customHeight="1">
      <c r="A535" s="5"/>
      <c r="B535" s="3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spans="1:28" ht="12.75" customHeight="1">
      <c r="A536" s="5"/>
      <c r="B536" s="3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spans="1:28" ht="12.75" customHeight="1">
      <c r="A537" s="5"/>
      <c r="B537" s="3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spans="1:28" ht="12.75" customHeight="1">
      <c r="A538" s="5"/>
      <c r="B538" s="3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spans="1:28" ht="12.75" customHeight="1">
      <c r="A539" s="5"/>
      <c r="B539" s="3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spans="1:28" ht="12.75" customHeight="1">
      <c r="A540" s="5"/>
      <c r="B540" s="3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spans="1:28" ht="12.75" customHeight="1">
      <c r="A541" s="5"/>
      <c r="B541" s="3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spans="1:28" ht="12.75" customHeight="1">
      <c r="A542" s="5"/>
      <c r="B542" s="3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spans="1:28" ht="12.75" customHeight="1">
      <c r="A543" s="5"/>
      <c r="B543" s="3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spans="1:28" ht="12.75" customHeight="1">
      <c r="A544" s="5"/>
      <c r="B544" s="3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spans="1:28" ht="12.75" customHeight="1">
      <c r="A545" s="5"/>
      <c r="B545" s="3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spans="1:28" ht="12.75" customHeight="1">
      <c r="A546" s="5"/>
      <c r="B546" s="3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spans="1:28" ht="12.75" customHeight="1">
      <c r="A547" s="5"/>
      <c r="B547" s="3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spans="1:28" ht="12.75" customHeight="1">
      <c r="A548" s="5"/>
      <c r="B548" s="3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spans="1:28" ht="12.75" customHeight="1">
      <c r="A549" s="5"/>
      <c r="B549" s="3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spans="1:28" ht="12.75" customHeight="1">
      <c r="A550" s="5"/>
      <c r="B550" s="3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spans="1:28" ht="12.75" customHeight="1">
      <c r="A551" s="5"/>
      <c r="B551" s="3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spans="1:28" ht="12.75" customHeight="1">
      <c r="A552" s="5"/>
      <c r="B552" s="3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</row>
    <row r="553" spans="1:28" ht="12.75" customHeight="1">
      <c r="A553" s="5"/>
      <c r="B553" s="3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spans="1:28" ht="12.75" customHeight="1">
      <c r="A554" s="5"/>
      <c r="B554" s="3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spans="1:28" ht="12.75" customHeight="1">
      <c r="A555" s="5"/>
      <c r="B555" s="3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spans="1:28" ht="12.75" customHeight="1">
      <c r="A556" s="5"/>
      <c r="B556" s="3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spans="1:28" ht="12.75" customHeight="1">
      <c r="A557" s="5"/>
      <c r="B557" s="3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spans="1:28" ht="12.75" customHeight="1">
      <c r="A558" s="5"/>
      <c r="B558" s="3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spans="1:28" ht="12.75" customHeight="1">
      <c r="A559" s="5"/>
      <c r="B559" s="3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spans="1:28" ht="12.75" customHeight="1">
      <c r="A560" s="5"/>
      <c r="B560" s="3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spans="1:28" ht="12.75" customHeight="1">
      <c r="A561" s="5"/>
      <c r="B561" s="3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spans="1:28" ht="12.75" customHeight="1">
      <c r="A562" s="5"/>
      <c r="B562" s="3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spans="1:28" ht="12.75" customHeight="1">
      <c r="A563" s="5"/>
      <c r="B563" s="3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spans="1:28" ht="12.75" customHeight="1">
      <c r="A564" s="5"/>
      <c r="B564" s="3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spans="1:28" ht="12.75" customHeight="1">
      <c r="A565" s="5"/>
      <c r="B565" s="3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spans="1:28" ht="12.75" customHeight="1">
      <c r="A566" s="5"/>
      <c r="B566" s="3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spans="1:28" ht="12.75" customHeight="1">
      <c r="A567" s="5"/>
      <c r="B567" s="3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spans="1:28" ht="12.75" customHeight="1">
      <c r="A568" s="5"/>
      <c r="B568" s="3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spans="1:28" ht="12.75" customHeight="1">
      <c r="A569" s="5"/>
      <c r="B569" s="3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spans="1:28" ht="12.75" customHeight="1">
      <c r="A570" s="5"/>
      <c r="B570" s="3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spans="1:28" ht="12.75" customHeight="1">
      <c r="A571" s="5"/>
      <c r="B571" s="3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</row>
    <row r="572" spans="1:28" ht="12.75" customHeight="1">
      <c r="A572" s="5"/>
      <c r="B572" s="3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spans="1:28" ht="12.75" customHeight="1">
      <c r="A573" s="5"/>
      <c r="B573" s="3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spans="1:28" ht="12.75" customHeight="1">
      <c r="A574" s="5"/>
      <c r="B574" s="3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spans="1:28" ht="12.75" customHeight="1">
      <c r="A575" s="5"/>
      <c r="B575" s="3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spans="1:28" ht="12.75" customHeight="1">
      <c r="A576" s="5"/>
      <c r="B576" s="3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spans="1:28" ht="12.75" customHeight="1">
      <c r="A577" s="5"/>
      <c r="B577" s="3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spans="1:28" ht="12.75" customHeight="1">
      <c r="A578" s="5"/>
      <c r="B578" s="3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spans="1:28" ht="12.75" customHeight="1">
      <c r="A579" s="5"/>
      <c r="B579" s="3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spans="1:28" ht="12.75" customHeight="1">
      <c r="A580" s="5"/>
      <c r="B580" s="3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spans="1:28" ht="12.75" customHeight="1">
      <c r="A581" s="5"/>
      <c r="B581" s="3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</row>
    <row r="582" spans="1:28" ht="12.75" customHeight="1">
      <c r="A582" s="5"/>
      <c r="B582" s="3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</row>
    <row r="583" spans="1:28" ht="12.75" customHeight="1">
      <c r="A583" s="5"/>
      <c r="B583" s="3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</row>
    <row r="584" spans="1:28" ht="12.75" customHeight="1">
      <c r="A584" s="5"/>
      <c r="B584" s="3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</row>
    <row r="585" spans="1:28" ht="12.75" customHeight="1">
      <c r="A585" s="5"/>
      <c r="B585" s="3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</row>
    <row r="586" spans="1:28" ht="12.75" customHeight="1">
      <c r="A586" s="5"/>
      <c r="B586" s="3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</row>
    <row r="587" spans="1:28" ht="12.75" customHeight="1">
      <c r="A587" s="5"/>
      <c r="B587" s="3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</row>
    <row r="588" spans="1:28" ht="12.75" customHeight="1">
      <c r="A588" s="5"/>
      <c r="B588" s="3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</row>
    <row r="589" spans="1:28" ht="12.75" customHeight="1">
      <c r="A589" s="5"/>
      <c r="B589" s="3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</row>
    <row r="590" spans="1:28" ht="12.75" customHeight="1">
      <c r="A590" s="5"/>
      <c r="B590" s="3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</row>
    <row r="591" spans="1:28" ht="12.75" customHeight="1">
      <c r="A591" s="5"/>
      <c r="B591" s="3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</row>
    <row r="592" spans="1:28" ht="12.75" customHeight="1">
      <c r="A592" s="5"/>
      <c r="B592" s="3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</row>
    <row r="593" spans="1:28" ht="12.75" customHeight="1">
      <c r="A593" s="5"/>
      <c r="B593" s="3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</row>
    <row r="594" spans="1:28" ht="12.75" customHeight="1">
      <c r="A594" s="5"/>
      <c r="B594" s="3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</row>
    <row r="595" spans="1:28" ht="12.75" customHeight="1">
      <c r="A595" s="5"/>
      <c r="B595" s="3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</row>
    <row r="596" spans="1:28" ht="12.75" customHeight="1">
      <c r="A596" s="5"/>
      <c r="B596" s="3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</row>
    <row r="597" spans="1:28" ht="12.75" customHeight="1">
      <c r="A597" s="5"/>
      <c r="B597" s="3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</row>
    <row r="598" spans="1:28" ht="12.75" customHeight="1">
      <c r="A598" s="5"/>
      <c r="B598" s="3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</row>
    <row r="599" spans="1:28" ht="12.75" customHeight="1">
      <c r="A599" s="5"/>
      <c r="B599" s="3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</row>
    <row r="600" spans="1:28" ht="12.75" customHeight="1">
      <c r="A600" s="5"/>
      <c r="B600" s="3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</row>
    <row r="601" spans="1:28" ht="12.75" customHeight="1">
      <c r="A601" s="5"/>
      <c r="B601" s="3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</row>
    <row r="602" spans="1:28" ht="12.75" customHeight="1">
      <c r="A602" s="5"/>
      <c r="B602" s="3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</row>
    <row r="603" spans="1:28" ht="12.75" customHeight="1">
      <c r="A603" s="5"/>
      <c r="B603" s="3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</row>
    <row r="604" spans="1:28" ht="12.75" customHeight="1">
      <c r="A604" s="5"/>
      <c r="B604" s="3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</row>
    <row r="605" spans="1:28" ht="12.75" customHeight="1">
      <c r="A605" s="5"/>
      <c r="B605" s="3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</row>
    <row r="606" spans="1:28" ht="12.75" customHeight="1">
      <c r="A606" s="5"/>
      <c r="B606" s="3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</row>
    <row r="607" spans="1:28" ht="12.75" customHeight="1">
      <c r="A607" s="5"/>
      <c r="B607" s="3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</row>
    <row r="608" spans="1:28" ht="12.75" customHeight="1">
      <c r="A608" s="5"/>
      <c r="B608" s="3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</row>
    <row r="609" spans="1:28" ht="12.75" customHeight="1">
      <c r="A609" s="5"/>
      <c r="B609" s="3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</row>
    <row r="610" spans="1:28" ht="12.75" customHeight="1">
      <c r="A610" s="5"/>
      <c r="B610" s="3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</row>
    <row r="611" spans="1:28" ht="12.75" customHeight="1">
      <c r="A611" s="5"/>
      <c r="B611" s="3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</row>
    <row r="612" spans="1:28" ht="12.75" customHeight="1">
      <c r="A612" s="5"/>
      <c r="B612" s="3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</row>
    <row r="613" spans="1:28" ht="12.75" customHeight="1">
      <c r="A613" s="5"/>
      <c r="B613" s="3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</row>
    <row r="614" spans="1:28" ht="12.75" customHeight="1">
      <c r="A614" s="5"/>
      <c r="B614" s="3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</row>
    <row r="615" spans="1:28" ht="12.75" customHeight="1">
      <c r="A615" s="5"/>
      <c r="B615" s="3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</row>
    <row r="616" spans="1:28" ht="12.75" customHeight="1">
      <c r="A616" s="5"/>
      <c r="B616" s="3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</row>
    <row r="617" spans="1:28" ht="12.75" customHeight="1">
      <c r="A617" s="5"/>
      <c r="B617" s="3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</row>
    <row r="618" spans="1:28" ht="12.75" customHeight="1">
      <c r="A618" s="5"/>
      <c r="B618" s="3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</row>
    <row r="619" spans="1:28" ht="12.75" customHeight="1">
      <c r="A619" s="5"/>
      <c r="B619" s="3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</row>
    <row r="620" spans="1:28" ht="12.75" customHeight="1">
      <c r="A620" s="5"/>
      <c r="B620" s="3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</row>
    <row r="621" spans="1:28" ht="12.75" customHeight="1">
      <c r="A621" s="5"/>
      <c r="B621" s="3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</row>
    <row r="622" spans="1:28" ht="12.75" customHeight="1">
      <c r="A622" s="5"/>
      <c r="B622" s="3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</row>
    <row r="623" spans="1:28" ht="12.75" customHeight="1">
      <c r="A623" s="5"/>
      <c r="B623" s="3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</row>
    <row r="624" spans="1:28" ht="12.75" customHeight="1">
      <c r="A624" s="5"/>
      <c r="B624" s="3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</row>
    <row r="625" spans="1:28" ht="12.75" customHeight="1">
      <c r="A625" s="5"/>
      <c r="B625" s="3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</row>
    <row r="626" spans="1:28" ht="12.75" customHeight="1">
      <c r="A626" s="5"/>
      <c r="B626" s="3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</row>
    <row r="627" spans="1:28" ht="12.75" customHeight="1">
      <c r="A627" s="5"/>
      <c r="B627" s="3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</row>
    <row r="628" spans="1:28" ht="12.75" customHeight="1">
      <c r="A628" s="5"/>
      <c r="B628" s="3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</row>
    <row r="629" spans="1:28" ht="12.75" customHeight="1">
      <c r="A629" s="5"/>
      <c r="B629" s="3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</row>
    <row r="630" spans="1:28" ht="12.75" customHeight="1">
      <c r="A630" s="5"/>
      <c r="B630" s="3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</row>
    <row r="631" spans="1:28" ht="12.75" customHeight="1">
      <c r="A631" s="5"/>
      <c r="B631" s="3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</row>
    <row r="632" spans="1:28" ht="12.75" customHeight="1">
      <c r="A632" s="5"/>
      <c r="B632" s="3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</row>
    <row r="633" spans="1:28" ht="12.75" customHeight="1">
      <c r="A633" s="5"/>
      <c r="B633" s="3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</row>
    <row r="634" spans="1:28" ht="12.75" customHeight="1">
      <c r="A634" s="5"/>
      <c r="B634" s="3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</row>
    <row r="635" spans="1:28" ht="12.75" customHeight="1">
      <c r="A635" s="5"/>
      <c r="B635" s="3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</row>
    <row r="636" spans="1:28" ht="12.75" customHeight="1">
      <c r="A636" s="5"/>
      <c r="B636" s="3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</row>
    <row r="637" spans="1:28" ht="12.75" customHeight="1">
      <c r="A637" s="5"/>
      <c r="B637" s="3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</row>
    <row r="638" spans="1:28" ht="12.75" customHeight="1">
      <c r="A638" s="5"/>
      <c r="B638" s="3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</row>
    <row r="639" spans="1:28" ht="12.75" customHeight="1">
      <c r="A639" s="5"/>
      <c r="B639" s="3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</row>
    <row r="640" spans="1:28" ht="12.75" customHeight="1">
      <c r="A640" s="5"/>
      <c r="B640" s="3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</row>
    <row r="641" spans="1:28" ht="12.75" customHeight="1">
      <c r="A641" s="5"/>
      <c r="B641" s="3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</row>
    <row r="642" spans="1:28" ht="12.75" customHeight="1">
      <c r="A642" s="5"/>
      <c r="B642" s="3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</row>
    <row r="643" spans="1:28" ht="12.75" customHeight="1">
      <c r="A643" s="5"/>
      <c r="B643" s="3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</row>
    <row r="644" spans="1:28" ht="12.75" customHeight="1">
      <c r="A644" s="5"/>
      <c r="B644" s="3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</row>
    <row r="645" spans="1:28" ht="12.75" customHeight="1">
      <c r="A645" s="5"/>
      <c r="B645" s="3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</row>
    <row r="646" spans="1:28" ht="12.75" customHeight="1">
      <c r="A646" s="5"/>
      <c r="B646" s="3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</row>
    <row r="647" spans="1:28" ht="12.75" customHeight="1">
      <c r="A647" s="5"/>
      <c r="B647" s="3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</row>
    <row r="648" spans="1:28" ht="12.75" customHeight="1">
      <c r="A648" s="5"/>
      <c r="B648" s="3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</row>
    <row r="649" spans="1:28" ht="12.75" customHeight="1">
      <c r="A649" s="5"/>
      <c r="B649" s="3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</row>
    <row r="650" spans="1:28" ht="12.75" customHeight="1">
      <c r="A650" s="5"/>
      <c r="B650" s="3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</row>
    <row r="651" spans="1:28" ht="12.75" customHeight="1">
      <c r="A651" s="5"/>
      <c r="B651" s="3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</row>
    <row r="652" spans="1:28" ht="12.75" customHeight="1">
      <c r="A652" s="5"/>
      <c r="B652" s="3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</row>
    <row r="653" spans="1:28" ht="12.75" customHeight="1">
      <c r="A653" s="5"/>
      <c r="B653" s="3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</row>
    <row r="654" spans="1:28" ht="12.75" customHeight="1">
      <c r="A654" s="5"/>
      <c r="B654" s="3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</row>
    <row r="655" spans="1:28" ht="12.75" customHeight="1">
      <c r="A655" s="5"/>
      <c r="B655" s="3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</row>
    <row r="656" spans="1:28" ht="12.75" customHeight="1">
      <c r="A656" s="5"/>
      <c r="B656" s="3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</row>
    <row r="657" spans="1:28" ht="12.75" customHeight="1">
      <c r="A657" s="5"/>
      <c r="B657" s="3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</row>
    <row r="658" spans="1:28" ht="12.75" customHeight="1">
      <c r="A658" s="5"/>
      <c r="B658" s="3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</row>
    <row r="659" spans="1:28" ht="12.75" customHeight="1">
      <c r="A659" s="5"/>
      <c r="B659" s="3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</row>
    <row r="660" spans="1:28" ht="12.75" customHeight="1">
      <c r="A660" s="5"/>
      <c r="B660" s="3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</row>
    <row r="661" spans="1:28" ht="12.75" customHeight="1">
      <c r="A661" s="5"/>
      <c r="B661" s="3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</row>
    <row r="662" spans="1:28" ht="12.75" customHeight="1">
      <c r="A662" s="5"/>
      <c r="B662" s="3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</row>
    <row r="663" spans="1:28" ht="12.75" customHeight="1">
      <c r="A663" s="5"/>
      <c r="B663" s="3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</row>
    <row r="664" spans="1:28" ht="12.75" customHeight="1">
      <c r="A664" s="5"/>
      <c r="B664" s="3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</row>
    <row r="665" spans="1:28" ht="12.75" customHeight="1">
      <c r="A665" s="5"/>
      <c r="B665" s="3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</row>
    <row r="666" spans="1:28" ht="12.75" customHeight="1">
      <c r="A666" s="5"/>
      <c r="B666" s="3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</row>
    <row r="667" spans="1:28" ht="12.75" customHeight="1">
      <c r="A667" s="5"/>
      <c r="B667" s="3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</row>
    <row r="668" spans="1:28" ht="12.75" customHeight="1">
      <c r="A668" s="5"/>
      <c r="B668" s="3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</row>
    <row r="669" spans="1:28" ht="12.75" customHeight="1">
      <c r="A669" s="5"/>
      <c r="B669" s="3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</row>
    <row r="670" spans="1:28" ht="12.75" customHeight="1">
      <c r="A670" s="5"/>
      <c r="B670" s="3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</row>
    <row r="671" spans="1:28" ht="12.75" customHeight="1">
      <c r="A671" s="5"/>
      <c r="B671" s="3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</row>
    <row r="672" spans="1:28" ht="12.75" customHeight="1">
      <c r="A672" s="5"/>
      <c r="B672" s="3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</row>
    <row r="673" spans="1:28" ht="12.75" customHeight="1">
      <c r="A673" s="5"/>
      <c r="B673" s="3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</row>
    <row r="674" spans="1:28" ht="12.75" customHeight="1">
      <c r="A674" s="5"/>
      <c r="B674" s="3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</row>
    <row r="675" spans="1:28" ht="12.75" customHeight="1">
      <c r="A675" s="5"/>
      <c r="B675" s="3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</row>
    <row r="676" spans="1:28" ht="12.75" customHeight="1">
      <c r="A676" s="5"/>
      <c r="B676" s="3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</row>
    <row r="677" spans="1:28" ht="12.75" customHeight="1">
      <c r="A677" s="5"/>
      <c r="B677" s="3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</row>
    <row r="678" spans="1:28" ht="12.75" customHeight="1">
      <c r="A678" s="5"/>
      <c r="B678" s="3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</row>
    <row r="679" spans="1:28" ht="12.75" customHeight="1">
      <c r="A679" s="5"/>
      <c r="B679" s="3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</row>
    <row r="680" spans="1:28" ht="12.75" customHeight="1">
      <c r="A680" s="5"/>
      <c r="B680" s="3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</row>
    <row r="681" spans="1:28" ht="12.75" customHeight="1">
      <c r="A681" s="5"/>
      <c r="B681" s="3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</row>
    <row r="682" spans="1:28" ht="12.75" customHeight="1">
      <c r="A682" s="5"/>
      <c r="B682" s="3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</row>
    <row r="683" spans="1:28" ht="12.75" customHeight="1">
      <c r="A683" s="5"/>
      <c r="B683" s="3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</row>
    <row r="684" spans="1:28" ht="12.75" customHeight="1">
      <c r="A684" s="5"/>
      <c r="B684" s="3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</row>
    <row r="685" spans="1:28" ht="12.75" customHeight="1">
      <c r="A685" s="5"/>
      <c r="B685" s="3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</row>
    <row r="686" spans="1:28" ht="12.75" customHeight="1">
      <c r="A686" s="5"/>
      <c r="B686" s="3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</row>
    <row r="687" spans="1:28" ht="12.75" customHeight="1">
      <c r="A687" s="5"/>
      <c r="B687" s="3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</row>
    <row r="688" spans="1:28" ht="12.75" customHeight="1">
      <c r="A688" s="5"/>
      <c r="B688" s="3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</row>
    <row r="689" spans="1:28" ht="12.75" customHeight="1">
      <c r="A689" s="5"/>
      <c r="B689" s="3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</row>
    <row r="690" spans="1:28" ht="12.75" customHeight="1">
      <c r="A690" s="5"/>
      <c r="B690" s="3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</row>
    <row r="691" spans="1:28" ht="12.75" customHeight="1">
      <c r="A691" s="5"/>
      <c r="B691" s="3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</row>
    <row r="692" spans="1:28" ht="12.75" customHeight="1">
      <c r="A692" s="5"/>
      <c r="B692" s="3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</row>
    <row r="693" spans="1:28" ht="12.75" customHeight="1">
      <c r="A693" s="5"/>
      <c r="B693" s="3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</row>
    <row r="694" spans="1:28" ht="12.75" customHeight="1">
      <c r="A694" s="5"/>
      <c r="B694" s="3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</row>
    <row r="695" spans="1:28" ht="12.75" customHeight="1">
      <c r="A695" s="5"/>
      <c r="B695" s="3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</row>
    <row r="696" spans="1:28" ht="12.75" customHeight="1">
      <c r="A696" s="5"/>
      <c r="B696" s="3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</row>
    <row r="697" spans="1:28" ht="12.75" customHeight="1">
      <c r="A697" s="5"/>
      <c r="B697" s="3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</row>
    <row r="698" spans="1:28" ht="12.75" customHeight="1">
      <c r="A698" s="5"/>
      <c r="B698" s="3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</row>
    <row r="699" spans="1:28" ht="12.75" customHeight="1">
      <c r="A699" s="5"/>
      <c r="B699" s="3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</row>
    <row r="700" spans="1:28" ht="12.75" customHeight="1">
      <c r="A700" s="5"/>
      <c r="B700" s="3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</row>
    <row r="701" spans="1:28" ht="12.75" customHeight="1">
      <c r="A701" s="5"/>
      <c r="B701" s="3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</row>
    <row r="702" spans="1:28" ht="12.75" customHeight="1">
      <c r="A702" s="5"/>
      <c r="B702" s="3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</row>
    <row r="703" spans="1:28" ht="12.75" customHeight="1">
      <c r="A703" s="5"/>
      <c r="B703" s="3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</row>
    <row r="704" spans="1:28" ht="12.75" customHeight="1">
      <c r="A704" s="5"/>
      <c r="B704" s="3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</row>
    <row r="705" spans="1:28" ht="12.75" customHeight="1">
      <c r="A705" s="5"/>
      <c r="B705" s="3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</row>
    <row r="706" spans="1:28" ht="12.75" customHeight="1">
      <c r="A706" s="5"/>
      <c r="B706" s="3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</row>
    <row r="707" spans="1:28" ht="12.75" customHeight="1">
      <c r="A707" s="5"/>
      <c r="B707" s="3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</row>
    <row r="708" spans="1:28" ht="12.75" customHeight="1">
      <c r="A708" s="5"/>
      <c r="B708" s="3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</row>
    <row r="709" spans="1:28" ht="12.75" customHeight="1">
      <c r="A709" s="5"/>
      <c r="B709" s="3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</row>
    <row r="710" spans="1:28" ht="12.75" customHeight="1">
      <c r="A710" s="5"/>
      <c r="B710" s="3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</row>
    <row r="711" spans="1:28" ht="12.75" customHeight="1">
      <c r="A711" s="5"/>
      <c r="B711" s="3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</row>
    <row r="712" spans="1:28" ht="12.75" customHeight="1">
      <c r="A712" s="5"/>
      <c r="B712" s="3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</row>
    <row r="713" spans="1:28" ht="12.75" customHeight="1">
      <c r="A713" s="5"/>
      <c r="B713" s="3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</row>
    <row r="714" spans="1:28" ht="12.75" customHeight="1">
      <c r="A714" s="5"/>
      <c r="B714" s="3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</row>
    <row r="715" spans="1:28" ht="12.75" customHeight="1">
      <c r="A715" s="5"/>
      <c r="B715" s="3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</row>
    <row r="716" spans="1:28" ht="12.75" customHeight="1">
      <c r="A716" s="5"/>
      <c r="B716" s="3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</row>
    <row r="717" spans="1:28" ht="12.75" customHeight="1">
      <c r="A717" s="5"/>
      <c r="B717" s="3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</row>
    <row r="718" spans="1:28" ht="12.75" customHeight="1">
      <c r="A718" s="5"/>
      <c r="B718" s="3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</row>
    <row r="719" spans="1:28" ht="12.75" customHeight="1">
      <c r="A719" s="5"/>
      <c r="B719" s="3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</row>
    <row r="720" spans="1:28" ht="12.75" customHeight="1">
      <c r="A720" s="5"/>
      <c r="B720" s="3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</row>
    <row r="721" spans="1:28" ht="12.75" customHeight="1">
      <c r="A721" s="5"/>
      <c r="B721" s="3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</row>
    <row r="722" spans="1:28" ht="12.75" customHeight="1">
      <c r="A722" s="5"/>
      <c r="B722" s="3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</row>
    <row r="723" spans="1:28" ht="12.75" customHeight="1">
      <c r="A723" s="5"/>
      <c r="B723" s="3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</row>
    <row r="724" spans="1:28" ht="12.75" customHeight="1">
      <c r="A724" s="5"/>
      <c r="B724" s="3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</row>
    <row r="725" spans="1:28" ht="12.75" customHeight="1">
      <c r="A725" s="5"/>
      <c r="B725" s="3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</row>
    <row r="726" spans="1:28" ht="12.75" customHeight="1">
      <c r="A726" s="5"/>
      <c r="B726" s="3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</row>
    <row r="727" spans="1:28" ht="12.75" customHeight="1">
      <c r="A727" s="5"/>
      <c r="B727" s="3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</row>
    <row r="728" spans="1:28" ht="12.75" customHeight="1">
      <c r="A728" s="5"/>
      <c r="B728" s="3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</row>
    <row r="729" spans="1:28" ht="12.75" customHeight="1">
      <c r="A729" s="5"/>
      <c r="B729" s="3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</row>
    <row r="730" spans="1:28" ht="12.75" customHeight="1">
      <c r="A730" s="5"/>
      <c r="B730" s="3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</row>
    <row r="731" spans="1:28" ht="12.75" customHeight="1">
      <c r="A731" s="5"/>
      <c r="B731" s="3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</row>
    <row r="732" spans="1:28" ht="12.75" customHeight="1">
      <c r="A732" s="5"/>
      <c r="B732" s="3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</row>
    <row r="733" spans="1:28" ht="12.75" customHeight="1">
      <c r="A733" s="5"/>
      <c r="B733" s="3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</row>
    <row r="734" spans="1:28" ht="12.75" customHeight="1">
      <c r="A734" s="5"/>
      <c r="B734" s="3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</row>
    <row r="735" spans="1:28" ht="12.75" customHeight="1">
      <c r="A735" s="5"/>
      <c r="B735" s="3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</row>
    <row r="736" spans="1:28" ht="12.75" customHeight="1">
      <c r="A736" s="5"/>
      <c r="B736" s="3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</row>
    <row r="737" spans="1:28" ht="12.75" customHeight="1">
      <c r="A737" s="5"/>
      <c r="B737" s="3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</row>
    <row r="738" spans="1:28" ht="12.75" customHeight="1">
      <c r="A738" s="5"/>
      <c r="B738" s="3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</row>
    <row r="739" spans="1:28" ht="12.75" customHeight="1">
      <c r="A739" s="5"/>
      <c r="B739" s="3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</row>
    <row r="740" spans="1:28" ht="12.75" customHeight="1">
      <c r="A740" s="5"/>
      <c r="B740" s="3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</row>
    <row r="741" spans="1:28" ht="12.75" customHeight="1">
      <c r="A741" s="5"/>
      <c r="B741" s="3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</row>
    <row r="742" spans="1:28" ht="12.75" customHeight="1">
      <c r="A742" s="5"/>
      <c r="B742" s="3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</row>
    <row r="743" spans="1:28" ht="12.75" customHeight="1">
      <c r="A743" s="5"/>
      <c r="B743" s="3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</row>
    <row r="744" spans="1:28" ht="12.75" customHeight="1">
      <c r="A744" s="5"/>
      <c r="B744" s="3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</row>
    <row r="745" spans="1:28" ht="12.75" customHeight="1">
      <c r="A745" s="5"/>
      <c r="B745" s="3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</row>
    <row r="746" spans="1:28" ht="12.75" customHeight="1">
      <c r="A746" s="5"/>
      <c r="B746" s="3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</row>
    <row r="747" spans="1:28" ht="12.75" customHeight="1">
      <c r="A747" s="5"/>
      <c r="B747" s="3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</row>
    <row r="748" spans="1:28" ht="12.75" customHeight="1">
      <c r="A748" s="5"/>
      <c r="B748" s="3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</row>
    <row r="749" spans="1:28" ht="12.75" customHeight="1">
      <c r="A749" s="5"/>
      <c r="B749" s="3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</row>
    <row r="750" spans="1:28" ht="12.75" customHeight="1">
      <c r="A750" s="5"/>
      <c r="B750" s="3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</row>
    <row r="751" spans="1:28" ht="12.75" customHeight="1">
      <c r="A751" s="5"/>
      <c r="B751" s="3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</row>
    <row r="752" spans="1:28" ht="12.75" customHeight="1">
      <c r="A752" s="5"/>
      <c r="B752" s="3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</row>
    <row r="753" spans="1:28" ht="12.75" customHeight="1">
      <c r="A753" s="5"/>
      <c r="B753" s="3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</row>
    <row r="754" spans="1:28" ht="12.75" customHeight="1">
      <c r="A754" s="5"/>
      <c r="B754" s="3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</row>
    <row r="755" spans="1:28" ht="12.75" customHeight="1">
      <c r="A755" s="5"/>
      <c r="B755" s="3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</row>
    <row r="756" spans="1:28" ht="12.75" customHeight="1">
      <c r="A756" s="5"/>
      <c r="B756" s="3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</row>
    <row r="757" spans="1:28" ht="12.75" customHeight="1">
      <c r="A757" s="5"/>
      <c r="B757" s="3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</row>
    <row r="758" spans="1:28" ht="12.75" customHeight="1">
      <c r="A758" s="5"/>
      <c r="B758" s="3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</row>
    <row r="759" spans="1:28" ht="12.75" customHeight="1">
      <c r="A759" s="5"/>
      <c r="B759" s="3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</row>
    <row r="760" spans="1:28" ht="12.75" customHeight="1">
      <c r="A760" s="5"/>
      <c r="B760" s="3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</row>
    <row r="761" spans="1:28" ht="12.75" customHeight="1">
      <c r="A761" s="5"/>
      <c r="B761" s="3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</row>
    <row r="762" spans="1:28" ht="12.75" customHeight="1">
      <c r="A762" s="5"/>
      <c r="B762" s="3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</row>
    <row r="763" spans="1:28" ht="12.75" customHeight="1">
      <c r="A763" s="5"/>
      <c r="B763" s="3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</row>
    <row r="764" spans="1:28" ht="12.75" customHeight="1">
      <c r="A764" s="5"/>
      <c r="B764" s="3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</row>
    <row r="765" spans="1:28" ht="12.75" customHeight="1">
      <c r="A765" s="5"/>
      <c r="B765" s="3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</row>
    <row r="766" spans="1:28" ht="12.75" customHeight="1">
      <c r="A766" s="5"/>
      <c r="B766" s="3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</row>
    <row r="767" spans="1:28" ht="12.75" customHeight="1">
      <c r="A767" s="5"/>
      <c r="B767" s="3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</row>
    <row r="768" spans="1:28" ht="12.75" customHeight="1">
      <c r="A768" s="5"/>
      <c r="B768" s="3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</row>
    <row r="769" spans="1:28" ht="12.75" customHeight="1">
      <c r="A769" s="5"/>
      <c r="B769" s="3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</row>
    <row r="770" spans="1:28" ht="12.75" customHeight="1">
      <c r="A770" s="5"/>
      <c r="B770" s="3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</row>
    <row r="771" spans="1:28" ht="12.75" customHeight="1">
      <c r="A771" s="5"/>
      <c r="B771" s="3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</row>
    <row r="772" spans="1:28" ht="12.75" customHeight="1">
      <c r="A772" s="5"/>
      <c r="B772" s="3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</row>
    <row r="773" spans="1:28" ht="12.75" customHeight="1">
      <c r="A773" s="5"/>
      <c r="B773" s="3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</row>
    <row r="774" spans="1:28" ht="12.75" customHeight="1">
      <c r="A774" s="5"/>
      <c r="B774" s="3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</row>
    <row r="775" spans="1:28" ht="12.75" customHeight="1">
      <c r="A775" s="5"/>
      <c r="B775" s="3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</row>
    <row r="776" spans="1:28" ht="12.75" customHeight="1">
      <c r="A776" s="5"/>
      <c r="B776" s="3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</row>
    <row r="777" spans="1:28" ht="12.75" customHeight="1">
      <c r="A777" s="5"/>
      <c r="B777" s="3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</row>
    <row r="778" spans="1:28" ht="12.75" customHeight="1">
      <c r="A778" s="5"/>
      <c r="B778" s="3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</row>
    <row r="779" spans="1:28" ht="12.75" customHeight="1">
      <c r="A779" s="5"/>
      <c r="B779" s="3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</row>
    <row r="780" spans="1:28" ht="12.75" customHeight="1">
      <c r="A780" s="5"/>
      <c r="B780" s="3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</row>
    <row r="781" spans="1:28" ht="12.75" customHeight="1">
      <c r="A781" s="5"/>
      <c r="B781" s="3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</row>
    <row r="782" spans="1:28" ht="12.75" customHeight="1">
      <c r="A782" s="5"/>
      <c r="B782" s="3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</row>
    <row r="783" spans="1:28" ht="12.75" customHeight="1">
      <c r="A783" s="5"/>
      <c r="B783" s="3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</row>
    <row r="784" spans="1:28" ht="12.75" customHeight="1">
      <c r="A784" s="5"/>
      <c r="B784" s="3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</row>
    <row r="785" spans="1:28" ht="12.75" customHeight="1">
      <c r="A785" s="5"/>
      <c r="B785" s="3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</row>
    <row r="786" spans="1:28" ht="12.75" customHeight="1">
      <c r="A786" s="5"/>
      <c r="B786" s="3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</row>
    <row r="787" spans="1:28" ht="12.75" customHeight="1">
      <c r="A787" s="5"/>
      <c r="B787" s="3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</row>
    <row r="788" spans="1:28" ht="12.75" customHeight="1">
      <c r="A788" s="5"/>
      <c r="B788" s="3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</row>
    <row r="789" spans="1:28" ht="12.75" customHeight="1">
      <c r="A789" s="5"/>
      <c r="B789" s="3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</row>
    <row r="790" spans="1:28" ht="12.75" customHeight="1">
      <c r="A790" s="5"/>
      <c r="B790" s="3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</row>
    <row r="791" spans="1:28" ht="12.75" customHeight="1">
      <c r="A791" s="5"/>
      <c r="B791" s="3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</row>
    <row r="792" spans="1:28" ht="12.75" customHeight="1">
      <c r="A792" s="5"/>
      <c r="B792" s="3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</row>
    <row r="793" spans="1:28" ht="12.75" customHeight="1">
      <c r="A793" s="5"/>
      <c r="B793" s="3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</row>
    <row r="794" spans="1:28" ht="12.75" customHeight="1">
      <c r="A794" s="5"/>
      <c r="B794" s="3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</row>
    <row r="795" spans="1:28" ht="12.75" customHeight="1">
      <c r="A795" s="5"/>
      <c r="B795" s="3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</row>
    <row r="796" spans="1:28" ht="12.75" customHeight="1">
      <c r="A796" s="5"/>
      <c r="B796" s="3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</row>
    <row r="797" spans="1:28" ht="12.75" customHeight="1">
      <c r="A797" s="5"/>
      <c r="B797" s="3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</row>
    <row r="798" spans="1:28" ht="12.75" customHeight="1">
      <c r="A798" s="5"/>
      <c r="B798" s="3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</row>
    <row r="799" spans="1:28" ht="12.75" customHeight="1">
      <c r="A799" s="5"/>
      <c r="B799" s="3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</row>
    <row r="800" spans="1:28" ht="12.75" customHeight="1">
      <c r="A800" s="5"/>
      <c r="B800" s="3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</row>
    <row r="801" spans="1:28" ht="12.75" customHeight="1">
      <c r="A801" s="5"/>
      <c r="B801" s="3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</row>
    <row r="802" spans="1:28" ht="12.75" customHeight="1">
      <c r="A802" s="5"/>
      <c r="B802" s="3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</row>
    <row r="803" spans="1:28" ht="12.75" customHeight="1">
      <c r="A803" s="5"/>
      <c r="B803" s="3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</row>
    <row r="804" spans="1:28" ht="12.75" customHeight="1">
      <c r="A804" s="5"/>
      <c r="B804" s="3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</row>
    <row r="805" spans="1:28" ht="12.75" customHeight="1">
      <c r="A805" s="5"/>
      <c r="B805" s="3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</row>
    <row r="806" spans="1:28" ht="12.75" customHeight="1">
      <c r="A806" s="5"/>
      <c r="B806" s="3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</row>
    <row r="807" spans="1:28" ht="12.75" customHeight="1">
      <c r="A807" s="5"/>
      <c r="B807" s="3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</row>
    <row r="808" spans="1:28" ht="12.75" customHeight="1">
      <c r="A808" s="5"/>
      <c r="B808" s="3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</row>
    <row r="809" spans="1:28" ht="12.75" customHeight="1">
      <c r="A809" s="5"/>
      <c r="B809" s="3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</row>
    <row r="810" spans="1:28" ht="12.75" customHeight="1">
      <c r="A810" s="5"/>
      <c r="B810" s="3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</row>
    <row r="811" spans="1:28" ht="12.75" customHeight="1">
      <c r="A811" s="5"/>
      <c r="B811" s="3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</row>
    <row r="812" spans="1:28" ht="12.75" customHeight="1">
      <c r="A812" s="5"/>
      <c r="B812" s="3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</row>
    <row r="813" spans="1:28" ht="12.75" customHeight="1">
      <c r="A813" s="5"/>
      <c r="B813" s="3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</row>
    <row r="814" spans="1:28" ht="12.75" customHeight="1">
      <c r="A814" s="5"/>
      <c r="B814" s="3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</row>
    <row r="815" spans="1:28" ht="12.75" customHeight="1">
      <c r="A815" s="5"/>
      <c r="B815" s="3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</row>
    <row r="816" spans="1:28" ht="12.75" customHeight="1">
      <c r="A816" s="5"/>
      <c r="B816" s="3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</row>
    <row r="817" spans="1:28" ht="12.75" customHeight="1">
      <c r="A817" s="5"/>
      <c r="B817" s="3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</row>
    <row r="818" spans="1:28" ht="12.75" customHeight="1">
      <c r="A818" s="5"/>
      <c r="B818" s="3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</row>
    <row r="819" spans="1:28" ht="12.75" customHeight="1">
      <c r="A819" s="5"/>
      <c r="B819" s="3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</row>
    <row r="820" spans="1:28" ht="12.75" customHeight="1">
      <c r="A820" s="5"/>
      <c r="B820" s="3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</row>
    <row r="821" spans="1:28" ht="12.75" customHeight="1">
      <c r="A821" s="5"/>
      <c r="B821" s="3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</row>
    <row r="822" spans="1:28" ht="12.75" customHeight="1">
      <c r="A822" s="5"/>
      <c r="B822" s="3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</row>
    <row r="823" spans="1:28" ht="12.75" customHeight="1">
      <c r="A823" s="5"/>
      <c r="B823" s="3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</row>
    <row r="824" spans="1:28" ht="12.75" customHeight="1">
      <c r="A824" s="5"/>
      <c r="B824" s="3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</row>
    <row r="825" spans="1:28" ht="12.75" customHeight="1">
      <c r="A825" s="5"/>
      <c r="B825" s="3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</row>
    <row r="826" spans="1:28" ht="12.75" customHeight="1">
      <c r="A826" s="5"/>
      <c r="B826" s="3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</row>
    <row r="827" spans="1:28" ht="12.75" customHeight="1">
      <c r="A827" s="5"/>
      <c r="B827" s="3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</row>
    <row r="828" spans="1:28" ht="12.75" customHeight="1">
      <c r="A828" s="5"/>
      <c r="B828" s="3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</row>
    <row r="829" spans="1:28" ht="12.75" customHeight="1">
      <c r="A829" s="5"/>
      <c r="B829" s="3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</row>
    <row r="830" spans="1:28" ht="12.75" customHeight="1">
      <c r="A830" s="5"/>
      <c r="B830" s="3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</row>
    <row r="831" spans="1:28" ht="12.75" customHeight="1">
      <c r="A831" s="5"/>
      <c r="B831" s="3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</row>
    <row r="832" spans="1:28" ht="12.75" customHeight="1">
      <c r="A832" s="5"/>
      <c r="B832" s="3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</row>
    <row r="833" spans="1:28" ht="12.75" customHeight="1">
      <c r="A833" s="5"/>
      <c r="B833" s="3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</row>
    <row r="834" spans="1:28" ht="12.75" customHeight="1">
      <c r="A834" s="5"/>
      <c r="B834" s="3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</row>
    <row r="835" spans="1:28" ht="12.75" customHeight="1">
      <c r="A835" s="5"/>
      <c r="B835" s="3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</row>
    <row r="836" spans="1:28" ht="12.75" customHeight="1">
      <c r="A836" s="5"/>
      <c r="B836" s="3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</row>
    <row r="837" spans="1:28" ht="12.75" customHeight="1">
      <c r="A837" s="5"/>
      <c r="B837" s="3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</row>
    <row r="838" spans="1:28" ht="12.75" customHeight="1">
      <c r="A838" s="5"/>
      <c r="B838" s="3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</row>
    <row r="839" spans="1:28" ht="12.75" customHeight="1">
      <c r="A839" s="5"/>
      <c r="B839" s="3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</row>
    <row r="840" spans="1:28" ht="12.75" customHeight="1">
      <c r="A840" s="5"/>
      <c r="B840" s="3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</row>
    <row r="841" spans="1:28" ht="12.75" customHeight="1">
      <c r="A841" s="5"/>
      <c r="B841" s="3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</row>
    <row r="842" spans="1:28" ht="12.75" customHeight="1">
      <c r="A842" s="5"/>
      <c r="B842" s="3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</row>
    <row r="843" spans="1:28" ht="12.75" customHeight="1">
      <c r="A843" s="5"/>
      <c r="B843" s="3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</row>
    <row r="844" spans="1:28" ht="12.75" customHeight="1">
      <c r="A844" s="5"/>
      <c r="B844" s="3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</row>
    <row r="845" spans="1:28" ht="12.75" customHeight="1">
      <c r="A845" s="5"/>
      <c r="B845" s="3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</row>
    <row r="846" spans="1:28" ht="12.75" customHeight="1">
      <c r="A846" s="5"/>
      <c r="B846" s="3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</row>
    <row r="847" spans="1:28" ht="12.75" customHeight="1">
      <c r="A847" s="5"/>
      <c r="B847" s="3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</row>
    <row r="848" spans="1:28" ht="12.75" customHeight="1">
      <c r="A848" s="5"/>
      <c r="B848" s="3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</row>
    <row r="849" spans="1:28" ht="12.75" customHeight="1">
      <c r="A849" s="5"/>
      <c r="B849" s="3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</row>
    <row r="850" spans="1:28" ht="12.75" customHeight="1">
      <c r="A850" s="5"/>
      <c r="B850" s="3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</row>
    <row r="851" spans="1:28" ht="12.75" customHeight="1">
      <c r="A851" s="5"/>
      <c r="B851" s="3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</row>
    <row r="852" spans="1:28" ht="12.75" customHeight="1">
      <c r="A852" s="5"/>
      <c r="B852" s="3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</row>
    <row r="853" spans="1:28" ht="12.75" customHeight="1">
      <c r="A853" s="5"/>
      <c r="B853" s="3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</row>
    <row r="854" spans="1:28" ht="12.75" customHeight="1">
      <c r="A854" s="5"/>
      <c r="B854" s="3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</row>
    <row r="855" spans="1:28" ht="12.75" customHeight="1">
      <c r="A855" s="5"/>
      <c r="B855" s="3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</row>
    <row r="856" spans="1:28" ht="12.75" customHeight="1">
      <c r="A856" s="5"/>
      <c r="B856" s="3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</row>
    <row r="857" spans="1:28" ht="12.75" customHeight="1">
      <c r="A857" s="5"/>
      <c r="B857" s="3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</row>
    <row r="858" spans="1:28" ht="12.75" customHeight="1">
      <c r="A858" s="5"/>
      <c r="B858" s="3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</row>
    <row r="859" spans="1:28" ht="12.75" customHeight="1">
      <c r="A859" s="5"/>
      <c r="B859" s="3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</row>
    <row r="860" spans="1:28" ht="12.75" customHeight="1">
      <c r="A860" s="5"/>
      <c r="B860" s="3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</row>
    <row r="861" spans="1:28" ht="12.75" customHeight="1">
      <c r="A861" s="5"/>
      <c r="B861" s="3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</row>
    <row r="862" spans="1:28" ht="12.75" customHeight="1">
      <c r="A862" s="5"/>
      <c r="B862" s="3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</row>
    <row r="863" spans="1:28" ht="12.75" customHeight="1">
      <c r="A863" s="5"/>
      <c r="B863" s="3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</row>
    <row r="864" spans="1:28" ht="12.75" customHeight="1">
      <c r="A864" s="5"/>
      <c r="B864" s="3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</row>
    <row r="865" spans="1:28" ht="12.75" customHeight="1">
      <c r="A865" s="5"/>
      <c r="B865" s="3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</row>
    <row r="866" spans="1:28" ht="12.75" customHeight="1">
      <c r="A866" s="5"/>
      <c r="B866" s="3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</row>
    <row r="867" spans="1:28" ht="12.75" customHeight="1">
      <c r="A867" s="5"/>
      <c r="B867" s="3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</row>
    <row r="868" spans="1:28" ht="12.75" customHeight="1">
      <c r="A868" s="5"/>
      <c r="B868" s="3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</row>
    <row r="869" spans="1:28" ht="12.75" customHeight="1">
      <c r="A869" s="5"/>
      <c r="B869" s="3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</row>
    <row r="870" spans="1:28" ht="12.75" customHeight="1">
      <c r="A870" s="5"/>
      <c r="B870" s="3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</row>
    <row r="871" spans="1:28" ht="12.75" customHeight="1">
      <c r="A871" s="5"/>
      <c r="B871" s="3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</row>
    <row r="872" spans="1:28" ht="12.75" customHeight="1">
      <c r="A872" s="5"/>
      <c r="B872" s="3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</row>
    <row r="873" spans="1:28" ht="12.75" customHeight="1">
      <c r="A873" s="5"/>
      <c r="B873" s="3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</row>
    <row r="874" spans="1:28" ht="12.75" customHeight="1">
      <c r="A874" s="5"/>
      <c r="B874" s="3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</row>
    <row r="875" spans="1:28" ht="12.75" customHeight="1">
      <c r="A875" s="5"/>
      <c r="B875" s="3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</row>
    <row r="876" spans="1:28" ht="12.75" customHeight="1">
      <c r="A876" s="5"/>
      <c r="B876" s="3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</row>
    <row r="877" spans="1:28" ht="12.75" customHeight="1">
      <c r="A877" s="5"/>
      <c r="B877" s="3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</row>
    <row r="878" spans="1:28" ht="12.75" customHeight="1">
      <c r="A878" s="5"/>
      <c r="B878" s="3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</row>
    <row r="879" spans="1:28" ht="12.75" customHeight="1">
      <c r="A879" s="5"/>
      <c r="B879" s="3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</row>
    <row r="880" spans="1:28" ht="12.75" customHeight="1">
      <c r="A880" s="5"/>
      <c r="B880" s="3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</row>
    <row r="881" spans="1:28" ht="12.75" customHeight="1">
      <c r="A881" s="5"/>
      <c r="B881" s="3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</row>
    <row r="882" spans="1:28" ht="12.75" customHeight="1">
      <c r="A882" s="5"/>
      <c r="B882" s="3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</row>
    <row r="883" spans="1:28" ht="12.75" customHeight="1">
      <c r="A883" s="5"/>
      <c r="B883" s="3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</row>
    <row r="884" spans="1:28" ht="12.75" customHeight="1">
      <c r="A884" s="5"/>
      <c r="B884" s="3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</row>
    <row r="885" spans="1:28" ht="12.75" customHeight="1">
      <c r="A885" s="5"/>
      <c r="B885" s="3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</row>
    <row r="886" spans="1:28" ht="12.75" customHeight="1">
      <c r="A886" s="5"/>
      <c r="B886" s="3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</row>
    <row r="887" spans="1:28" ht="12.75" customHeight="1">
      <c r="A887" s="5"/>
      <c r="B887" s="3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</row>
    <row r="888" spans="1:28" ht="12.75" customHeight="1">
      <c r="A888" s="5"/>
      <c r="B888" s="3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</row>
    <row r="889" spans="1:28" ht="12.75" customHeight="1">
      <c r="A889" s="5"/>
      <c r="B889" s="3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</row>
    <row r="890" spans="1:28" ht="12.75" customHeight="1">
      <c r="A890" s="5"/>
      <c r="B890" s="3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</row>
    <row r="891" spans="1:28" ht="12.75" customHeight="1">
      <c r="A891" s="5"/>
      <c r="B891" s="3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</row>
    <row r="892" spans="1:28" ht="12.75" customHeight="1">
      <c r="A892" s="5"/>
      <c r="B892" s="3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</row>
    <row r="893" spans="1:28" ht="12.75" customHeight="1">
      <c r="A893" s="5"/>
      <c r="B893" s="3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</row>
    <row r="894" spans="1:28" ht="12.75" customHeight="1">
      <c r="A894" s="5"/>
      <c r="B894" s="3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</row>
    <row r="895" spans="1:28" ht="12.75" customHeight="1">
      <c r="A895" s="5"/>
      <c r="B895" s="3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</row>
    <row r="896" spans="1:28" ht="12.75" customHeight="1">
      <c r="A896" s="5"/>
      <c r="B896" s="3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</row>
    <row r="897" spans="1:28" ht="12.75" customHeight="1">
      <c r="A897" s="5"/>
      <c r="B897" s="3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</row>
    <row r="898" spans="1:28" ht="12.75" customHeight="1">
      <c r="A898" s="5"/>
      <c r="B898" s="3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</row>
    <row r="899" spans="1:28" ht="12.75" customHeight="1">
      <c r="A899" s="5"/>
      <c r="B899" s="3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</row>
    <row r="900" spans="1:28" ht="12.75" customHeight="1">
      <c r="A900" s="5"/>
      <c r="B900" s="3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</row>
    <row r="901" spans="1:28" ht="12.75" customHeight="1">
      <c r="A901" s="5"/>
      <c r="B901" s="3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</row>
    <row r="902" spans="1:28" ht="12.75" customHeight="1">
      <c r="A902" s="5"/>
      <c r="B902" s="3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</row>
    <row r="903" spans="1:28" ht="12.75" customHeight="1">
      <c r="A903" s="5"/>
      <c r="B903" s="3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</row>
    <row r="904" spans="1:28" ht="12.75" customHeight="1">
      <c r="A904" s="5"/>
      <c r="B904" s="3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</row>
    <row r="905" spans="1:28" ht="12.75" customHeight="1">
      <c r="A905" s="5"/>
      <c r="B905" s="3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</row>
    <row r="906" spans="1:28" ht="12.75" customHeight="1">
      <c r="A906" s="5"/>
      <c r="B906" s="3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</row>
    <row r="907" spans="1:28" ht="12.75" customHeight="1">
      <c r="A907" s="5"/>
      <c r="B907" s="3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</row>
    <row r="908" spans="1:28" ht="12.75" customHeight="1">
      <c r="A908" s="5"/>
      <c r="B908" s="3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</row>
    <row r="909" spans="1:28" ht="12.75" customHeight="1">
      <c r="A909" s="5"/>
      <c r="B909" s="3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</row>
    <row r="910" spans="1:28" ht="12.75" customHeight="1">
      <c r="A910" s="5"/>
      <c r="B910" s="3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</row>
    <row r="911" spans="1:28" ht="12.75" customHeight="1">
      <c r="A911" s="5"/>
      <c r="B911" s="3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</row>
    <row r="912" spans="1:28" ht="12.75" customHeight="1">
      <c r="A912" s="5"/>
      <c r="B912" s="3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</row>
    <row r="913" spans="1:28" ht="12.75" customHeight="1">
      <c r="A913" s="5"/>
      <c r="B913" s="3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</row>
    <row r="914" spans="1:28" ht="12.75" customHeight="1">
      <c r="A914" s="5"/>
      <c r="B914" s="3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</row>
    <row r="915" spans="1:28" ht="12.75" customHeight="1">
      <c r="A915" s="5"/>
      <c r="B915" s="3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</row>
    <row r="916" spans="1:28" ht="12.75" customHeight="1">
      <c r="A916" s="5"/>
      <c r="B916" s="3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</row>
    <row r="917" spans="1:28" ht="12.75" customHeight="1">
      <c r="A917" s="5"/>
      <c r="B917" s="3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</row>
    <row r="918" spans="1:28" ht="12.75" customHeight="1">
      <c r="A918" s="5"/>
      <c r="B918" s="3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</row>
    <row r="919" spans="1:28" ht="12.75" customHeight="1">
      <c r="A919" s="5"/>
      <c r="B919" s="3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</row>
    <row r="920" spans="1:28" ht="12.75" customHeight="1">
      <c r="A920" s="5"/>
      <c r="B920" s="3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</row>
    <row r="921" spans="1:28" ht="12.75" customHeight="1">
      <c r="A921" s="5"/>
      <c r="B921" s="3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</row>
    <row r="922" spans="1:28" ht="12.75" customHeight="1">
      <c r="A922" s="5"/>
      <c r="B922" s="3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</row>
    <row r="923" spans="1:28" ht="12.75" customHeight="1">
      <c r="A923" s="5"/>
      <c r="B923" s="3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</row>
    <row r="924" spans="1:28" ht="12.75" customHeight="1">
      <c r="A924" s="5"/>
      <c r="B924" s="3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</row>
    <row r="925" spans="1:28" ht="12.75" customHeight="1">
      <c r="A925" s="5"/>
      <c r="B925" s="3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</row>
    <row r="926" spans="1:28" ht="12.75" customHeight="1">
      <c r="A926" s="5"/>
      <c r="B926" s="3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</row>
    <row r="927" spans="1:28" ht="12.75" customHeight="1">
      <c r="A927" s="5"/>
      <c r="B927" s="3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</row>
    <row r="928" spans="1:28" ht="12.75" customHeight="1">
      <c r="A928" s="5"/>
      <c r="B928" s="3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</row>
    <row r="929" spans="1:28" ht="12.75" customHeight="1">
      <c r="A929" s="5"/>
      <c r="B929" s="3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</row>
    <row r="930" spans="1:28" ht="12.75" customHeight="1">
      <c r="A930" s="5"/>
      <c r="B930" s="3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</row>
    <row r="931" spans="1:28" ht="12.75" customHeight="1">
      <c r="A931" s="5"/>
      <c r="B931" s="3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</row>
    <row r="932" spans="1:28" ht="12.75" customHeight="1">
      <c r="A932" s="5"/>
      <c r="B932" s="3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</row>
    <row r="933" spans="1:28" ht="12.75" customHeight="1">
      <c r="A933" s="5"/>
      <c r="B933" s="3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</row>
    <row r="934" spans="1:28" ht="12.75" customHeight="1">
      <c r="A934" s="5"/>
      <c r="B934" s="3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</row>
    <row r="935" spans="1:28" ht="12.75" customHeight="1">
      <c r="A935" s="5"/>
      <c r="B935" s="3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</row>
    <row r="936" spans="1:28" ht="12.75" customHeight="1">
      <c r="A936" s="5"/>
      <c r="B936" s="3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</row>
    <row r="937" spans="1:28" ht="12.75" customHeight="1">
      <c r="A937" s="5"/>
      <c r="B937" s="3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</row>
    <row r="938" spans="1:28" ht="12.75" customHeight="1">
      <c r="A938" s="5"/>
      <c r="B938" s="3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</row>
    <row r="939" spans="1:28" ht="12.75" customHeight="1">
      <c r="A939" s="5"/>
      <c r="B939" s="3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</row>
    <row r="940" spans="1:28" ht="12.75" customHeight="1">
      <c r="A940" s="5"/>
      <c r="B940" s="3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</row>
    <row r="941" spans="1:28" ht="12.75" customHeight="1">
      <c r="A941" s="5"/>
      <c r="B941" s="3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</row>
    <row r="942" spans="1:28" ht="12.75" customHeight="1">
      <c r="A942" s="5"/>
      <c r="B942" s="3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</row>
    <row r="943" spans="1:28" ht="12.75" customHeight="1">
      <c r="A943" s="5"/>
      <c r="B943" s="3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</row>
    <row r="944" spans="1:28" ht="12.75" customHeight="1">
      <c r="A944" s="5"/>
      <c r="B944" s="3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</row>
    <row r="945" spans="1:28" ht="12.75" customHeight="1">
      <c r="A945" s="5"/>
      <c r="B945" s="3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</row>
    <row r="946" spans="1:28" ht="12.75" customHeight="1">
      <c r="A946" s="5"/>
      <c r="B946" s="3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</row>
    <row r="947" spans="1:28" ht="12.75" customHeight="1">
      <c r="A947" s="5"/>
      <c r="B947" s="3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</row>
    <row r="948" spans="1:28" ht="12.75" customHeight="1">
      <c r="A948" s="5"/>
      <c r="B948" s="3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</row>
    <row r="949" spans="1:28" ht="12.75" customHeight="1">
      <c r="A949" s="5"/>
      <c r="B949" s="3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</row>
    <row r="950" spans="1:28" ht="12.75" customHeight="1">
      <c r="A950" s="5"/>
      <c r="B950" s="3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</row>
    <row r="951" spans="1:28" ht="12.75" customHeight="1">
      <c r="A951" s="5"/>
      <c r="B951" s="3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</row>
    <row r="952" spans="1:28" ht="12.75" customHeight="1">
      <c r="A952" s="5"/>
      <c r="B952" s="3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</row>
    <row r="953" spans="1:28" ht="12.75" customHeight="1">
      <c r="A953" s="5"/>
      <c r="B953" s="3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</row>
    <row r="954" spans="1:28" ht="12.75" customHeight="1">
      <c r="A954" s="5"/>
      <c r="B954" s="3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</row>
    <row r="955" spans="1:28" ht="12.75" customHeight="1">
      <c r="A955" s="5"/>
      <c r="B955" s="3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</row>
    <row r="956" spans="1:28" ht="12.75" customHeight="1">
      <c r="A956" s="5"/>
      <c r="B956" s="3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</row>
    <row r="957" spans="1:28" ht="12.75" customHeight="1">
      <c r="A957" s="5"/>
      <c r="B957" s="3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</row>
    <row r="958" spans="1:28" ht="12.75" customHeight="1">
      <c r="A958" s="5"/>
      <c r="B958" s="3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</row>
    <row r="959" spans="1:28" ht="12.75" customHeight="1">
      <c r="A959" s="5"/>
      <c r="B959" s="3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</row>
    <row r="960" spans="1:28" ht="12.75" customHeight="1">
      <c r="A960" s="5"/>
      <c r="B960" s="3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</row>
    <row r="961" spans="1:28" ht="12.75" customHeight="1">
      <c r="A961" s="5"/>
      <c r="B961" s="3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</row>
    <row r="962" spans="1:28" ht="12.75" customHeight="1">
      <c r="A962" s="5"/>
      <c r="B962" s="3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</row>
    <row r="963" spans="1:28" ht="12.75" customHeight="1">
      <c r="A963" s="5"/>
      <c r="B963" s="3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</row>
    <row r="964" spans="1:28" ht="12.75" customHeight="1">
      <c r="A964" s="5"/>
      <c r="B964" s="3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</row>
    <row r="965" spans="1:28" ht="12.75" customHeight="1">
      <c r="A965" s="5"/>
      <c r="B965" s="3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</row>
    <row r="966" spans="1:28" ht="12.75" customHeight="1">
      <c r="A966" s="5"/>
      <c r="B966" s="3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</row>
    <row r="967" spans="1:28" ht="12.75" customHeight="1">
      <c r="A967" s="5"/>
      <c r="B967" s="3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</row>
    <row r="968" spans="1:28" ht="12.75" customHeight="1">
      <c r="A968" s="5"/>
      <c r="B968" s="3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</row>
    <row r="969" spans="1:28" ht="12.75" customHeight="1">
      <c r="A969" s="5"/>
      <c r="B969" s="3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</row>
    <row r="970" spans="1:28" ht="12.75" customHeight="1">
      <c r="A970" s="5"/>
      <c r="B970" s="3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</row>
    <row r="971" spans="1:28" ht="12.75" customHeight="1">
      <c r="A971" s="5"/>
      <c r="B971" s="3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</row>
    <row r="972" spans="1:28" ht="12.75" customHeight="1">
      <c r="A972" s="5"/>
      <c r="B972" s="3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</row>
    <row r="973" spans="1:28" ht="12.75" customHeight="1">
      <c r="A973" s="5"/>
      <c r="B973" s="3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</row>
    <row r="974" spans="1:28" ht="12.75" customHeight="1">
      <c r="A974" s="5"/>
      <c r="B974" s="3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</row>
    <row r="975" spans="1:28" ht="12.75" customHeight="1">
      <c r="A975" s="5"/>
      <c r="B975" s="3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</row>
    <row r="976" spans="1:28" ht="12.75" customHeight="1">
      <c r="A976" s="5"/>
      <c r="B976" s="3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</row>
    <row r="977" spans="1:28" ht="12.75" customHeight="1">
      <c r="A977" s="5"/>
      <c r="B977" s="3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</row>
    <row r="978" spans="1:28" ht="12.75" customHeight="1">
      <c r="A978" s="5"/>
      <c r="B978" s="3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</row>
    <row r="979" spans="1:28" ht="12.75" customHeight="1">
      <c r="A979" s="5"/>
      <c r="B979" s="3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</row>
    <row r="980" spans="1:28" ht="12.75" customHeight="1">
      <c r="A980" s="5"/>
      <c r="B980" s="3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</row>
    <row r="981" spans="1:28" ht="12.75" customHeight="1">
      <c r="A981" s="5"/>
      <c r="B981" s="3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</row>
    <row r="982" spans="1:28" ht="12.75" customHeight="1">
      <c r="A982" s="5"/>
      <c r="B982" s="3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</row>
    <row r="983" spans="1:28" ht="12.75" customHeight="1">
      <c r="A983" s="5"/>
      <c r="B983" s="3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</row>
    <row r="984" spans="1:28" ht="12.75" customHeight="1">
      <c r="A984" s="5"/>
      <c r="B984" s="3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</row>
    <row r="985" spans="1:28" ht="12.75" customHeight="1">
      <c r="A985" s="5"/>
      <c r="B985" s="3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</row>
    <row r="986" spans="1:28" ht="12.75" customHeight="1">
      <c r="A986" s="5"/>
      <c r="B986" s="3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</row>
    <row r="987" spans="1:28" ht="12.75" customHeight="1">
      <c r="A987" s="5"/>
      <c r="B987" s="3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</row>
    <row r="988" spans="1:28" ht="12.75" customHeight="1">
      <c r="A988" s="5"/>
      <c r="B988" s="3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</row>
    <row r="989" spans="1:28" ht="12.75" customHeight="1">
      <c r="A989" s="5"/>
      <c r="B989" s="3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</row>
    <row r="990" spans="1:28" ht="12.75" customHeight="1">
      <c r="A990" s="5"/>
      <c r="B990" s="3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</row>
    <row r="991" spans="1:28" ht="12.75" customHeight="1">
      <c r="A991" s="5"/>
      <c r="B991" s="3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</row>
    <row r="992" spans="1:28" ht="12.75" customHeight="1">
      <c r="A992" s="5"/>
      <c r="B992" s="3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</row>
    <row r="993" spans="1:28" ht="12.75" customHeight="1">
      <c r="A993" s="5"/>
      <c r="B993" s="3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</row>
    <row r="994" spans="1:28" ht="12.75" customHeight="1">
      <c r="A994" s="5"/>
      <c r="B994" s="3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</row>
    <row r="995" spans="1:28" ht="12.75" customHeight="1">
      <c r="A995" s="5"/>
      <c r="B995" s="3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</row>
    <row r="996" spans="1:28" ht="12.75" customHeight="1">
      <c r="A996" s="5"/>
      <c r="B996" s="3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</row>
    <row r="997" spans="1:28" ht="12.75" customHeight="1">
      <c r="A997" s="5"/>
      <c r="B997" s="3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</row>
    <row r="998" spans="1:28" ht="12.75" customHeight="1">
      <c r="A998" s="5"/>
      <c r="B998" s="3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</row>
    <row r="999" spans="1:28" ht="12.75" customHeight="1">
      <c r="A999" s="5"/>
      <c r="B999" s="3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</row>
    <row r="1000" spans="1:28" ht="12.75" customHeight="1">
      <c r="A1000" s="5"/>
      <c r="B1000" s="3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</row>
  </sheetData>
  <mergeCells count="2">
    <mergeCell ref="A1:D1"/>
    <mergeCell ref="D2:F2"/>
  </mergeCells>
  <hyperlinks>
    <hyperlink ref="A3" r:id="rId1"/>
    <hyperlink ref="A4" r:id="rId2"/>
    <hyperlink ref="A5" r:id="rId3"/>
    <hyperlink ref="A6" r:id="rId4"/>
    <hyperlink ref="A7" r:id="rId5"/>
    <hyperlink ref="A8" r:id="rId6"/>
    <hyperlink ref="A12" r:id="rId7"/>
  </hyperlinks>
  <pageMargins left="0.35433070866141736" right="0.35433070866141736" top="0.35433070866141736" bottom="0.47244094488188981" header="0" footer="0"/>
  <pageSetup paperSize="9" orientation="landscape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Z1028"/>
  <sheetViews>
    <sheetView topLeftCell="A2" workbookViewId="0"/>
  </sheetViews>
  <sheetFormatPr defaultColWidth="14.42578125" defaultRowHeight="15.75" customHeight="1"/>
  <cols>
    <col min="1" max="1" width="9.140625" customWidth="1"/>
    <col min="2" max="2" width="19.28515625" customWidth="1"/>
    <col min="3" max="3" width="32.140625" customWidth="1"/>
    <col min="4" max="4" width="20" customWidth="1"/>
    <col min="5" max="5" width="29.7109375" customWidth="1"/>
    <col min="6" max="6" width="37.140625" customWidth="1"/>
    <col min="7" max="7" width="40.7109375" customWidth="1"/>
    <col min="8" max="8" width="23.42578125" customWidth="1"/>
    <col min="9" max="9" width="19.28515625" customWidth="1"/>
    <col min="10" max="10" width="18.42578125" customWidth="1"/>
    <col min="11" max="11" width="18" customWidth="1"/>
    <col min="12" max="12" width="35" customWidth="1"/>
    <col min="13" max="14" width="9.140625" customWidth="1"/>
    <col min="15" max="15" width="3" customWidth="1"/>
    <col min="16" max="16" width="0.85546875" hidden="1" customWidth="1"/>
    <col min="17" max="18" width="9.140625" hidden="1" customWidth="1"/>
    <col min="19" max="26" width="9.140625" customWidth="1"/>
  </cols>
  <sheetData>
    <row r="1" spans="1:26" ht="180" hidden="1" customHeight="1">
      <c r="A1" s="884"/>
      <c r="B1" s="884"/>
      <c r="C1" s="884"/>
      <c r="D1" s="884"/>
      <c r="E1" s="884"/>
      <c r="F1" s="885"/>
      <c r="G1" s="884"/>
      <c r="H1" s="884"/>
      <c r="I1" s="884"/>
      <c r="J1" s="884"/>
      <c r="K1" s="886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</row>
    <row r="2" spans="1:26" ht="1.5" customHeight="1">
      <c r="A2" s="884"/>
      <c r="B2" s="1"/>
      <c r="C2" s="1"/>
      <c r="D2" s="1"/>
      <c r="E2" s="884"/>
      <c r="F2" s="885"/>
      <c r="G2" s="887"/>
      <c r="H2" s="887"/>
      <c r="I2" s="887"/>
      <c r="J2" s="884"/>
      <c r="K2" s="886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</row>
    <row r="3" spans="1:26" ht="45" customHeight="1">
      <c r="A3" s="884"/>
      <c r="B3" s="1271" t="s">
        <v>1349</v>
      </c>
      <c r="C3" s="1239"/>
      <c r="D3" s="1239"/>
      <c r="E3" s="884"/>
      <c r="F3" s="885"/>
      <c r="G3" s="1443" t="s">
        <v>1350</v>
      </c>
      <c r="H3" s="1239"/>
      <c r="I3" s="1239"/>
      <c r="J3" s="884"/>
      <c r="K3" s="886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</row>
    <row r="4" spans="1:26" ht="29.25" customHeight="1">
      <c r="A4" s="1444" t="s">
        <v>1351</v>
      </c>
      <c r="B4" s="1291"/>
      <c r="C4" s="1291"/>
      <c r="D4" s="1291"/>
      <c r="E4" s="1291"/>
      <c r="F4" s="1291"/>
      <c r="G4" s="1291"/>
      <c r="H4" s="1291"/>
      <c r="I4" s="1291"/>
      <c r="J4" s="1292"/>
      <c r="K4" s="886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  <c r="Y4" s="884"/>
      <c r="Z4" s="884"/>
    </row>
    <row r="5" spans="1:26" ht="31.5" customHeight="1">
      <c r="A5" s="888" t="s">
        <v>224</v>
      </c>
      <c r="B5" s="888" t="s">
        <v>2</v>
      </c>
      <c r="C5" s="888" t="s">
        <v>1352</v>
      </c>
      <c r="D5" s="888" t="s">
        <v>315</v>
      </c>
      <c r="E5" s="888" t="s">
        <v>5</v>
      </c>
      <c r="F5" s="888" t="s">
        <v>4</v>
      </c>
      <c r="G5" s="888" t="s">
        <v>7</v>
      </c>
      <c r="H5" s="888" t="s">
        <v>6</v>
      </c>
      <c r="I5" s="888" t="s">
        <v>1353</v>
      </c>
      <c r="J5" s="888" t="s">
        <v>10</v>
      </c>
      <c r="K5" s="886"/>
      <c r="L5" s="884"/>
      <c r="M5" s="884"/>
      <c r="N5" s="884"/>
      <c r="O5" s="884"/>
      <c r="P5" s="884"/>
      <c r="Q5" s="884"/>
      <c r="R5" s="884"/>
      <c r="S5" s="884"/>
      <c r="T5" s="884"/>
      <c r="U5" s="884"/>
      <c r="V5" s="884"/>
      <c r="W5" s="884"/>
      <c r="X5" s="884"/>
      <c r="Y5" s="884"/>
      <c r="Z5" s="884"/>
    </row>
    <row r="6" spans="1:26" ht="21.75" customHeight="1">
      <c r="A6" s="105" t="s">
        <v>17</v>
      </c>
      <c r="B6" s="1421"/>
      <c r="C6" s="1445" t="s">
        <v>1354</v>
      </c>
      <c r="D6" s="855" t="s">
        <v>1355</v>
      </c>
      <c r="E6" s="1446"/>
      <c r="F6" s="1228" t="s">
        <v>1356</v>
      </c>
      <c r="G6" s="1228" t="s">
        <v>1357</v>
      </c>
      <c r="H6" s="855" t="s">
        <v>26</v>
      </c>
      <c r="I6" s="889">
        <v>12000</v>
      </c>
      <c r="J6" s="889">
        <f t="shared" ref="J6:J17" si="0">I6*0.8</f>
        <v>9600</v>
      </c>
      <c r="K6" s="886"/>
      <c r="L6" s="884"/>
      <c r="M6" s="884"/>
      <c r="N6" s="884"/>
      <c r="O6" s="884"/>
      <c r="P6" s="884"/>
      <c r="Q6" s="884"/>
      <c r="R6" s="884"/>
      <c r="S6" s="884"/>
      <c r="T6" s="884"/>
      <c r="U6" s="884"/>
      <c r="V6" s="884"/>
      <c r="W6" s="884"/>
      <c r="X6" s="884"/>
      <c r="Y6" s="884"/>
      <c r="Z6" s="884"/>
    </row>
    <row r="7" spans="1:26" ht="21.75" customHeight="1">
      <c r="A7" s="111" t="s">
        <v>17</v>
      </c>
      <c r="B7" s="1220"/>
      <c r="C7" s="1220"/>
      <c r="D7" s="671" t="s">
        <v>1358</v>
      </c>
      <c r="E7" s="1220"/>
      <c r="F7" s="1220"/>
      <c r="G7" s="1220"/>
      <c r="H7" s="671" t="s">
        <v>1359</v>
      </c>
      <c r="I7" s="890">
        <f>I6</f>
        <v>12000</v>
      </c>
      <c r="J7" s="890">
        <f t="shared" si="0"/>
        <v>9600</v>
      </c>
      <c r="K7" s="886"/>
      <c r="L7" s="884"/>
      <c r="M7" s="884"/>
      <c r="N7" s="884"/>
      <c r="O7" s="884"/>
      <c r="P7" s="884"/>
      <c r="Q7" s="884"/>
      <c r="R7" s="884"/>
      <c r="S7" s="884"/>
      <c r="T7" s="884"/>
      <c r="U7" s="884"/>
      <c r="V7" s="884"/>
      <c r="W7" s="884"/>
      <c r="X7" s="884"/>
      <c r="Y7" s="884"/>
      <c r="Z7" s="884"/>
    </row>
    <row r="8" spans="1:26" ht="21.75" customHeight="1">
      <c r="A8" s="111" t="s">
        <v>17</v>
      </c>
      <c r="B8" s="1220"/>
      <c r="C8" s="1220"/>
      <c r="D8" s="671" t="s">
        <v>1360</v>
      </c>
      <c r="E8" s="1220"/>
      <c r="F8" s="1220"/>
      <c r="G8" s="1220"/>
      <c r="H8" s="671" t="s">
        <v>569</v>
      </c>
      <c r="I8" s="890">
        <f>I6</f>
        <v>12000</v>
      </c>
      <c r="J8" s="890">
        <f t="shared" si="0"/>
        <v>9600</v>
      </c>
      <c r="K8" s="886"/>
      <c r="L8" s="884"/>
      <c r="M8" s="884"/>
      <c r="N8" s="884"/>
      <c r="O8" s="884"/>
      <c r="P8" s="884"/>
      <c r="Q8" s="884"/>
      <c r="R8" s="884"/>
      <c r="S8" s="884"/>
      <c r="T8" s="884"/>
      <c r="U8" s="884"/>
      <c r="V8" s="884"/>
      <c r="W8" s="884"/>
      <c r="X8" s="884"/>
      <c r="Y8" s="884"/>
      <c r="Z8" s="884"/>
    </row>
    <row r="9" spans="1:26" ht="21.75" customHeight="1">
      <c r="A9" s="111" t="s">
        <v>17</v>
      </c>
      <c r="B9" s="1220"/>
      <c r="C9" s="1220"/>
      <c r="D9" s="671" t="s">
        <v>1361</v>
      </c>
      <c r="E9" s="1220"/>
      <c r="F9" s="1220"/>
      <c r="G9" s="1220"/>
      <c r="H9" s="671" t="s">
        <v>1362</v>
      </c>
      <c r="I9" s="890">
        <f>I6</f>
        <v>12000</v>
      </c>
      <c r="J9" s="890">
        <f t="shared" si="0"/>
        <v>9600</v>
      </c>
      <c r="K9" s="886"/>
      <c r="L9" s="884"/>
      <c r="M9" s="884"/>
      <c r="N9" s="884"/>
      <c r="O9" s="884"/>
      <c r="P9" s="884"/>
      <c r="Q9" s="884"/>
      <c r="R9" s="884"/>
      <c r="S9" s="884"/>
      <c r="T9" s="884"/>
      <c r="U9" s="884"/>
      <c r="V9" s="884"/>
      <c r="W9" s="884"/>
      <c r="X9" s="884"/>
      <c r="Y9" s="884"/>
      <c r="Z9" s="884"/>
    </row>
    <row r="10" spans="1:26" ht="21.75" customHeight="1">
      <c r="A10" s="111" t="s">
        <v>17</v>
      </c>
      <c r="B10" s="1218"/>
      <c r="C10" s="1218"/>
      <c r="D10" s="17" t="s">
        <v>1363</v>
      </c>
      <c r="E10" s="1218"/>
      <c r="F10" s="1218"/>
      <c r="G10" s="1218"/>
      <c r="H10" s="17" t="s">
        <v>1364</v>
      </c>
      <c r="I10" s="890">
        <f>I6</f>
        <v>12000</v>
      </c>
      <c r="J10" s="890">
        <f t="shared" si="0"/>
        <v>9600</v>
      </c>
      <c r="K10" s="886"/>
      <c r="L10" s="884"/>
      <c r="M10" s="884"/>
      <c r="N10" s="884"/>
      <c r="O10" s="884"/>
      <c r="P10" s="884"/>
      <c r="Q10" s="884"/>
      <c r="R10" s="884"/>
      <c r="S10" s="884"/>
      <c r="T10" s="884"/>
      <c r="U10" s="884"/>
      <c r="V10" s="884"/>
      <c r="W10" s="884"/>
      <c r="X10" s="884"/>
      <c r="Y10" s="884"/>
      <c r="Z10" s="884"/>
    </row>
    <row r="11" spans="1:26" ht="21.75" customHeight="1">
      <c r="A11" s="111" t="s">
        <v>224</v>
      </c>
      <c r="B11" s="1410"/>
      <c r="C11" s="1294" t="s">
        <v>1365</v>
      </c>
      <c r="D11" s="108" t="s">
        <v>1366</v>
      </c>
      <c r="E11" s="1360"/>
      <c r="F11" s="1219" t="s">
        <v>1367</v>
      </c>
      <c r="G11" s="1219" t="s">
        <v>1368</v>
      </c>
      <c r="H11" s="671" t="s">
        <v>26</v>
      </c>
      <c r="I11" s="892">
        <v>2200</v>
      </c>
      <c r="J11" s="893">
        <f t="shared" si="0"/>
        <v>1760</v>
      </c>
      <c r="K11" s="886"/>
      <c r="L11" s="884"/>
      <c r="M11" s="884"/>
      <c r="N11" s="884"/>
      <c r="O11" s="884"/>
      <c r="P11" s="884"/>
      <c r="Q11" s="884"/>
      <c r="R11" s="884"/>
      <c r="S11" s="884"/>
      <c r="T11" s="884"/>
      <c r="U11" s="884"/>
      <c r="V11" s="884"/>
      <c r="W11" s="884"/>
      <c r="X11" s="884"/>
      <c r="Y11" s="884"/>
      <c r="Z11" s="884"/>
    </row>
    <row r="12" spans="1:26" ht="21.75" customHeight="1">
      <c r="A12" s="111" t="s">
        <v>224</v>
      </c>
      <c r="B12" s="1220"/>
      <c r="C12" s="1220"/>
      <c r="D12" s="108" t="s">
        <v>1369</v>
      </c>
      <c r="E12" s="1220"/>
      <c r="F12" s="1220"/>
      <c r="G12" s="1220"/>
      <c r="H12" s="671" t="s">
        <v>1359</v>
      </c>
      <c r="I12" s="894">
        <f>I11</f>
        <v>2200</v>
      </c>
      <c r="J12" s="893">
        <f t="shared" si="0"/>
        <v>1760</v>
      </c>
      <c r="K12" s="886"/>
      <c r="L12" s="884"/>
      <c r="M12" s="884"/>
      <c r="N12" s="884"/>
      <c r="O12" s="884"/>
      <c r="P12" s="884"/>
      <c r="Q12" s="884"/>
      <c r="R12" s="884"/>
      <c r="S12" s="884"/>
      <c r="T12" s="884"/>
      <c r="U12" s="884"/>
      <c r="V12" s="884"/>
      <c r="W12" s="884"/>
      <c r="X12" s="884"/>
      <c r="Y12" s="884"/>
      <c r="Z12" s="884"/>
    </row>
    <row r="13" spans="1:26" ht="21.75" customHeight="1">
      <c r="A13" s="111" t="s">
        <v>224</v>
      </c>
      <c r="B13" s="1220"/>
      <c r="C13" s="1220"/>
      <c r="D13" s="108" t="s">
        <v>1370</v>
      </c>
      <c r="E13" s="1220"/>
      <c r="F13" s="1220"/>
      <c r="G13" s="1220"/>
      <c r="H13" s="671" t="s">
        <v>1362</v>
      </c>
      <c r="I13" s="894">
        <f>I11</f>
        <v>2200</v>
      </c>
      <c r="J13" s="893">
        <f t="shared" si="0"/>
        <v>1760</v>
      </c>
      <c r="K13" s="886"/>
      <c r="L13" s="884"/>
      <c r="M13" s="884"/>
      <c r="N13" s="884"/>
      <c r="O13" s="884"/>
      <c r="P13" s="884"/>
      <c r="Q13" s="884"/>
      <c r="R13" s="884"/>
      <c r="S13" s="884"/>
      <c r="T13" s="884"/>
      <c r="U13" s="884"/>
      <c r="V13" s="884"/>
      <c r="W13" s="884"/>
      <c r="X13" s="884"/>
      <c r="Y13" s="884"/>
      <c r="Z13" s="884"/>
    </row>
    <row r="14" spans="1:26" ht="21.75" customHeight="1">
      <c r="A14" s="111" t="s">
        <v>224</v>
      </c>
      <c r="B14" s="1220"/>
      <c r="C14" s="1220"/>
      <c r="D14" s="108" t="s">
        <v>1371</v>
      </c>
      <c r="E14" s="1220"/>
      <c r="F14" s="1220"/>
      <c r="G14" s="1220"/>
      <c r="H14" s="17" t="s">
        <v>1364</v>
      </c>
      <c r="I14" s="894">
        <f>I11</f>
        <v>2200</v>
      </c>
      <c r="J14" s="893">
        <f t="shared" si="0"/>
        <v>1760</v>
      </c>
      <c r="K14" s="886"/>
      <c r="L14" s="884"/>
      <c r="M14" s="884"/>
      <c r="N14" s="884"/>
      <c r="O14" s="884"/>
      <c r="P14" s="884"/>
      <c r="Q14" s="884"/>
      <c r="R14" s="884"/>
      <c r="S14" s="884"/>
      <c r="T14" s="884"/>
      <c r="U14" s="884"/>
      <c r="V14" s="884"/>
      <c r="W14" s="884"/>
      <c r="X14" s="884"/>
      <c r="Y14" s="884"/>
      <c r="Z14" s="884"/>
    </row>
    <row r="15" spans="1:26" ht="21.75" customHeight="1">
      <c r="A15" s="111" t="s">
        <v>224</v>
      </c>
      <c r="B15" s="1218"/>
      <c r="C15" s="1218"/>
      <c r="D15" s="108" t="s">
        <v>1372</v>
      </c>
      <c r="E15" s="1218"/>
      <c r="F15" s="1218"/>
      <c r="G15" s="1218"/>
      <c r="H15" s="671" t="s">
        <v>569</v>
      </c>
      <c r="I15" s="894">
        <f>I11</f>
        <v>2200</v>
      </c>
      <c r="J15" s="893">
        <f t="shared" si="0"/>
        <v>1760</v>
      </c>
      <c r="K15" s="886"/>
      <c r="L15" s="884"/>
      <c r="M15" s="884"/>
      <c r="N15" s="884"/>
      <c r="O15" s="884"/>
      <c r="P15" s="884"/>
      <c r="Q15" s="884"/>
      <c r="R15" s="884"/>
      <c r="S15" s="884"/>
      <c r="T15" s="884"/>
      <c r="U15" s="884"/>
      <c r="V15" s="884"/>
      <c r="W15" s="884"/>
      <c r="X15" s="884"/>
      <c r="Y15" s="884"/>
      <c r="Z15" s="884"/>
    </row>
    <row r="16" spans="1:26" ht="59.25" customHeight="1">
      <c r="A16" s="111" t="s">
        <v>224</v>
      </c>
      <c r="B16" s="895"/>
      <c r="C16" s="308" t="s">
        <v>1373</v>
      </c>
      <c r="D16" s="16">
        <v>2018</v>
      </c>
      <c r="E16" s="896"/>
      <c r="F16" s="17"/>
      <c r="G16" s="17" t="s">
        <v>1368</v>
      </c>
      <c r="H16" s="17" t="s">
        <v>1374</v>
      </c>
      <c r="I16" s="890">
        <v>1000</v>
      </c>
      <c r="J16" s="890">
        <f t="shared" si="0"/>
        <v>800</v>
      </c>
      <c r="K16" s="886"/>
      <c r="L16" s="884"/>
      <c r="M16" s="884"/>
      <c r="N16" s="884"/>
      <c r="O16" s="884"/>
      <c r="P16" s="884"/>
      <c r="Q16" s="884"/>
      <c r="R16" s="884"/>
      <c r="S16" s="884"/>
      <c r="T16" s="884"/>
      <c r="U16" s="884"/>
      <c r="V16" s="884"/>
      <c r="W16" s="884"/>
      <c r="X16" s="884"/>
      <c r="Y16" s="884"/>
      <c r="Z16" s="884"/>
    </row>
    <row r="17" spans="1:26" ht="59.25" customHeight="1">
      <c r="A17" s="111" t="s">
        <v>17</v>
      </c>
      <c r="B17" s="895"/>
      <c r="C17" s="308" t="s">
        <v>1375</v>
      </c>
      <c r="D17" s="16">
        <v>2019</v>
      </c>
      <c r="E17" s="896"/>
      <c r="F17" s="17"/>
      <c r="G17" s="17" t="s">
        <v>1376</v>
      </c>
      <c r="H17" s="17" t="s">
        <v>558</v>
      </c>
      <c r="I17" s="890">
        <v>16000</v>
      </c>
      <c r="J17" s="890">
        <f t="shared" si="0"/>
        <v>12800</v>
      </c>
      <c r="K17" s="886"/>
      <c r="L17" s="884"/>
      <c r="M17" s="884"/>
      <c r="N17" s="884"/>
      <c r="O17" s="884"/>
      <c r="P17" s="884"/>
      <c r="Q17" s="884"/>
      <c r="R17" s="884"/>
      <c r="S17" s="884"/>
      <c r="T17" s="884"/>
      <c r="U17" s="884"/>
      <c r="V17" s="884"/>
      <c r="W17" s="884"/>
      <c r="X17" s="884"/>
      <c r="Y17" s="884"/>
      <c r="Z17" s="884"/>
    </row>
    <row r="18" spans="1:26" ht="63.75" customHeight="1">
      <c r="A18" s="111" t="s">
        <v>17</v>
      </c>
      <c r="B18" s="895"/>
      <c r="C18" s="308" t="s">
        <v>1377</v>
      </c>
      <c r="D18" s="16">
        <v>2020</v>
      </c>
      <c r="E18" s="896"/>
      <c r="F18" s="17" t="s">
        <v>1378</v>
      </c>
      <c r="G18" s="17" t="s">
        <v>1379</v>
      </c>
      <c r="H18" s="17" t="s">
        <v>569</v>
      </c>
      <c r="I18" s="890">
        <v>9000</v>
      </c>
      <c r="J18" s="890">
        <f>I18*0.82</f>
        <v>7380</v>
      </c>
      <c r="K18" s="886"/>
      <c r="L18" s="884"/>
      <c r="M18" s="884"/>
      <c r="N18" s="884"/>
      <c r="O18" s="884"/>
      <c r="P18" s="884"/>
      <c r="Q18" s="884"/>
      <c r="R18" s="884"/>
      <c r="S18" s="884"/>
      <c r="T18" s="884"/>
      <c r="U18" s="884"/>
      <c r="V18" s="884"/>
      <c r="W18" s="884"/>
      <c r="X18" s="884"/>
      <c r="Y18" s="884"/>
      <c r="Z18" s="884"/>
    </row>
    <row r="19" spans="1:26" ht="62.25" customHeight="1">
      <c r="A19" s="111" t="s">
        <v>17</v>
      </c>
      <c r="B19" s="895"/>
      <c r="C19" s="308" t="s">
        <v>1380</v>
      </c>
      <c r="D19" s="16">
        <v>2021</v>
      </c>
      <c r="E19" s="896"/>
      <c r="F19" s="17"/>
      <c r="G19" s="17" t="s">
        <v>1381</v>
      </c>
      <c r="H19" s="17" t="s">
        <v>1382</v>
      </c>
      <c r="I19" s="897">
        <v>4500</v>
      </c>
      <c r="J19" s="890">
        <f t="shared" ref="J19:J23" si="1">I19*0.8</f>
        <v>3600</v>
      </c>
      <c r="K19" s="886"/>
      <c r="L19" s="884"/>
      <c r="M19" s="884"/>
      <c r="N19" s="884"/>
      <c r="O19" s="884"/>
      <c r="P19" s="884"/>
      <c r="Q19" s="884"/>
      <c r="R19" s="884"/>
      <c r="S19" s="884"/>
      <c r="T19" s="884"/>
      <c r="U19" s="884"/>
      <c r="V19" s="884"/>
      <c r="W19" s="884"/>
      <c r="X19" s="884"/>
      <c r="Y19" s="884"/>
      <c r="Z19" s="884"/>
    </row>
    <row r="20" spans="1:26" ht="39" customHeight="1">
      <c r="A20" s="111" t="s">
        <v>17</v>
      </c>
      <c r="B20" s="1410"/>
      <c r="C20" s="1294" t="s">
        <v>1383</v>
      </c>
      <c r="D20" s="16">
        <v>60055</v>
      </c>
      <c r="E20" s="896"/>
      <c r="F20" s="1219"/>
      <c r="G20" s="1219" t="s">
        <v>1384</v>
      </c>
      <c r="H20" s="17" t="s">
        <v>1385</v>
      </c>
      <c r="I20" s="890">
        <v>36000</v>
      </c>
      <c r="J20" s="890">
        <f t="shared" si="1"/>
        <v>28800</v>
      </c>
      <c r="K20" s="886"/>
      <c r="L20" s="884"/>
      <c r="M20" s="884"/>
      <c r="N20" s="884"/>
      <c r="O20" s="884"/>
      <c r="P20" s="884"/>
      <c r="Q20" s="884"/>
      <c r="R20" s="884"/>
      <c r="S20" s="884"/>
      <c r="T20" s="884"/>
      <c r="U20" s="884"/>
      <c r="V20" s="884"/>
      <c r="W20" s="884"/>
      <c r="X20" s="884"/>
      <c r="Y20" s="884"/>
      <c r="Z20" s="884"/>
    </row>
    <row r="21" spans="1:26" ht="39.75" customHeight="1">
      <c r="A21" s="111" t="s">
        <v>17</v>
      </c>
      <c r="B21" s="1218"/>
      <c r="C21" s="1218"/>
      <c r="D21" s="16">
        <v>60276</v>
      </c>
      <c r="E21" s="896"/>
      <c r="F21" s="1218"/>
      <c r="G21" s="1218"/>
      <c r="H21" s="17" t="s">
        <v>24</v>
      </c>
      <c r="I21" s="890">
        <v>36000</v>
      </c>
      <c r="J21" s="890">
        <f t="shared" si="1"/>
        <v>28800</v>
      </c>
      <c r="K21" s="886"/>
      <c r="L21" s="884"/>
      <c r="M21" s="884"/>
      <c r="N21" s="884"/>
      <c r="O21" s="884"/>
      <c r="P21" s="884"/>
      <c r="Q21" s="884"/>
      <c r="R21" s="884"/>
      <c r="S21" s="884"/>
      <c r="T21" s="884"/>
      <c r="U21" s="884"/>
      <c r="V21" s="884"/>
      <c r="W21" s="884"/>
      <c r="X21" s="884"/>
      <c r="Y21" s="884"/>
      <c r="Z21" s="884"/>
    </row>
    <row r="22" spans="1:26" ht="99.75" customHeight="1">
      <c r="A22" s="175" t="s">
        <v>17</v>
      </c>
      <c r="B22" s="898"/>
      <c r="C22" s="308" t="s">
        <v>1386</v>
      </c>
      <c r="D22" s="16">
        <v>60346</v>
      </c>
      <c r="E22" s="896"/>
      <c r="F22" s="1447" t="s">
        <v>1387</v>
      </c>
      <c r="G22" s="1344"/>
      <c r="H22" s="17" t="s">
        <v>26</v>
      </c>
      <c r="I22" s="890">
        <v>54000</v>
      </c>
      <c r="J22" s="890">
        <f t="shared" si="1"/>
        <v>43200</v>
      </c>
      <c r="K22" s="886"/>
      <c r="L22" s="884"/>
      <c r="M22" s="884"/>
      <c r="N22" s="884"/>
      <c r="O22" s="884"/>
      <c r="P22" s="884"/>
      <c r="Q22" s="884"/>
      <c r="R22" s="884"/>
      <c r="S22" s="884"/>
      <c r="T22" s="884"/>
      <c r="U22" s="884"/>
      <c r="V22" s="884"/>
      <c r="W22" s="884"/>
      <c r="X22" s="884"/>
      <c r="Y22" s="884"/>
      <c r="Z22" s="884"/>
    </row>
    <row r="23" spans="1:26" ht="99" customHeight="1">
      <c r="A23" s="175" t="s">
        <v>17</v>
      </c>
      <c r="B23" s="895"/>
      <c r="C23" s="308" t="s">
        <v>1388</v>
      </c>
      <c r="D23" s="16">
        <v>60360</v>
      </c>
      <c r="E23" s="896"/>
      <c r="F23" s="1447" t="s">
        <v>1389</v>
      </c>
      <c r="G23" s="1344"/>
      <c r="H23" s="17" t="s">
        <v>26</v>
      </c>
      <c r="I23" s="890">
        <v>54000</v>
      </c>
      <c r="J23" s="890">
        <f t="shared" si="1"/>
        <v>43200</v>
      </c>
      <c r="K23" s="886"/>
      <c r="L23" s="884"/>
      <c r="M23" s="884"/>
      <c r="N23" s="884"/>
      <c r="O23" s="884"/>
      <c r="P23" s="884"/>
      <c r="Q23" s="884"/>
      <c r="R23" s="884"/>
      <c r="S23" s="884"/>
      <c r="T23" s="884"/>
      <c r="U23" s="884"/>
      <c r="V23" s="884"/>
      <c r="W23" s="884"/>
      <c r="X23" s="884"/>
      <c r="Y23" s="884"/>
      <c r="Z23" s="884"/>
    </row>
    <row r="24" spans="1:26" ht="25.5" customHeight="1">
      <c r="A24" s="1444" t="s">
        <v>1390</v>
      </c>
      <c r="B24" s="1291"/>
      <c r="C24" s="1291"/>
      <c r="D24" s="1291"/>
      <c r="E24" s="1291"/>
      <c r="F24" s="1291"/>
      <c r="G24" s="1291"/>
      <c r="H24" s="1291"/>
      <c r="I24" s="1291"/>
      <c r="J24" s="1292"/>
      <c r="K24" s="886"/>
      <c r="L24" s="884"/>
      <c r="M24" s="884"/>
      <c r="N24" s="884"/>
      <c r="O24" s="884"/>
      <c r="P24" s="884"/>
      <c r="Q24" s="884"/>
      <c r="R24" s="884"/>
      <c r="S24" s="884"/>
      <c r="T24" s="884"/>
      <c r="U24" s="884"/>
      <c r="V24" s="884"/>
      <c r="W24" s="884"/>
      <c r="X24" s="884"/>
      <c r="Y24" s="884"/>
      <c r="Z24" s="884"/>
    </row>
    <row r="25" spans="1:26" ht="55.5" customHeight="1">
      <c r="A25" s="111" t="s">
        <v>17</v>
      </c>
      <c r="B25" s="1410"/>
      <c r="C25" s="1294" t="s">
        <v>1391</v>
      </c>
      <c r="D25" s="669" t="s">
        <v>1392</v>
      </c>
      <c r="E25" s="900"/>
      <c r="F25" s="1448" t="s">
        <v>1393</v>
      </c>
      <c r="G25" s="1219" t="s">
        <v>1394</v>
      </c>
      <c r="H25" s="899" t="s">
        <v>1006</v>
      </c>
      <c r="I25" s="902">
        <v>2455</v>
      </c>
      <c r="J25" s="903">
        <v>1920</v>
      </c>
      <c r="K25" s="886"/>
      <c r="L25" s="884"/>
      <c r="M25" s="884"/>
      <c r="N25" s="884"/>
      <c r="O25" s="884"/>
      <c r="P25" s="884"/>
      <c r="Q25" s="884"/>
      <c r="R25" s="884"/>
      <c r="S25" s="884"/>
      <c r="T25" s="884"/>
      <c r="U25" s="884"/>
      <c r="V25" s="884"/>
      <c r="W25" s="884"/>
      <c r="X25" s="884"/>
      <c r="Y25" s="884"/>
      <c r="Z25" s="884"/>
    </row>
    <row r="26" spans="1:26" ht="54.75" customHeight="1">
      <c r="A26" s="111" t="s">
        <v>17</v>
      </c>
      <c r="B26" s="1218"/>
      <c r="C26" s="1218"/>
      <c r="D26" s="904" t="s">
        <v>1395</v>
      </c>
      <c r="E26" s="905"/>
      <c r="F26" s="1449"/>
      <c r="G26" s="1449"/>
      <c r="H26" s="906" t="s">
        <v>20</v>
      </c>
      <c r="I26" s="907">
        <v>2455</v>
      </c>
      <c r="J26" s="903">
        <v>1920</v>
      </c>
      <c r="K26" s="886"/>
      <c r="L26" s="884"/>
      <c r="M26" s="884"/>
      <c r="N26" s="884"/>
      <c r="O26" s="884"/>
      <c r="P26" s="884"/>
      <c r="Q26" s="884"/>
      <c r="R26" s="884"/>
      <c r="S26" s="884"/>
      <c r="T26" s="884"/>
      <c r="U26" s="884"/>
      <c r="V26" s="884"/>
      <c r="W26" s="884"/>
      <c r="X26" s="884"/>
      <c r="Y26" s="884"/>
      <c r="Z26" s="884"/>
    </row>
    <row r="27" spans="1:26" ht="28.5" customHeight="1">
      <c r="A27" s="1450" t="s">
        <v>1396</v>
      </c>
      <c r="B27" s="1291"/>
      <c r="C27" s="1291"/>
      <c r="D27" s="1291"/>
      <c r="E27" s="1291"/>
      <c r="F27" s="1291"/>
      <c r="G27" s="1291"/>
      <c r="H27" s="1291"/>
      <c r="I27" s="1291"/>
      <c r="J27" s="1292"/>
      <c r="K27" s="886"/>
      <c r="L27" s="884"/>
      <c r="M27" s="884"/>
      <c r="N27" s="884"/>
      <c r="O27" s="884"/>
      <c r="P27" s="884"/>
      <c r="Q27" s="884"/>
      <c r="R27" s="884"/>
      <c r="S27" s="884"/>
      <c r="T27" s="884"/>
      <c r="U27" s="884"/>
      <c r="V27" s="884"/>
      <c r="W27" s="884"/>
      <c r="X27" s="884"/>
      <c r="Y27" s="884"/>
      <c r="Z27" s="884"/>
    </row>
    <row r="28" spans="1:26" ht="30.75" customHeight="1">
      <c r="A28" s="888" t="s">
        <v>224</v>
      </c>
      <c r="B28" s="888" t="s">
        <v>2</v>
      </c>
      <c r="C28" s="888" t="s">
        <v>1352</v>
      </c>
      <c r="D28" s="888" t="s">
        <v>315</v>
      </c>
      <c r="E28" s="888" t="s">
        <v>5</v>
      </c>
      <c r="F28" s="888" t="s">
        <v>4</v>
      </c>
      <c r="G28" s="888" t="s">
        <v>7</v>
      </c>
      <c r="H28" s="908" t="s">
        <v>6</v>
      </c>
      <c r="I28" s="888" t="s">
        <v>1353</v>
      </c>
      <c r="J28" s="888" t="s">
        <v>689</v>
      </c>
      <c r="K28" s="886"/>
      <c r="L28" s="884"/>
      <c r="M28" s="884"/>
      <c r="N28" s="884"/>
      <c r="O28" s="884"/>
      <c r="P28" s="884"/>
      <c r="Q28" s="884"/>
      <c r="R28" s="884"/>
      <c r="S28" s="884"/>
      <c r="T28" s="884"/>
      <c r="U28" s="884"/>
      <c r="V28" s="884"/>
      <c r="W28" s="884"/>
      <c r="X28" s="884"/>
      <c r="Y28" s="884"/>
      <c r="Z28" s="884"/>
    </row>
    <row r="29" spans="1:26" ht="39.75" customHeight="1">
      <c r="A29" s="105" t="s">
        <v>17</v>
      </c>
      <c r="B29" s="909"/>
      <c r="C29" s="853" t="s">
        <v>1397</v>
      </c>
      <c r="D29" s="910" t="s">
        <v>1398</v>
      </c>
      <c r="E29" s="911"/>
      <c r="F29" s="108" t="s">
        <v>1399</v>
      </c>
      <c r="G29" s="108" t="s">
        <v>1400</v>
      </c>
      <c r="H29" s="912" t="s">
        <v>1006</v>
      </c>
      <c r="I29" s="913">
        <v>6700</v>
      </c>
      <c r="J29" s="914">
        <v>5335</v>
      </c>
      <c r="K29" s="886"/>
      <c r="L29" s="884"/>
      <c r="M29" s="884"/>
      <c r="N29" s="884"/>
      <c r="O29" s="884"/>
      <c r="P29" s="884"/>
      <c r="Q29" s="884"/>
      <c r="R29" s="884"/>
      <c r="S29" s="884"/>
      <c r="T29" s="884"/>
      <c r="U29" s="884"/>
      <c r="V29" s="884"/>
      <c r="W29" s="884"/>
      <c r="X29" s="884"/>
      <c r="Y29" s="884"/>
      <c r="Z29" s="884"/>
    </row>
    <row r="30" spans="1:26" ht="30" customHeight="1">
      <c r="A30" s="111" t="s">
        <v>17</v>
      </c>
      <c r="B30" s="1410"/>
      <c r="C30" s="1418" t="s">
        <v>1401</v>
      </c>
      <c r="D30" s="685" t="s">
        <v>1402</v>
      </c>
      <c r="E30" s="915"/>
      <c r="F30" s="1219" t="s">
        <v>1403</v>
      </c>
      <c r="G30" s="1219" t="s">
        <v>1404</v>
      </c>
      <c r="H30" s="899" t="s">
        <v>1006</v>
      </c>
      <c r="I30" s="916">
        <v>7500</v>
      </c>
      <c r="J30" s="914">
        <v>5995</v>
      </c>
      <c r="K30" s="886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</row>
    <row r="31" spans="1:26" ht="30" customHeight="1">
      <c r="A31" s="111" t="s">
        <v>17</v>
      </c>
      <c r="B31" s="1218"/>
      <c r="C31" s="1218"/>
      <c r="D31" s="685" t="s">
        <v>1405</v>
      </c>
      <c r="E31" s="915"/>
      <c r="F31" s="1218"/>
      <c r="G31" s="1218"/>
      <c r="H31" s="899" t="s">
        <v>1406</v>
      </c>
      <c r="I31" s="916">
        <v>7500</v>
      </c>
      <c r="J31" s="914">
        <v>5995</v>
      </c>
      <c r="K31" s="886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</row>
    <row r="32" spans="1:26" ht="30" customHeight="1">
      <c r="A32" s="111" t="s">
        <v>17</v>
      </c>
      <c r="B32" s="1410"/>
      <c r="C32" s="1294" t="s">
        <v>1407</v>
      </c>
      <c r="D32" s="685" t="s">
        <v>1408</v>
      </c>
      <c r="E32" s="915"/>
      <c r="F32" s="1219" t="s">
        <v>1409</v>
      </c>
      <c r="G32" s="1219" t="s">
        <v>1410</v>
      </c>
      <c r="H32" s="899" t="s">
        <v>1006</v>
      </c>
      <c r="I32" s="916">
        <v>12100</v>
      </c>
      <c r="J32" s="914">
        <v>9735</v>
      </c>
      <c r="K32" s="886"/>
      <c r="L32" s="884"/>
      <c r="M32" s="884"/>
      <c r="N32" s="884"/>
      <c r="O32" s="884"/>
      <c r="P32" s="884"/>
      <c r="Q32" s="884"/>
      <c r="R32" s="884"/>
      <c r="S32" s="884"/>
      <c r="T32" s="884"/>
      <c r="U32" s="884"/>
      <c r="V32" s="884"/>
      <c r="W32" s="884"/>
      <c r="X32" s="884"/>
      <c r="Y32" s="884"/>
      <c r="Z32" s="884"/>
    </row>
    <row r="33" spans="1:26" ht="30" customHeight="1">
      <c r="A33" s="111" t="s">
        <v>17</v>
      </c>
      <c r="B33" s="1220"/>
      <c r="C33" s="1220"/>
      <c r="D33" s="685" t="s">
        <v>1411</v>
      </c>
      <c r="E33" s="915"/>
      <c r="F33" s="1220"/>
      <c r="G33" s="1220"/>
      <c r="H33" s="899" t="s">
        <v>1406</v>
      </c>
      <c r="I33" s="916">
        <v>12100</v>
      </c>
      <c r="J33" s="914">
        <v>9735</v>
      </c>
      <c r="K33" s="886"/>
      <c r="L33" s="884"/>
      <c r="M33" s="884"/>
      <c r="N33" s="884"/>
      <c r="O33" s="884"/>
      <c r="P33" s="884"/>
      <c r="Q33" s="884"/>
      <c r="R33" s="884"/>
      <c r="S33" s="884"/>
      <c r="T33" s="884"/>
      <c r="U33" s="884"/>
      <c r="V33" s="884"/>
      <c r="W33" s="884"/>
      <c r="X33" s="884"/>
      <c r="Y33" s="884"/>
      <c r="Z33" s="884"/>
    </row>
    <row r="34" spans="1:26" ht="30" customHeight="1">
      <c r="A34" s="116" t="s">
        <v>17</v>
      </c>
      <c r="B34" s="1220"/>
      <c r="C34" s="1220"/>
      <c r="D34" s="685" t="s">
        <v>1412</v>
      </c>
      <c r="E34" s="915"/>
      <c r="F34" s="1220"/>
      <c r="G34" s="1220"/>
      <c r="H34" s="899" t="s">
        <v>1413</v>
      </c>
      <c r="I34" s="916">
        <v>12100</v>
      </c>
      <c r="J34" s="914">
        <v>9735</v>
      </c>
      <c r="K34" s="886"/>
      <c r="L34" s="884"/>
      <c r="M34" s="884"/>
      <c r="N34" s="884"/>
      <c r="O34" s="884"/>
      <c r="P34" s="884"/>
      <c r="Q34" s="884"/>
      <c r="R34" s="884"/>
      <c r="S34" s="884"/>
      <c r="T34" s="884"/>
      <c r="U34" s="884"/>
      <c r="V34" s="884"/>
      <c r="W34" s="884"/>
      <c r="X34" s="884"/>
      <c r="Y34" s="884"/>
      <c r="Z34" s="884"/>
    </row>
    <row r="35" spans="1:26" ht="30" customHeight="1">
      <c r="A35" s="111" t="s">
        <v>224</v>
      </c>
      <c r="B35" s="1218"/>
      <c r="C35" s="1220"/>
      <c r="D35" s="685" t="s">
        <v>1414</v>
      </c>
      <c r="E35" s="915"/>
      <c r="F35" s="1218"/>
      <c r="G35" s="1218"/>
      <c r="H35" s="899" t="s">
        <v>24</v>
      </c>
      <c r="I35" s="916">
        <v>12100</v>
      </c>
      <c r="J35" s="914">
        <v>9735</v>
      </c>
      <c r="K35" s="886"/>
      <c r="L35" s="884"/>
      <c r="M35" s="884"/>
      <c r="N35" s="884"/>
      <c r="O35" s="884"/>
      <c r="P35" s="884"/>
      <c r="Q35" s="884"/>
      <c r="R35" s="884"/>
      <c r="S35" s="884"/>
      <c r="T35" s="884"/>
      <c r="U35" s="884"/>
      <c r="V35" s="884"/>
      <c r="W35" s="884"/>
      <c r="X35" s="884"/>
      <c r="Y35" s="884"/>
      <c r="Z35" s="884"/>
    </row>
    <row r="36" spans="1:26" ht="55.5" customHeight="1">
      <c r="A36" s="111" t="s">
        <v>17</v>
      </c>
      <c r="B36" s="895"/>
      <c r="C36" s="308" t="s">
        <v>1415</v>
      </c>
      <c r="D36" s="685" t="s">
        <v>1416</v>
      </c>
      <c r="E36" s="915"/>
      <c r="F36" s="17" t="s">
        <v>1417</v>
      </c>
      <c r="G36" s="17" t="s">
        <v>1418</v>
      </c>
      <c r="H36" s="899" t="s">
        <v>1406</v>
      </c>
      <c r="I36" s="916">
        <v>8100</v>
      </c>
      <c r="J36" s="914">
        <v>6490</v>
      </c>
      <c r="K36" s="886"/>
      <c r="L36" s="884"/>
      <c r="M36" s="884"/>
      <c r="N36" s="884"/>
      <c r="O36" s="884"/>
      <c r="P36" s="884"/>
      <c r="Q36" s="884"/>
      <c r="R36" s="884"/>
      <c r="S36" s="884"/>
      <c r="T36" s="884"/>
      <c r="U36" s="884"/>
      <c r="V36" s="884"/>
      <c r="W36" s="884"/>
      <c r="X36" s="884"/>
      <c r="Y36" s="884"/>
      <c r="Z36" s="884"/>
    </row>
    <row r="37" spans="1:26" ht="36.75" customHeight="1">
      <c r="A37" s="111" t="s">
        <v>17</v>
      </c>
      <c r="B37" s="1410"/>
      <c r="C37" s="1294" t="s">
        <v>1419</v>
      </c>
      <c r="D37" s="685" t="s">
        <v>1420</v>
      </c>
      <c r="E37" s="915"/>
      <c r="F37" s="1219" t="s">
        <v>1421</v>
      </c>
      <c r="G37" s="1219" t="s">
        <v>1422</v>
      </c>
      <c r="H37" s="899" t="s">
        <v>1006</v>
      </c>
      <c r="I37" s="917">
        <v>18500</v>
      </c>
      <c r="J37" s="918">
        <v>16060</v>
      </c>
      <c r="K37" s="886"/>
      <c r="L37" s="884"/>
      <c r="M37" s="884"/>
      <c r="N37" s="884"/>
      <c r="O37" s="884"/>
      <c r="P37" s="884"/>
      <c r="Q37" s="884"/>
      <c r="R37" s="884"/>
      <c r="S37" s="884"/>
      <c r="T37" s="884"/>
      <c r="U37" s="884"/>
      <c r="V37" s="884"/>
      <c r="W37" s="884"/>
      <c r="X37" s="884"/>
      <c r="Y37" s="884"/>
      <c r="Z37" s="884"/>
    </row>
    <row r="38" spans="1:26" ht="37.5" customHeight="1">
      <c r="A38" s="111" t="s">
        <v>17</v>
      </c>
      <c r="B38" s="1218"/>
      <c r="C38" s="1218"/>
      <c r="D38" s="685" t="s">
        <v>1423</v>
      </c>
      <c r="E38" s="915"/>
      <c r="F38" s="1218"/>
      <c r="G38" s="1218"/>
      <c r="H38" s="899" t="s">
        <v>1406</v>
      </c>
      <c r="I38" s="917">
        <v>18500</v>
      </c>
      <c r="J38" s="918">
        <v>16060</v>
      </c>
      <c r="K38" s="886"/>
      <c r="L38" s="884"/>
      <c r="M38" s="884"/>
      <c r="N38" s="884"/>
      <c r="O38" s="884"/>
      <c r="P38" s="884"/>
      <c r="Q38" s="884"/>
      <c r="R38" s="884"/>
      <c r="S38" s="884"/>
      <c r="T38" s="884"/>
      <c r="U38" s="884"/>
      <c r="V38" s="884"/>
      <c r="W38" s="884"/>
      <c r="X38" s="884"/>
      <c r="Y38" s="884"/>
      <c r="Z38" s="884"/>
    </row>
    <row r="39" spans="1:26" ht="45" customHeight="1">
      <c r="A39" s="111" t="s">
        <v>17</v>
      </c>
      <c r="B39" s="919"/>
      <c r="C39" s="308" t="s">
        <v>1424</v>
      </c>
      <c r="D39" s="685" t="s">
        <v>1425</v>
      </c>
      <c r="E39" s="915"/>
      <c r="F39" s="17" t="s">
        <v>1426</v>
      </c>
      <c r="G39" s="17" t="s">
        <v>1427</v>
      </c>
      <c r="H39" s="899" t="s">
        <v>1428</v>
      </c>
      <c r="I39" s="920">
        <v>7500</v>
      </c>
      <c r="J39" s="918">
        <v>6380</v>
      </c>
      <c r="K39" s="886"/>
      <c r="L39" s="884"/>
      <c r="M39" s="884"/>
      <c r="N39" s="884"/>
      <c r="O39" s="884"/>
      <c r="P39" s="884"/>
      <c r="Q39" s="884"/>
      <c r="R39" s="884"/>
      <c r="S39" s="884"/>
      <c r="T39" s="884"/>
      <c r="U39" s="884"/>
      <c r="V39" s="884"/>
      <c r="W39" s="884"/>
      <c r="X39" s="884"/>
      <c r="Y39" s="884"/>
      <c r="Z39" s="884"/>
    </row>
    <row r="40" spans="1:26" ht="38.25" customHeight="1">
      <c r="A40" s="111" t="s">
        <v>17</v>
      </c>
      <c r="B40" s="921"/>
      <c r="C40" s="922" t="s">
        <v>1429</v>
      </c>
      <c r="D40" s="685" t="s">
        <v>1430</v>
      </c>
      <c r="E40" s="915"/>
      <c r="F40" s="17" t="s">
        <v>1431</v>
      </c>
      <c r="G40" s="17" t="s">
        <v>1432</v>
      </c>
      <c r="H40" s="899" t="s">
        <v>1433</v>
      </c>
      <c r="I40" s="917">
        <v>14050</v>
      </c>
      <c r="J40" s="918">
        <v>12210</v>
      </c>
      <c r="K40" s="886"/>
      <c r="L40" s="884"/>
      <c r="M40" s="884"/>
      <c r="N40" s="884"/>
      <c r="O40" s="884"/>
      <c r="P40" s="884"/>
      <c r="Q40" s="884"/>
      <c r="R40" s="884"/>
      <c r="S40" s="884"/>
      <c r="T40" s="884"/>
      <c r="U40" s="884"/>
      <c r="V40" s="884"/>
      <c r="W40" s="884"/>
      <c r="X40" s="884"/>
      <c r="Y40" s="884"/>
      <c r="Z40" s="884"/>
    </row>
    <row r="41" spans="1:26" ht="38.25" customHeight="1">
      <c r="A41" s="695" t="s">
        <v>17</v>
      </c>
      <c r="B41" s="923"/>
      <c r="C41" s="924" t="s">
        <v>1434</v>
      </c>
      <c r="D41" s="925" t="s">
        <v>1435</v>
      </c>
      <c r="E41" s="926"/>
      <c r="F41" s="927" t="s">
        <v>1436</v>
      </c>
      <c r="G41" s="927" t="s">
        <v>1437</v>
      </c>
      <c r="H41" s="928" t="s">
        <v>1406</v>
      </c>
      <c r="I41" s="929">
        <v>12000</v>
      </c>
      <c r="J41" s="903">
        <v>9100</v>
      </c>
      <c r="K41" s="886"/>
      <c r="L41" s="884"/>
      <c r="M41" s="884"/>
      <c r="N41" s="884"/>
      <c r="O41" s="884"/>
      <c r="P41" s="884"/>
      <c r="Q41" s="884"/>
      <c r="R41" s="884"/>
      <c r="S41" s="884"/>
      <c r="T41" s="884"/>
      <c r="U41" s="884"/>
      <c r="V41" s="884"/>
      <c r="W41" s="884"/>
      <c r="X41" s="884"/>
      <c r="Y41" s="884"/>
      <c r="Z41" s="884"/>
    </row>
    <row r="42" spans="1:26" ht="42.75" customHeight="1">
      <c r="A42" s="111" t="s">
        <v>17</v>
      </c>
      <c r="B42" s="1410"/>
      <c r="C42" s="1294" t="s">
        <v>1438</v>
      </c>
      <c r="D42" s="685" t="s">
        <v>1439</v>
      </c>
      <c r="E42" s="915"/>
      <c r="F42" s="1219" t="s">
        <v>1440</v>
      </c>
      <c r="G42" s="1219" t="s">
        <v>1441</v>
      </c>
      <c r="H42" s="899" t="s">
        <v>1442</v>
      </c>
      <c r="I42" s="917">
        <v>27400</v>
      </c>
      <c r="J42" s="918">
        <v>23815</v>
      </c>
      <c r="K42" s="886"/>
      <c r="L42" s="884"/>
      <c r="M42" s="884"/>
      <c r="N42" s="884"/>
      <c r="O42" s="884"/>
      <c r="P42" s="884"/>
      <c r="Q42" s="884"/>
      <c r="R42" s="884"/>
      <c r="S42" s="884"/>
      <c r="T42" s="884"/>
      <c r="U42" s="884"/>
      <c r="V42" s="884"/>
      <c r="W42" s="884"/>
      <c r="X42" s="884"/>
      <c r="Y42" s="884"/>
      <c r="Z42" s="884"/>
    </row>
    <row r="43" spans="1:26" ht="42" customHeight="1">
      <c r="A43" s="111" t="s">
        <v>17</v>
      </c>
      <c r="B43" s="1218"/>
      <c r="C43" s="1218"/>
      <c r="D43" s="685" t="s">
        <v>1443</v>
      </c>
      <c r="E43" s="915"/>
      <c r="F43" s="1218"/>
      <c r="G43" s="1218"/>
      <c r="H43" s="899" t="s">
        <v>1444</v>
      </c>
      <c r="I43" s="917">
        <v>27400</v>
      </c>
      <c r="J43" s="918">
        <v>23815</v>
      </c>
      <c r="K43" s="886"/>
      <c r="L43" s="884"/>
      <c r="M43" s="884"/>
      <c r="N43" s="884"/>
      <c r="O43" s="884"/>
      <c r="P43" s="884"/>
      <c r="Q43" s="884"/>
      <c r="R43" s="884"/>
      <c r="S43" s="884"/>
      <c r="T43" s="884"/>
      <c r="U43" s="884"/>
      <c r="V43" s="884"/>
      <c r="W43" s="884"/>
      <c r="X43" s="884"/>
      <c r="Y43" s="884"/>
      <c r="Z43" s="884"/>
    </row>
    <row r="44" spans="1:26" ht="35.25" customHeight="1">
      <c r="A44" s="111" t="s">
        <v>17</v>
      </c>
      <c r="B44" s="1410"/>
      <c r="C44" s="1294" t="s">
        <v>1445</v>
      </c>
      <c r="D44" s="685" t="s">
        <v>1446</v>
      </c>
      <c r="E44" s="915"/>
      <c r="F44" s="1219" t="s">
        <v>1399</v>
      </c>
      <c r="G44" s="1219" t="s">
        <v>1447</v>
      </c>
      <c r="H44" s="899" t="s">
        <v>24</v>
      </c>
      <c r="I44" s="917">
        <v>7750</v>
      </c>
      <c r="J44" s="918">
        <v>6710</v>
      </c>
      <c r="K44" s="886"/>
      <c r="L44" s="884"/>
      <c r="M44" s="884"/>
      <c r="N44" s="884"/>
      <c r="O44" s="884"/>
      <c r="P44" s="884"/>
      <c r="Q44" s="884"/>
      <c r="R44" s="884"/>
      <c r="S44" s="884"/>
      <c r="T44" s="884"/>
      <c r="U44" s="884"/>
      <c r="V44" s="884"/>
      <c r="W44" s="884"/>
      <c r="X44" s="884"/>
      <c r="Y44" s="884"/>
      <c r="Z44" s="884"/>
    </row>
    <row r="45" spans="1:26" ht="37.5" customHeight="1">
      <c r="A45" s="111" t="s">
        <v>17</v>
      </c>
      <c r="B45" s="1218"/>
      <c r="C45" s="1218"/>
      <c r="D45" s="685" t="s">
        <v>1448</v>
      </c>
      <c r="E45" s="915"/>
      <c r="F45" s="1218"/>
      <c r="G45" s="1218"/>
      <c r="H45" s="899" t="s">
        <v>1449</v>
      </c>
      <c r="I45" s="917">
        <v>7750</v>
      </c>
      <c r="J45" s="918">
        <v>6710</v>
      </c>
      <c r="K45" s="886"/>
      <c r="L45" s="884"/>
      <c r="M45" s="884"/>
      <c r="N45" s="884"/>
      <c r="O45" s="884"/>
      <c r="P45" s="884"/>
      <c r="Q45" s="884"/>
      <c r="R45" s="884"/>
      <c r="S45" s="884"/>
      <c r="T45" s="884"/>
      <c r="U45" s="884"/>
      <c r="V45" s="884"/>
      <c r="W45" s="884"/>
      <c r="X45" s="884"/>
      <c r="Y45" s="884"/>
      <c r="Z45" s="884"/>
    </row>
    <row r="46" spans="1:26" ht="35.25" customHeight="1">
      <c r="A46" s="111" t="s">
        <v>17</v>
      </c>
      <c r="B46" s="1410"/>
      <c r="C46" s="1294" t="s">
        <v>1450</v>
      </c>
      <c r="D46" s="685" t="s">
        <v>1451</v>
      </c>
      <c r="E46" s="915"/>
      <c r="F46" s="1219" t="s">
        <v>1452</v>
      </c>
      <c r="G46" s="1219" t="s">
        <v>1453</v>
      </c>
      <c r="H46" s="899" t="s">
        <v>1006</v>
      </c>
      <c r="I46" s="920">
        <v>92000</v>
      </c>
      <c r="J46" s="918">
        <v>74745</v>
      </c>
      <c r="K46" s="886"/>
      <c r="L46" s="884"/>
      <c r="M46" s="884"/>
      <c r="N46" s="884"/>
      <c r="O46" s="884"/>
      <c r="P46" s="884"/>
      <c r="Q46" s="884"/>
      <c r="R46" s="884"/>
      <c r="S46" s="884"/>
      <c r="T46" s="884"/>
      <c r="U46" s="884"/>
      <c r="V46" s="884"/>
      <c r="W46" s="884"/>
      <c r="X46" s="884"/>
      <c r="Y46" s="884"/>
      <c r="Z46" s="884"/>
    </row>
    <row r="47" spans="1:26" ht="33.75" customHeight="1">
      <c r="A47" s="111" t="s">
        <v>17</v>
      </c>
      <c r="B47" s="1218"/>
      <c r="C47" s="1218"/>
      <c r="D47" s="685" t="s">
        <v>1454</v>
      </c>
      <c r="E47" s="915"/>
      <c r="F47" s="1218"/>
      <c r="G47" s="1218"/>
      <c r="H47" s="899" t="s">
        <v>1455</v>
      </c>
      <c r="I47" s="920">
        <v>92000</v>
      </c>
      <c r="J47" s="918">
        <v>74745</v>
      </c>
      <c r="K47" s="886"/>
      <c r="L47" s="884"/>
      <c r="M47" s="884"/>
      <c r="N47" s="884"/>
      <c r="O47" s="884"/>
      <c r="P47" s="884"/>
      <c r="Q47" s="884"/>
      <c r="R47" s="884"/>
      <c r="S47" s="884"/>
      <c r="T47" s="884"/>
      <c r="U47" s="884"/>
      <c r="V47" s="884"/>
      <c r="W47" s="884"/>
      <c r="X47" s="884"/>
      <c r="Y47" s="884"/>
      <c r="Z47" s="884"/>
    </row>
    <row r="48" spans="1:26" ht="36.75" customHeight="1">
      <c r="A48" s="111" t="s">
        <v>17</v>
      </c>
      <c r="B48" s="1410"/>
      <c r="C48" s="1294" t="s">
        <v>1456</v>
      </c>
      <c r="D48" s="685" t="s">
        <v>1457</v>
      </c>
      <c r="E48" s="915"/>
      <c r="F48" s="1219" t="s">
        <v>1458</v>
      </c>
      <c r="G48" s="1219" t="s">
        <v>1459</v>
      </c>
      <c r="H48" s="899" t="s">
        <v>1006</v>
      </c>
      <c r="I48" s="917">
        <v>33400</v>
      </c>
      <c r="J48" s="918">
        <v>29040</v>
      </c>
      <c r="K48" s="886"/>
      <c r="L48" s="884"/>
      <c r="M48" s="884"/>
      <c r="N48" s="884"/>
      <c r="O48" s="884"/>
      <c r="P48" s="884"/>
      <c r="Q48" s="884"/>
      <c r="R48" s="884"/>
      <c r="S48" s="884"/>
      <c r="T48" s="884"/>
      <c r="U48" s="884"/>
      <c r="V48" s="884"/>
      <c r="W48" s="884"/>
      <c r="X48" s="884"/>
      <c r="Y48" s="884"/>
      <c r="Z48" s="884"/>
    </row>
    <row r="49" spans="1:26" ht="35.25" customHeight="1">
      <c r="A49" s="111" t="s">
        <v>17</v>
      </c>
      <c r="B49" s="1220"/>
      <c r="C49" s="1220"/>
      <c r="D49" s="685" t="s">
        <v>1460</v>
      </c>
      <c r="E49" s="915"/>
      <c r="F49" s="1220"/>
      <c r="G49" s="1220"/>
      <c r="H49" s="899" t="s">
        <v>24</v>
      </c>
      <c r="I49" s="917">
        <v>31150</v>
      </c>
      <c r="J49" s="918">
        <v>27060</v>
      </c>
      <c r="K49" s="886"/>
      <c r="L49" s="884"/>
      <c r="M49" s="884"/>
      <c r="N49" s="884"/>
      <c r="O49" s="884"/>
      <c r="P49" s="884"/>
      <c r="Q49" s="884"/>
      <c r="R49" s="884"/>
      <c r="S49" s="884"/>
      <c r="T49" s="884"/>
      <c r="U49" s="884"/>
      <c r="V49" s="884"/>
      <c r="W49" s="884"/>
      <c r="X49" s="884"/>
      <c r="Y49" s="884"/>
      <c r="Z49" s="884"/>
    </row>
    <row r="50" spans="1:26" ht="33.75" customHeight="1">
      <c r="A50" s="111" t="s">
        <v>17</v>
      </c>
      <c r="B50" s="1218"/>
      <c r="C50" s="1218"/>
      <c r="D50" s="685" t="s">
        <v>1461</v>
      </c>
      <c r="E50" s="915"/>
      <c r="F50" s="1218"/>
      <c r="G50" s="1218"/>
      <c r="H50" s="899" t="s">
        <v>1455</v>
      </c>
      <c r="I50" s="917">
        <v>31150</v>
      </c>
      <c r="J50" s="918">
        <v>27060</v>
      </c>
      <c r="K50" s="886"/>
      <c r="L50" s="884"/>
      <c r="M50" s="884"/>
      <c r="N50" s="884"/>
      <c r="O50" s="884"/>
      <c r="P50" s="884"/>
      <c r="Q50" s="884"/>
      <c r="R50" s="884"/>
      <c r="S50" s="884"/>
      <c r="T50" s="884"/>
      <c r="U50" s="884"/>
      <c r="V50" s="884"/>
      <c r="W50" s="884"/>
      <c r="X50" s="884"/>
      <c r="Y50" s="884"/>
      <c r="Z50" s="884"/>
    </row>
    <row r="51" spans="1:26" ht="35.25" customHeight="1">
      <c r="A51" s="111" t="s">
        <v>17</v>
      </c>
      <c r="B51" s="1410"/>
      <c r="C51" s="1294" t="s">
        <v>1462</v>
      </c>
      <c r="D51" s="685" t="s">
        <v>1463</v>
      </c>
      <c r="E51" s="915"/>
      <c r="F51" s="1372" t="s">
        <v>1464</v>
      </c>
      <c r="G51" s="1369" t="s">
        <v>1465</v>
      </c>
      <c r="H51" s="899" t="s">
        <v>1006</v>
      </c>
      <c r="I51" s="930">
        <v>3500</v>
      </c>
      <c r="J51" s="931">
        <v>2805</v>
      </c>
      <c r="K51" s="886"/>
      <c r="L51" s="884"/>
      <c r="M51" s="884"/>
      <c r="N51" s="884"/>
      <c r="O51" s="884"/>
      <c r="P51" s="884"/>
      <c r="Q51" s="884"/>
      <c r="R51" s="884"/>
      <c r="S51" s="884"/>
      <c r="T51" s="884"/>
      <c r="U51" s="884"/>
      <c r="V51" s="884"/>
      <c r="W51" s="884"/>
      <c r="X51" s="884"/>
      <c r="Y51" s="884"/>
      <c r="Z51" s="884"/>
    </row>
    <row r="52" spans="1:26" ht="34.5" customHeight="1">
      <c r="A52" s="111" t="s">
        <v>17</v>
      </c>
      <c r="B52" s="1220"/>
      <c r="C52" s="1220"/>
      <c r="D52" s="685" t="s">
        <v>1466</v>
      </c>
      <c r="E52" s="915"/>
      <c r="F52" s="1220"/>
      <c r="G52" s="1220"/>
      <c r="H52" s="899" t="s">
        <v>1455</v>
      </c>
      <c r="I52" s="930">
        <v>3500</v>
      </c>
      <c r="J52" s="931">
        <v>2805</v>
      </c>
      <c r="K52" s="886"/>
      <c r="L52" s="884"/>
      <c r="M52" s="884"/>
      <c r="N52" s="884"/>
      <c r="O52" s="884"/>
      <c r="P52" s="884"/>
      <c r="Q52" s="884"/>
      <c r="R52" s="884"/>
      <c r="S52" s="884"/>
      <c r="T52" s="884"/>
      <c r="U52" s="884"/>
      <c r="V52" s="884"/>
      <c r="W52" s="884"/>
      <c r="X52" s="884"/>
      <c r="Y52" s="884"/>
      <c r="Z52" s="884"/>
    </row>
    <row r="53" spans="1:26" ht="32.25" customHeight="1">
      <c r="A53" s="111" t="s">
        <v>17</v>
      </c>
      <c r="B53" s="1220"/>
      <c r="C53" s="1220"/>
      <c r="D53" s="685" t="s">
        <v>1467</v>
      </c>
      <c r="E53" s="915"/>
      <c r="F53" s="1220"/>
      <c r="G53" s="1220"/>
      <c r="H53" s="899" t="s">
        <v>1413</v>
      </c>
      <c r="I53" s="930">
        <v>3500</v>
      </c>
      <c r="J53" s="931">
        <v>2805</v>
      </c>
      <c r="K53" s="886"/>
      <c r="L53" s="884"/>
      <c r="M53" s="884"/>
      <c r="N53" s="884"/>
      <c r="O53" s="884"/>
      <c r="P53" s="884"/>
      <c r="Q53" s="884"/>
      <c r="R53" s="884"/>
      <c r="S53" s="884"/>
      <c r="T53" s="884"/>
      <c r="U53" s="884"/>
      <c r="V53" s="884"/>
      <c r="W53" s="884"/>
      <c r="X53" s="884"/>
      <c r="Y53" s="884"/>
      <c r="Z53" s="884"/>
    </row>
    <row r="54" spans="1:26" ht="33.75" customHeight="1">
      <c r="A54" s="111" t="s">
        <v>17</v>
      </c>
      <c r="B54" s="1218"/>
      <c r="C54" s="1218"/>
      <c r="D54" s="701">
        <v>4005002000</v>
      </c>
      <c r="E54" s="704"/>
      <c r="F54" s="1218"/>
      <c r="G54" s="1218"/>
      <c r="H54" s="930" t="s">
        <v>24</v>
      </c>
      <c r="I54" s="930">
        <v>3500</v>
      </c>
      <c r="J54" s="931">
        <v>2805</v>
      </c>
      <c r="K54" s="932"/>
      <c r="L54" s="675"/>
      <c r="M54" s="675"/>
      <c r="N54" s="675"/>
      <c r="O54" s="675"/>
      <c r="P54" s="675"/>
      <c r="Q54" s="675"/>
      <c r="R54" s="675"/>
      <c r="S54" s="675"/>
      <c r="T54" s="675"/>
      <c r="U54" s="675"/>
      <c r="V54" s="675"/>
      <c r="W54" s="675"/>
      <c r="X54" s="675"/>
      <c r="Y54" s="675"/>
      <c r="Z54" s="675"/>
    </row>
    <row r="55" spans="1:26" ht="97.5" customHeight="1">
      <c r="A55" s="933" t="s">
        <v>17</v>
      </c>
      <c r="B55" s="898"/>
      <c r="C55" s="922" t="s">
        <v>1468</v>
      </c>
      <c r="D55" s="934" t="s">
        <v>1469</v>
      </c>
      <c r="E55" s="704"/>
      <c r="F55" s="935" t="s">
        <v>1470</v>
      </c>
      <c r="G55" s="936" t="s">
        <v>1471</v>
      </c>
      <c r="H55" s="936" t="s">
        <v>1455</v>
      </c>
      <c r="I55" s="636">
        <v>152000</v>
      </c>
      <c r="J55" s="636">
        <v>125000</v>
      </c>
      <c r="K55" s="937" t="s">
        <v>1472</v>
      </c>
      <c r="L55" s="675"/>
      <c r="M55" s="675"/>
      <c r="N55" s="675"/>
      <c r="O55" s="675"/>
      <c r="P55" s="675"/>
      <c r="Q55" s="675"/>
      <c r="R55" s="675"/>
      <c r="S55" s="675"/>
      <c r="T55" s="675"/>
      <c r="U55" s="675"/>
      <c r="V55" s="675"/>
      <c r="W55" s="675"/>
      <c r="X55" s="675"/>
      <c r="Y55" s="675"/>
      <c r="Z55" s="675"/>
    </row>
    <row r="56" spans="1:26" ht="27.75" customHeight="1">
      <c r="A56" s="1411" t="s">
        <v>1473</v>
      </c>
      <c r="B56" s="1291"/>
      <c r="C56" s="1291"/>
      <c r="D56" s="1291"/>
      <c r="E56" s="1291"/>
      <c r="F56" s="1291"/>
      <c r="G56" s="1291"/>
      <c r="H56" s="1291"/>
      <c r="I56" s="1291"/>
      <c r="J56" s="1292"/>
      <c r="K56" s="886"/>
      <c r="L56" s="884"/>
      <c r="M56" s="884"/>
      <c r="N56" s="884"/>
      <c r="O56" s="884"/>
      <c r="P56" s="884"/>
      <c r="Q56" s="884"/>
      <c r="R56" s="884"/>
      <c r="S56" s="884"/>
      <c r="T56" s="884"/>
      <c r="U56" s="884"/>
      <c r="V56" s="884"/>
      <c r="W56" s="884"/>
      <c r="X56" s="884"/>
      <c r="Y56" s="884"/>
      <c r="Z56" s="884"/>
    </row>
    <row r="57" spans="1:26" ht="30" customHeight="1">
      <c r="A57" s="938" t="s">
        <v>224</v>
      </c>
      <c r="B57" s="939" t="s">
        <v>2</v>
      </c>
      <c r="C57" s="939" t="s">
        <v>1352</v>
      </c>
      <c r="D57" s="939" t="s">
        <v>315</v>
      </c>
      <c r="E57" s="939" t="s">
        <v>5</v>
      </c>
      <c r="F57" s="939" t="s">
        <v>4</v>
      </c>
      <c r="G57" s="939" t="s">
        <v>7</v>
      </c>
      <c r="H57" s="939" t="s">
        <v>6</v>
      </c>
      <c r="I57" s="939" t="s">
        <v>1353</v>
      </c>
      <c r="J57" s="940" t="s">
        <v>689</v>
      </c>
      <c r="K57" s="941"/>
      <c r="L57" s="942"/>
      <c r="M57" s="942"/>
      <c r="N57" s="942"/>
      <c r="O57" s="942"/>
      <c r="P57" s="942"/>
      <c r="Q57" s="942"/>
      <c r="R57" s="942"/>
      <c r="S57" s="942"/>
      <c r="T57" s="942"/>
      <c r="U57" s="942"/>
      <c r="V57" s="942"/>
      <c r="W57" s="942"/>
      <c r="X57" s="942"/>
      <c r="Y57" s="942"/>
      <c r="Z57" s="942"/>
    </row>
    <row r="58" spans="1:26" ht="69" customHeight="1">
      <c r="A58" s="943"/>
      <c r="B58" s="944"/>
      <c r="C58" s="945" t="s">
        <v>1474</v>
      </c>
      <c r="D58" s="946" t="s">
        <v>1475</v>
      </c>
      <c r="E58" s="947"/>
      <c r="F58" s="135"/>
      <c r="G58" s="159"/>
      <c r="H58" s="159" t="s">
        <v>20</v>
      </c>
      <c r="I58" s="903">
        <v>22400</v>
      </c>
      <c r="J58" s="903">
        <v>17250</v>
      </c>
      <c r="K58" s="798"/>
      <c r="L58" s="798"/>
      <c r="M58" s="798"/>
      <c r="N58" s="798"/>
      <c r="O58" s="798"/>
      <c r="P58" s="798"/>
      <c r="Q58" s="798"/>
      <c r="R58" s="798"/>
      <c r="S58" s="942"/>
      <c r="T58" s="942"/>
      <c r="U58" s="942"/>
      <c r="V58" s="942"/>
      <c r="W58" s="942"/>
      <c r="X58" s="942"/>
      <c r="Y58" s="942"/>
      <c r="Z58" s="942"/>
    </row>
    <row r="59" spans="1:26" ht="69" customHeight="1">
      <c r="A59" s="943"/>
      <c r="B59" s="944"/>
      <c r="C59" s="945" t="s">
        <v>1476</v>
      </c>
      <c r="D59" s="946" t="s">
        <v>1477</v>
      </c>
      <c r="E59" s="947"/>
      <c r="F59" s="135"/>
      <c r="G59" s="159"/>
      <c r="H59" s="159" t="s">
        <v>20</v>
      </c>
      <c r="I59" s="903">
        <v>30150</v>
      </c>
      <c r="J59" s="903">
        <v>23200</v>
      </c>
      <c r="K59" s="798"/>
      <c r="L59" s="798"/>
      <c r="M59" s="798"/>
      <c r="N59" s="798"/>
      <c r="O59" s="798"/>
      <c r="P59" s="798"/>
      <c r="Q59" s="798"/>
      <c r="R59" s="798"/>
      <c r="S59" s="942"/>
      <c r="T59" s="942"/>
      <c r="U59" s="942"/>
      <c r="V59" s="942"/>
      <c r="W59" s="942"/>
      <c r="X59" s="942"/>
      <c r="Y59" s="942"/>
      <c r="Z59" s="942"/>
    </row>
    <row r="60" spans="1:26" ht="69" customHeight="1">
      <c r="A60" s="943"/>
      <c r="B60" s="944"/>
      <c r="C60" s="945" t="s">
        <v>1478</v>
      </c>
      <c r="D60" s="946" t="s">
        <v>1479</v>
      </c>
      <c r="E60" s="947"/>
      <c r="F60" s="135"/>
      <c r="G60" s="135"/>
      <c r="H60" s="159" t="s">
        <v>20</v>
      </c>
      <c r="I60" s="903">
        <v>26000</v>
      </c>
      <c r="J60" s="903">
        <v>20000</v>
      </c>
      <c r="K60" s="798"/>
      <c r="L60" s="798"/>
      <c r="M60" s="798"/>
      <c r="N60" s="798"/>
      <c r="O60" s="798"/>
      <c r="P60" s="798"/>
      <c r="Q60" s="798"/>
      <c r="R60" s="798"/>
      <c r="S60" s="942"/>
      <c r="T60" s="942"/>
      <c r="U60" s="942"/>
      <c r="V60" s="942"/>
      <c r="W60" s="942"/>
      <c r="X60" s="942"/>
      <c r="Y60" s="942"/>
      <c r="Z60" s="942"/>
    </row>
    <row r="61" spans="1:26" ht="69" customHeight="1">
      <c r="A61" s="943"/>
      <c r="B61" s="944"/>
      <c r="C61" s="945" t="s">
        <v>1480</v>
      </c>
      <c r="D61" s="946" t="s">
        <v>1481</v>
      </c>
      <c r="E61" s="915"/>
      <c r="F61" s="135"/>
      <c r="G61" s="135"/>
      <c r="H61" s="159" t="s">
        <v>20</v>
      </c>
      <c r="I61" s="903">
        <v>2500</v>
      </c>
      <c r="J61" s="903">
        <v>1875</v>
      </c>
      <c r="K61" s="798"/>
      <c r="L61" s="798"/>
      <c r="M61" s="798"/>
      <c r="N61" s="798"/>
      <c r="O61" s="798"/>
      <c r="P61" s="798"/>
      <c r="Q61" s="798"/>
      <c r="R61" s="798"/>
      <c r="S61" s="942"/>
      <c r="T61" s="942"/>
      <c r="U61" s="942"/>
      <c r="V61" s="942"/>
      <c r="W61" s="942"/>
      <c r="X61" s="942"/>
      <c r="Y61" s="942"/>
      <c r="Z61" s="942"/>
    </row>
    <row r="62" spans="1:26" ht="69" customHeight="1">
      <c r="A62" s="943"/>
      <c r="B62" s="944"/>
      <c r="C62" s="945" t="s">
        <v>1482</v>
      </c>
      <c r="D62" s="948" t="s">
        <v>1483</v>
      </c>
      <c r="E62" s="947"/>
      <c r="F62" s="159" t="s">
        <v>1484</v>
      </c>
      <c r="G62" s="135"/>
      <c r="H62" s="159" t="s">
        <v>20</v>
      </c>
      <c r="I62" s="903">
        <v>52000</v>
      </c>
      <c r="J62" s="903">
        <v>39500</v>
      </c>
      <c r="K62" s="798"/>
      <c r="L62" s="798"/>
      <c r="M62" s="798"/>
      <c r="N62" s="798"/>
      <c r="O62" s="798"/>
      <c r="P62" s="798"/>
      <c r="Q62" s="798"/>
      <c r="R62" s="798"/>
      <c r="S62" s="942"/>
      <c r="T62" s="942"/>
      <c r="U62" s="942"/>
      <c r="V62" s="942"/>
      <c r="W62" s="942"/>
      <c r="X62" s="942"/>
      <c r="Y62" s="942"/>
      <c r="Z62" s="942"/>
    </row>
    <row r="63" spans="1:26" ht="69" customHeight="1">
      <c r="A63" s="943"/>
      <c r="B63" s="944"/>
      <c r="C63" s="945" t="s">
        <v>1485</v>
      </c>
      <c r="D63" s="948" t="s">
        <v>1486</v>
      </c>
      <c r="E63" s="947"/>
      <c r="F63" s="949" t="s">
        <v>1487</v>
      </c>
      <c r="G63" s="135"/>
      <c r="H63" s="159" t="s">
        <v>20</v>
      </c>
      <c r="I63" s="903">
        <v>59000</v>
      </c>
      <c r="J63" s="903">
        <v>45000</v>
      </c>
      <c r="K63" s="798"/>
      <c r="L63" s="798"/>
      <c r="M63" s="798"/>
      <c r="N63" s="798"/>
      <c r="O63" s="798"/>
      <c r="P63" s="798"/>
      <c r="Q63" s="798"/>
      <c r="R63" s="798"/>
      <c r="S63" s="942"/>
      <c r="T63" s="942"/>
      <c r="U63" s="942"/>
      <c r="V63" s="942"/>
      <c r="W63" s="942"/>
      <c r="X63" s="942"/>
      <c r="Y63" s="942"/>
      <c r="Z63" s="942"/>
    </row>
    <row r="64" spans="1:26" ht="69" customHeight="1">
      <c r="A64" s="950" t="s">
        <v>17</v>
      </c>
      <c r="B64" s="951"/>
      <c r="C64" s="952" t="s">
        <v>1488</v>
      </c>
      <c r="D64" s="953" t="s">
        <v>1489</v>
      </c>
      <c r="E64" s="954"/>
      <c r="F64" s="955" t="s">
        <v>1490</v>
      </c>
      <c r="G64" s="955" t="s">
        <v>1491</v>
      </c>
      <c r="H64" s="955" t="s">
        <v>1492</v>
      </c>
      <c r="I64" s="897">
        <v>89000</v>
      </c>
      <c r="J64" s="897">
        <f>I64*0.8</f>
        <v>71200</v>
      </c>
      <c r="K64" s="1399"/>
      <c r="L64" s="1239"/>
      <c r="M64" s="1239"/>
      <c r="N64" s="1239"/>
      <c r="O64" s="1239"/>
      <c r="P64" s="1239"/>
      <c r="Q64" s="1239"/>
      <c r="R64" s="1239"/>
      <c r="S64" s="942"/>
      <c r="T64" s="942"/>
      <c r="U64" s="942"/>
      <c r="V64" s="942"/>
      <c r="W64" s="942"/>
      <c r="X64" s="942"/>
      <c r="Y64" s="942"/>
      <c r="Z64" s="942"/>
    </row>
    <row r="65" spans="1:26" ht="74.25" customHeight="1">
      <c r="A65" s="956" t="s">
        <v>17</v>
      </c>
      <c r="B65" s="957"/>
      <c r="C65" s="958" t="s">
        <v>1493</v>
      </c>
      <c r="D65" s="959" t="s">
        <v>1494</v>
      </c>
      <c r="E65" s="960"/>
      <c r="F65" s="961" t="s">
        <v>1495</v>
      </c>
      <c r="G65" s="961" t="s">
        <v>1496</v>
      </c>
      <c r="H65" s="961" t="s">
        <v>1497</v>
      </c>
      <c r="I65" s="897">
        <v>80000</v>
      </c>
      <c r="J65" s="897">
        <f t="shared" ref="J65:J66" si="2">I65*0.75</f>
        <v>60000</v>
      </c>
      <c r="K65" s="884"/>
      <c r="L65" s="884"/>
      <c r="M65" s="884"/>
      <c r="N65" s="884"/>
      <c r="O65" s="884"/>
      <c r="P65" s="884"/>
      <c r="Q65" s="884"/>
      <c r="R65" s="884"/>
      <c r="S65" s="884"/>
      <c r="T65" s="884"/>
      <c r="U65" s="884"/>
      <c r="V65" s="884"/>
      <c r="W65" s="884"/>
      <c r="X65" s="884"/>
      <c r="Y65" s="884"/>
      <c r="Z65" s="884"/>
    </row>
    <row r="66" spans="1:26" ht="77.25" customHeight="1">
      <c r="A66" s="962" t="s">
        <v>17</v>
      </c>
      <c r="B66" s="963"/>
      <c r="C66" s="313" t="s">
        <v>1498</v>
      </c>
      <c r="D66" s="693" t="s">
        <v>1499</v>
      </c>
      <c r="E66" s="947"/>
      <c r="F66" s="135" t="s">
        <v>1500</v>
      </c>
      <c r="G66" s="135" t="s">
        <v>1501</v>
      </c>
      <c r="H66" s="135" t="s">
        <v>1492</v>
      </c>
      <c r="I66" s="897">
        <v>64500</v>
      </c>
      <c r="J66" s="897">
        <f t="shared" si="2"/>
        <v>48375</v>
      </c>
      <c r="K66" s="1399"/>
      <c r="L66" s="1239"/>
      <c r="M66" s="1239"/>
      <c r="N66" s="1239"/>
      <c r="O66" s="1239"/>
      <c r="P66" s="1239"/>
      <c r="Q66" s="1239"/>
      <c r="R66" s="1239"/>
      <c r="S66" s="884"/>
      <c r="T66" s="884"/>
      <c r="U66" s="884"/>
      <c r="V66" s="884"/>
      <c r="W66" s="884"/>
      <c r="X66" s="884"/>
      <c r="Y66" s="884"/>
      <c r="Z66" s="884"/>
    </row>
    <row r="67" spans="1:26" ht="66" customHeight="1">
      <c r="A67" s="962" t="s">
        <v>17</v>
      </c>
      <c r="B67" s="963"/>
      <c r="C67" s="313" t="s">
        <v>1493</v>
      </c>
      <c r="D67" s="693" t="s">
        <v>1502</v>
      </c>
      <c r="E67" s="947"/>
      <c r="F67" s="135" t="s">
        <v>1503</v>
      </c>
      <c r="G67" s="135" t="s">
        <v>1496</v>
      </c>
      <c r="H67" s="135" t="s">
        <v>1504</v>
      </c>
      <c r="I67" s="897">
        <v>76000</v>
      </c>
      <c r="J67" s="897">
        <f t="shared" ref="J67:J68" si="3">I67*0.8</f>
        <v>60800</v>
      </c>
      <c r="K67" s="1399"/>
      <c r="L67" s="1239"/>
      <c r="M67" s="1239"/>
      <c r="N67" s="1239"/>
      <c r="O67" s="1239"/>
      <c r="P67" s="1239"/>
      <c r="Q67" s="1239"/>
      <c r="R67" s="1239"/>
      <c r="S67" s="884"/>
      <c r="T67" s="884"/>
      <c r="U67" s="884"/>
      <c r="V67" s="884"/>
      <c r="W67" s="884"/>
      <c r="X67" s="884"/>
      <c r="Y67" s="884"/>
      <c r="Z67" s="884"/>
    </row>
    <row r="68" spans="1:26" ht="64.5" customHeight="1">
      <c r="A68" s="962" t="s">
        <v>17</v>
      </c>
      <c r="B68" s="963"/>
      <c r="C68" s="313" t="s">
        <v>1498</v>
      </c>
      <c r="D68" s="693" t="s">
        <v>1505</v>
      </c>
      <c r="E68" s="947"/>
      <c r="F68" s="135" t="s">
        <v>1506</v>
      </c>
      <c r="G68" s="135" t="s">
        <v>1501</v>
      </c>
      <c r="H68" s="135" t="s">
        <v>1504</v>
      </c>
      <c r="I68" s="897">
        <v>62000</v>
      </c>
      <c r="J68" s="897">
        <f t="shared" si="3"/>
        <v>49600</v>
      </c>
      <c r="K68" s="1399"/>
      <c r="L68" s="1239"/>
      <c r="M68" s="1239"/>
      <c r="N68" s="1239"/>
      <c r="O68" s="1239"/>
      <c r="P68" s="1239"/>
      <c r="Q68" s="1239"/>
      <c r="R68" s="1239"/>
      <c r="S68" s="884"/>
      <c r="T68" s="884"/>
      <c r="U68" s="884"/>
      <c r="V68" s="884"/>
      <c r="W68" s="884"/>
      <c r="X68" s="884"/>
      <c r="Y68" s="884"/>
      <c r="Z68" s="884"/>
    </row>
    <row r="69" spans="1:26" ht="43.5" customHeight="1">
      <c r="A69" s="964" t="s">
        <v>17</v>
      </c>
      <c r="B69" s="1416"/>
      <c r="C69" s="1418" t="s">
        <v>1507</v>
      </c>
      <c r="D69" s="965" t="s">
        <v>1508</v>
      </c>
      <c r="E69" s="966"/>
      <c r="F69" s="1228" t="s">
        <v>1509</v>
      </c>
      <c r="G69" s="1259"/>
      <c r="H69" s="627" t="s">
        <v>1510</v>
      </c>
      <c r="I69" s="889">
        <v>4500</v>
      </c>
      <c r="J69" s="889">
        <v>3300</v>
      </c>
      <c r="K69" s="174"/>
      <c r="L69" s="967"/>
      <c r="M69" s="967"/>
      <c r="N69" s="967"/>
      <c r="O69" s="967"/>
      <c r="P69" s="967"/>
      <c r="Q69" s="967"/>
      <c r="R69" s="967"/>
      <c r="S69" s="967"/>
      <c r="T69" s="967"/>
      <c r="U69" s="967"/>
      <c r="V69" s="967"/>
      <c r="W69" s="967"/>
      <c r="X69" s="967"/>
      <c r="Y69" s="967"/>
      <c r="Z69" s="967"/>
    </row>
    <row r="70" spans="1:26" ht="48" customHeight="1">
      <c r="A70" s="968" t="s">
        <v>17</v>
      </c>
      <c r="B70" s="1375"/>
      <c r="C70" s="1220"/>
      <c r="D70" s="969" t="s">
        <v>1511</v>
      </c>
      <c r="E70" s="970"/>
      <c r="F70" s="1220"/>
      <c r="G70" s="1375"/>
      <c r="H70" s="14" t="s">
        <v>1512</v>
      </c>
      <c r="I70" s="971">
        <v>4500</v>
      </c>
      <c r="J70" s="971">
        <v>3300</v>
      </c>
      <c r="K70" s="5"/>
      <c r="L70" s="884"/>
      <c r="M70" s="884"/>
      <c r="N70" s="884"/>
      <c r="O70" s="884"/>
      <c r="P70" s="884"/>
      <c r="Q70" s="884"/>
      <c r="R70" s="884"/>
      <c r="S70" s="884"/>
      <c r="T70" s="884"/>
      <c r="U70" s="884"/>
      <c r="V70" s="884"/>
      <c r="W70" s="884"/>
      <c r="X70" s="884"/>
      <c r="Y70" s="884"/>
      <c r="Z70" s="884"/>
    </row>
    <row r="71" spans="1:26" ht="67.5" customHeight="1">
      <c r="A71" s="962" t="s">
        <v>17</v>
      </c>
      <c r="B71" s="963"/>
      <c r="C71" s="313" t="s">
        <v>1513</v>
      </c>
      <c r="D71" s="681" t="s">
        <v>1514</v>
      </c>
      <c r="E71" s="947"/>
      <c r="F71" s="135" t="s">
        <v>1515</v>
      </c>
      <c r="G71" s="135" t="s">
        <v>1516</v>
      </c>
      <c r="H71" s="135" t="s">
        <v>1517</v>
      </c>
      <c r="I71" s="897">
        <v>44000</v>
      </c>
      <c r="J71" s="897">
        <f t="shared" ref="J71:J72" si="4">I71*0.75</f>
        <v>33000</v>
      </c>
      <c r="K71" s="1439" t="s">
        <v>1518</v>
      </c>
      <c r="L71" s="1239"/>
      <c r="M71" s="1239"/>
      <c r="N71" s="1239"/>
      <c r="O71" s="1239"/>
      <c r="P71" s="1239"/>
      <c r="Q71" s="1239"/>
      <c r="R71" s="1239"/>
      <c r="S71" s="884"/>
      <c r="T71" s="884"/>
      <c r="U71" s="884"/>
      <c r="V71" s="884"/>
      <c r="W71" s="884"/>
      <c r="X71" s="884"/>
      <c r="Y71" s="884"/>
      <c r="Z71" s="884"/>
    </row>
    <row r="72" spans="1:26" ht="69" customHeight="1">
      <c r="A72" s="962" t="s">
        <v>17</v>
      </c>
      <c r="B72" s="963"/>
      <c r="C72" s="313" t="s">
        <v>1519</v>
      </c>
      <c r="D72" s="681" t="s">
        <v>1520</v>
      </c>
      <c r="E72" s="947"/>
      <c r="F72" s="135" t="s">
        <v>1521</v>
      </c>
      <c r="G72" s="135" t="s">
        <v>1522</v>
      </c>
      <c r="H72" s="135" t="s">
        <v>1517</v>
      </c>
      <c r="I72" s="897">
        <v>35000</v>
      </c>
      <c r="J72" s="897">
        <f t="shared" si="4"/>
        <v>26250</v>
      </c>
      <c r="K72" s="1439" t="s">
        <v>1523</v>
      </c>
      <c r="L72" s="1239"/>
      <c r="M72" s="1239"/>
      <c r="N72" s="1239"/>
      <c r="O72" s="1239"/>
      <c r="P72" s="1239"/>
      <c r="Q72" s="1239"/>
      <c r="R72" s="1239"/>
      <c r="S72" s="884"/>
      <c r="T72" s="884"/>
      <c r="U72" s="884"/>
      <c r="V72" s="884"/>
      <c r="W72" s="884"/>
      <c r="X72" s="884"/>
      <c r="Y72" s="884"/>
      <c r="Z72" s="884"/>
    </row>
    <row r="73" spans="1:26" ht="61.5" customHeight="1">
      <c r="A73" s="972" t="s">
        <v>17</v>
      </c>
      <c r="B73" s="973"/>
      <c r="C73" s="974" t="s">
        <v>1524</v>
      </c>
      <c r="D73" s="975" t="s">
        <v>1525</v>
      </c>
      <c r="E73" s="926"/>
      <c r="F73" s="18" t="s">
        <v>1526</v>
      </c>
      <c r="G73" s="18" t="s">
        <v>1527</v>
      </c>
      <c r="H73" s="18" t="s">
        <v>1528</v>
      </c>
      <c r="I73" s="903">
        <v>15000</v>
      </c>
      <c r="J73" s="903">
        <v>12000</v>
      </c>
      <c r="K73" s="1439" t="s">
        <v>1529</v>
      </c>
      <c r="L73" s="1239"/>
      <c r="M73" s="1239"/>
      <c r="N73" s="1239"/>
      <c r="O73" s="1239"/>
      <c r="P73" s="1239"/>
      <c r="Q73" s="1239"/>
      <c r="R73" s="1239"/>
      <c r="S73" s="884"/>
      <c r="T73" s="884"/>
      <c r="U73" s="884"/>
      <c r="V73" s="884"/>
      <c r="W73" s="884"/>
      <c r="X73" s="884"/>
      <c r="Y73" s="884"/>
      <c r="Z73" s="884"/>
    </row>
    <row r="74" spans="1:26" ht="33" customHeight="1">
      <c r="A74" s="1411" t="s">
        <v>1530</v>
      </c>
      <c r="B74" s="1291"/>
      <c r="C74" s="1291"/>
      <c r="D74" s="1291"/>
      <c r="E74" s="1291"/>
      <c r="F74" s="1291"/>
      <c r="G74" s="1291"/>
      <c r="H74" s="1291"/>
      <c r="I74" s="1291"/>
      <c r="J74" s="1292"/>
      <c r="K74" s="884"/>
      <c r="L74" s="884"/>
      <c r="M74" s="884"/>
      <c r="N74" s="884"/>
      <c r="O74" s="884"/>
      <c r="P74" s="884"/>
      <c r="Q74" s="884"/>
      <c r="R74" s="884"/>
      <c r="S74" s="884"/>
      <c r="T74" s="884"/>
      <c r="U74" s="884"/>
      <c r="V74" s="884"/>
      <c r="W74" s="884"/>
      <c r="X74" s="884"/>
      <c r="Y74" s="884"/>
      <c r="Z74" s="884"/>
    </row>
    <row r="75" spans="1:26" ht="78.75" customHeight="1">
      <c r="A75" s="175" t="s">
        <v>17</v>
      </c>
      <c r="B75" s="1410"/>
      <c r="C75" s="1294" t="s">
        <v>1531</v>
      </c>
      <c r="D75" s="17" t="s">
        <v>1532</v>
      </c>
      <c r="E75" s="896"/>
      <c r="F75" s="1219" t="s">
        <v>1533</v>
      </c>
      <c r="G75" s="1219" t="s">
        <v>1534</v>
      </c>
      <c r="H75" s="17" t="s">
        <v>27</v>
      </c>
      <c r="I75" s="890">
        <v>66000</v>
      </c>
      <c r="J75" s="890">
        <f t="shared" ref="J75:J78" si="5">I75*0.75</f>
        <v>49500</v>
      </c>
      <c r="K75" s="886"/>
      <c r="L75" s="884"/>
      <c r="M75" s="884"/>
      <c r="N75" s="884"/>
      <c r="O75" s="884"/>
      <c r="P75" s="884"/>
      <c r="Q75" s="884"/>
      <c r="R75" s="884"/>
      <c r="S75" s="884"/>
      <c r="T75" s="884"/>
      <c r="U75" s="884"/>
      <c r="V75" s="884"/>
      <c r="W75" s="884"/>
      <c r="X75" s="884"/>
      <c r="Y75" s="884"/>
      <c r="Z75" s="884"/>
    </row>
    <row r="76" spans="1:26" ht="78.75" customHeight="1">
      <c r="A76" s="175" t="s">
        <v>17</v>
      </c>
      <c r="B76" s="1218"/>
      <c r="C76" s="1218"/>
      <c r="D76" s="17" t="s">
        <v>1535</v>
      </c>
      <c r="E76" s="896"/>
      <c r="F76" s="1218"/>
      <c r="G76" s="1218"/>
      <c r="H76" s="17" t="s">
        <v>20</v>
      </c>
      <c r="I76" s="890">
        <v>66000</v>
      </c>
      <c r="J76" s="890">
        <f t="shared" si="5"/>
        <v>49500</v>
      </c>
      <c r="K76" s="886"/>
      <c r="L76" s="884"/>
      <c r="M76" s="884"/>
      <c r="N76" s="884"/>
      <c r="O76" s="884"/>
      <c r="P76" s="884"/>
      <c r="Q76" s="884"/>
      <c r="R76" s="884"/>
      <c r="S76" s="884"/>
      <c r="T76" s="884"/>
      <c r="U76" s="884"/>
      <c r="V76" s="884"/>
      <c r="W76" s="884"/>
      <c r="X76" s="884"/>
      <c r="Y76" s="884"/>
      <c r="Z76" s="884"/>
    </row>
    <row r="77" spans="1:26" ht="78.75" customHeight="1">
      <c r="A77" s="175" t="s">
        <v>17</v>
      </c>
      <c r="B77" s="1410"/>
      <c r="C77" s="1294" t="s">
        <v>1536</v>
      </c>
      <c r="D77" s="17" t="s">
        <v>1537</v>
      </c>
      <c r="E77" s="896"/>
      <c r="F77" s="1219" t="s">
        <v>1538</v>
      </c>
      <c r="G77" s="1219" t="s">
        <v>1539</v>
      </c>
      <c r="H77" s="17" t="s">
        <v>27</v>
      </c>
      <c r="I77" s="890">
        <v>72000</v>
      </c>
      <c r="J77" s="890">
        <f t="shared" si="5"/>
        <v>54000</v>
      </c>
      <c r="K77" s="886"/>
      <c r="L77" s="884"/>
      <c r="M77" s="884"/>
      <c r="N77" s="884"/>
      <c r="O77" s="884"/>
      <c r="P77" s="884"/>
      <c r="Q77" s="884"/>
      <c r="R77" s="884"/>
      <c r="S77" s="884"/>
      <c r="T77" s="884"/>
      <c r="U77" s="884"/>
      <c r="V77" s="884"/>
      <c r="W77" s="884"/>
      <c r="X77" s="884"/>
      <c r="Y77" s="884"/>
      <c r="Z77" s="884"/>
    </row>
    <row r="78" spans="1:26" ht="81" customHeight="1">
      <c r="A78" s="175" t="s">
        <v>224</v>
      </c>
      <c r="B78" s="1218"/>
      <c r="C78" s="1218"/>
      <c r="D78" s="17" t="s">
        <v>1540</v>
      </c>
      <c r="E78" s="896"/>
      <c r="F78" s="1218"/>
      <c r="G78" s="1218"/>
      <c r="H78" s="17" t="s">
        <v>20</v>
      </c>
      <c r="I78" s="890">
        <v>72000</v>
      </c>
      <c r="J78" s="890">
        <f t="shared" si="5"/>
        <v>54000</v>
      </c>
      <c r="K78" s="886"/>
      <c r="L78" s="884"/>
      <c r="M78" s="884"/>
      <c r="N78" s="884"/>
      <c r="O78" s="884"/>
      <c r="P78" s="884"/>
      <c r="Q78" s="884"/>
      <c r="R78" s="884"/>
      <c r="S78" s="884"/>
      <c r="T78" s="884"/>
      <c r="U78" s="884"/>
      <c r="V78" s="884"/>
      <c r="W78" s="884"/>
      <c r="X78" s="884"/>
      <c r="Y78" s="884"/>
      <c r="Z78" s="884"/>
    </row>
    <row r="79" spans="1:26" ht="34.5" customHeight="1">
      <c r="A79" s="1411" t="s">
        <v>1541</v>
      </c>
      <c r="B79" s="1291"/>
      <c r="C79" s="1291"/>
      <c r="D79" s="1291"/>
      <c r="E79" s="1291"/>
      <c r="F79" s="1291"/>
      <c r="G79" s="1291"/>
      <c r="H79" s="1291"/>
      <c r="I79" s="1291"/>
      <c r="J79" s="1292"/>
      <c r="K79" s="886"/>
      <c r="L79" s="884"/>
      <c r="M79" s="884"/>
      <c r="N79" s="884"/>
      <c r="O79" s="884"/>
      <c r="P79" s="884"/>
      <c r="Q79" s="884"/>
      <c r="R79" s="884"/>
      <c r="S79" s="884"/>
      <c r="T79" s="884"/>
      <c r="U79" s="884"/>
      <c r="V79" s="884"/>
      <c r="W79" s="884"/>
      <c r="X79" s="884"/>
      <c r="Y79" s="884"/>
      <c r="Z79" s="884"/>
    </row>
    <row r="80" spans="1:26" ht="28.5" customHeight="1">
      <c r="A80" s="888" t="s">
        <v>224</v>
      </c>
      <c r="B80" s="888" t="s">
        <v>2</v>
      </c>
      <c r="C80" s="888" t="s">
        <v>1352</v>
      </c>
      <c r="D80" s="888" t="s">
        <v>315</v>
      </c>
      <c r="E80" s="888" t="s">
        <v>5</v>
      </c>
      <c r="F80" s="888" t="s">
        <v>4</v>
      </c>
      <c r="G80" s="888" t="s">
        <v>7</v>
      </c>
      <c r="H80" s="888" t="s">
        <v>6</v>
      </c>
      <c r="I80" s="888" t="s">
        <v>1353</v>
      </c>
      <c r="J80" s="888" t="s">
        <v>689</v>
      </c>
      <c r="K80" s="941"/>
      <c r="L80" s="942"/>
      <c r="M80" s="942"/>
      <c r="N80" s="942"/>
      <c r="O80" s="942"/>
      <c r="P80" s="942"/>
      <c r="Q80" s="942"/>
      <c r="R80" s="942"/>
      <c r="S80" s="942"/>
      <c r="T80" s="942"/>
      <c r="U80" s="942"/>
      <c r="V80" s="942"/>
      <c r="W80" s="942"/>
      <c r="X80" s="942"/>
      <c r="Y80" s="942"/>
      <c r="Z80" s="942"/>
    </row>
    <row r="81" spans="1:26" ht="30" customHeight="1">
      <c r="A81" s="976" t="s">
        <v>17</v>
      </c>
      <c r="B81" s="1416"/>
      <c r="C81" s="1451" t="s">
        <v>1542</v>
      </c>
      <c r="D81" s="965" t="s">
        <v>1543</v>
      </c>
      <c r="E81" s="960"/>
      <c r="F81" s="1259" t="s">
        <v>1544</v>
      </c>
      <c r="G81" s="1259" t="s">
        <v>1545</v>
      </c>
      <c r="H81" s="627" t="s">
        <v>1006</v>
      </c>
      <c r="I81" s="889">
        <v>21000</v>
      </c>
      <c r="J81" s="889">
        <f t="shared" ref="J81:J82" si="6">I81*0.78</f>
        <v>16380</v>
      </c>
      <c r="K81" s="1438"/>
      <c r="L81" s="1239"/>
      <c r="M81" s="1239"/>
      <c r="N81" s="1239"/>
      <c r="O81" s="1239"/>
      <c r="P81" s="1239"/>
      <c r="Q81" s="1239"/>
      <c r="R81" s="1239"/>
      <c r="S81" s="884"/>
      <c r="T81" s="884"/>
      <c r="U81" s="884"/>
      <c r="V81" s="884"/>
      <c r="W81" s="884"/>
      <c r="X81" s="884"/>
      <c r="Y81" s="884"/>
      <c r="Z81" s="884"/>
    </row>
    <row r="82" spans="1:26" ht="30.75" customHeight="1">
      <c r="A82" s="632" t="s">
        <v>17</v>
      </c>
      <c r="B82" s="1218"/>
      <c r="C82" s="1218"/>
      <c r="D82" s="693" t="s">
        <v>1546</v>
      </c>
      <c r="E82" s="947"/>
      <c r="F82" s="1218"/>
      <c r="G82" s="1218"/>
      <c r="H82" s="135" t="s">
        <v>20</v>
      </c>
      <c r="I82" s="890">
        <v>21000</v>
      </c>
      <c r="J82" s="890">
        <f t="shared" si="6"/>
        <v>16380</v>
      </c>
      <c r="K82" s="1239"/>
      <c r="L82" s="1239"/>
      <c r="M82" s="1239"/>
      <c r="N82" s="1239"/>
      <c r="O82" s="1239"/>
      <c r="P82" s="1239"/>
      <c r="Q82" s="1239"/>
      <c r="R82" s="1239"/>
      <c r="S82" s="884"/>
      <c r="T82" s="884"/>
      <c r="U82" s="884"/>
      <c r="V82" s="884"/>
      <c r="W82" s="884"/>
      <c r="X82" s="884"/>
      <c r="Y82" s="884"/>
      <c r="Z82" s="884"/>
    </row>
    <row r="83" spans="1:26" ht="30" customHeight="1">
      <c r="A83" s="632" t="s">
        <v>17</v>
      </c>
      <c r="B83" s="1415"/>
      <c r="C83" s="1428" t="s">
        <v>1547</v>
      </c>
      <c r="D83" s="693" t="s">
        <v>1548</v>
      </c>
      <c r="E83" s="947"/>
      <c r="F83" s="1255" t="s">
        <v>1549</v>
      </c>
      <c r="G83" s="1255" t="s">
        <v>1550</v>
      </c>
      <c r="H83" s="135" t="s">
        <v>1006</v>
      </c>
      <c r="I83" s="920">
        <v>29850</v>
      </c>
      <c r="J83" s="897">
        <v>23283</v>
      </c>
      <c r="K83" s="886"/>
      <c r="L83" s="886"/>
      <c r="M83" s="886"/>
      <c r="N83" s="886"/>
      <c r="O83" s="886"/>
      <c r="P83" s="886"/>
      <c r="Q83" s="886"/>
      <c r="R83" s="886"/>
      <c r="S83" s="884"/>
      <c r="T83" s="884"/>
      <c r="U83" s="884"/>
      <c r="V83" s="884"/>
      <c r="W83" s="884"/>
      <c r="X83" s="884"/>
      <c r="Y83" s="884"/>
      <c r="Z83" s="884"/>
    </row>
    <row r="84" spans="1:26" ht="32.25" customHeight="1">
      <c r="A84" s="632" t="s">
        <v>17</v>
      </c>
      <c r="B84" s="1218"/>
      <c r="C84" s="1218"/>
      <c r="D84" s="693" t="s">
        <v>1551</v>
      </c>
      <c r="E84" s="966"/>
      <c r="F84" s="1218"/>
      <c r="G84" s="1218"/>
      <c r="H84" s="135" t="s">
        <v>20</v>
      </c>
      <c r="I84" s="890">
        <v>29850</v>
      </c>
      <c r="J84" s="890">
        <f>I84*0.78</f>
        <v>23283</v>
      </c>
      <c r="K84" s="1438"/>
      <c r="L84" s="1239"/>
      <c r="M84" s="1239"/>
      <c r="N84" s="1239"/>
      <c r="O84" s="1239"/>
      <c r="P84" s="1239"/>
      <c r="Q84" s="1239"/>
      <c r="R84" s="1239"/>
      <c r="S84" s="884"/>
      <c r="T84" s="884"/>
      <c r="U84" s="884"/>
      <c r="V84" s="884"/>
      <c r="W84" s="884"/>
      <c r="X84" s="884"/>
      <c r="Y84" s="884"/>
      <c r="Z84" s="884"/>
    </row>
    <row r="85" spans="1:26" ht="31.5" customHeight="1">
      <c r="A85" s="132" t="s">
        <v>17</v>
      </c>
      <c r="B85" s="1415"/>
      <c r="C85" s="1428" t="s">
        <v>1552</v>
      </c>
      <c r="D85" s="693" t="s">
        <v>1553</v>
      </c>
      <c r="E85" s="947"/>
      <c r="F85" s="1255" t="s">
        <v>1554</v>
      </c>
      <c r="G85" s="1255" t="s">
        <v>1555</v>
      </c>
      <c r="H85" s="135" t="s">
        <v>1006</v>
      </c>
      <c r="I85" s="914">
        <v>30000</v>
      </c>
      <c r="J85" s="914">
        <v>25500</v>
      </c>
      <c r="K85" s="1438"/>
      <c r="L85" s="1239"/>
      <c r="M85" s="1239"/>
      <c r="N85" s="1239"/>
      <c r="O85" s="1239"/>
      <c r="P85" s="1239"/>
      <c r="Q85" s="1239"/>
      <c r="R85" s="1239"/>
      <c r="S85" s="884"/>
      <c r="T85" s="884"/>
      <c r="U85" s="884"/>
      <c r="V85" s="884"/>
      <c r="W85" s="884"/>
      <c r="X85" s="884"/>
      <c r="Y85" s="884"/>
      <c r="Z85" s="884"/>
    </row>
    <row r="86" spans="1:26" ht="31.5" customHeight="1">
      <c r="A86" s="632" t="s">
        <v>17</v>
      </c>
      <c r="B86" s="1218"/>
      <c r="C86" s="1218"/>
      <c r="D86" s="693" t="s">
        <v>1556</v>
      </c>
      <c r="E86" s="966"/>
      <c r="F86" s="1218"/>
      <c r="G86" s="1218"/>
      <c r="H86" s="135" t="s">
        <v>20</v>
      </c>
      <c r="I86" s="903">
        <v>21150</v>
      </c>
      <c r="J86" s="903">
        <v>16250</v>
      </c>
      <c r="K86" s="1239"/>
      <c r="L86" s="1239"/>
      <c r="M86" s="1239"/>
      <c r="N86" s="1239"/>
      <c r="O86" s="1239"/>
      <c r="P86" s="1239"/>
      <c r="Q86" s="1239"/>
      <c r="R86" s="1239"/>
      <c r="S86" s="884"/>
      <c r="T86" s="884"/>
      <c r="U86" s="884"/>
      <c r="V86" s="884"/>
      <c r="W86" s="884"/>
      <c r="X86" s="884"/>
      <c r="Y86" s="884"/>
      <c r="Z86" s="884"/>
    </row>
    <row r="87" spans="1:26" ht="30.75" customHeight="1">
      <c r="A87" s="632" t="s">
        <v>17</v>
      </c>
      <c r="B87" s="1415"/>
      <c r="C87" s="1428" t="s">
        <v>1557</v>
      </c>
      <c r="D87" s="693" t="s">
        <v>1558</v>
      </c>
      <c r="E87" s="947"/>
      <c r="F87" s="1255" t="s">
        <v>1559</v>
      </c>
      <c r="G87" s="1255" t="s">
        <v>1560</v>
      </c>
      <c r="H87" s="135" t="s">
        <v>1006</v>
      </c>
      <c r="I87" s="916">
        <v>44250</v>
      </c>
      <c r="J87" s="890">
        <f t="shared" ref="J87:J88" si="7">I87*0.85</f>
        <v>37612.5</v>
      </c>
      <c r="K87" s="886"/>
      <c r="L87" s="886"/>
      <c r="M87" s="886"/>
      <c r="N87" s="886"/>
      <c r="O87" s="886"/>
      <c r="P87" s="886"/>
      <c r="Q87" s="886"/>
      <c r="R87" s="886"/>
      <c r="S87" s="884"/>
      <c r="T87" s="884"/>
      <c r="U87" s="884"/>
      <c r="V87" s="884"/>
      <c r="W87" s="884"/>
      <c r="X87" s="884"/>
      <c r="Y87" s="884"/>
      <c r="Z87" s="884"/>
    </row>
    <row r="88" spans="1:26" ht="34.5" customHeight="1">
      <c r="A88" s="632" t="s">
        <v>17</v>
      </c>
      <c r="B88" s="1218"/>
      <c r="C88" s="1218"/>
      <c r="D88" s="693" t="s">
        <v>1561</v>
      </c>
      <c r="E88" s="966"/>
      <c r="F88" s="1218"/>
      <c r="G88" s="1218"/>
      <c r="H88" s="627" t="s">
        <v>20</v>
      </c>
      <c r="I88" s="916">
        <v>44250</v>
      </c>
      <c r="J88" s="890">
        <f t="shared" si="7"/>
        <v>37612.5</v>
      </c>
      <c r="K88" s="1438"/>
      <c r="L88" s="1239"/>
      <c r="M88" s="1239"/>
      <c r="N88" s="1239"/>
      <c r="O88" s="1239"/>
      <c r="P88" s="1239"/>
      <c r="Q88" s="1239"/>
      <c r="R88" s="1239"/>
      <c r="S88" s="884"/>
      <c r="T88" s="884"/>
      <c r="U88" s="884"/>
      <c r="V88" s="884"/>
      <c r="W88" s="884"/>
      <c r="X88" s="884"/>
      <c r="Y88" s="884"/>
      <c r="Z88" s="884"/>
    </row>
    <row r="89" spans="1:26" ht="35.25" customHeight="1">
      <c r="A89" s="632" t="s">
        <v>17</v>
      </c>
      <c r="B89" s="1415"/>
      <c r="C89" s="1428" t="s">
        <v>1562</v>
      </c>
      <c r="D89" s="693" t="s">
        <v>1563</v>
      </c>
      <c r="E89" s="947"/>
      <c r="F89" s="1255" t="s">
        <v>1564</v>
      </c>
      <c r="G89" s="1255" t="s">
        <v>1565</v>
      </c>
      <c r="H89" s="627" t="s">
        <v>1006</v>
      </c>
      <c r="I89" s="920">
        <v>59850</v>
      </c>
      <c r="J89" s="897">
        <v>46683</v>
      </c>
      <c r="K89" s="886"/>
      <c r="L89" s="977"/>
      <c r="M89" s="977"/>
      <c r="N89" s="977"/>
      <c r="O89" s="977"/>
      <c r="P89" s="977"/>
      <c r="Q89" s="977"/>
      <c r="R89" s="977"/>
      <c r="S89" s="884"/>
      <c r="T89" s="884"/>
      <c r="U89" s="884"/>
      <c r="V89" s="884"/>
      <c r="W89" s="884"/>
      <c r="X89" s="884"/>
      <c r="Y89" s="884"/>
      <c r="Z89" s="884"/>
    </row>
    <row r="90" spans="1:26" ht="36" customHeight="1">
      <c r="A90" s="632" t="s">
        <v>17</v>
      </c>
      <c r="B90" s="1218"/>
      <c r="C90" s="1218"/>
      <c r="D90" s="693" t="s">
        <v>1566</v>
      </c>
      <c r="E90" s="954"/>
      <c r="F90" s="1218"/>
      <c r="G90" s="1218"/>
      <c r="H90" s="135" t="s">
        <v>20</v>
      </c>
      <c r="I90" s="920">
        <v>59850</v>
      </c>
      <c r="J90" s="897">
        <v>46683</v>
      </c>
      <c r="K90" s="1438"/>
      <c r="L90" s="1239"/>
      <c r="M90" s="1239"/>
      <c r="N90" s="1239"/>
      <c r="O90" s="1239"/>
      <c r="P90" s="977"/>
      <c r="Q90" s="977"/>
      <c r="R90" s="977"/>
      <c r="S90" s="884"/>
      <c r="T90" s="884"/>
      <c r="U90" s="884"/>
      <c r="V90" s="884"/>
      <c r="W90" s="884"/>
      <c r="X90" s="884"/>
      <c r="Y90" s="884"/>
      <c r="Z90" s="884"/>
    </row>
    <row r="91" spans="1:26" ht="32.25" customHeight="1">
      <c r="A91" s="175" t="s">
        <v>17</v>
      </c>
      <c r="B91" s="1410"/>
      <c r="C91" s="1294" t="s">
        <v>1567</v>
      </c>
      <c r="D91" s="693" t="s">
        <v>1568</v>
      </c>
      <c r="E91" s="966"/>
      <c r="F91" s="1219" t="s">
        <v>1569</v>
      </c>
      <c r="G91" s="1219" t="s">
        <v>1570</v>
      </c>
      <c r="H91" s="135" t="s">
        <v>1006</v>
      </c>
      <c r="I91" s="916">
        <v>10500</v>
      </c>
      <c r="J91" s="890">
        <f t="shared" ref="J91:J92" si="8">I91*0.78</f>
        <v>8190</v>
      </c>
      <c r="K91" s="977"/>
      <c r="L91" s="978"/>
      <c r="M91" s="978"/>
      <c r="N91" s="978"/>
      <c r="O91" s="978"/>
      <c r="P91" s="978"/>
      <c r="Q91" s="978"/>
      <c r="R91" s="978"/>
      <c r="S91" s="884"/>
      <c r="T91" s="884"/>
      <c r="U91" s="884"/>
      <c r="V91" s="884"/>
      <c r="W91" s="884"/>
      <c r="X91" s="884"/>
      <c r="Y91" s="884"/>
      <c r="Z91" s="884"/>
    </row>
    <row r="92" spans="1:26" ht="33" customHeight="1">
      <c r="A92" s="175" t="s">
        <v>17</v>
      </c>
      <c r="B92" s="1218"/>
      <c r="C92" s="1218"/>
      <c r="D92" s="685" t="s">
        <v>1571</v>
      </c>
      <c r="E92" s="915"/>
      <c r="F92" s="1218"/>
      <c r="G92" s="1218"/>
      <c r="H92" s="17" t="s">
        <v>20</v>
      </c>
      <c r="I92" s="916">
        <v>10500</v>
      </c>
      <c r="J92" s="890">
        <f t="shared" si="8"/>
        <v>8190</v>
      </c>
      <c r="K92" s="886"/>
      <c r="L92" s="884"/>
      <c r="M92" s="884"/>
      <c r="N92" s="884"/>
      <c r="O92" s="884"/>
      <c r="P92" s="884"/>
      <c r="Q92" s="884"/>
      <c r="R92" s="884"/>
      <c r="S92" s="884"/>
      <c r="T92" s="884"/>
      <c r="U92" s="884"/>
      <c r="V92" s="884"/>
      <c r="W92" s="884"/>
      <c r="X92" s="884"/>
      <c r="Y92" s="884"/>
      <c r="Z92" s="884"/>
    </row>
    <row r="93" spans="1:26" ht="36.75" customHeight="1">
      <c r="A93" s="933" t="s">
        <v>17</v>
      </c>
      <c r="B93" s="1410"/>
      <c r="C93" s="1294" t="s">
        <v>1572</v>
      </c>
      <c r="D93" s="685" t="s">
        <v>1573</v>
      </c>
      <c r="E93" s="915"/>
      <c r="F93" s="1219"/>
      <c r="G93" s="1219" t="s">
        <v>1574</v>
      </c>
      <c r="H93" s="17" t="s">
        <v>1575</v>
      </c>
      <c r="I93" s="902">
        <v>19200</v>
      </c>
      <c r="J93" s="893">
        <f t="shared" ref="J93:J94" si="9">I93*0.75</f>
        <v>14400</v>
      </c>
      <c r="K93" s="886"/>
      <c r="L93" s="884"/>
      <c r="M93" s="884"/>
      <c r="N93" s="884"/>
      <c r="O93" s="884"/>
      <c r="P93" s="884"/>
      <c r="Q93" s="884"/>
      <c r="R93" s="884"/>
      <c r="S93" s="884"/>
      <c r="T93" s="884"/>
      <c r="U93" s="884"/>
      <c r="V93" s="884"/>
      <c r="W93" s="884"/>
      <c r="X93" s="884"/>
      <c r="Y93" s="884"/>
      <c r="Z93" s="884"/>
    </row>
    <row r="94" spans="1:26" ht="39.75" customHeight="1">
      <c r="A94" s="175" t="s">
        <v>17</v>
      </c>
      <c r="B94" s="1218"/>
      <c r="C94" s="1218"/>
      <c r="D94" s="685" t="s">
        <v>1576</v>
      </c>
      <c r="E94" s="915"/>
      <c r="F94" s="1218"/>
      <c r="G94" s="1218"/>
      <c r="H94" s="17" t="s">
        <v>1577</v>
      </c>
      <c r="I94" s="902">
        <v>19200</v>
      </c>
      <c r="J94" s="893">
        <f t="shared" si="9"/>
        <v>14400</v>
      </c>
      <c r="K94" s="886"/>
      <c r="L94" s="884"/>
      <c r="M94" s="884"/>
      <c r="N94" s="884"/>
      <c r="O94" s="884"/>
      <c r="P94" s="884"/>
      <c r="Q94" s="884"/>
      <c r="R94" s="884"/>
      <c r="S94" s="884"/>
      <c r="T94" s="884"/>
      <c r="U94" s="884"/>
      <c r="V94" s="884"/>
      <c r="W94" s="884"/>
      <c r="X94" s="884"/>
      <c r="Y94" s="884"/>
      <c r="Z94" s="884"/>
    </row>
    <row r="95" spans="1:26" ht="47.25" customHeight="1">
      <c r="A95" s="175" t="s">
        <v>17</v>
      </c>
      <c r="B95" s="1410"/>
      <c r="C95" s="1294" t="s">
        <v>1578</v>
      </c>
      <c r="D95" s="685" t="s">
        <v>1579</v>
      </c>
      <c r="E95" s="915"/>
      <c r="F95" s="1219"/>
      <c r="G95" s="1219" t="s">
        <v>1580</v>
      </c>
      <c r="H95" s="17" t="s">
        <v>1575</v>
      </c>
      <c r="I95" s="902">
        <v>17700</v>
      </c>
      <c r="J95" s="893">
        <f t="shared" ref="J95:J96" si="10">I95*0.7486</f>
        <v>13250.220000000001</v>
      </c>
      <c r="K95" s="886"/>
      <c r="L95" s="884"/>
      <c r="M95" s="884"/>
      <c r="N95" s="884"/>
      <c r="O95" s="884"/>
      <c r="P95" s="884"/>
      <c r="Q95" s="884"/>
      <c r="R95" s="884"/>
      <c r="S95" s="884"/>
      <c r="T95" s="884"/>
      <c r="U95" s="884"/>
      <c r="V95" s="884"/>
      <c r="W95" s="884"/>
      <c r="X95" s="884"/>
      <c r="Y95" s="884"/>
      <c r="Z95" s="884"/>
    </row>
    <row r="96" spans="1:26" ht="48.75" customHeight="1">
      <c r="A96" s="175" t="s">
        <v>17</v>
      </c>
      <c r="B96" s="1218"/>
      <c r="C96" s="1218"/>
      <c r="D96" s="685" t="s">
        <v>1581</v>
      </c>
      <c r="E96" s="915"/>
      <c r="F96" s="1218"/>
      <c r="G96" s="1218"/>
      <c r="H96" s="17" t="s">
        <v>1577</v>
      </c>
      <c r="I96" s="902">
        <v>17700</v>
      </c>
      <c r="J96" s="893">
        <f t="shared" si="10"/>
        <v>13250.220000000001</v>
      </c>
      <c r="K96" s="886"/>
      <c r="L96" s="884"/>
      <c r="M96" s="884"/>
      <c r="N96" s="884"/>
      <c r="O96" s="884"/>
      <c r="P96" s="884"/>
      <c r="Q96" s="884"/>
      <c r="R96" s="884"/>
      <c r="S96" s="884"/>
      <c r="T96" s="884"/>
      <c r="U96" s="884"/>
      <c r="V96" s="884"/>
      <c r="W96" s="884"/>
      <c r="X96" s="884"/>
      <c r="Y96" s="884"/>
      <c r="Z96" s="884"/>
    </row>
    <row r="97" spans="1:26" ht="48.75" customHeight="1">
      <c r="A97" s="175" t="s">
        <v>17</v>
      </c>
      <c r="B97" s="1410"/>
      <c r="C97" s="1294" t="s">
        <v>1582</v>
      </c>
      <c r="D97" s="685" t="s">
        <v>1583</v>
      </c>
      <c r="E97" s="915"/>
      <c r="F97" s="1219"/>
      <c r="G97" s="1219" t="s">
        <v>1584</v>
      </c>
      <c r="H97" s="17" t="s">
        <v>1585</v>
      </c>
      <c r="I97" s="902">
        <v>24100</v>
      </c>
      <c r="J97" s="903">
        <v>18050</v>
      </c>
      <c r="K97" s="886"/>
      <c r="L97" s="884"/>
      <c r="M97" s="884"/>
      <c r="N97" s="884"/>
      <c r="O97" s="884"/>
      <c r="P97" s="884"/>
      <c r="Q97" s="884"/>
      <c r="R97" s="884"/>
      <c r="S97" s="884"/>
      <c r="T97" s="884"/>
      <c r="U97" s="884"/>
      <c r="V97" s="884"/>
      <c r="W97" s="884"/>
      <c r="X97" s="884"/>
      <c r="Y97" s="884"/>
      <c r="Z97" s="884"/>
    </row>
    <row r="98" spans="1:26" ht="49.5" customHeight="1">
      <c r="A98" s="175" t="s">
        <v>17</v>
      </c>
      <c r="B98" s="1218"/>
      <c r="C98" s="1218"/>
      <c r="D98" s="685" t="s">
        <v>1586</v>
      </c>
      <c r="E98" s="915"/>
      <c r="F98" s="1218"/>
      <c r="G98" s="1218"/>
      <c r="H98" s="17" t="s">
        <v>1587</v>
      </c>
      <c r="I98" s="902">
        <v>24100</v>
      </c>
      <c r="J98" s="903">
        <v>18050</v>
      </c>
      <c r="K98" s="886"/>
      <c r="L98" s="884"/>
      <c r="M98" s="884"/>
      <c r="N98" s="884"/>
      <c r="O98" s="884"/>
      <c r="P98" s="884"/>
      <c r="Q98" s="884"/>
      <c r="R98" s="884"/>
      <c r="S98" s="884"/>
      <c r="T98" s="884"/>
      <c r="U98" s="884"/>
      <c r="V98" s="884"/>
      <c r="W98" s="884"/>
      <c r="X98" s="884"/>
      <c r="Y98" s="884"/>
      <c r="Z98" s="884"/>
    </row>
    <row r="99" spans="1:26" ht="47.25" customHeight="1">
      <c r="A99" s="175" t="s">
        <v>17</v>
      </c>
      <c r="B99" s="1410"/>
      <c r="C99" s="1294" t="s">
        <v>1588</v>
      </c>
      <c r="D99" s="685" t="s">
        <v>1589</v>
      </c>
      <c r="E99" s="915"/>
      <c r="F99" s="1219" t="s">
        <v>1590</v>
      </c>
      <c r="G99" s="1219" t="s">
        <v>1591</v>
      </c>
      <c r="H99" s="17" t="s">
        <v>20</v>
      </c>
      <c r="I99" s="916">
        <v>2500</v>
      </c>
      <c r="J99" s="890">
        <f t="shared" ref="J99:J110" si="11">I99*0.75</f>
        <v>1875</v>
      </c>
      <c r="K99" s="886"/>
      <c r="L99" s="884"/>
      <c r="M99" s="884"/>
      <c r="N99" s="884"/>
      <c r="O99" s="884"/>
      <c r="P99" s="884"/>
      <c r="Q99" s="884"/>
      <c r="R99" s="884"/>
      <c r="S99" s="884"/>
      <c r="T99" s="884"/>
      <c r="U99" s="884"/>
      <c r="V99" s="884"/>
      <c r="W99" s="884"/>
      <c r="X99" s="884"/>
      <c r="Y99" s="884"/>
      <c r="Z99" s="884"/>
    </row>
    <row r="100" spans="1:26" ht="47.25" customHeight="1">
      <c r="A100" s="175" t="s">
        <v>17</v>
      </c>
      <c r="B100" s="1218"/>
      <c r="C100" s="1218"/>
      <c r="D100" s="685" t="s">
        <v>1592</v>
      </c>
      <c r="E100" s="915"/>
      <c r="F100" s="1218"/>
      <c r="G100" s="1218"/>
      <c r="H100" s="17" t="s">
        <v>24</v>
      </c>
      <c r="I100" s="916">
        <v>2500</v>
      </c>
      <c r="J100" s="890">
        <f t="shared" si="11"/>
        <v>1875</v>
      </c>
      <c r="K100" s="886"/>
      <c r="L100" s="884"/>
      <c r="M100" s="884"/>
      <c r="N100" s="884"/>
      <c r="O100" s="884"/>
      <c r="P100" s="884"/>
      <c r="Q100" s="884"/>
      <c r="R100" s="884"/>
      <c r="S100" s="884"/>
      <c r="T100" s="884"/>
      <c r="U100" s="884"/>
      <c r="V100" s="884"/>
      <c r="W100" s="884"/>
      <c r="X100" s="884"/>
      <c r="Y100" s="884"/>
      <c r="Z100" s="884"/>
    </row>
    <row r="101" spans="1:26" ht="53.25" customHeight="1">
      <c r="A101" s="175" t="s">
        <v>17</v>
      </c>
      <c r="B101" s="1410"/>
      <c r="C101" s="1294" t="s">
        <v>1593</v>
      </c>
      <c r="D101" s="980" t="s">
        <v>1594</v>
      </c>
      <c r="E101" s="915"/>
      <c r="F101" s="1219" t="s">
        <v>1595</v>
      </c>
      <c r="G101" s="1219" t="s">
        <v>1596</v>
      </c>
      <c r="H101" s="550" t="s">
        <v>20</v>
      </c>
      <c r="I101" s="902">
        <v>38290</v>
      </c>
      <c r="J101" s="893">
        <f t="shared" si="11"/>
        <v>28717.5</v>
      </c>
      <c r="K101" s="886"/>
      <c r="L101" s="884"/>
      <c r="M101" s="884"/>
      <c r="N101" s="884"/>
      <c r="O101" s="884"/>
      <c r="P101" s="884"/>
      <c r="Q101" s="884"/>
      <c r="R101" s="884"/>
      <c r="S101" s="884"/>
      <c r="T101" s="884"/>
      <c r="U101" s="884"/>
      <c r="V101" s="884"/>
      <c r="W101" s="884"/>
      <c r="X101" s="884"/>
      <c r="Y101" s="884"/>
      <c r="Z101" s="884"/>
    </row>
    <row r="102" spans="1:26" ht="53.25" customHeight="1">
      <c r="A102" s="175" t="s">
        <v>17</v>
      </c>
      <c r="B102" s="1218"/>
      <c r="C102" s="1218"/>
      <c r="D102" s="980" t="s">
        <v>1597</v>
      </c>
      <c r="E102" s="915"/>
      <c r="F102" s="1218"/>
      <c r="G102" s="1218"/>
      <c r="H102" s="550" t="s">
        <v>24</v>
      </c>
      <c r="I102" s="902">
        <v>38290</v>
      </c>
      <c r="J102" s="893">
        <f t="shared" si="11"/>
        <v>28717.5</v>
      </c>
      <c r="K102" s="886"/>
      <c r="L102" s="884"/>
      <c r="M102" s="884"/>
      <c r="N102" s="884"/>
      <c r="O102" s="884"/>
      <c r="P102" s="884"/>
      <c r="Q102" s="884"/>
      <c r="R102" s="884"/>
      <c r="S102" s="884"/>
      <c r="T102" s="884"/>
      <c r="U102" s="884"/>
      <c r="V102" s="884"/>
      <c r="W102" s="884"/>
      <c r="X102" s="884"/>
      <c r="Y102" s="884"/>
      <c r="Z102" s="884"/>
    </row>
    <row r="103" spans="1:26" ht="53.25" customHeight="1">
      <c r="A103" s="175" t="s">
        <v>17</v>
      </c>
      <c r="B103" s="1410"/>
      <c r="C103" s="1294" t="s">
        <v>1598</v>
      </c>
      <c r="D103" s="980" t="s">
        <v>1599</v>
      </c>
      <c r="E103" s="915"/>
      <c r="F103" s="1219" t="s">
        <v>1600</v>
      </c>
      <c r="G103" s="1219" t="s">
        <v>1601</v>
      </c>
      <c r="H103" s="550" t="s">
        <v>20</v>
      </c>
      <c r="I103" s="902">
        <v>44690</v>
      </c>
      <c r="J103" s="893">
        <f t="shared" si="11"/>
        <v>33517.5</v>
      </c>
      <c r="K103" s="886"/>
      <c r="L103" s="884"/>
      <c r="M103" s="884"/>
      <c r="N103" s="884"/>
      <c r="O103" s="884"/>
      <c r="P103" s="884"/>
      <c r="Q103" s="884"/>
      <c r="R103" s="884"/>
      <c r="S103" s="884"/>
      <c r="T103" s="884"/>
      <c r="U103" s="884"/>
      <c r="V103" s="884"/>
      <c r="W103" s="884"/>
      <c r="X103" s="884"/>
      <c r="Y103" s="884"/>
      <c r="Z103" s="884"/>
    </row>
    <row r="104" spans="1:26" ht="53.25" customHeight="1">
      <c r="A104" s="175" t="s">
        <v>17</v>
      </c>
      <c r="B104" s="1218"/>
      <c r="C104" s="1218"/>
      <c r="D104" s="980" t="s">
        <v>1602</v>
      </c>
      <c r="E104" s="915"/>
      <c r="F104" s="1218"/>
      <c r="G104" s="1218"/>
      <c r="H104" s="550" t="s">
        <v>24</v>
      </c>
      <c r="I104" s="902">
        <v>44690</v>
      </c>
      <c r="J104" s="893">
        <f t="shared" si="11"/>
        <v>33517.5</v>
      </c>
      <c r="K104" s="886"/>
      <c r="L104" s="884"/>
      <c r="M104" s="884"/>
      <c r="N104" s="884"/>
      <c r="O104" s="884"/>
      <c r="P104" s="884"/>
      <c r="Q104" s="884"/>
      <c r="R104" s="884"/>
      <c r="S104" s="884"/>
      <c r="T104" s="884"/>
      <c r="U104" s="884"/>
      <c r="V104" s="884"/>
      <c r="W104" s="884"/>
      <c r="X104" s="884"/>
      <c r="Y104" s="884"/>
      <c r="Z104" s="884"/>
    </row>
    <row r="105" spans="1:26" ht="53.25" customHeight="1">
      <c r="A105" s="175" t="s">
        <v>17</v>
      </c>
      <c r="B105" s="1410"/>
      <c r="C105" s="1294" t="s">
        <v>1603</v>
      </c>
      <c r="D105" s="685" t="s">
        <v>1604</v>
      </c>
      <c r="E105" s="915"/>
      <c r="F105" s="1219" t="s">
        <v>1605</v>
      </c>
      <c r="G105" s="1219" t="s">
        <v>1606</v>
      </c>
      <c r="H105" s="17" t="s">
        <v>20</v>
      </c>
      <c r="I105" s="916">
        <v>12000</v>
      </c>
      <c r="J105" s="890">
        <f t="shared" si="11"/>
        <v>9000</v>
      </c>
      <c r="K105" s="886"/>
      <c r="L105" s="884"/>
      <c r="M105" s="884"/>
      <c r="N105" s="884"/>
      <c r="O105" s="884"/>
      <c r="P105" s="884"/>
      <c r="Q105" s="884"/>
      <c r="R105" s="884"/>
      <c r="S105" s="884"/>
      <c r="T105" s="884"/>
      <c r="U105" s="884"/>
      <c r="V105" s="884"/>
      <c r="W105" s="884"/>
      <c r="X105" s="884"/>
      <c r="Y105" s="884"/>
      <c r="Z105" s="884"/>
    </row>
    <row r="106" spans="1:26" ht="53.25" customHeight="1">
      <c r="A106" s="175" t="s">
        <v>17</v>
      </c>
      <c r="B106" s="1218"/>
      <c r="C106" s="1218"/>
      <c r="D106" s="685" t="s">
        <v>1607</v>
      </c>
      <c r="E106" s="915"/>
      <c r="F106" s="1218"/>
      <c r="G106" s="1218"/>
      <c r="H106" s="17" t="s">
        <v>24</v>
      </c>
      <c r="I106" s="916">
        <v>12000</v>
      </c>
      <c r="J106" s="890">
        <f t="shared" si="11"/>
        <v>9000</v>
      </c>
      <c r="K106" s="886"/>
      <c r="L106" s="884"/>
      <c r="M106" s="884"/>
      <c r="N106" s="884"/>
      <c r="O106" s="884"/>
      <c r="P106" s="884"/>
      <c r="Q106" s="884"/>
      <c r="R106" s="884"/>
      <c r="S106" s="884"/>
      <c r="T106" s="884"/>
      <c r="U106" s="884"/>
      <c r="V106" s="884"/>
      <c r="W106" s="884"/>
      <c r="X106" s="884"/>
      <c r="Y106" s="884"/>
      <c r="Z106" s="884"/>
    </row>
    <row r="107" spans="1:26" ht="45" customHeight="1">
      <c r="A107" s="175" t="s">
        <v>17</v>
      </c>
      <c r="B107" s="1410"/>
      <c r="C107" s="1294" t="s">
        <v>1608</v>
      </c>
      <c r="D107" s="685" t="s">
        <v>1609</v>
      </c>
      <c r="E107" s="915"/>
      <c r="F107" s="1219" t="s">
        <v>1610</v>
      </c>
      <c r="G107" s="1219" t="s">
        <v>1611</v>
      </c>
      <c r="H107" s="17" t="s">
        <v>20</v>
      </c>
      <c r="I107" s="916">
        <v>7500</v>
      </c>
      <c r="J107" s="890">
        <f t="shared" si="11"/>
        <v>5625</v>
      </c>
      <c r="K107" s="886"/>
      <c r="L107" s="884"/>
      <c r="M107" s="884"/>
      <c r="N107" s="884"/>
      <c r="O107" s="884"/>
      <c r="P107" s="884"/>
      <c r="Q107" s="884"/>
      <c r="R107" s="884"/>
      <c r="S107" s="884"/>
      <c r="T107" s="884"/>
      <c r="U107" s="884"/>
      <c r="V107" s="884"/>
      <c r="W107" s="884"/>
      <c r="X107" s="884"/>
      <c r="Y107" s="884"/>
      <c r="Z107" s="884"/>
    </row>
    <row r="108" spans="1:26" ht="45" customHeight="1">
      <c r="A108" s="175" t="s">
        <v>17</v>
      </c>
      <c r="B108" s="1218"/>
      <c r="C108" s="1218"/>
      <c r="D108" s="685" t="s">
        <v>1612</v>
      </c>
      <c r="E108" s="915"/>
      <c r="F108" s="1218"/>
      <c r="G108" s="1218"/>
      <c r="H108" s="17" t="s">
        <v>24</v>
      </c>
      <c r="I108" s="916">
        <v>7500</v>
      </c>
      <c r="J108" s="890">
        <f t="shared" si="11"/>
        <v>5625</v>
      </c>
      <c r="K108" s="886"/>
      <c r="L108" s="884"/>
      <c r="M108" s="884"/>
      <c r="N108" s="884"/>
      <c r="O108" s="884"/>
      <c r="P108" s="884"/>
      <c r="Q108" s="884"/>
      <c r="R108" s="884"/>
      <c r="S108" s="884"/>
      <c r="T108" s="884"/>
      <c r="U108" s="884"/>
      <c r="V108" s="884"/>
      <c r="W108" s="884"/>
      <c r="X108" s="884"/>
      <c r="Y108" s="884"/>
      <c r="Z108" s="884"/>
    </row>
    <row r="109" spans="1:26" ht="45.75" customHeight="1">
      <c r="A109" s="175" t="s">
        <v>17</v>
      </c>
      <c r="B109" s="1410"/>
      <c r="C109" s="1294" t="s">
        <v>1613</v>
      </c>
      <c r="D109" s="685" t="s">
        <v>1614</v>
      </c>
      <c r="E109" s="915"/>
      <c r="F109" s="1219" t="s">
        <v>1615</v>
      </c>
      <c r="G109" s="1219" t="s">
        <v>1616</v>
      </c>
      <c r="H109" s="17" t="s">
        <v>20</v>
      </c>
      <c r="I109" s="916">
        <v>3300</v>
      </c>
      <c r="J109" s="890">
        <f t="shared" si="11"/>
        <v>2475</v>
      </c>
      <c r="K109" s="886"/>
      <c r="L109" s="884"/>
      <c r="M109" s="884"/>
      <c r="N109" s="884"/>
      <c r="O109" s="884"/>
      <c r="P109" s="884"/>
      <c r="Q109" s="884"/>
      <c r="R109" s="884"/>
      <c r="S109" s="884"/>
      <c r="T109" s="884"/>
      <c r="U109" s="884"/>
      <c r="V109" s="884"/>
      <c r="W109" s="884"/>
      <c r="X109" s="884"/>
      <c r="Y109" s="884"/>
      <c r="Z109" s="884"/>
    </row>
    <row r="110" spans="1:26" ht="45.75" customHeight="1">
      <c r="A110" s="175" t="s">
        <v>17</v>
      </c>
      <c r="B110" s="1218"/>
      <c r="C110" s="1218"/>
      <c r="D110" s="969" t="s">
        <v>1617</v>
      </c>
      <c r="E110" s="970"/>
      <c r="F110" s="1218"/>
      <c r="G110" s="1218"/>
      <c r="H110" s="14" t="s">
        <v>24</v>
      </c>
      <c r="I110" s="916">
        <v>3300</v>
      </c>
      <c r="J110" s="890">
        <f t="shared" si="11"/>
        <v>2475</v>
      </c>
      <c r="K110" s="886"/>
      <c r="L110" s="884"/>
      <c r="M110" s="884"/>
      <c r="N110" s="884"/>
      <c r="O110" s="884"/>
      <c r="P110" s="884"/>
      <c r="Q110" s="884"/>
      <c r="R110" s="884"/>
      <c r="S110" s="884"/>
      <c r="T110" s="884"/>
      <c r="U110" s="884"/>
      <c r="V110" s="884"/>
      <c r="W110" s="884"/>
      <c r="X110" s="884"/>
      <c r="Y110" s="884"/>
      <c r="Z110" s="884"/>
    </row>
    <row r="111" spans="1:26" ht="81.75" customHeight="1">
      <c r="A111" s="132" t="s">
        <v>17</v>
      </c>
      <c r="B111" s="981"/>
      <c r="C111" s="982" t="s">
        <v>1618</v>
      </c>
      <c r="D111" s="983" t="s">
        <v>1619</v>
      </c>
      <c r="E111" s="984"/>
      <c r="F111" s="209" t="s">
        <v>1620</v>
      </c>
      <c r="G111" s="209" t="s">
        <v>1621</v>
      </c>
      <c r="H111" s="180" t="s">
        <v>26</v>
      </c>
      <c r="I111" s="985">
        <v>18200</v>
      </c>
      <c r="J111" s="897">
        <f>I111*0.8</f>
        <v>14560</v>
      </c>
      <c r="K111" s="986"/>
      <c r="L111" s="884"/>
      <c r="M111" s="884"/>
      <c r="N111" s="884"/>
      <c r="O111" s="884"/>
      <c r="P111" s="884"/>
      <c r="Q111" s="884"/>
      <c r="R111" s="884"/>
      <c r="S111" s="884"/>
      <c r="T111" s="884"/>
      <c r="U111" s="884"/>
      <c r="V111" s="884"/>
      <c r="W111" s="884"/>
      <c r="X111" s="884"/>
      <c r="Y111" s="884"/>
      <c r="Z111" s="884"/>
    </row>
    <row r="112" spans="1:26" ht="62.25" customHeight="1">
      <c r="A112" s="987"/>
      <c r="B112" s="988"/>
      <c r="C112" s="924" t="s">
        <v>1622</v>
      </c>
      <c r="D112" s="989" t="s">
        <v>1623</v>
      </c>
      <c r="E112" s="990"/>
      <c r="F112" s="991" t="s">
        <v>1624</v>
      </c>
      <c r="G112" s="991" t="s">
        <v>1625</v>
      </c>
      <c r="H112" s="991" t="s">
        <v>26</v>
      </c>
      <c r="I112" s="992" t="s">
        <v>1626</v>
      </c>
      <c r="J112" s="992" t="s">
        <v>1627</v>
      </c>
      <c r="K112" s="993"/>
      <c r="L112" s="884"/>
      <c r="M112" s="884"/>
      <c r="N112" s="884"/>
      <c r="O112" s="884"/>
      <c r="P112" s="884"/>
      <c r="Q112" s="884"/>
      <c r="R112" s="884"/>
      <c r="S112" s="884"/>
      <c r="T112" s="884"/>
      <c r="U112" s="884"/>
      <c r="V112" s="884"/>
      <c r="W112" s="884"/>
      <c r="X112" s="884"/>
      <c r="Y112" s="884"/>
      <c r="Z112" s="884"/>
    </row>
    <row r="113" spans="1:26" ht="62.25" customHeight="1">
      <c r="A113" s="994" t="s">
        <v>17</v>
      </c>
      <c r="B113" s="1414"/>
      <c r="C113" s="1453" t="s">
        <v>1628</v>
      </c>
      <c r="D113" s="995" t="s">
        <v>1629</v>
      </c>
      <c r="E113" s="996"/>
      <c r="F113" s="1441" t="s">
        <v>1630</v>
      </c>
      <c r="G113" s="1442" t="s">
        <v>1631</v>
      </c>
      <c r="H113" s="145" t="s">
        <v>20</v>
      </c>
      <c r="I113" s="997" t="s">
        <v>1632</v>
      </c>
      <c r="J113" s="998" t="s">
        <v>1633</v>
      </c>
      <c r="K113" s="986"/>
      <c r="L113" s="884"/>
      <c r="M113" s="884"/>
      <c r="N113" s="884"/>
      <c r="O113" s="884"/>
      <c r="P113" s="884"/>
      <c r="Q113" s="884"/>
      <c r="R113" s="884"/>
      <c r="S113" s="884"/>
      <c r="T113" s="884"/>
      <c r="U113" s="884"/>
      <c r="V113" s="884"/>
      <c r="W113" s="884"/>
      <c r="X113" s="884"/>
      <c r="Y113" s="884"/>
      <c r="Z113" s="884"/>
    </row>
    <row r="114" spans="1:26" ht="62.25" customHeight="1">
      <c r="A114" s="999" t="s">
        <v>17</v>
      </c>
      <c r="B114" s="1218"/>
      <c r="C114" s="1240"/>
      <c r="D114" s="1000" t="s">
        <v>1634</v>
      </c>
      <c r="E114" s="1001"/>
      <c r="F114" s="1218"/>
      <c r="G114" s="1243"/>
      <c r="H114" s="1002" t="s">
        <v>24</v>
      </c>
      <c r="I114" s="1003" t="s">
        <v>1632</v>
      </c>
      <c r="J114" s="998" t="s">
        <v>1633</v>
      </c>
      <c r="K114" s="986"/>
      <c r="L114" s="884"/>
      <c r="M114" s="884"/>
      <c r="N114" s="884"/>
      <c r="O114" s="884"/>
      <c r="P114" s="884"/>
      <c r="Q114" s="884"/>
      <c r="R114" s="884"/>
      <c r="S114" s="884"/>
      <c r="T114" s="884"/>
      <c r="U114" s="884"/>
      <c r="V114" s="884"/>
      <c r="W114" s="884"/>
      <c r="X114" s="884"/>
      <c r="Y114" s="884"/>
      <c r="Z114" s="884"/>
    </row>
    <row r="115" spans="1:26" ht="62.25" customHeight="1">
      <c r="A115" s="132" t="s">
        <v>17</v>
      </c>
      <c r="B115" s="1415"/>
      <c r="C115" s="1428" t="s">
        <v>1635</v>
      </c>
      <c r="D115" s="1004" t="s">
        <v>1636</v>
      </c>
      <c r="E115" s="1005"/>
      <c r="F115" s="1006" t="s">
        <v>1637</v>
      </c>
      <c r="G115" s="1219" t="s">
        <v>1638</v>
      </c>
      <c r="H115" s="1007" t="s">
        <v>20</v>
      </c>
      <c r="I115" s="1008">
        <v>18990</v>
      </c>
      <c r="J115" s="890">
        <v>12925</v>
      </c>
      <c r="K115" s="986"/>
      <c r="L115" s="884"/>
      <c r="M115" s="884"/>
      <c r="N115" s="884"/>
      <c r="O115" s="884"/>
      <c r="P115" s="884"/>
      <c r="Q115" s="884"/>
      <c r="R115" s="884"/>
      <c r="S115" s="884"/>
      <c r="T115" s="884"/>
      <c r="U115" s="884"/>
      <c r="V115" s="884"/>
      <c r="W115" s="884"/>
      <c r="X115" s="884"/>
      <c r="Y115" s="884"/>
      <c r="Z115" s="884"/>
    </row>
    <row r="116" spans="1:26" ht="65.25" customHeight="1">
      <c r="A116" s="632" t="s">
        <v>17</v>
      </c>
      <c r="B116" s="1218"/>
      <c r="C116" s="1218"/>
      <c r="D116" s="1009" t="s">
        <v>1639</v>
      </c>
      <c r="E116" s="1005"/>
      <c r="F116" s="1007" t="s">
        <v>1637</v>
      </c>
      <c r="G116" s="1218"/>
      <c r="H116" s="1007" t="s">
        <v>24</v>
      </c>
      <c r="I116" s="1008">
        <v>18990</v>
      </c>
      <c r="J116" s="890">
        <v>12925</v>
      </c>
      <c r="K116" s="986"/>
      <c r="T116" s="884"/>
      <c r="U116" s="884"/>
      <c r="V116" s="884"/>
      <c r="W116" s="884"/>
      <c r="X116" s="884"/>
      <c r="Y116" s="884"/>
      <c r="Z116" s="884"/>
    </row>
    <row r="117" spans="1:26" ht="33.75" customHeight="1">
      <c r="A117" s="632" t="s">
        <v>17</v>
      </c>
      <c r="B117" s="1415"/>
      <c r="C117" s="1428" t="s">
        <v>1640</v>
      </c>
      <c r="D117" s="693" t="s">
        <v>1641</v>
      </c>
      <c r="E117" s="1005"/>
      <c r="F117" s="1255" t="s">
        <v>1642</v>
      </c>
      <c r="G117" s="1255" t="s">
        <v>1643</v>
      </c>
      <c r="H117" s="135" t="s">
        <v>1006</v>
      </c>
      <c r="I117" s="890">
        <v>6750</v>
      </c>
      <c r="J117" s="890">
        <f t="shared" ref="J117:J118" si="12">I117*0.78</f>
        <v>5265</v>
      </c>
      <c r="K117" s="1010"/>
      <c r="L117" s="798"/>
      <c r="M117" s="798"/>
      <c r="N117" s="798"/>
      <c r="O117" s="798"/>
      <c r="P117" s="798"/>
      <c r="Q117" s="798"/>
      <c r="R117" s="798"/>
      <c r="S117" s="884"/>
      <c r="T117" s="884"/>
      <c r="U117" s="884"/>
      <c r="V117" s="884"/>
      <c r="W117" s="884"/>
      <c r="X117" s="884"/>
      <c r="Y117" s="884"/>
      <c r="Z117" s="884"/>
    </row>
    <row r="118" spans="1:26" ht="33" customHeight="1">
      <c r="A118" s="632" t="s">
        <v>17</v>
      </c>
      <c r="B118" s="1218"/>
      <c r="C118" s="1218"/>
      <c r="D118" s="1011" t="s">
        <v>1644</v>
      </c>
      <c r="E118" s="947"/>
      <c r="F118" s="1218"/>
      <c r="G118" s="1218"/>
      <c r="H118" s="135" t="s">
        <v>26</v>
      </c>
      <c r="I118" s="890">
        <v>6750</v>
      </c>
      <c r="J118" s="890">
        <f t="shared" si="12"/>
        <v>5265</v>
      </c>
      <c r="K118" s="1010"/>
      <c r="L118" s="798"/>
      <c r="M118" s="798"/>
      <c r="N118" s="798"/>
      <c r="O118" s="798"/>
      <c r="P118" s="798"/>
      <c r="Q118" s="798"/>
      <c r="R118" s="798"/>
      <c r="S118" s="884"/>
      <c r="T118" s="884"/>
      <c r="U118" s="884"/>
      <c r="V118" s="884"/>
      <c r="W118" s="884"/>
      <c r="X118" s="884"/>
      <c r="Y118" s="884"/>
      <c r="Z118" s="884"/>
    </row>
    <row r="119" spans="1:26" ht="33" customHeight="1">
      <c r="A119" s="132" t="s">
        <v>17</v>
      </c>
      <c r="B119" s="1416"/>
      <c r="C119" s="1428" t="s">
        <v>1645</v>
      </c>
      <c r="D119" s="1011" t="s">
        <v>1646</v>
      </c>
      <c r="E119" s="947"/>
      <c r="F119" s="1255" t="s">
        <v>1647</v>
      </c>
      <c r="G119" s="1255" t="s">
        <v>1648</v>
      </c>
      <c r="H119" s="135" t="s">
        <v>1006</v>
      </c>
      <c r="I119" s="890">
        <v>9200</v>
      </c>
      <c r="J119" s="890">
        <v>7350</v>
      </c>
      <c r="K119" s="798"/>
      <c r="L119" s="798"/>
      <c r="M119" s="798"/>
      <c r="N119" s="798"/>
      <c r="O119" s="798"/>
      <c r="P119" s="798"/>
      <c r="Q119" s="798"/>
      <c r="R119" s="798"/>
      <c r="S119" s="884"/>
      <c r="T119" s="884"/>
      <c r="U119" s="884"/>
      <c r="V119" s="884"/>
      <c r="W119" s="884"/>
      <c r="X119" s="884"/>
      <c r="Y119" s="884"/>
      <c r="Z119" s="884"/>
    </row>
    <row r="120" spans="1:26" ht="33" customHeight="1">
      <c r="A120" s="132" t="s">
        <v>17</v>
      </c>
      <c r="B120" s="1375"/>
      <c r="C120" s="1218"/>
      <c r="D120" s="1011" t="s">
        <v>1649</v>
      </c>
      <c r="E120" s="947"/>
      <c r="F120" s="1218"/>
      <c r="G120" s="1218"/>
      <c r="H120" s="135" t="s">
        <v>26</v>
      </c>
      <c r="I120" s="890">
        <v>9200</v>
      </c>
      <c r="J120" s="890">
        <v>7350</v>
      </c>
      <c r="K120" s="798"/>
      <c r="L120" s="798"/>
      <c r="M120" s="798"/>
      <c r="N120" s="798"/>
      <c r="O120" s="798"/>
      <c r="P120" s="798"/>
      <c r="Q120" s="798"/>
      <c r="R120" s="798"/>
      <c r="S120" s="884"/>
      <c r="T120" s="884"/>
      <c r="U120" s="884"/>
      <c r="V120" s="884"/>
      <c r="W120" s="884"/>
      <c r="X120" s="884"/>
      <c r="Y120" s="884"/>
      <c r="Z120" s="884"/>
    </row>
    <row r="121" spans="1:26" ht="33.75" customHeight="1">
      <c r="A121" s="632" t="s">
        <v>17</v>
      </c>
      <c r="B121" s="1415"/>
      <c r="C121" s="1428" t="s">
        <v>1650</v>
      </c>
      <c r="D121" s="1011" t="s">
        <v>1651</v>
      </c>
      <c r="E121" s="947"/>
      <c r="F121" s="1255" t="s">
        <v>1652</v>
      </c>
      <c r="G121" s="1255" t="s">
        <v>1653</v>
      </c>
      <c r="H121" s="135" t="s">
        <v>1006</v>
      </c>
      <c r="I121" s="890">
        <v>5900</v>
      </c>
      <c r="J121" s="890">
        <f t="shared" ref="J121:J124" si="13">I121*0.75</f>
        <v>4425</v>
      </c>
      <c r="S121" s="884"/>
      <c r="T121" s="884"/>
      <c r="U121" s="884"/>
      <c r="V121" s="884"/>
      <c r="W121" s="884"/>
      <c r="X121" s="884"/>
      <c r="Y121" s="884"/>
      <c r="Z121" s="884"/>
    </row>
    <row r="122" spans="1:26" ht="31.5" customHeight="1">
      <c r="A122" s="632" t="s">
        <v>17</v>
      </c>
      <c r="B122" s="1218"/>
      <c r="C122" s="1218"/>
      <c r="D122" s="1011" t="s">
        <v>1654</v>
      </c>
      <c r="E122" s="947"/>
      <c r="F122" s="1218"/>
      <c r="G122" s="1218"/>
      <c r="H122" s="135" t="s">
        <v>26</v>
      </c>
      <c r="I122" s="890">
        <v>5900</v>
      </c>
      <c r="J122" s="890">
        <f t="shared" si="13"/>
        <v>4425</v>
      </c>
      <c r="S122" s="884"/>
      <c r="T122" s="884"/>
      <c r="U122" s="884"/>
      <c r="V122" s="884"/>
      <c r="W122" s="884"/>
      <c r="X122" s="884"/>
      <c r="Y122" s="884"/>
      <c r="Z122" s="884"/>
    </row>
    <row r="123" spans="1:26" ht="36" customHeight="1">
      <c r="A123" s="632" t="s">
        <v>17</v>
      </c>
      <c r="B123" s="1415"/>
      <c r="C123" s="1428" t="s">
        <v>1655</v>
      </c>
      <c r="D123" s="1011" t="s">
        <v>1656</v>
      </c>
      <c r="E123" s="947"/>
      <c r="F123" s="1255" t="s">
        <v>1657</v>
      </c>
      <c r="G123" s="1255" t="s">
        <v>1658</v>
      </c>
      <c r="H123" s="135" t="s">
        <v>1006</v>
      </c>
      <c r="I123" s="890">
        <v>18600</v>
      </c>
      <c r="J123" s="890">
        <f t="shared" si="13"/>
        <v>13950</v>
      </c>
      <c r="S123" s="884"/>
      <c r="T123" s="884"/>
      <c r="U123" s="884"/>
      <c r="V123" s="884"/>
      <c r="W123" s="884"/>
      <c r="X123" s="884"/>
      <c r="Y123" s="884"/>
      <c r="Z123" s="884"/>
    </row>
    <row r="124" spans="1:26" ht="36" customHeight="1">
      <c r="A124" s="632" t="s">
        <v>17</v>
      </c>
      <c r="B124" s="1220"/>
      <c r="C124" s="1220"/>
      <c r="D124" s="1011" t="s">
        <v>1659</v>
      </c>
      <c r="E124" s="947"/>
      <c r="F124" s="1220"/>
      <c r="G124" s="1220"/>
      <c r="H124" s="135" t="s">
        <v>26</v>
      </c>
      <c r="I124" s="890">
        <v>18600</v>
      </c>
      <c r="J124" s="890">
        <f t="shared" si="13"/>
        <v>13950</v>
      </c>
      <c r="S124" s="884"/>
      <c r="T124" s="884"/>
      <c r="U124" s="884"/>
      <c r="V124" s="884"/>
      <c r="W124" s="884"/>
      <c r="X124" s="884"/>
      <c r="Y124" s="884"/>
      <c r="Z124" s="884"/>
    </row>
    <row r="125" spans="1:26" ht="39" customHeight="1">
      <c r="A125" s="1012"/>
      <c r="B125" s="1218"/>
      <c r="C125" s="1218"/>
      <c r="D125" s="1011" t="s">
        <v>1659</v>
      </c>
      <c r="E125" s="947"/>
      <c r="F125" s="1218"/>
      <c r="G125" s="1218"/>
      <c r="H125" s="1013" t="s">
        <v>1660</v>
      </c>
      <c r="I125" s="1013">
        <v>5000</v>
      </c>
      <c r="J125" s="1013">
        <v>3500</v>
      </c>
      <c r="K125" s="1014" t="s">
        <v>1661</v>
      </c>
      <c r="S125" s="884"/>
      <c r="T125" s="884"/>
      <c r="U125" s="884"/>
      <c r="V125" s="884"/>
      <c r="W125" s="884"/>
      <c r="X125" s="884"/>
      <c r="Y125" s="884"/>
      <c r="Z125" s="884"/>
    </row>
    <row r="126" spans="1:26" ht="36.75" customHeight="1">
      <c r="A126" s="632" t="s">
        <v>17</v>
      </c>
      <c r="B126" s="1415"/>
      <c r="C126" s="1428" t="s">
        <v>1662</v>
      </c>
      <c r="D126" s="1011" t="s">
        <v>1663</v>
      </c>
      <c r="E126" s="947"/>
      <c r="F126" s="1255" t="s">
        <v>1664</v>
      </c>
      <c r="G126" s="1255" t="s">
        <v>1665</v>
      </c>
      <c r="H126" s="135" t="s">
        <v>1006</v>
      </c>
      <c r="I126" s="897">
        <v>10500</v>
      </c>
      <c r="J126" s="897">
        <f t="shared" ref="J126:J127" si="14">I126*0.75</f>
        <v>7875</v>
      </c>
      <c r="S126" s="884"/>
      <c r="T126" s="884"/>
      <c r="U126" s="884"/>
      <c r="V126" s="884"/>
      <c r="W126" s="884"/>
      <c r="X126" s="884"/>
      <c r="Y126" s="884"/>
      <c r="Z126" s="884"/>
    </row>
    <row r="127" spans="1:26" ht="36" customHeight="1">
      <c r="A127" s="632" t="s">
        <v>17</v>
      </c>
      <c r="B127" s="1218"/>
      <c r="C127" s="1218"/>
      <c r="D127" s="1011" t="s">
        <v>1666</v>
      </c>
      <c r="E127" s="947"/>
      <c r="F127" s="1218"/>
      <c r="G127" s="1218"/>
      <c r="H127" s="135" t="s">
        <v>26</v>
      </c>
      <c r="I127" s="897">
        <v>10500</v>
      </c>
      <c r="J127" s="897">
        <f t="shared" si="14"/>
        <v>7875</v>
      </c>
      <c r="S127" s="884"/>
      <c r="T127" s="884"/>
      <c r="U127" s="884"/>
      <c r="V127" s="884"/>
      <c r="W127" s="884"/>
      <c r="X127" s="884"/>
      <c r="Y127" s="884"/>
      <c r="Z127" s="884"/>
    </row>
    <row r="128" spans="1:26" ht="48.75" customHeight="1">
      <c r="A128" s="1015"/>
      <c r="B128" s="1417"/>
      <c r="C128" s="1452" t="s">
        <v>1667</v>
      </c>
      <c r="D128" s="1016"/>
      <c r="E128" s="1017"/>
      <c r="F128" s="1440" t="s">
        <v>1668</v>
      </c>
      <c r="G128" s="1440" t="s">
        <v>1669</v>
      </c>
      <c r="H128" s="1018" t="s">
        <v>26</v>
      </c>
      <c r="I128" s="892">
        <v>65500</v>
      </c>
      <c r="J128" s="903">
        <v>48500</v>
      </c>
      <c r="K128" s="886"/>
      <c r="L128" s="884"/>
      <c r="M128" s="884"/>
      <c r="N128" s="884"/>
      <c r="O128" s="884"/>
      <c r="P128" s="884"/>
      <c r="Q128" s="884"/>
      <c r="R128" s="884"/>
      <c r="S128" s="884"/>
      <c r="T128" s="884"/>
      <c r="U128" s="884"/>
      <c r="V128" s="884"/>
      <c r="W128" s="884"/>
      <c r="X128" s="884"/>
      <c r="Y128" s="884"/>
      <c r="Z128" s="884"/>
    </row>
    <row r="129" spans="1:26" ht="48.75" customHeight="1">
      <c r="A129" s="1015"/>
      <c r="B129" s="1218"/>
      <c r="C129" s="1218"/>
      <c r="D129" s="1016"/>
      <c r="E129" s="1017"/>
      <c r="F129" s="1218"/>
      <c r="G129" s="1218"/>
      <c r="H129" s="1018" t="s">
        <v>1006</v>
      </c>
      <c r="I129" s="892">
        <v>65500</v>
      </c>
      <c r="J129" s="903">
        <v>48500</v>
      </c>
      <c r="K129" s="886"/>
      <c r="L129" s="884"/>
      <c r="M129" s="884"/>
      <c r="N129" s="884"/>
      <c r="O129" s="884"/>
      <c r="P129" s="884"/>
      <c r="Q129" s="884"/>
      <c r="R129" s="884"/>
      <c r="S129" s="884"/>
      <c r="T129" s="884"/>
      <c r="U129" s="884"/>
      <c r="V129" s="884"/>
      <c r="W129" s="884"/>
      <c r="X129" s="884"/>
      <c r="Y129" s="884"/>
      <c r="Z129" s="884"/>
    </row>
    <row r="130" spans="1:26" ht="48.75" customHeight="1">
      <c r="A130" s="175" t="s">
        <v>17</v>
      </c>
      <c r="B130" s="1410"/>
      <c r="C130" s="1294" t="s">
        <v>1670</v>
      </c>
      <c r="D130" s="1019" t="s">
        <v>1671</v>
      </c>
      <c r="E130" s="911"/>
      <c r="F130" s="1219" t="s">
        <v>1672</v>
      </c>
      <c r="G130" s="1219" t="s">
        <v>1673</v>
      </c>
      <c r="H130" s="108" t="s">
        <v>1006</v>
      </c>
      <c r="I130" s="889">
        <v>8900</v>
      </c>
      <c r="J130" s="890">
        <f t="shared" ref="J130:J133" si="15">I130*0.75</f>
        <v>6675</v>
      </c>
      <c r="K130" s="886"/>
      <c r="L130" s="884"/>
      <c r="M130" s="884"/>
      <c r="N130" s="884"/>
      <c r="O130" s="884"/>
      <c r="P130" s="884"/>
      <c r="Q130" s="884"/>
      <c r="R130" s="884"/>
      <c r="S130" s="884"/>
      <c r="T130" s="884"/>
      <c r="U130" s="884"/>
      <c r="V130" s="884"/>
      <c r="W130" s="884"/>
      <c r="X130" s="884"/>
      <c r="Y130" s="884"/>
      <c r="Z130" s="884"/>
    </row>
    <row r="131" spans="1:26" ht="41.25" customHeight="1">
      <c r="A131" s="175" t="s">
        <v>17</v>
      </c>
      <c r="B131" s="1218"/>
      <c r="C131" s="1218"/>
      <c r="D131" s="1019" t="s">
        <v>1674</v>
      </c>
      <c r="E131" s="911"/>
      <c r="F131" s="1218"/>
      <c r="G131" s="1218"/>
      <c r="H131" s="108" t="s">
        <v>26</v>
      </c>
      <c r="I131" s="889">
        <v>8900</v>
      </c>
      <c r="J131" s="890">
        <f t="shared" si="15"/>
        <v>6675</v>
      </c>
      <c r="K131" s="886"/>
      <c r="L131" s="884"/>
      <c r="M131" s="884"/>
      <c r="N131" s="884"/>
      <c r="O131" s="884"/>
      <c r="P131" s="884"/>
      <c r="Q131" s="884"/>
      <c r="R131" s="884"/>
      <c r="S131" s="884"/>
      <c r="T131" s="884"/>
      <c r="U131" s="884"/>
      <c r="V131" s="884"/>
      <c r="W131" s="884"/>
      <c r="X131" s="884"/>
      <c r="Y131" s="884"/>
      <c r="Z131" s="884"/>
    </row>
    <row r="132" spans="1:26" ht="48.75" customHeight="1">
      <c r="A132" s="175" t="s">
        <v>17</v>
      </c>
      <c r="B132" s="1410"/>
      <c r="C132" s="1294" t="s">
        <v>1675</v>
      </c>
      <c r="D132" s="1019" t="s">
        <v>1676</v>
      </c>
      <c r="E132" s="911"/>
      <c r="F132" s="1219" t="s">
        <v>1677</v>
      </c>
      <c r="G132" s="1219" t="s">
        <v>1678</v>
      </c>
      <c r="H132" s="108" t="s">
        <v>1006</v>
      </c>
      <c r="I132" s="890">
        <v>9900</v>
      </c>
      <c r="J132" s="890">
        <f t="shared" si="15"/>
        <v>7425</v>
      </c>
      <c r="K132" s="886"/>
      <c r="L132" s="884"/>
      <c r="M132" s="884"/>
      <c r="N132" s="884"/>
      <c r="O132" s="884"/>
      <c r="P132" s="884"/>
      <c r="Q132" s="884"/>
      <c r="R132" s="884"/>
      <c r="S132" s="884"/>
      <c r="T132" s="884"/>
      <c r="U132" s="884"/>
      <c r="V132" s="884"/>
      <c r="W132" s="884"/>
      <c r="X132" s="884"/>
      <c r="Y132" s="884"/>
      <c r="Z132" s="884"/>
    </row>
    <row r="133" spans="1:26" ht="47.25" customHeight="1">
      <c r="A133" s="933" t="s">
        <v>17</v>
      </c>
      <c r="B133" s="1218"/>
      <c r="C133" s="1218"/>
      <c r="D133" s="1020" t="s">
        <v>1679</v>
      </c>
      <c r="E133" s="915"/>
      <c r="F133" s="1218"/>
      <c r="G133" s="1218"/>
      <c r="H133" s="17" t="s">
        <v>26</v>
      </c>
      <c r="I133" s="890">
        <v>9900</v>
      </c>
      <c r="J133" s="890">
        <f t="shared" si="15"/>
        <v>7425</v>
      </c>
      <c r="K133" s="886"/>
      <c r="L133" s="884"/>
      <c r="M133" s="884"/>
      <c r="N133" s="884"/>
      <c r="O133" s="884"/>
      <c r="P133" s="884"/>
      <c r="Q133" s="884"/>
      <c r="R133" s="884"/>
      <c r="S133" s="884"/>
      <c r="T133" s="884"/>
      <c r="U133" s="884"/>
      <c r="V133" s="884"/>
      <c r="W133" s="884"/>
      <c r="X133" s="884"/>
      <c r="Y133" s="884"/>
      <c r="Z133" s="884"/>
    </row>
    <row r="134" spans="1:26" ht="21.75" customHeight="1">
      <c r="A134" s="919"/>
      <c r="B134" s="898"/>
      <c r="C134" s="919"/>
      <c r="D134" s="1021"/>
      <c r="E134" s="915"/>
      <c r="F134" s="17" t="s">
        <v>1680</v>
      </c>
      <c r="G134" s="488" t="s">
        <v>1681</v>
      </c>
      <c r="H134" s="488"/>
      <c r="I134" s="890">
        <v>1000</v>
      </c>
      <c r="J134" s="890">
        <f t="shared" ref="J134:J137" si="16">I134*0.8</f>
        <v>800</v>
      </c>
      <c r="K134" s="886"/>
      <c r="L134" s="884"/>
      <c r="M134" s="884"/>
      <c r="N134" s="884"/>
      <c r="O134" s="884"/>
      <c r="P134" s="884"/>
      <c r="Q134" s="884"/>
      <c r="R134" s="884"/>
      <c r="S134" s="884"/>
      <c r="T134" s="884"/>
      <c r="U134" s="884"/>
      <c r="V134" s="884"/>
      <c r="W134" s="884"/>
      <c r="X134" s="884"/>
      <c r="Y134" s="884"/>
      <c r="Z134" s="884"/>
    </row>
    <row r="135" spans="1:26" ht="44.25" customHeight="1">
      <c r="A135" s="175" t="s">
        <v>17</v>
      </c>
      <c r="B135" s="1410"/>
      <c r="C135" s="1294" t="s">
        <v>1682</v>
      </c>
      <c r="D135" s="1020" t="s">
        <v>1683</v>
      </c>
      <c r="E135" s="915"/>
      <c r="F135" s="1219" t="s">
        <v>1684</v>
      </c>
      <c r="G135" s="1219" t="s">
        <v>1685</v>
      </c>
      <c r="H135" s="488" t="s">
        <v>1686</v>
      </c>
      <c r="I135" s="890">
        <v>2900</v>
      </c>
      <c r="J135" s="890">
        <f t="shared" si="16"/>
        <v>2320</v>
      </c>
      <c r="K135" s="886"/>
      <c r="L135" s="884"/>
      <c r="M135" s="884"/>
      <c r="N135" s="884"/>
      <c r="O135" s="884"/>
      <c r="P135" s="884"/>
      <c r="Q135" s="884"/>
      <c r="R135" s="884"/>
      <c r="S135" s="884"/>
      <c r="T135" s="884"/>
      <c r="U135" s="884"/>
      <c r="V135" s="884"/>
      <c r="W135" s="884"/>
      <c r="X135" s="884"/>
      <c r="Y135" s="884"/>
      <c r="Z135" s="884"/>
    </row>
    <row r="136" spans="1:26" ht="46.5" customHeight="1">
      <c r="A136" s="175" t="s">
        <v>17</v>
      </c>
      <c r="B136" s="1220"/>
      <c r="C136" s="1220"/>
      <c r="D136" s="1020" t="s">
        <v>1687</v>
      </c>
      <c r="E136" s="915"/>
      <c r="F136" s="1220"/>
      <c r="G136" s="1220"/>
      <c r="H136" s="488" t="s">
        <v>1688</v>
      </c>
      <c r="I136" s="890">
        <v>2900</v>
      </c>
      <c r="J136" s="890">
        <f t="shared" si="16"/>
        <v>2320</v>
      </c>
      <c r="K136" s="886"/>
      <c r="L136" s="884"/>
      <c r="M136" s="884"/>
      <c r="N136" s="884"/>
      <c r="O136" s="884"/>
      <c r="P136" s="884"/>
      <c r="Q136" s="884"/>
      <c r="R136" s="884"/>
      <c r="S136" s="884"/>
      <c r="T136" s="884"/>
      <c r="U136" s="884"/>
      <c r="V136" s="884"/>
      <c r="W136" s="884"/>
      <c r="X136" s="884"/>
      <c r="Y136" s="884"/>
      <c r="Z136" s="884"/>
    </row>
    <row r="137" spans="1:26" ht="45" customHeight="1">
      <c r="A137" s="175" t="s">
        <v>17</v>
      </c>
      <c r="B137" s="1218"/>
      <c r="C137" s="1218"/>
      <c r="D137" s="1020" t="s">
        <v>1689</v>
      </c>
      <c r="E137" s="915"/>
      <c r="F137" s="1218"/>
      <c r="G137" s="1218"/>
      <c r="H137" s="17" t="s">
        <v>1690</v>
      </c>
      <c r="I137" s="890">
        <v>2900</v>
      </c>
      <c r="J137" s="890">
        <f t="shared" si="16"/>
        <v>2320</v>
      </c>
      <c r="K137" s="886"/>
      <c r="L137" s="884"/>
      <c r="M137" s="884"/>
      <c r="N137" s="884"/>
      <c r="O137" s="884"/>
      <c r="P137" s="884"/>
      <c r="Q137" s="884"/>
      <c r="R137" s="884"/>
      <c r="S137" s="884"/>
      <c r="T137" s="884"/>
      <c r="U137" s="884"/>
      <c r="V137" s="884"/>
      <c r="W137" s="884"/>
      <c r="X137" s="884"/>
      <c r="Y137" s="884"/>
      <c r="Z137" s="884"/>
    </row>
    <row r="138" spans="1:26" ht="159.75" customHeight="1">
      <c r="A138" s="1022"/>
      <c r="B138" s="1023"/>
      <c r="C138" s="924" t="s">
        <v>1691</v>
      </c>
      <c r="D138" s="1024" t="s">
        <v>1692</v>
      </c>
      <c r="E138" s="926"/>
      <c r="F138" s="927" t="s">
        <v>1693</v>
      </c>
      <c r="G138" s="1025" t="s">
        <v>1694</v>
      </c>
      <c r="H138" s="927" t="s">
        <v>1695</v>
      </c>
      <c r="I138" s="903">
        <v>17600</v>
      </c>
      <c r="J138" s="903">
        <v>14000</v>
      </c>
      <c r="K138" s="886"/>
      <c r="L138" s="884"/>
      <c r="M138" s="884"/>
      <c r="N138" s="884"/>
      <c r="O138" s="884"/>
      <c r="P138" s="884"/>
      <c r="Q138" s="884"/>
      <c r="R138" s="884"/>
      <c r="S138" s="884"/>
      <c r="T138" s="884"/>
      <c r="U138" s="884"/>
      <c r="V138" s="884"/>
      <c r="W138" s="884"/>
      <c r="X138" s="884"/>
      <c r="Y138" s="884"/>
      <c r="Z138" s="884"/>
    </row>
    <row r="139" spans="1:26" ht="159.75" customHeight="1">
      <c r="A139" s="111" t="s">
        <v>17</v>
      </c>
      <c r="B139" s="898"/>
      <c r="C139" s="308" t="s">
        <v>1696</v>
      </c>
      <c r="D139" s="1020" t="s">
        <v>1697</v>
      </c>
      <c r="E139" s="915"/>
      <c r="F139" s="17" t="s">
        <v>1698</v>
      </c>
      <c r="G139" s="703" t="s">
        <v>1699</v>
      </c>
      <c r="H139" s="17" t="s">
        <v>1700</v>
      </c>
      <c r="I139" s="890">
        <v>127700</v>
      </c>
      <c r="J139" s="890">
        <v>102160</v>
      </c>
      <c r="K139" s="886"/>
      <c r="L139" s="884"/>
      <c r="M139" s="884"/>
      <c r="N139" s="884"/>
      <c r="O139" s="884"/>
      <c r="P139" s="884"/>
      <c r="Q139" s="884"/>
      <c r="R139" s="884"/>
      <c r="S139" s="884"/>
      <c r="T139" s="884"/>
      <c r="U139" s="884"/>
      <c r="V139" s="884"/>
      <c r="W139" s="884"/>
      <c r="X139" s="884"/>
      <c r="Y139" s="884"/>
      <c r="Z139" s="884"/>
    </row>
    <row r="140" spans="1:26" ht="123.75" customHeight="1">
      <c r="A140" s="111" t="s">
        <v>17</v>
      </c>
      <c r="B140" s="898"/>
      <c r="C140" s="308" t="s">
        <v>1701</v>
      </c>
      <c r="D140" s="1020" t="s">
        <v>1702</v>
      </c>
      <c r="E140" s="915"/>
      <c r="F140" s="17" t="s">
        <v>1703</v>
      </c>
      <c r="G140" s="703" t="s">
        <v>1704</v>
      </c>
      <c r="H140" s="17" t="s">
        <v>1705</v>
      </c>
      <c r="I140" s="890">
        <v>137700</v>
      </c>
      <c r="J140" s="890">
        <v>110160</v>
      </c>
      <c r="K140" s="886"/>
      <c r="L140" s="884"/>
      <c r="M140" s="884"/>
      <c r="N140" s="884"/>
      <c r="O140" s="884"/>
      <c r="P140" s="884"/>
      <c r="Q140" s="884"/>
      <c r="R140" s="884"/>
      <c r="S140" s="884"/>
      <c r="T140" s="884"/>
      <c r="U140" s="884"/>
      <c r="V140" s="884"/>
      <c r="W140" s="884"/>
      <c r="X140" s="884"/>
      <c r="Y140" s="884"/>
      <c r="Z140" s="884"/>
    </row>
    <row r="141" spans="1:26" ht="106.5" customHeight="1">
      <c r="A141" s="175" t="s">
        <v>17</v>
      </c>
      <c r="B141" s="898"/>
      <c r="C141" s="922" t="s">
        <v>1706</v>
      </c>
      <c r="D141" s="1026" t="s">
        <v>1707</v>
      </c>
      <c r="E141" s="915"/>
      <c r="F141" s="550" t="s">
        <v>1708</v>
      </c>
      <c r="G141" s="550" t="s">
        <v>1709</v>
      </c>
      <c r="H141" s="550" t="s">
        <v>1710</v>
      </c>
      <c r="I141" s="914">
        <v>25500</v>
      </c>
      <c r="J141" s="914">
        <v>20400</v>
      </c>
      <c r="K141" s="1027"/>
      <c r="L141" s="884"/>
      <c r="M141" s="884"/>
      <c r="N141" s="884"/>
      <c r="O141" s="884"/>
      <c r="P141" s="884"/>
      <c r="Q141" s="884"/>
      <c r="R141" s="884"/>
      <c r="S141" s="884"/>
      <c r="T141" s="884"/>
      <c r="U141" s="884"/>
      <c r="V141" s="884"/>
      <c r="W141" s="884"/>
      <c r="X141" s="884"/>
      <c r="Y141" s="884"/>
      <c r="Z141" s="884"/>
    </row>
    <row r="142" spans="1:26" ht="106.5" customHeight="1">
      <c r="A142" s="175" t="s">
        <v>17</v>
      </c>
      <c r="B142" s="898"/>
      <c r="C142" s="922" t="s">
        <v>1711</v>
      </c>
      <c r="D142" s="1026" t="s">
        <v>1712</v>
      </c>
      <c r="E142" s="915"/>
      <c r="F142" s="550" t="s">
        <v>1713</v>
      </c>
      <c r="G142" s="550" t="s">
        <v>1714</v>
      </c>
      <c r="H142" s="17" t="s">
        <v>1715</v>
      </c>
      <c r="I142" s="914">
        <v>38500</v>
      </c>
      <c r="J142" s="914">
        <v>30800</v>
      </c>
      <c r="K142" s="1027"/>
      <c r="L142" s="884"/>
      <c r="M142" s="884"/>
      <c r="N142" s="884"/>
      <c r="O142" s="884"/>
      <c r="P142" s="884"/>
      <c r="Q142" s="884"/>
      <c r="R142" s="884"/>
      <c r="S142" s="884"/>
      <c r="T142" s="884"/>
      <c r="U142" s="884"/>
      <c r="V142" s="884"/>
      <c r="W142" s="884"/>
      <c r="X142" s="884"/>
      <c r="Y142" s="884"/>
      <c r="Z142" s="884"/>
    </row>
    <row r="143" spans="1:26" ht="106.5" customHeight="1">
      <c r="A143" s="175" t="s">
        <v>17</v>
      </c>
      <c r="B143" s="898"/>
      <c r="C143" s="922" t="s">
        <v>1716</v>
      </c>
      <c r="D143" s="1026" t="s">
        <v>1717</v>
      </c>
      <c r="E143" s="915"/>
      <c r="F143" s="550" t="s">
        <v>1718</v>
      </c>
      <c r="G143" s="550" t="s">
        <v>1719</v>
      </c>
      <c r="H143" s="17" t="s">
        <v>1715</v>
      </c>
      <c r="I143" s="914">
        <v>51000</v>
      </c>
      <c r="J143" s="914">
        <v>40800</v>
      </c>
      <c r="K143" s="1027"/>
      <c r="L143" s="884"/>
      <c r="M143" s="884"/>
      <c r="N143" s="884"/>
      <c r="O143" s="884"/>
      <c r="P143" s="884"/>
      <c r="Q143" s="884"/>
      <c r="R143" s="884"/>
      <c r="S143" s="884"/>
      <c r="T143" s="884"/>
      <c r="U143" s="884"/>
      <c r="V143" s="884"/>
      <c r="W143" s="884"/>
      <c r="X143" s="884"/>
      <c r="Y143" s="884"/>
      <c r="Z143" s="884"/>
    </row>
    <row r="144" spans="1:26" ht="106.5" customHeight="1">
      <c r="A144" s="111" t="s">
        <v>17</v>
      </c>
      <c r="B144" s="898"/>
      <c r="C144" s="922" t="s">
        <v>1720</v>
      </c>
      <c r="D144" s="1020" t="s">
        <v>1721</v>
      </c>
      <c r="E144" s="915"/>
      <c r="F144" s="17" t="s">
        <v>1722</v>
      </c>
      <c r="G144" s="17" t="s">
        <v>1723</v>
      </c>
      <c r="H144" s="550" t="s">
        <v>1710</v>
      </c>
      <c r="I144" s="914">
        <v>140500</v>
      </c>
      <c r="J144" s="890">
        <v>112400</v>
      </c>
      <c r="K144" s="1027"/>
      <c r="L144" s="884"/>
      <c r="M144" s="884"/>
      <c r="N144" s="884"/>
      <c r="O144" s="884"/>
      <c r="P144" s="884"/>
      <c r="Q144" s="884"/>
      <c r="R144" s="884"/>
      <c r="S144" s="884"/>
      <c r="T144" s="884"/>
      <c r="U144" s="884"/>
      <c r="V144" s="884"/>
      <c r="W144" s="884"/>
      <c r="X144" s="884"/>
      <c r="Y144" s="884"/>
      <c r="Z144" s="884"/>
    </row>
    <row r="145" spans="1:26" ht="106.5" customHeight="1">
      <c r="A145" s="175" t="s">
        <v>17</v>
      </c>
      <c r="B145" s="898"/>
      <c r="C145" s="922" t="s">
        <v>1724</v>
      </c>
      <c r="D145" s="1020"/>
      <c r="E145" s="915"/>
      <c r="F145" s="17" t="s">
        <v>1722</v>
      </c>
      <c r="G145" s="17" t="s">
        <v>1723</v>
      </c>
      <c r="H145" s="550" t="s">
        <v>1725</v>
      </c>
      <c r="I145" s="914">
        <v>140500</v>
      </c>
      <c r="J145" s="890">
        <v>112400</v>
      </c>
      <c r="K145" s="1027"/>
      <c r="L145" s="884"/>
      <c r="M145" s="884"/>
      <c r="N145" s="884"/>
      <c r="O145" s="884"/>
      <c r="P145" s="884"/>
      <c r="Q145" s="884"/>
      <c r="R145" s="884"/>
      <c r="S145" s="884"/>
      <c r="T145" s="884"/>
      <c r="U145" s="884"/>
      <c r="V145" s="884"/>
      <c r="W145" s="884"/>
      <c r="X145" s="884"/>
      <c r="Y145" s="884"/>
      <c r="Z145" s="884"/>
    </row>
    <row r="146" spans="1:26" ht="110.25" customHeight="1">
      <c r="A146" s="111" t="s">
        <v>17</v>
      </c>
      <c r="B146" s="898"/>
      <c r="C146" s="308" t="s">
        <v>1726</v>
      </c>
      <c r="D146" s="1020" t="s">
        <v>1727</v>
      </c>
      <c r="E146" s="915"/>
      <c r="F146" s="17" t="s">
        <v>1728</v>
      </c>
      <c r="G146" s="17" t="s">
        <v>1729</v>
      </c>
      <c r="H146" s="550" t="s">
        <v>1710</v>
      </c>
      <c r="I146" s="914">
        <v>204000</v>
      </c>
      <c r="J146" s="890">
        <v>163200</v>
      </c>
      <c r="K146" s="1027"/>
      <c r="L146" s="884"/>
      <c r="M146" s="884"/>
      <c r="N146" s="884"/>
      <c r="O146" s="884"/>
      <c r="P146" s="884"/>
      <c r="Q146" s="884"/>
      <c r="R146" s="884"/>
      <c r="S146" s="884"/>
      <c r="T146" s="884"/>
      <c r="U146" s="884"/>
      <c r="V146" s="884"/>
      <c r="W146" s="884"/>
      <c r="X146" s="884"/>
      <c r="Y146" s="884"/>
      <c r="Z146" s="884"/>
    </row>
    <row r="147" spans="1:26" ht="110.25" customHeight="1">
      <c r="A147" s="175" t="s">
        <v>17</v>
      </c>
      <c r="B147" s="898"/>
      <c r="C147" s="308" t="s">
        <v>1726</v>
      </c>
      <c r="D147" s="1020"/>
      <c r="E147" s="915"/>
      <c r="F147" s="17" t="s">
        <v>1728</v>
      </c>
      <c r="G147" s="17" t="s">
        <v>1729</v>
      </c>
      <c r="H147" s="550" t="s">
        <v>1725</v>
      </c>
      <c r="I147" s="914">
        <v>204000</v>
      </c>
      <c r="J147" s="890">
        <v>163200</v>
      </c>
      <c r="K147" s="1027"/>
      <c r="L147" s="884"/>
      <c r="M147" s="884"/>
      <c r="N147" s="884"/>
      <c r="O147" s="884"/>
      <c r="P147" s="884"/>
      <c r="Q147" s="884"/>
      <c r="R147" s="884"/>
      <c r="S147" s="884"/>
      <c r="T147" s="884"/>
      <c r="U147" s="884"/>
      <c r="V147" s="884"/>
      <c r="W147" s="884"/>
      <c r="X147" s="884"/>
      <c r="Y147" s="884"/>
      <c r="Z147" s="884"/>
    </row>
    <row r="148" spans="1:26" ht="80.25" customHeight="1">
      <c r="A148" s="1223" t="s">
        <v>17</v>
      </c>
      <c r="B148" s="1410"/>
      <c r="C148" s="1028" t="s">
        <v>1730</v>
      </c>
      <c r="D148" s="1029" t="s">
        <v>1731</v>
      </c>
      <c r="E148" s="915"/>
      <c r="F148" s="1219" t="s">
        <v>1732</v>
      </c>
      <c r="G148" s="1219" t="s">
        <v>1733</v>
      </c>
      <c r="H148" s="1030" t="s">
        <v>1734</v>
      </c>
      <c r="I148" s="903">
        <v>52000</v>
      </c>
      <c r="J148" s="903">
        <v>40000</v>
      </c>
      <c r="K148" s="886"/>
      <c r="L148" s="884"/>
      <c r="M148" s="884"/>
      <c r="N148" s="884"/>
      <c r="O148" s="884"/>
      <c r="P148" s="884"/>
      <c r="Q148" s="884"/>
      <c r="R148" s="884"/>
      <c r="S148" s="884"/>
      <c r="T148" s="884"/>
      <c r="U148" s="884"/>
      <c r="V148" s="884"/>
      <c r="W148" s="884"/>
      <c r="X148" s="884"/>
      <c r="Y148" s="884"/>
      <c r="Z148" s="884"/>
    </row>
    <row r="149" spans="1:26" ht="78" customHeight="1">
      <c r="A149" s="1218"/>
      <c r="B149" s="1218"/>
      <c r="C149" s="1031" t="s">
        <v>1735</v>
      </c>
      <c r="D149" s="1032" t="s">
        <v>1736</v>
      </c>
      <c r="E149" s="915"/>
      <c r="F149" s="1218"/>
      <c r="G149" s="1218"/>
      <c r="H149" s="17" t="s">
        <v>1737</v>
      </c>
      <c r="I149" s="892">
        <v>52000</v>
      </c>
      <c r="J149" s="892">
        <v>40000</v>
      </c>
      <c r="K149" s="886"/>
      <c r="L149" s="884"/>
      <c r="M149" s="884"/>
      <c r="N149" s="884"/>
      <c r="O149" s="884"/>
      <c r="P149" s="884"/>
      <c r="Q149" s="884"/>
      <c r="R149" s="884"/>
      <c r="S149" s="884"/>
      <c r="T149" s="884"/>
      <c r="U149" s="884"/>
      <c r="V149" s="884"/>
      <c r="W149" s="884"/>
      <c r="X149" s="884"/>
      <c r="Y149" s="884"/>
      <c r="Z149" s="884"/>
    </row>
    <row r="150" spans="1:26" ht="78" customHeight="1">
      <c r="A150" s="1223" t="s">
        <v>17</v>
      </c>
      <c r="B150" s="1410"/>
      <c r="C150" s="1031" t="s">
        <v>1738</v>
      </c>
      <c r="D150" s="1032" t="s">
        <v>1739</v>
      </c>
      <c r="E150" s="915"/>
      <c r="F150" s="1219" t="s">
        <v>1740</v>
      </c>
      <c r="G150" s="1219" t="s">
        <v>1741</v>
      </c>
      <c r="H150" s="17" t="s">
        <v>1737</v>
      </c>
      <c r="I150" s="1033">
        <v>260000</v>
      </c>
      <c r="J150" s="1033">
        <v>210000</v>
      </c>
      <c r="K150" s="886"/>
      <c r="L150" s="884"/>
      <c r="M150" s="884"/>
      <c r="N150" s="884"/>
      <c r="O150" s="884"/>
      <c r="P150" s="884"/>
      <c r="Q150" s="884"/>
      <c r="R150" s="884"/>
      <c r="S150" s="884"/>
      <c r="T150" s="884"/>
      <c r="U150" s="884"/>
      <c r="V150" s="884"/>
      <c r="W150" s="884"/>
      <c r="X150" s="884"/>
      <c r="Y150" s="884"/>
      <c r="Z150" s="884"/>
    </row>
    <row r="151" spans="1:26" ht="77.25" customHeight="1">
      <c r="A151" s="1218"/>
      <c r="B151" s="1218"/>
      <c r="C151" s="308" t="s">
        <v>1742</v>
      </c>
      <c r="D151" s="1020" t="s">
        <v>1743</v>
      </c>
      <c r="E151" s="915"/>
      <c r="F151" s="1218"/>
      <c r="G151" s="1218"/>
      <c r="H151" s="17" t="s">
        <v>1734</v>
      </c>
      <c r="I151" s="1034">
        <v>260000</v>
      </c>
      <c r="J151" s="1034">
        <v>210000</v>
      </c>
      <c r="K151" s="886"/>
      <c r="L151" s="884"/>
      <c r="M151" s="884"/>
      <c r="N151" s="884"/>
      <c r="O151" s="884"/>
      <c r="P151" s="884"/>
      <c r="Q151" s="884"/>
      <c r="R151" s="884"/>
      <c r="S151" s="884"/>
      <c r="T151" s="884"/>
      <c r="U151" s="884"/>
      <c r="V151" s="884"/>
      <c r="W151" s="884"/>
      <c r="X151" s="884"/>
      <c r="Y151" s="884"/>
      <c r="Z151" s="884"/>
    </row>
    <row r="152" spans="1:26" ht="63.75" customHeight="1">
      <c r="A152" s="175" t="s">
        <v>17</v>
      </c>
      <c r="B152" s="891"/>
      <c r="C152" s="307" t="s">
        <v>1744</v>
      </c>
      <c r="D152" s="1035" t="s">
        <v>1745</v>
      </c>
      <c r="E152" s="970"/>
      <c r="F152" s="14" t="s">
        <v>1746</v>
      </c>
      <c r="G152" s="14" t="s">
        <v>1747</v>
      </c>
      <c r="H152" s="14" t="s">
        <v>1748</v>
      </c>
      <c r="I152" s="1036" t="s">
        <v>1749</v>
      </c>
      <c r="J152" s="1036" t="s">
        <v>1750</v>
      </c>
      <c r="K152" s="1037"/>
      <c r="L152" s="1038"/>
      <c r="M152" s="884"/>
      <c r="N152" s="884"/>
      <c r="O152" s="884"/>
      <c r="P152" s="884"/>
      <c r="Q152" s="884"/>
      <c r="R152" s="884"/>
      <c r="S152" s="884"/>
      <c r="T152" s="884"/>
      <c r="U152" s="884"/>
      <c r="V152" s="884"/>
      <c r="W152" s="884"/>
      <c r="X152" s="884"/>
      <c r="Y152" s="884"/>
      <c r="Z152" s="884"/>
    </row>
    <row r="153" spans="1:26" ht="122.25" customHeight="1">
      <c r="A153" s="175" t="s">
        <v>17</v>
      </c>
      <c r="B153" s="898"/>
      <c r="C153" s="922" t="s">
        <v>1751</v>
      </c>
      <c r="D153" s="1020"/>
      <c r="E153" s="915"/>
      <c r="F153" s="550" t="s">
        <v>1752</v>
      </c>
      <c r="G153" s="159" t="s">
        <v>1753</v>
      </c>
      <c r="H153" s="17" t="s">
        <v>1754</v>
      </c>
      <c r="I153" s="1034" t="s">
        <v>1755</v>
      </c>
      <c r="J153" s="1034">
        <v>196280</v>
      </c>
      <c r="K153" s="886"/>
      <c r="L153" s="884"/>
      <c r="M153" s="884"/>
      <c r="N153" s="884"/>
      <c r="O153" s="884"/>
      <c r="P153" s="884"/>
      <c r="Q153" s="884"/>
      <c r="R153" s="884"/>
      <c r="S153" s="884"/>
      <c r="T153" s="884"/>
      <c r="U153" s="884"/>
      <c r="V153" s="884"/>
      <c r="W153" s="884"/>
      <c r="X153" s="884"/>
      <c r="Y153" s="884"/>
      <c r="Z153" s="884"/>
    </row>
    <row r="154" spans="1:26" ht="111.75" customHeight="1">
      <c r="A154" s="175" t="s">
        <v>17</v>
      </c>
      <c r="B154" s="898"/>
      <c r="C154" s="922" t="s">
        <v>1756</v>
      </c>
      <c r="D154" s="1020"/>
      <c r="E154" s="915"/>
      <c r="F154" s="550" t="s">
        <v>1757</v>
      </c>
      <c r="G154" s="159" t="s">
        <v>1758</v>
      </c>
      <c r="H154" s="17" t="s">
        <v>1754</v>
      </c>
      <c r="I154" s="1034" t="s">
        <v>1759</v>
      </c>
      <c r="J154" s="1034">
        <v>207200</v>
      </c>
      <c r="K154" s="886"/>
      <c r="L154" s="884"/>
      <c r="M154" s="884"/>
      <c r="N154" s="884"/>
      <c r="O154" s="884"/>
      <c r="P154" s="884"/>
      <c r="Q154" s="884"/>
      <c r="R154" s="884"/>
      <c r="S154" s="884"/>
      <c r="T154" s="884"/>
      <c r="U154" s="884"/>
      <c r="V154" s="884"/>
      <c r="W154" s="884"/>
      <c r="X154" s="884"/>
      <c r="Y154" s="884"/>
      <c r="Z154" s="884"/>
    </row>
    <row r="155" spans="1:26" ht="78.75" customHeight="1">
      <c r="A155" s="111" t="s">
        <v>17</v>
      </c>
      <c r="B155" s="898"/>
      <c r="C155" s="308" t="s">
        <v>1760</v>
      </c>
      <c r="D155" s="1020" t="s">
        <v>1761</v>
      </c>
      <c r="E155" s="915"/>
      <c r="F155" s="17" t="s">
        <v>1762</v>
      </c>
      <c r="G155" s="135" t="s">
        <v>1763</v>
      </c>
      <c r="H155" s="17" t="s">
        <v>1764</v>
      </c>
      <c r="I155" s="890">
        <v>63000</v>
      </c>
      <c r="J155" s="890">
        <v>50400</v>
      </c>
      <c r="K155" s="886"/>
      <c r="L155" s="884"/>
      <c r="M155" s="884"/>
      <c r="N155" s="884"/>
      <c r="O155" s="884"/>
      <c r="P155" s="884"/>
      <c r="Q155" s="884"/>
      <c r="R155" s="884"/>
      <c r="S155" s="884"/>
      <c r="T155" s="884"/>
      <c r="U155" s="884"/>
      <c r="V155" s="884"/>
      <c r="W155" s="884"/>
      <c r="X155" s="884"/>
      <c r="Y155" s="884"/>
      <c r="Z155" s="884"/>
    </row>
    <row r="156" spans="1:26" ht="98.25" customHeight="1">
      <c r="A156" s="111" t="s">
        <v>17</v>
      </c>
      <c r="B156" s="898"/>
      <c r="C156" s="308" t="s">
        <v>1765</v>
      </c>
      <c r="D156" s="1020" t="s">
        <v>1766</v>
      </c>
      <c r="E156" s="915"/>
      <c r="F156" s="550" t="s">
        <v>1767</v>
      </c>
      <c r="G156" s="17" t="s">
        <v>1768</v>
      </c>
      <c r="H156" s="17" t="s">
        <v>1754</v>
      </c>
      <c r="I156" s="890">
        <v>82750</v>
      </c>
      <c r="J156" s="890">
        <v>66200</v>
      </c>
      <c r="K156" s="886"/>
      <c r="L156" s="884"/>
      <c r="M156" s="884"/>
      <c r="N156" s="884"/>
      <c r="O156" s="884"/>
      <c r="P156" s="884"/>
      <c r="Q156" s="884"/>
      <c r="R156" s="884"/>
      <c r="S156" s="884"/>
      <c r="T156" s="884"/>
      <c r="U156" s="884"/>
      <c r="V156" s="884"/>
      <c r="W156" s="884"/>
      <c r="X156" s="884"/>
      <c r="Y156" s="884"/>
      <c r="Z156" s="884"/>
    </row>
    <row r="157" spans="1:26" ht="93" customHeight="1">
      <c r="A157" s="111" t="s">
        <v>17</v>
      </c>
      <c r="B157" s="898"/>
      <c r="C157" s="308" t="s">
        <v>1769</v>
      </c>
      <c r="D157" s="1020" t="s">
        <v>1770</v>
      </c>
      <c r="E157" s="915"/>
      <c r="F157" s="17" t="s">
        <v>1771</v>
      </c>
      <c r="G157" s="17" t="s">
        <v>1772</v>
      </c>
      <c r="H157" s="17" t="s">
        <v>1754</v>
      </c>
      <c r="I157" s="890">
        <v>69100</v>
      </c>
      <c r="J157" s="890">
        <v>55280</v>
      </c>
      <c r="K157" s="886"/>
      <c r="L157" s="884"/>
      <c r="M157" s="884"/>
      <c r="N157" s="884"/>
      <c r="O157" s="884"/>
      <c r="P157" s="884"/>
      <c r="Q157" s="884"/>
      <c r="R157" s="884"/>
      <c r="S157" s="884"/>
      <c r="T157" s="884"/>
      <c r="U157" s="884"/>
      <c r="V157" s="884"/>
      <c r="W157" s="884"/>
      <c r="X157" s="884"/>
      <c r="Y157" s="884"/>
      <c r="Z157" s="884"/>
    </row>
    <row r="158" spans="1:26" ht="85.5" customHeight="1">
      <c r="A158" s="111" t="s">
        <v>17</v>
      </c>
      <c r="B158" s="898"/>
      <c r="C158" s="308" t="s">
        <v>1773</v>
      </c>
      <c r="D158" s="1020" t="s">
        <v>1774</v>
      </c>
      <c r="E158" s="915"/>
      <c r="F158" s="17" t="s">
        <v>1771</v>
      </c>
      <c r="G158" s="17" t="s">
        <v>1775</v>
      </c>
      <c r="H158" s="17" t="s">
        <v>1754</v>
      </c>
      <c r="I158" s="890">
        <v>41500</v>
      </c>
      <c r="J158" s="890">
        <v>33200</v>
      </c>
      <c r="K158" s="886"/>
      <c r="L158" s="884"/>
      <c r="M158" s="884"/>
      <c r="N158" s="884"/>
      <c r="O158" s="884"/>
      <c r="P158" s="884"/>
      <c r="Q158" s="884"/>
      <c r="R158" s="884"/>
      <c r="S158" s="884"/>
      <c r="T158" s="884"/>
      <c r="U158" s="884"/>
      <c r="V158" s="884"/>
      <c r="W158" s="884"/>
      <c r="X158" s="884"/>
      <c r="Y158" s="884"/>
      <c r="Z158" s="884"/>
    </row>
    <row r="159" spans="1:26" ht="85.5" customHeight="1">
      <c r="A159" s="111" t="s">
        <v>17</v>
      </c>
      <c r="B159" s="898"/>
      <c r="C159" s="308" t="s">
        <v>1776</v>
      </c>
      <c r="D159" s="1020" t="s">
        <v>1777</v>
      </c>
      <c r="E159" s="915"/>
      <c r="F159" s="17" t="s">
        <v>1771</v>
      </c>
      <c r="G159" s="17" t="s">
        <v>1778</v>
      </c>
      <c r="H159" s="17" t="s">
        <v>1754</v>
      </c>
      <c r="I159" s="890">
        <v>30250</v>
      </c>
      <c r="J159" s="890">
        <v>24200</v>
      </c>
      <c r="K159" s="886"/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4"/>
      <c r="Y159" s="884"/>
      <c r="Z159" s="884"/>
    </row>
    <row r="160" spans="1:26" ht="90" customHeight="1">
      <c r="A160" s="111" t="s">
        <v>17</v>
      </c>
      <c r="B160" s="898"/>
      <c r="C160" s="308" t="s">
        <v>1779</v>
      </c>
      <c r="D160" s="1020" t="s">
        <v>1780</v>
      </c>
      <c r="E160" s="915"/>
      <c r="F160" s="17" t="s">
        <v>1771</v>
      </c>
      <c r="G160" s="17" t="s">
        <v>1781</v>
      </c>
      <c r="H160" s="17" t="s">
        <v>1754</v>
      </c>
      <c r="I160" s="890">
        <v>20150</v>
      </c>
      <c r="J160" s="890">
        <v>16120</v>
      </c>
      <c r="K160" s="886"/>
      <c r="L160" s="884"/>
      <c r="M160" s="884"/>
      <c r="N160" s="884"/>
      <c r="O160" s="884"/>
      <c r="P160" s="884"/>
      <c r="Q160" s="884"/>
      <c r="R160" s="884"/>
      <c r="S160" s="884"/>
      <c r="T160" s="884"/>
      <c r="U160" s="884"/>
      <c r="V160" s="884"/>
      <c r="W160" s="884"/>
      <c r="X160" s="884"/>
      <c r="Y160" s="884"/>
      <c r="Z160" s="884"/>
    </row>
    <row r="161" spans="1:26" ht="13.5" customHeight="1">
      <c r="A161" s="884"/>
      <c r="B161" s="884"/>
      <c r="C161" s="884"/>
      <c r="D161" s="1039"/>
      <c r="E161" s="1039"/>
      <c r="F161" s="1039"/>
      <c r="G161" s="887"/>
      <c r="H161" s="887"/>
      <c r="I161" s="887"/>
      <c r="J161" s="884"/>
      <c r="K161" s="886"/>
      <c r="L161" s="884"/>
      <c r="M161" s="884"/>
      <c r="N161" s="884"/>
      <c r="O161" s="884"/>
      <c r="P161" s="884"/>
      <c r="Q161" s="884"/>
      <c r="R161" s="884"/>
      <c r="S161" s="884"/>
      <c r="T161" s="884"/>
      <c r="U161" s="884"/>
      <c r="V161" s="884"/>
      <c r="W161" s="884"/>
      <c r="X161" s="884"/>
      <c r="Y161" s="884"/>
      <c r="Z161" s="884"/>
    </row>
    <row r="162" spans="1:26" ht="30" customHeight="1">
      <c r="A162" s="1411" t="s">
        <v>1782</v>
      </c>
      <c r="B162" s="1291"/>
      <c r="C162" s="1291"/>
      <c r="D162" s="1291"/>
      <c r="E162" s="1291"/>
      <c r="F162" s="1291"/>
      <c r="G162" s="1291"/>
      <c r="H162" s="1291"/>
      <c r="I162" s="1291"/>
      <c r="J162" s="1292"/>
      <c r="K162" s="886"/>
      <c r="L162" s="884"/>
      <c r="M162" s="884"/>
      <c r="N162" s="884"/>
      <c r="O162" s="884"/>
      <c r="P162" s="884"/>
      <c r="Q162" s="884"/>
      <c r="R162" s="884"/>
      <c r="S162" s="884"/>
      <c r="T162" s="884"/>
      <c r="U162" s="884"/>
      <c r="V162" s="884"/>
      <c r="W162" s="884"/>
      <c r="X162" s="884"/>
      <c r="Y162" s="884"/>
      <c r="Z162" s="884"/>
    </row>
    <row r="163" spans="1:26" ht="34.5" customHeight="1">
      <c r="A163" s="888" t="s">
        <v>224</v>
      </c>
      <c r="B163" s="888" t="s">
        <v>2</v>
      </c>
      <c r="C163" s="888" t="s">
        <v>1352</v>
      </c>
      <c r="D163" s="1040" t="s">
        <v>315</v>
      </c>
      <c r="E163" s="888" t="s">
        <v>5</v>
      </c>
      <c r="F163" s="888" t="s">
        <v>3</v>
      </c>
      <c r="G163" s="888" t="s">
        <v>1783</v>
      </c>
      <c r="H163" s="888" t="s">
        <v>6</v>
      </c>
      <c r="I163" s="888" t="s">
        <v>1353</v>
      </c>
      <c r="J163" s="888" t="s">
        <v>689</v>
      </c>
      <c r="K163" s="886"/>
      <c r="L163" s="884"/>
      <c r="M163" s="884"/>
      <c r="N163" s="884"/>
      <c r="O163" s="884"/>
      <c r="P163" s="884"/>
      <c r="Q163" s="884"/>
      <c r="R163" s="884"/>
      <c r="S163" s="884"/>
      <c r="T163" s="884"/>
      <c r="U163" s="884"/>
      <c r="V163" s="884"/>
      <c r="W163" s="884"/>
      <c r="X163" s="884"/>
      <c r="Y163" s="884"/>
      <c r="Z163" s="884"/>
    </row>
    <row r="164" spans="1:26" ht="44.25" customHeight="1">
      <c r="A164" s="160" t="s">
        <v>17</v>
      </c>
      <c r="B164" s="1421"/>
      <c r="C164" s="1418" t="s">
        <v>1784</v>
      </c>
      <c r="D164" s="1419" t="s">
        <v>1785</v>
      </c>
      <c r="E164" s="1041"/>
      <c r="F164" s="1228" t="s">
        <v>1786</v>
      </c>
      <c r="G164" s="1420" t="s">
        <v>1787</v>
      </c>
      <c r="H164" s="1042" t="s">
        <v>1006</v>
      </c>
      <c r="I164" s="1043">
        <v>17200</v>
      </c>
      <c r="J164" s="1044">
        <f t="shared" ref="J164:J167" si="17">I164*0.75</f>
        <v>12900</v>
      </c>
      <c r="K164" s="886"/>
      <c r="L164" s="884"/>
      <c r="M164" s="884"/>
      <c r="N164" s="884"/>
      <c r="O164" s="884"/>
      <c r="P164" s="884"/>
      <c r="Q164" s="884"/>
      <c r="R164" s="884"/>
      <c r="S164" s="884"/>
      <c r="T164" s="884"/>
      <c r="U164" s="884"/>
      <c r="V164" s="884"/>
      <c r="W164" s="884"/>
      <c r="X164" s="884"/>
      <c r="Y164" s="884"/>
      <c r="Z164" s="884"/>
    </row>
    <row r="165" spans="1:26" ht="45.75" customHeight="1">
      <c r="A165" s="175" t="s">
        <v>17</v>
      </c>
      <c r="B165" s="1218"/>
      <c r="C165" s="1218"/>
      <c r="D165" s="1218"/>
      <c r="E165" s="896"/>
      <c r="F165" s="1218"/>
      <c r="G165" s="1218"/>
      <c r="H165" s="1045" t="s">
        <v>26</v>
      </c>
      <c r="I165" s="1046">
        <v>17200</v>
      </c>
      <c r="J165" s="1047">
        <f t="shared" si="17"/>
        <v>12900</v>
      </c>
      <c r="K165" s="886"/>
      <c r="L165" s="884"/>
      <c r="M165" s="884"/>
      <c r="N165" s="884"/>
      <c r="O165" s="884"/>
      <c r="P165" s="884"/>
      <c r="Q165" s="884"/>
      <c r="R165" s="884"/>
      <c r="S165" s="884"/>
      <c r="T165" s="884"/>
      <c r="U165" s="884"/>
      <c r="V165" s="884"/>
      <c r="W165" s="884"/>
      <c r="X165" s="884"/>
      <c r="Y165" s="884"/>
      <c r="Z165" s="884"/>
    </row>
    <row r="166" spans="1:26" ht="39" customHeight="1">
      <c r="A166" s="175" t="s">
        <v>17</v>
      </c>
      <c r="B166" s="1410"/>
      <c r="C166" s="1294" t="s">
        <v>1788</v>
      </c>
      <c r="D166" s="1422" t="s">
        <v>1789</v>
      </c>
      <c r="E166" s="896"/>
      <c r="F166" s="1219" t="s">
        <v>1790</v>
      </c>
      <c r="G166" s="1296" t="s">
        <v>1791</v>
      </c>
      <c r="H166" s="1045" t="s">
        <v>1006</v>
      </c>
      <c r="I166" s="785">
        <f>I164+I185</f>
        <v>22200</v>
      </c>
      <c r="J166" s="1048">
        <f t="shared" si="17"/>
        <v>16650</v>
      </c>
      <c r="K166" s="886"/>
      <c r="L166" s="884"/>
      <c r="M166" s="884"/>
      <c r="N166" s="884"/>
      <c r="O166" s="884"/>
      <c r="P166" s="884"/>
      <c r="Q166" s="884"/>
      <c r="R166" s="884"/>
      <c r="S166" s="884"/>
      <c r="T166" s="884"/>
      <c r="U166" s="884"/>
      <c r="V166" s="884"/>
      <c r="W166" s="884"/>
      <c r="X166" s="884"/>
      <c r="Y166" s="884"/>
      <c r="Z166" s="884"/>
    </row>
    <row r="167" spans="1:26" ht="44.25" customHeight="1">
      <c r="A167" s="175" t="s">
        <v>17</v>
      </c>
      <c r="B167" s="1218"/>
      <c r="C167" s="1218"/>
      <c r="D167" s="1218"/>
      <c r="E167" s="896"/>
      <c r="F167" s="1218"/>
      <c r="G167" s="1218"/>
      <c r="H167" s="1045" t="s">
        <v>20</v>
      </c>
      <c r="I167" s="785">
        <f>I166</f>
        <v>22200</v>
      </c>
      <c r="J167" s="1048">
        <f t="shared" si="17"/>
        <v>16650</v>
      </c>
      <c r="K167" s="886"/>
      <c r="L167" s="884"/>
      <c r="M167" s="884"/>
      <c r="N167" s="884"/>
      <c r="O167" s="884"/>
      <c r="P167" s="884"/>
      <c r="Q167" s="884"/>
      <c r="R167" s="884"/>
      <c r="S167" s="884"/>
      <c r="T167" s="884"/>
      <c r="U167" s="884"/>
      <c r="V167" s="884"/>
      <c r="W167" s="884"/>
      <c r="X167" s="884"/>
      <c r="Y167" s="884"/>
      <c r="Z167" s="884"/>
    </row>
    <row r="168" spans="1:26" ht="49.5" customHeight="1">
      <c r="A168" s="175" t="s">
        <v>17</v>
      </c>
      <c r="B168" s="1410"/>
      <c r="C168" s="1294" t="s">
        <v>1792</v>
      </c>
      <c r="D168" s="1422" t="s">
        <v>1793</v>
      </c>
      <c r="E168" s="896"/>
      <c r="F168" s="1219" t="s">
        <v>1794</v>
      </c>
      <c r="G168" s="1296" t="s">
        <v>1795</v>
      </c>
      <c r="H168" s="1045" t="s">
        <v>1796</v>
      </c>
      <c r="I168" s="785">
        <f t="shared" ref="I168:J168" si="18">I164+I172+I185</f>
        <v>35800</v>
      </c>
      <c r="J168" s="1048">
        <f t="shared" si="18"/>
        <v>26850</v>
      </c>
      <c r="K168" s="886"/>
      <c r="L168" s="884"/>
      <c r="M168" s="884"/>
      <c r="N168" s="884"/>
      <c r="O168" s="884"/>
      <c r="P168" s="884"/>
      <c r="Q168" s="884"/>
      <c r="R168" s="884"/>
      <c r="S168" s="884"/>
      <c r="T168" s="884"/>
      <c r="U168" s="884"/>
      <c r="V168" s="884"/>
      <c r="W168" s="884"/>
      <c r="X168" s="884"/>
      <c r="Y168" s="884"/>
      <c r="Z168" s="884"/>
    </row>
    <row r="169" spans="1:26" ht="51.75" customHeight="1">
      <c r="A169" s="175" t="s">
        <v>17</v>
      </c>
      <c r="B169" s="1218"/>
      <c r="C169" s="1218"/>
      <c r="D169" s="1218"/>
      <c r="E169" s="896"/>
      <c r="F169" s="1218"/>
      <c r="G169" s="1218"/>
      <c r="H169" s="1045" t="s">
        <v>20</v>
      </c>
      <c r="I169" s="785">
        <f t="shared" ref="I169:J169" si="19">I168</f>
        <v>35800</v>
      </c>
      <c r="J169" s="1048">
        <f t="shared" si="19"/>
        <v>26850</v>
      </c>
      <c r="K169" s="886"/>
      <c r="L169" s="884"/>
      <c r="M169" s="884"/>
      <c r="N169" s="884"/>
      <c r="O169" s="884"/>
      <c r="P169" s="884"/>
      <c r="Q169" s="884"/>
      <c r="R169" s="884"/>
      <c r="S169" s="884"/>
      <c r="T169" s="884"/>
      <c r="U169" s="884"/>
      <c r="V169" s="884"/>
      <c r="W169" s="884"/>
      <c r="X169" s="884"/>
      <c r="Y169" s="884"/>
      <c r="Z169" s="884"/>
    </row>
    <row r="170" spans="1:26" ht="48.75" customHeight="1">
      <c r="A170" s="175" t="s">
        <v>17</v>
      </c>
      <c r="B170" s="1410"/>
      <c r="C170" s="1294" t="s">
        <v>1797</v>
      </c>
      <c r="D170" s="1422" t="s">
        <v>1798</v>
      </c>
      <c r="E170" s="896"/>
      <c r="F170" s="1219" t="s">
        <v>1799</v>
      </c>
      <c r="G170" s="1296" t="s">
        <v>1800</v>
      </c>
      <c r="H170" s="1045" t="s">
        <v>1006</v>
      </c>
      <c r="I170" s="785">
        <f t="shared" ref="I170:J170" si="20">I164+I175+I185</f>
        <v>39053</v>
      </c>
      <c r="J170" s="1048">
        <f t="shared" si="20"/>
        <v>29289.75</v>
      </c>
      <c r="K170" s="886"/>
      <c r="L170" s="884"/>
      <c r="M170" s="884"/>
      <c r="N170" s="884"/>
      <c r="O170" s="884"/>
      <c r="P170" s="884"/>
      <c r="Q170" s="884"/>
      <c r="R170" s="884"/>
      <c r="S170" s="884"/>
      <c r="T170" s="884"/>
      <c r="U170" s="884"/>
      <c r="V170" s="884"/>
      <c r="W170" s="884"/>
      <c r="X170" s="884"/>
      <c r="Y170" s="884"/>
      <c r="Z170" s="884"/>
    </row>
    <row r="171" spans="1:26" ht="52.5" customHeight="1">
      <c r="A171" s="175" t="s">
        <v>17</v>
      </c>
      <c r="B171" s="1218"/>
      <c r="C171" s="1218"/>
      <c r="D171" s="1218"/>
      <c r="E171" s="896"/>
      <c r="F171" s="1218"/>
      <c r="G171" s="1218"/>
      <c r="H171" s="1045" t="s">
        <v>20</v>
      </c>
      <c r="I171" s="1049">
        <f t="shared" ref="I171:J171" si="21">I170</f>
        <v>39053</v>
      </c>
      <c r="J171" s="1049">
        <f t="shared" si="21"/>
        <v>29289.75</v>
      </c>
      <c r="K171" s="886"/>
      <c r="L171" s="884"/>
      <c r="M171" s="884"/>
      <c r="N171" s="884"/>
      <c r="O171" s="884"/>
      <c r="P171" s="884"/>
      <c r="Q171" s="884"/>
      <c r="R171" s="884"/>
      <c r="S171" s="884"/>
      <c r="T171" s="884"/>
      <c r="U171" s="884"/>
      <c r="V171" s="884"/>
      <c r="W171" s="884"/>
      <c r="X171" s="884"/>
      <c r="Y171" s="884"/>
      <c r="Z171" s="884"/>
    </row>
    <row r="172" spans="1:26" ht="43.5" customHeight="1">
      <c r="A172" s="175" t="s">
        <v>17</v>
      </c>
      <c r="B172" s="1410"/>
      <c r="C172" s="1294" t="s">
        <v>1801</v>
      </c>
      <c r="D172" s="685" t="s">
        <v>1802</v>
      </c>
      <c r="E172" s="896"/>
      <c r="F172" s="1219" t="s">
        <v>1803</v>
      </c>
      <c r="G172" s="1296" t="s">
        <v>1804</v>
      </c>
      <c r="H172" s="1045" t="s">
        <v>1006</v>
      </c>
      <c r="I172" s="666">
        <v>13600</v>
      </c>
      <c r="J172" s="1050">
        <f t="shared" ref="J172:J177" si="22">I172*0.75</f>
        <v>10200</v>
      </c>
      <c r="K172" s="886"/>
      <c r="L172" s="884"/>
      <c r="M172" s="884"/>
      <c r="N172" s="884"/>
      <c r="O172" s="884"/>
      <c r="P172" s="884"/>
      <c r="Q172" s="884"/>
      <c r="R172" s="884"/>
      <c r="S172" s="884"/>
      <c r="T172" s="884"/>
      <c r="U172" s="884"/>
      <c r="V172" s="884"/>
      <c r="W172" s="884"/>
      <c r="X172" s="884"/>
      <c r="Y172" s="884"/>
      <c r="Z172" s="884"/>
    </row>
    <row r="173" spans="1:26" ht="42" customHeight="1">
      <c r="A173" s="175" t="s">
        <v>17</v>
      </c>
      <c r="B173" s="1218"/>
      <c r="C173" s="1218"/>
      <c r="D173" s="910" t="s">
        <v>1805</v>
      </c>
      <c r="E173" s="896"/>
      <c r="F173" s="1218"/>
      <c r="G173" s="1218"/>
      <c r="H173" s="1045" t="s">
        <v>20</v>
      </c>
      <c r="I173" s="666">
        <v>13600</v>
      </c>
      <c r="J173" s="1050">
        <f t="shared" si="22"/>
        <v>10200</v>
      </c>
      <c r="K173" s="886"/>
      <c r="L173" s="884"/>
      <c r="M173" s="884"/>
      <c r="N173" s="884"/>
      <c r="O173" s="884"/>
      <c r="P173" s="884"/>
      <c r="Q173" s="884"/>
      <c r="R173" s="884"/>
      <c r="S173" s="884"/>
      <c r="T173" s="884"/>
      <c r="U173" s="884"/>
      <c r="V173" s="884"/>
      <c r="W173" s="884"/>
      <c r="X173" s="884"/>
      <c r="Y173" s="884"/>
      <c r="Z173" s="884"/>
    </row>
    <row r="174" spans="1:26" ht="51" customHeight="1">
      <c r="A174" s="175" t="s">
        <v>17</v>
      </c>
      <c r="B174" s="1410"/>
      <c r="C174" s="1294" t="s">
        <v>1806</v>
      </c>
      <c r="D174" s="685" t="s">
        <v>1807</v>
      </c>
      <c r="E174" s="896"/>
      <c r="F174" s="1219" t="s">
        <v>1808</v>
      </c>
      <c r="G174" s="1296" t="s">
        <v>1809</v>
      </c>
      <c r="H174" s="1045" t="s">
        <v>1006</v>
      </c>
      <c r="I174" s="666">
        <v>16853</v>
      </c>
      <c r="J174" s="1050">
        <f t="shared" si="22"/>
        <v>12639.75</v>
      </c>
      <c r="K174" s="886"/>
      <c r="L174" s="884"/>
      <c r="M174" s="884"/>
      <c r="N174" s="884"/>
      <c r="O174" s="884"/>
      <c r="P174" s="884"/>
      <c r="Q174" s="884"/>
      <c r="R174" s="884"/>
      <c r="S174" s="884"/>
      <c r="T174" s="884"/>
      <c r="U174" s="884"/>
      <c r="V174" s="884"/>
      <c r="W174" s="884"/>
      <c r="X174" s="884"/>
      <c r="Y174" s="884"/>
      <c r="Z174" s="884"/>
    </row>
    <row r="175" spans="1:26" ht="53.25" customHeight="1">
      <c r="A175" s="175" t="s">
        <v>17</v>
      </c>
      <c r="B175" s="1218"/>
      <c r="C175" s="1218"/>
      <c r="D175" s="910" t="s">
        <v>1810</v>
      </c>
      <c r="E175" s="896"/>
      <c r="F175" s="1218"/>
      <c r="G175" s="1218"/>
      <c r="H175" s="1045" t="s">
        <v>20</v>
      </c>
      <c r="I175" s="666">
        <v>16853</v>
      </c>
      <c r="J175" s="1050">
        <f t="shared" si="22"/>
        <v>12639.75</v>
      </c>
      <c r="K175" s="886"/>
      <c r="L175" s="884"/>
      <c r="M175" s="884"/>
      <c r="N175" s="884"/>
      <c r="O175" s="884"/>
      <c r="P175" s="884"/>
      <c r="Q175" s="884"/>
      <c r="R175" s="884"/>
      <c r="S175" s="884"/>
      <c r="T175" s="884"/>
      <c r="U175" s="884"/>
      <c r="V175" s="884"/>
      <c r="W175" s="884"/>
      <c r="X175" s="884"/>
      <c r="Y175" s="884"/>
      <c r="Z175" s="884"/>
    </row>
    <row r="176" spans="1:26" ht="48.75" customHeight="1">
      <c r="A176" s="175" t="s">
        <v>17</v>
      </c>
      <c r="B176" s="1410"/>
      <c r="C176" s="1294" t="s">
        <v>1811</v>
      </c>
      <c r="D176" s="1422" t="s">
        <v>1812</v>
      </c>
      <c r="E176" s="896"/>
      <c r="F176" s="1219" t="s">
        <v>1813</v>
      </c>
      <c r="G176" s="1296" t="s">
        <v>1814</v>
      </c>
      <c r="H176" s="1045" t="s">
        <v>1006</v>
      </c>
      <c r="I176" s="666">
        <v>28000</v>
      </c>
      <c r="J176" s="1050">
        <f t="shared" si="22"/>
        <v>21000</v>
      </c>
      <c r="K176" s="886"/>
      <c r="L176" s="884"/>
      <c r="M176" s="884"/>
      <c r="N176" s="884"/>
      <c r="O176" s="884"/>
      <c r="P176" s="884"/>
      <c r="Q176" s="884"/>
      <c r="R176" s="884"/>
      <c r="S176" s="884"/>
      <c r="T176" s="884"/>
      <c r="U176" s="884"/>
      <c r="V176" s="884"/>
      <c r="W176" s="884"/>
      <c r="X176" s="884"/>
      <c r="Y176" s="884"/>
      <c r="Z176" s="884"/>
    </row>
    <row r="177" spans="1:26" ht="50.25" customHeight="1">
      <c r="A177" s="175" t="s">
        <v>17</v>
      </c>
      <c r="B177" s="1218"/>
      <c r="C177" s="1218"/>
      <c r="D177" s="1218"/>
      <c r="E177" s="900"/>
      <c r="F177" s="1218"/>
      <c r="G177" s="1218"/>
      <c r="H177" s="1045" t="s">
        <v>20</v>
      </c>
      <c r="I177" s="680">
        <f>I176</f>
        <v>28000</v>
      </c>
      <c r="J177" s="1050">
        <f t="shared" si="22"/>
        <v>21000</v>
      </c>
      <c r="K177" s="886"/>
      <c r="L177" s="884"/>
      <c r="M177" s="884"/>
      <c r="N177" s="884"/>
      <c r="O177" s="884"/>
      <c r="P177" s="884"/>
      <c r="Q177" s="884"/>
      <c r="R177" s="884"/>
      <c r="S177" s="884"/>
      <c r="T177" s="884"/>
      <c r="U177" s="884"/>
      <c r="V177" s="884"/>
      <c r="W177" s="884"/>
      <c r="X177" s="884"/>
      <c r="Y177" s="884"/>
      <c r="Z177" s="884"/>
    </row>
    <row r="178" spans="1:26" ht="109.5" customHeight="1">
      <c r="A178" s="175" t="s">
        <v>17</v>
      </c>
      <c r="B178" s="895"/>
      <c r="C178" s="308" t="s">
        <v>1815</v>
      </c>
      <c r="D178" s="685" t="s">
        <v>1816</v>
      </c>
      <c r="E178" s="900"/>
      <c r="F178" s="185" t="s">
        <v>1817</v>
      </c>
      <c r="G178" s="1045" t="s">
        <v>1818</v>
      </c>
      <c r="H178" s="1045" t="s">
        <v>20</v>
      </c>
      <c r="I178" s="785">
        <f t="shared" ref="I178:J178" si="23">I164+I172*2+I183</f>
        <v>55800</v>
      </c>
      <c r="J178" s="1048">
        <f t="shared" si="23"/>
        <v>40850</v>
      </c>
      <c r="K178" s="1051"/>
      <c r="L178" s="884"/>
      <c r="M178" s="884"/>
      <c r="N178" s="884"/>
      <c r="O178" s="884"/>
      <c r="P178" s="884"/>
      <c r="Q178" s="884"/>
      <c r="R178" s="884"/>
      <c r="S178" s="884"/>
      <c r="T178" s="884"/>
      <c r="U178" s="884"/>
      <c r="V178" s="884"/>
      <c r="W178" s="884"/>
      <c r="X178" s="884"/>
      <c r="Y178" s="884"/>
      <c r="Z178" s="884"/>
    </row>
    <row r="179" spans="1:26" ht="62.25" customHeight="1">
      <c r="A179" s="175" t="s">
        <v>17</v>
      </c>
      <c r="B179" s="895"/>
      <c r="C179" s="308" t="s">
        <v>1819</v>
      </c>
      <c r="D179" s="685" t="s">
        <v>1820</v>
      </c>
      <c r="E179" s="900"/>
      <c r="F179" s="185" t="s">
        <v>1821</v>
      </c>
      <c r="G179" s="1045" t="s">
        <v>1822</v>
      </c>
      <c r="H179" s="1045" t="s">
        <v>20</v>
      </c>
      <c r="I179" s="657">
        <v>4500</v>
      </c>
      <c r="J179" s="1052">
        <f>I179*0.75</f>
        <v>3375</v>
      </c>
      <c r="K179" s="1051"/>
      <c r="L179" s="884"/>
      <c r="M179" s="884"/>
      <c r="N179" s="884"/>
      <c r="O179" s="884"/>
      <c r="P179" s="884"/>
      <c r="Q179" s="884"/>
      <c r="R179" s="884"/>
      <c r="S179" s="884"/>
      <c r="T179" s="884"/>
      <c r="U179" s="884"/>
      <c r="V179" s="884"/>
      <c r="W179" s="884"/>
      <c r="X179" s="884"/>
      <c r="Y179" s="884"/>
      <c r="Z179" s="884"/>
    </row>
    <row r="180" spans="1:26" ht="54" customHeight="1">
      <c r="A180" s="175" t="s">
        <v>17</v>
      </c>
      <c r="B180" s="1410"/>
      <c r="C180" s="1294" t="s">
        <v>1823</v>
      </c>
      <c r="D180" s="685" t="s">
        <v>1824</v>
      </c>
      <c r="E180" s="896"/>
      <c r="F180" s="1219" t="s">
        <v>1825</v>
      </c>
      <c r="G180" s="1296" t="s">
        <v>1826</v>
      </c>
      <c r="H180" s="1045" t="s">
        <v>1006</v>
      </c>
      <c r="I180" s="666">
        <v>5200</v>
      </c>
      <c r="J180" s="1053">
        <v>3900</v>
      </c>
      <c r="K180" s="886"/>
      <c r="L180" s="884"/>
      <c r="M180" s="884"/>
      <c r="N180" s="884"/>
      <c r="O180" s="884"/>
      <c r="P180" s="884"/>
      <c r="Q180" s="884"/>
      <c r="R180" s="884"/>
      <c r="S180" s="884"/>
      <c r="T180" s="884"/>
      <c r="U180" s="884"/>
      <c r="V180" s="884"/>
      <c r="W180" s="884"/>
      <c r="X180" s="884"/>
      <c r="Y180" s="884"/>
      <c r="Z180" s="884"/>
    </row>
    <row r="181" spans="1:26" ht="54" customHeight="1">
      <c r="A181" s="175" t="s">
        <v>17</v>
      </c>
      <c r="B181" s="1220"/>
      <c r="C181" s="1220"/>
      <c r="D181" s="685" t="s">
        <v>1827</v>
      </c>
      <c r="E181" s="896"/>
      <c r="F181" s="1220"/>
      <c r="G181" s="1220"/>
      <c r="H181" s="1045" t="s">
        <v>20</v>
      </c>
      <c r="I181" s="666">
        <v>5200</v>
      </c>
      <c r="J181" s="1053">
        <v>3900</v>
      </c>
      <c r="K181" s="886"/>
      <c r="L181" s="884"/>
      <c r="M181" s="884"/>
      <c r="N181" s="884"/>
      <c r="O181" s="884"/>
      <c r="P181" s="884"/>
      <c r="Q181" s="884"/>
      <c r="R181" s="884"/>
      <c r="S181" s="884"/>
      <c r="T181" s="884"/>
      <c r="U181" s="884"/>
      <c r="V181" s="884"/>
      <c r="W181" s="884"/>
      <c r="X181" s="884"/>
      <c r="Y181" s="884"/>
      <c r="Z181" s="884"/>
    </row>
    <row r="182" spans="1:26" ht="54" customHeight="1">
      <c r="A182" s="579"/>
      <c r="B182" s="1218"/>
      <c r="C182" s="1218"/>
      <c r="D182" s="685"/>
      <c r="E182" s="896"/>
      <c r="F182" s="1218"/>
      <c r="G182" s="1218"/>
      <c r="H182" s="716" t="s">
        <v>26</v>
      </c>
      <c r="I182" s="1046">
        <v>4340</v>
      </c>
      <c r="J182" s="1047">
        <f>I182*0.7</f>
        <v>3038</v>
      </c>
      <c r="K182" s="1054" t="s">
        <v>1828</v>
      </c>
      <c r="L182" s="884"/>
      <c r="M182" s="884"/>
      <c r="N182" s="884"/>
      <c r="O182" s="884"/>
      <c r="P182" s="884"/>
      <c r="Q182" s="884"/>
      <c r="R182" s="884"/>
      <c r="S182" s="884"/>
      <c r="T182" s="884"/>
      <c r="U182" s="884"/>
      <c r="V182" s="884"/>
      <c r="W182" s="884"/>
      <c r="X182" s="884"/>
      <c r="Y182" s="884"/>
      <c r="Z182" s="884"/>
    </row>
    <row r="183" spans="1:26" ht="75" customHeight="1">
      <c r="A183" s="175" t="s">
        <v>17</v>
      </c>
      <c r="B183" s="895"/>
      <c r="C183" s="308" t="s">
        <v>1829</v>
      </c>
      <c r="D183" s="17" t="s">
        <v>1830</v>
      </c>
      <c r="E183" s="900"/>
      <c r="F183" s="185" t="s">
        <v>1831</v>
      </c>
      <c r="G183" s="1045" t="s">
        <v>1832</v>
      </c>
      <c r="H183" s="1045" t="s">
        <v>20</v>
      </c>
      <c r="I183" s="666">
        <v>11400</v>
      </c>
      <c r="J183" s="1053">
        <v>7550</v>
      </c>
      <c r="K183" s="886"/>
      <c r="L183" s="884"/>
      <c r="M183" s="884"/>
      <c r="N183" s="884"/>
      <c r="O183" s="884"/>
      <c r="P183" s="884"/>
      <c r="Q183" s="884"/>
      <c r="R183" s="884"/>
      <c r="S183" s="884"/>
      <c r="T183" s="884"/>
      <c r="U183" s="884"/>
      <c r="V183" s="884"/>
      <c r="W183" s="884"/>
      <c r="X183" s="884"/>
      <c r="Y183" s="884"/>
      <c r="Z183" s="884"/>
    </row>
    <row r="184" spans="1:26" ht="45" customHeight="1">
      <c r="A184" s="175" t="s">
        <v>17</v>
      </c>
      <c r="B184" s="1410"/>
      <c r="C184" s="1294" t="s">
        <v>1833</v>
      </c>
      <c r="D184" s="17" t="s">
        <v>1834</v>
      </c>
      <c r="E184" s="896"/>
      <c r="F184" s="1219" t="s">
        <v>1835</v>
      </c>
      <c r="G184" s="1296" t="s">
        <v>1836</v>
      </c>
      <c r="H184" s="1045" t="s">
        <v>1006</v>
      </c>
      <c r="I184" s="666">
        <v>5000</v>
      </c>
      <c r="J184" s="1053">
        <v>3750</v>
      </c>
      <c r="K184" s="886"/>
      <c r="L184" s="884"/>
      <c r="M184" s="884"/>
      <c r="N184" s="884"/>
      <c r="O184" s="884"/>
      <c r="P184" s="884"/>
      <c r="Q184" s="884"/>
      <c r="R184" s="884"/>
      <c r="S184" s="884"/>
      <c r="T184" s="884"/>
      <c r="U184" s="884"/>
      <c r="V184" s="884"/>
      <c r="W184" s="884"/>
      <c r="X184" s="884"/>
      <c r="Y184" s="884"/>
      <c r="Z184" s="884"/>
    </row>
    <row r="185" spans="1:26" ht="45" customHeight="1">
      <c r="A185" s="175" t="s">
        <v>17</v>
      </c>
      <c r="B185" s="1218"/>
      <c r="C185" s="1218"/>
      <c r="D185" s="685" t="s">
        <v>1837</v>
      </c>
      <c r="E185" s="896"/>
      <c r="F185" s="1218"/>
      <c r="G185" s="1218"/>
      <c r="H185" s="1045" t="s">
        <v>20</v>
      </c>
      <c r="I185" s="666">
        <v>5000</v>
      </c>
      <c r="J185" s="1053">
        <v>3750</v>
      </c>
      <c r="K185" s="886"/>
      <c r="L185" s="884"/>
      <c r="M185" s="884"/>
      <c r="N185" s="884"/>
      <c r="O185" s="884"/>
      <c r="P185" s="884"/>
      <c r="Q185" s="884"/>
      <c r="R185" s="884"/>
      <c r="S185" s="884"/>
      <c r="T185" s="884"/>
      <c r="U185" s="884"/>
      <c r="V185" s="884"/>
      <c r="W185" s="884"/>
      <c r="X185" s="884"/>
      <c r="Y185" s="884"/>
      <c r="Z185" s="884"/>
    </row>
    <row r="186" spans="1:26" ht="64.5" customHeight="1">
      <c r="A186" s="175" t="s">
        <v>17</v>
      </c>
      <c r="B186" s="895"/>
      <c r="C186" s="308" t="s">
        <v>1838</v>
      </c>
      <c r="D186" s="685" t="s">
        <v>1839</v>
      </c>
      <c r="E186" s="896"/>
      <c r="F186" s="185" t="s">
        <v>1840</v>
      </c>
      <c r="G186" s="1045" t="s">
        <v>1841</v>
      </c>
      <c r="H186" s="1045" t="s">
        <v>1842</v>
      </c>
      <c r="I186" s="657">
        <v>4000</v>
      </c>
      <c r="J186" s="1052">
        <f>I186*0.75</f>
        <v>3000</v>
      </c>
      <c r="K186" s="1055" t="s">
        <v>1843</v>
      </c>
      <c r="L186" s="884"/>
      <c r="M186" s="884"/>
      <c r="N186" s="884"/>
      <c r="O186" s="884"/>
      <c r="P186" s="884"/>
      <c r="Q186" s="884"/>
      <c r="R186" s="884"/>
      <c r="S186" s="884"/>
      <c r="T186" s="884"/>
      <c r="U186" s="884"/>
      <c r="V186" s="884"/>
      <c r="W186" s="884"/>
      <c r="X186" s="884"/>
      <c r="Y186" s="884"/>
      <c r="Z186" s="884"/>
    </row>
    <row r="187" spans="1:26" ht="57" customHeight="1">
      <c r="A187" s="175" t="s">
        <v>17</v>
      </c>
      <c r="B187" s="895"/>
      <c r="C187" s="308" t="s">
        <v>1844</v>
      </c>
      <c r="D187" s="685" t="s">
        <v>1845</v>
      </c>
      <c r="E187" s="896"/>
      <c r="F187" s="185" t="s">
        <v>1846</v>
      </c>
      <c r="G187" s="1045" t="s">
        <v>1847</v>
      </c>
      <c r="H187" s="1045" t="s">
        <v>20</v>
      </c>
      <c r="I187" s="657">
        <v>3300</v>
      </c>
      <c r="J187" s="1052">
        <f>I187*0.7</f>
        <v>2310</v>
      </c>
      <c r="K187" s="886"/>
      <c r="L187" s="884"/>
      <c r="M187" s="884"/>
      <c r="N187" s="884"/>
      <c r="O187" s="884"/>
      <c r="P187" s="884"/>
      <c r="Q187" s="884"/>
      <c r="R187" s="884"/>
      <c r="S187" s="884"/>
      <c r="T187" s="884"/>
      <c r="U187" s="884"/>
      <c r="V187" s="884"/>
      <c r="W187" s="884"/>
      <c r="X187" s="884"/>
      <c r="Y187" s="884"/>
      <c r="Z187" s="884"/>
    </row>
    <row r="188" spans="1:26" ht="57" customHeight="1">
      <c r="A188" s="1056"/>
      <c r="B188" s="895"/>
      <c r="C188" s="1057" t="s">
        <v>1848</v>
      </c>
      <c r="D188" s="685"/>
      <c r="E188" s="896"/>
      <c r="F188" s="1058" t="s">
        <v>1849</v>
      </c>
      <c r="G188" s="1059" t="s">
        <v>1850</v>
      </c>
      <c r="H188" s="721" t="s">
        <v>26</v>
      </c>
      <c r="I188" s="660">
        <v>16800</v>
      </c>
      <c r="J188" s="1060">
        <v>12000</v>
      </c>
      <c r="K188" s="1061"/>
      <c r="L188" s="884"/>
      <c r="M188" s="884"/>
      <c r="N188" s="884"/>
      <c r="O188" s="884"/>
      <c r="P188" s="884"/>
      <c r="Q188" s="884"/>
      <c r="R188" s="884"/>
      <c r="S188" s="884"/>
      <c r="T188" s="884"/>
      <c r="U188" s="884"/>
      <c r="V188" s="884"/>
      <c r="W188" s="884"/>
      <c r="X188" s="884"/>
      <c r="Y188" s="884"/>
      <c r="Z188" s="884"/>
    </row>
    <row r="189" spans="1:26" ht="57" customHeight="1">
      <c r="A189" s="175" t="s">
        <v>17</v>
      </c>
      <c r="B189" s="895"/>
      <c r="C189" s="308" t="s">
        <v>1851</v>
      </c>
      <c r="D189" s="685" t="s">
        <v>1852</v>
      </c>
      <c r="E189" s="896"/>
      <c r="F189" s="185" t="s">
        <v>1853</v>
      </c>
      <c r="G189" s="1059" t="s">
        <v>1850</v>
      </c>
      <c r="H189" s="721" t="s">
        <v>26</v>
      </c>
      <c r="I189" s="1062">
        <v>27310</v>
      </c>
      <c r="J189" s="1063">
        <v>22400</v>
      </c>
      <c r="K189" s="1061" t="s">
        <v>1854</v>
      </c>
      <c r="L189" s="884"/>
      <c r="M189" s="884"/>
      <c r="N189" s="884"/>
      <c r="O189" s="884"/>
      <c r="P189" s="884"/>
      <c r="Q189" s="884"/>
      <c r="R189" s="884"/>
      <c r="S189" s="884"/>
      <c r="T189" s="884"/>
      <c r="U189" s="884"/>
      <c r="V189" s="884"/>
      <c r="W189" s="884"/>
      <c r="X189" s="884"/>
      <c r="Y189" s="884"/>
      <c r="Z189" s="884"/>
    </row>
    <row r="190" spans="1:26" ht="57" customHeight="1">
      <c r="A190" s="175" t="s">
        <v>17</v>
      </c>
      <c r="B190" s="895"/>
      <c r="C190" s="308" t="s">
        <v>1855</v>
      </c>
      <c r="D190" s="685" t="s">
        <v>1856</v>
      </c>
      <c r="E190" s="896"/>
      <c r="F190" s="185" t="s">
        <v>1857</v>
      </c>
      <c r="G190" s="692" t="s">
        <v>1850</v>
      </c>
      <c r="H190" s="671" t="s">
        <v>20</v>
      </c>
      <c r="I190" s="1064" t="s">
        <v>1858</v>
      </c>
      <c r="J190" s="1065" t="s">
        <v>1859</v>
      </c>
      <c r="K190" s="1066"/>
      <c r="L190" s="884"/>
      <c r="M190" s="884"/>
      <c r="N190" s="884"/>
      <c r="O190" s="884"/>
      <c r="P190" s="884"/>
      <c r="Q190" s="884"/>
      <c r="R190" s="884"/>
      <c r="S190" s="884"/>
      <c r="T190" s="884"/>
      <c r="U190" s="884"/>
      <c r="V190" s="884"/>
      <c r="W190" s="884"/>
      <c r="X190" s="884"/>
      <c r="Y190" s="884"/>
      <c r="Z190" s="884"/>
    </row>
    <row r="191" spans="1:26" ht="16.5" customHeight="1">
      <c r="A191" s="884"/>
      <c r="B191" s="884"/>
      <c r="C191" s="884"/>
      <c r="D191" s="1039"/>
      <c r="E191" s="1039"/>
      <c r="F191" s="303"/>
      <c r="G191" s="887"/>
      <c r="H191" s="887"/>
      <c r="I191" s="887"/>
      <c r="J191" s="884"/>
      <c r="K191" s="886"/>
      <c r="L191" s="884"/>
      <c r="M191" s="884"/>
      <c r="N191" s="884"/>
      <c r="O191" s="884"/>
      <c r="P191" s="884"/>
      <c r="Q191" s="884"/>
      <c r="R191" s="884"/>
      <c r="S191" s="884"/>
      <c r="T191" s="884"/>
      <c r="U191" s="884"/>
      <c r="V191" s="884"/>
      <c r="W191" s="884"/>
      <c r="X191" s="884"/>
      <c r="Y191" s="884"/>
      <c r="Z191" s="884"/>
    </row>
    <row r="192" spans="1:26" ht="42.75" customHeight="1">
      <c r="A192" s="1411" t="s">
        <v>1860</v>
      </c>
      <c r="B192" s="1291"/>
      <c r="C192" s="1291"/>
      <c r="D192" s="1291"/>
      <c r="E192" s="1291"/>
      <c r="F192" s="1291"/>
      <c r="G192" s="1291"/>
      <c r="H192" s="1291"/>
      <c r="I192" s="1291"/>
      <c r="J192" s="1292"/>
      <c r="K192" s="886"/>
      <c r="L192" s="884"/>
      <c r="M192" s="884"/>
      <c r="N192" s="884"/>
      <c r="O192" s="884"/>
      <c r="P192" s="884"/>
      <c r="Q192" s="884"/>
      <c r="R192" s="884"/>
      <c r="S192" s="884"/>
      <c r="T192" s="884"/>
      <c r="U192" s="884"/>
      <c r="V192" s="884"/>
      <c r="W192" s="884"/>
      <c r="X192" s="884"/>
      <c r="Y192" s="884"/>
      <c r="Z192" s="884"/>
    </row>
    <row r="193" spans="1:26" ht="31.5" customHeight="1">
      <c r="A193" s="888" t="s">
        <v>224</v>
      </c>
      <c r="B193" s="888" t="s">
        <v>2</v>
      </c>
      <c r="C193" s="888" t="s">
        <v>1352</v>
      </c>
      <c r="D193" s="888" t="s">
        <v>315</v>
      </c>
      <c r="E193" s="888" t="s">
        <v>5</v>
      </c>
      <c r="F193" s="888" t="s">
        <v>3</v>
      </c>
      <c r="G193" s="888" t="s">
        <v>1783</v>
      </c>
      <c r="H193" s="888"/>
      <c r="I193" s="888" t="s">
        <v>1353</v>
      </c>
      <c r="J193" s="1067" t="s">
        <v>689</v>
      </c>
      <c r="K193" s="886"/>
      <c r="L193" s="884"/>
      <c r="M193" s="884"/>
      <c r="N193" s="884"/>
      <c r="O193" s="884"/>
      <c r="P193" s="884"/>
      <c r="Q193" s="884"/>
      <c r="R193" s="884"/>
      <c r="S193" s="884"/>
      <c r="T193" s="884"/>
      <c r="U193" s="884"/>
      <c r="V193" s="884"/>
      <c r="W193" s="884"/>
      <c r="X193" s="884"/>
      <c r="Y193" s="884"/>
      <c r="Z193" s="884"/>
    </row>
    <row r="194" spans="1:26" ht="19.5" customHeight="1">
      <c r="A194" s="1412" t="s">
        <v>1861</v>
      </c>
      <c r="B194" s="1291"/>
      <c r="C194" s="1291"/>
      <c r="D194" s="1291"/>
      <c r="E194" s="1291"/>
      <c r="F194" s="1291"/>
      <c r="G194" s="1291"/>
      <c r="H194" s="1291"/>
      <c r="I194" s="1291"/>
      <c r="J194" s="1292"/>
      <c r="K194" s="886"/>
      <c r="L194" s="884"/>
      <c r="M194" s="884"/>
      <c r="N194" s="884"/>
      <c r="O194" s="884"/>
      <c r="P194" s="884"/>
      <c r="Q194" s="884"/>
      <c r="R194" s="884"/>
      <c r="S194" s="884"/>
      <c r="T194" s="884"/>
      <c r="U194" s="884"/>
      <c r="V194" s="884"/>
      <c r="W194" s="884"/>
      <c r="X194" s="884"/>
      <c r="Y194" s="884"/>
      <c r="Z194" s="884"/>
    </row>
    <row r="195" spans="1:26" ht="16.5" customHeight="1">
      <c r="A195" s="1223" t="s">
        <v>17</v>
      </c>
      <c r="B195" s="1410"/>
      <c r="C195" s="1294" t="s">
        <v>1862</v>
      </c>
      <c r="D195" s="1408" t="s">
        <v>1863</v>
      </c>
      <c r="E195" s="1372"/>
      <c r="F195" s="1372" t="s">
        <v>1864</v>
      </c>
      <c r="G195" s="692" t="s">
        <v>1865</v>
      </c>
      <c r="H195" s="692"/>
      <c r="I195" s="1409">
        <v>8500</v>
      </c>
      <c r="J195" s="1413">
        <f>I195*0.8</f>
        <v>6800</v>
      </c>
      <c r="K195" s="886"/>
      <c r="L195" s="884"/>
      <c r="M195" s="884"/>
      <c r="N195" s="884"/>
      <c r="O195" s="884"/>
      <c r="P195" s="884"/>
      <c r="Q195" s="884"/>
      <c r="R195" s="884"/>
      <c r="S195" s="884"/>
      <c r="T195" s="884"/>
      <c r="U195" s="884"/>
      <c r="V195" s="884"/>
      <c r="W195" s="884"/>
      <c r="X195" s="884"/>
      <c r="Y195" s="884"/>
      <c r="Z195" s="884"/>
    </row>
    <row r="196" spans="1:26" ht="18.75" customHeight="1">
      <c r="A196" s="1220"/>
      <c r="B196" s="1220"/>
      <c r="C196" s="1220"/>
      <c r="D196" s="1220"/>
      <c r="E196" s="1220"/>
      <c r="F196" s="1220"/>
      <c r="G196" s="692" t="s">
        <v>1866</v>
      </c>
      <c r="H196" s="692"/>
      <c r="I196" s="1220"/>
      <c r="J196" s="1220"/>
      <c r="K196" s="886"/>
      <c r="L196" s="884"/>
      <c r="M196" s="884"/>
      <c r="N196" s="884"/>
      <c r="O196" s="884"/>
      <c r="P196" s="884"/>
      <c r="Q196" s="884"/>
      <c r="R196" s="884"/>
      <c r="S196" s="884"/>
      <c r="T196" s="884"/>
      <c r="U196" s="884"/>
      <c r="V196" s="884"/>
      <c r="W196" s="884"/>
      <c r="X196" s="884"/>
      <c r="Y196" s="884"/>
      <c r="Z196" s="884"/>
    </row>
    <row r="197" spans="1:26" ht="21" customHeight="1">
      <c r="A197" s="1218"/>
      <c r="B197" s="1218"/>
      <c r="C197" s="1218"/>
      <c r="D197" s="1218"/>
      <c r="E197" s="1218"/>
      <c r="F197" s="1218"/>
      <c r="G197" s="692" t="s">
        <v>1867</v>
      </c>
      <c r="H197" s="692"/>
      <c r="I197" s="1218"/>
      <c r="J197" s="1218"/>
      <c r="K197" s="886"/>
      <c r="L197" s="884"/>
      <c r="M197" s="884"/>
      <c r="N197" s="884"/>
      <c r="O197" s="884"/>
      <c r="P197" s="884"/>
      <c r="Q197" s="884"/>
      <c r="R197" s="884"/>
      <c r="S197" s="884"/>
      <c r="T197" s="884"/>
      <c r="U197" s="884"/>
      <c r="V197" s="884"/>
      <c r="W197" s="884"/>
      <c r="X197" s="884"/>
      <c r="Y197" s="884"/>
      <c r="Z197" s="884"/>
    </row>
    <row r="198" spans="1:26" ht="21" customHeight="1">
      <c r="A198" s="1223" t="s">
        <v>17</v>
      </c>
      <c r="B198" s="1424"/>
      <c r="C198" s="1294" t="s">
        <v>1868</v>
      </c>
      <c r="D198" s="1372">
        <v>17197853</v>
      </c>
      <c r="E198" s="1408"/>
      <c r="F198" s="1372" t="s">
        <v>1869</v>
      </c>
      <c r="G198" s="692" t="s">
        <v>1870</v>
      </c>
      <c r="H198" s="692"/>
      <c r="I198" s="1423">
        <v>11200</v>
      </c>
      <c r="J198" s="1426">
        <f>I198*0.8</f>
        <v>8960</v>
      </c>
      <c r="K198" s="886"/>
      <c r="L198" s="884"/>
      <c r="M198" s="884"/>
      <c r="N198" s="884"/>
      <c r="O198" s="884"/>
      <c r="P198" s="884"/>
      <c r="Q198" s="884"/>
      <c r="R198" s="884"/>
      <c r="S198" s="884"/>
      <c r="T198" s="884"/>
      <c r="U198" s="884"/>
      <c r="V198" s="884"/>
      <c r="W198" s="884"/>
      <c r="X198" s="884"/>
      <c r="Y198" s="884"/>
      <c r="Z198" s="884"/>
    </row>
    <row r="199" spans="1:26" ht="21" customHeight="1">
      <c r="A199" s="1220"/>
      <c r="B199" s="1220"/>
      <c r="C199" s="1220"/>
      <c r="D199" s="1220"/>
      <c r="E199" s="1220"/>
      <c r="F199" s="1220"/>
      <c r="G199" s="692" t="s">
        <v>1871</v>
      </c>
      <c r="H199" s="692"/>
      <c r="I199" s="1220"/>
      <c r="J199" s="1220"/>
      <c r="K199" s="886"/>
      <c r="L199" s="884"/>
      <c r="M199" s="884"/>
      <c r="N199" s="884"/>
      <c r="O199" s="884"/>
      <c r="P199" s="884"/>
      <c r="Q199" s="884"/>
      <c r="R199" s="884"/>
      <c r="S199" s="884"/>
      <c r="T199" s="884"/>
      <c r="U199" s="884"/>
      <c r="V199" s="884"/>
      <c r="W199" s="884"/>
      <c r="X199" s="884"/>
      <c r="Y199" s="884"/>
      <c r="Z199" s="884"/>
    </row>
    <row r="200" spans="1:26" ht="21" customHeight="1">
      <c r="A200" s="1218"/>
      <c r="B200" s="1218"/>
      <c r="C200" s="1218"/>
      <c r="D200" s="1218"/>
      <c r="E200" s="1218"/>
      <c r="F200" s="1218"/>
      <c r="G200" s="692" t="s">
        <v>1872</v>
      </c>
      <c r="H200" s="692"/>
      <c r="I200" s="1218"/>
      <c r="J200" s="1218"/>
      <c r="K200" s="886"/>
      <c r="L200" s="884"/>
      <c r="M200" s="884"/>
      <c r="N200" s="884"/>
      <c r="O200" s="884"/>
      <c r="P200" s="884"/>
      <c r="Q200" s="884"/>
      <c r="R200" s="884"/>
      <c r="S200" s="884"/>
      <c r="T200" s="884"/>
      <c r="U200" s="884"/>
      <c r="V200" s="884"/>
      <c r="W200" s="884"/>
      <c r="X200" s="884"/>
      <c r="Y200" s="884"/>
      <c r="Z200" s="884"/>
    </row>
    <row r="201" spans="1:26" ht="19.5" customHeight="1">
      <c r="A201" s="1427" t="s">
        <v>1873</v>
      </c>
      <c r="B201" s="1291"/>
      <c r="C201" s="1291"/>
      <c r="D201" s="1291"/>
      <c r="E201" s="1291"/>
      <c r="F201" s="1291"/>
      <c r="G201" s="1291"/>
      <c r="H201" s="1291"/>
      <c r="I201" s="1291"/>
      <c r="J201" s="1292"/>
      <c r="K201" s="886"/>
      <c r="L201" s="884"/>
      <c r="M201" s="884"/>
      <c r="N201" s="884"/>
      <c r="O201" s="884"/>
      <c r="P201" s="884"/>
      <c r="Q201" s="884"/>
      <c r="R201" s="884"/>
      <c r="S201" s="884"/>
      <c r="T201" s="884"/>
      <c r="U201" s="884"/>
      <c r="V201" s="884"/>
      <c r="W201" s="884"/>
      <c r="X201" s="884"/>
      <c r="Y201" s="884"/>
      <c r="Z201" s="884"/>
    </row>
    <row r="202" spans="1:26" ht="21" customHeight="1">
      <c r="A202" s="1223" t="s">
        <v>17</v>
      </c>
      <c r="B202" s="1424"/>
      <c r="C202" s="1294" t="s">
        <v>1874</v>
      </c>
      <c r="D202" s="1372">
        <v>17197992</v>
      </c>
      <c r="E202" s="1425"/>
      <c r="F202" s="1372" t="s">
        <v>1875</v>
      </c>
      <c r="G202" s="692" t="s">
        <v>1876</v>
      </c>
      <c r="H202" s="692"/>
      <c r="I202" s="1423">
        <v>10800</v>
      </c>
      <c r="J202" s="1426">
        <f>I202*0.8</f>
        <v>8640</v>
      </c>
      <c r="K202" s="886"/>
      <c r="L202" s="884"/>
      <c r="M202" s="884"/>
      <c r="N202" s="884"/>
      <c r="O202" s="884"/>
      <c r="P202" s="884"/>
      <c r="Q202" s="884"/>
      <c r="R202" s="884"/>
      <c r="S202" s="884"/>
      <c r="T202" s="884"/>
      <c r="U202" s="884"/>
      <c r="V202" s="884"/>
      <c r="W202" s="884"/>
      <c r="X202" s="884"/>
      <c r="Y202" s="884"/>
      <c r="Z202" s="884"/>
    </row>
    <row r="203" spans="1:26" ht="21" customHeight="1">
      <c r="A203" s="1220"/>
      <c r="B203" s="1220"/>
      <c r="C203" s="1220"/>
      <c r="D203" s="1220"/>
      <c r="E203" s="1220"/>
      <c r="F203" s="1220"/>
      <c r="G203" s="692" t="s">
        <v>1877</v>
      </c>
      <c r="H203" s="692"/>
      <c r="I203" s="1220"/>
      <c r="J203" s="1220"/>
      <c r="K203" s="886"/>
      <c r="L203" s="884"/>
      <c r="M203" s="884"/>
      <c r="N203" s="884"/>
      <c r="O203" s="884"/>
      <c r="P203" s="884"/>
      <c r="Q203" s="884"/>
      <c r="R203" s="884"/>
      <c r="S203" s="884"/>
      <c r="T203" s="884"/>
      <c r="U203" s="884"/>
      <c r="V203" s="884"/>
      <c r="W203" s="884"/>
      <c r="X203" s="884"/>
      <c r="Y203" s="884"/>
      <c r="Z203" s="884"/>
    </row>
    <row r="204" spans="1:26" ht="21" customHeight="1">
      <c r="A204" s="1218"/>
      <c r="B204" s="1218"/>
      <c r="C204" s="1218"/>
      <c r="D204" s="1218"/>
      <c r="E204" s="1218"/>
      <c r="F204" s="1218"/>
      <c r="G204" s="692" t="s">
        <v>1867</v>
      </c>
      <c r="H204" s="692"/>
      <c r="I204" s="1218"/>
      <c r="J204" s="1218"/>
      <c r="K204" s="886"/>
      <c r="L204" s="884"/>
      <c r="M204" s="884"/>
      <c r="N204" s="884"/>
      <c r="O204" s="884"/>
      <c r="P204" s="884"/>
      <c r="Q204" s="884"/>
      <c r="R204" s="884"/>
      <c r="S204" s="884"/>
      <c r="T204" s="884"/>
      <c r="U204" s="884"/>
      <c r="V204" s="884"/>
      <c r="W204" s="884"/>
      <c r="X204" s="884"/>
      <c r="Y204" s="884"/>
      <c r="Z204" s="884"/>
    </row>
    <row r="205" spans="1:26" ht="21" customHeight="1">
      <c r="A205" s="1223" t="s">
        <v>17</v>
      </c>
      <c r="B205" s="1424"/>
      <c r="C205" s="1294" t="s">
        <v>1878</v>
      </c>
      <c r="D205" s="1372" t="s">
        <v>1879</v>
      </c>
      <c r="E205" s="1425"/>
      <c r="F205" s="1372" t="s">
        <v>1880</v>
      </c>
      <c r="G205" s="692" t="s">
        <v>1881</v>
      </c>
      <c r="H205" s="692"/>
      <c r="I205" s="1409">
        <v>23000</v>
      </c>
      <c r="J205" s="1413">
        <f>I205*0.8</f>
        <v>18400</v>
      </c>
      <c r="K205" s="886"/>
      <c r="L205" s="884"/>
      <c r="M205" s="884"/>
      <c r="N205" s="884"/>
      <c r="O205" s="884"/>
      <c r="P205" s="884"/>
      <c r="Q205" s="884"/>
      <c r="R205" s="884"/>
      <c r="S205" s="884"/>
      <c r="T205" s="884"/>
      <c r="U205" s="884"/>
      <c r="V205" s="884"/>
      <c r="W205" s="884"/>
      <c r="X205" s="884"/>
      <c r="Y205" s="884"/>
      <c r="Z205" s="884"/>
    </row>
    <row r="206" spans="1:26" ht="21" customHeight="1">
      <c r="A206" s="1220"/>
      <c r="B206" s="1220"/>
      <c r="C206" s="1220"/>
      <c r="D206" s="1220"/>
      <c r="E206" s="1220"/>
      <c r="F206" s="1220"/>
      <c r="G206" s="692" t="s">
        <v>1882</v>
      </c>
      <c r="H206" s="692"/>
      <c r="I206" s="1220"/>
      <c r="J206" s="1220"/>
      <c r="K206" s="886"/>
      <c r="L206" s="884"/>
      <c r="M206" s="884"/>
      <c r="N206" s="884"/>
      <c r="O206" s="884"/>
      <c r="P206" s="884"/>
      <c r="Q206" s="884"/>
      <c r="R206" s="884"/>
      <c r="S206" s="884"/>
      <c r="T206" s="884"/>
      <c r="U206" s="884"/>
      <c r="V206" s="884"/>
      <c r="W206" s="884"/>
      <c r="X206" s="884"/>
      <c r="Y206" s="884"/>
      <c r="Z206" s="884"/>
    </row>
    <row r="207" spans="1:26" ht="21" customHeight="1">
      <c r="A207" s="1218"/>
      <c r="B207" s="1218"/>
      <c r="C207" s="1218"/>
      <c r="D207" s="1218"/>
      <c r="E207" s="1218"/>
      <c r="F207" s="1218"/>
      <c r="G207" s="692" t="s">
        <v>1872</v>
      </c>
      <c r="H207" s="692"/>
      <c r="I207" s="1218"/>
      <c r="J207" s="1218"/>
      <c r="K207" s="886"/>
      <c r="L207" s="884"/>
      <c r="M207" s="884"/>
      <c r="N207" s="884"/>
      <c r="O207" s="884"/>
      <c r="P207" s="884"/>
      <c r="Q207" s="884"/>
      <c r="R207" s="884"/>
      <c r="S207" s="884"/>
      <c r="T207" s="884"/>
      <c r="U207" s="884"/>
      <c r="V207" s="884"/>
      <c r="W207" s="884"/>
      <c r="X207" s="884"/>
      <c r="Y207" s="884"/>
      <c r="Z207" s="884"/>
    </row>
    <row r="208" spans="1:26" ht="21" customHeight="1">
      <c r="A208" s="1223" t="s">
        <v>17</v>
      </c>
      <c r="B208" s="1424"/>
      <c r="C208" s="1294" t="s">
        <v>1883</v>
      </c>
      <c r="D208" s="1372">
        <v>17190205</v>
      </c>
      <c r="E208" s="1425"/>
      <c r="F208" s="1372" t="s">
        <v>1884</v>
      </c>
      <c r="G208" s="692" t="s">
        <v>1885</v>
      </c>
      <c r="H208" s="692"/>
      <c r="I208" s="1423">
        <v>20600</v>
      </c>
      <c r="J208" s="1426">
        <f>I208*0.8</f>
        <v>16480</v>
      </c>
      <c r="K208" s="886"/>
      <c r="L208" s="884"/>
      <c r="M208" s="884"/>
      <c r="N208" s="884"/>
      <c r="O208" s="884"/>
      <c r="P208" s="884"/>
      <c r="Q208" s="884"/>
      <c r="R208" s="884"/>
      <c r="S208" s="884"/>
      <c r="T208" s="884"/>
      <c r="U208" s="884"/>
      <c r="V208" s="884"/>
      <c r="W208" s="884"/>
      <c r="X208" s="884"/>
      <c r="Y208" s="884"/>
      <c r="Z208" s="884"/>
    </row>
    <row r="209" spans="1:26" ht="21" customHeight="1">
      <c r="A209" s="1220"/>
      <c r="B209" s="1220"/>
      <c r="C209" s="1220"/>
      <c r="D209" s="1220"/>
      <c r="E209" s="1220"/>
      <c r="F209" s="1220"/>
      <c r="G209" s="692" t="s">
        <v>1886</v>
      </c>
      <c r="H209" s="692"/>
      <c r="I209" s="1220"/>
      <c r="J209" s="1220"/>
      <c r="K209" s="886"/>
      <c r="L209" s="884"/>
      <c r="M209" s="884"/>
      <c r="N209" s="884"/>
      <c r="O209" s="884"/>
      <c r="P209" s="884"/>
      <c r="Q209" s="884"/>
      <c r="R209" s="884"/>
      <c r="S209" s="884"/>
      <c r="T209" s="884"/>
      <c r="U209" s="884"/>
      <c r="V209" s="884"/>
      <c r="W209" s="884"/>
      <c r="X209" s="884"/>
      <c r="Y209" s="884"/>
      <c r="Z209" s="884"/>
    </row>
    <row r="210" spans="1:26" ht="21" customHeight="1">
      <c r="A210" s="1218"/>
      <c r="B210" s="1218"/>
      <c r="C210" s="1218"/>
      <c r="D210" s="1218"/>
      <c r="E210" s="1218"/>
      <c r="F210" s="1218"/>
      <c r="G210" s="692" t="s">
        <v>1867</v>
      </c>
      <c r="H210" s="692"/>
      <c r="I210" s="1218"/>
      <c r="J210" s="1218"/>
      <c r="K210" s="886"/>
      <c r="L210" s="884"/>
      <c r="M210" s="884"/>
      <c r="N210" s="884"/>
      <c r="O210" s="884"/>
      <c r="P210" s="884"/>
      <c r="Q210" s="884"/>
      <c r="R210" s="884"/>
      <c r="S210" s="884"/>
      <c r="T210" s="884"/>
      <c r="U210" s="884"/>
      <c r="V210" s="884"/>
      <c r="W210" s="884"/>
      <c r="X210" s="884"/>
      <c r="Y210" s="884"/>
      <c r="Z210" s="884"/>
    </row>
    <row r="211" spans="1:26" ht="18" customHeight="1">
      <c r="A211" s="1427" t="s">
        <v>1887</v>
      </c>
      <c r="B211" s="1291"/>
      <c r="C211" s="1291"/>
      <c r="D211" s="1291"/>
      <c r="E211" s="1291"/>
      <c r="F211" s="1291"/>
      <c r="G211" s="1291"/>
      <c r="H211" s="1291"/>
      <c r="I211" s="1291"/>
      <c r="J211" s="1292"/>
      <c r="K211" s="886"/>
      <c r="L211" s="884"/>
      <c r="M211" s="884"/>
      <c r="N211" s="884"/>
      <c r="O211" s="884"/>
      <c r="P211" s="884"/>
      <c r="Q211" s="884"/>
      <c r="R211" s="884"/>
      <c r="S211" s="884"/>
      <c r="T211" s="884"/>
      <c r="U211" s="884"/>
      <c r="V211" s="884"/>
      <c r="W211" s="884"/>
      <c r="X211" s="884"/>
      <c r="Y211" s="884"/>
      <c r="Z211" s="884"/>
    </row>
    <row r="212" spans="1:26" ht="15.75" customHeight="1">
      <c r="A212" s="1223" t="s">
        <v>17</v>
      </c>
      <c r="B212" s="1424"/>
      <c r="C212" s="1294" t="s">
        <v>1888</v>
      </c>
      <c r="D212" s="1372" t="s">
        <v>1889</v>
      </c>
      <c r="E212" s="1425"/>
      <c r="F212" s="1372" t="s">
        <v>1890</v>
      </c>
      <c r="G212" s="692" t="s">
        <v>1891</v>
      </c>
      <c r="H212" s="692"/>
      <c r="I212" s="1409">
        <v>19600</v>
      </c>
      <c r="J212" s="1413">
        <v>14410</v>
      </c>
      <c r="K212" s="886"/>
      <c r="L212" s="884"/>
      <c r="M212" s="884"/>
      <c r="N212" s="884"/>
      <c r="O212" s="884"/>
      <c r="P212" s="884"/>
      <c r="Q212" s="884"/>
      <c r="R212" s="884"/>
      <c r="S212" s="884"/>
      <c r="T212" s="884"/>
      <c r="U212" s="884"/>
      <c r="V212" s="884"/>
      <c r="W212" s="884"/>
      <c r="X212" s="884"/>
      <c r="Y212" s="884"/>
      <c r="Z212" s="884"/>
    </row>
    <row r="213" spans="1:26" ht="15.75" customHeight="1">
      <c r="A213" s="1220"/>
      <c r="B213" s="1220"/>
      <c r="C213" s="1220"/>
      <c r="D213" s="1220"/>
      <c r="E213" s="1220"/>
      <c r="F213" s="1220"/>
      <c r="G213" s="692" t="s">
        <v>1892</v>
      </c>
      <c r="H213" s="692"/>
      <c r="I213" s="1220"/>
      <c r="J213" s="1220"/>
      <c r="K213" s="886"/>
      <c r="L213" s="884"/>
      <c r="M213" s="884"/>
      <c r="N213" s="884"/>
      <c r="O213" s="884"/>
      <c r="P213" s="884"/>
      <c r="Q213" s="884"/>
      <c r="R213" s="884"/>
      <c r="S213" s="884"/>
      <c r="T213" s="884"/>
      <c r="U213" s="884"/>
      <c r="V213" s="884"/>
      <c r="W213" s="884"/>
      <c r="X213" s="884"/>
      <c r="Y213" s="884"/>
      <c r="Z213" s="884"/>
    </row>
    <row r="214" spans="1:26" ht="15.75" customHeight="1">
      <c r="A214" s="1218"/>
      <c r="B214" s="1218"/>
      <c r="C214" s="1218"/>
      <c r="D214" s="1218"/>
      <c r="E214" s="1218"/>
      <c r="F214" s="1218"/>
      <c r="G214" s="692" t="s">
        <v>1867</v>
      </c>
      <c r="H214" s="692"/>
      <c r="I214" s="1218"/>
      <c r="J214" s="1218"/>
      <c r="K214" s="886"/>
      <c r="L214" s="884"/>
      <c r="M214" s="884"/>
      <c r="N214" s="884"/>
      <c r="O214" s="884"/>
      <c r="P214" s="884"/>
      <c r="Q214" s="884"/>
      <c r="R214" s="884"/>
      <c r="S214" s="884"/>
      <c r="T214" s="884"/>
      <c r="U214" s="884"/>
      <c r="V214" s="884"/>
      <c r="W214" s="884"/>
      <c r="X214" s="884"/>
      <c r="Y214" s="884"/>
      <c r="Z214" s="884"/>
    </row>
    <row r="215" spans="1:26" ht="15.75" customHeight="1">
      <c r="A215" s="1223" t="s">
        <v>17</v>
      </c>
      <c r="B215" s="1424"/>
      <c r="C215" s="1294" t="s">
        <v>1893</v>
      </c>
      <c r="D215" s="1372" t="s">
        <v>1894</v>
      </c>
      <c r="E215" s="1372"/>
      <c r="F215" s="1372" t="s">
        <v>1895</v>
      </c>
      <c r="G215" s="692" t="s">
        <v>1891</v>
      </c>
      <c r="H215" s="692"/>
      <c r="I215" s="1409">
        <v>23300</v>
      </c>
      <c r="J215" s="1413">
        <v>20460</v>
      </c>
      <c r="K215" s="886"/>
      <c r="L215" s="884"/>
      <c r="M215" s="884"/>
      <c r="N215" s="884"/>
      <c r="O215" s="884"/>
      <c r="P215" s="884"/>
      <c r="Q215" s="884"/>
      <c r="R215" s="884"/>
      <c r="S215" s="884"/>
      <c r="T215" s="884"/>
      <c r="U215" s="884"/>
      <c r="V215" s="884"/>
      <c r="W215" s="884"/>
      <c r="X215" s="884"/>
      <c r="Y215" s="884"/>
      <c r="Z215" s="884"/>
    </row>
    <row r="216" spans="1:26" ht="15.75" customHeight="1">
      <c r="A216" s="1220"/>
      <c r="B216" s="1220"/>
      <c r="C216" s="1220"/>
      <c r="D216" s="1220"/>
      <c r="E216" s="1220"/>
      <c r="F216" s="1220"/>
      <c r="G216" s="692" t="s">
        <v>1896</v>
      </c>
      <c r="H216" s="692"/>
      <c r="I216" s="1220"/>
      <c r="J216" s="1220"/>
      <c r="K216" s="886"/>
      <c r="L216" s="884"/>
      <c r="M216" s="884"/>
      <c r="N216" s="884"/>
      <c r="O216" s="884"/>
      <c r="P216" s="884"/>
      <c r="Q216" s="884"/>
      <c r="R216" s="884"/>
      <c r="S216" s="884"/>
      <c r="T216" s="884"/>
      <c r="U216" s="884"/>
      <c r="V216" s="884"/>
      <c r="W216" s="884"/>
      <c r="X216" s="884"/>
      <c r="Y216" s="884"/>
      <c r="Z216" s="884"/>
    </row>
    <row r="217" spans="1:26" ht="15.75" customHeight="1">
      <c r="A217" s="1220"/>
      <c r="B217" s="1220"/>
      <c r="C217" s="1220"/>
      <c r="D217" s="1220"/>
      <c r="E217" s="1220"/>
      <c r="F217" s="1220"/>
      <c r="G217" s="692" t="s">
        <v>1897</v>
      </c>
      <c r="H217" s="692"/>
      <c r="I217" s="1220"/>
      <c r="J217" s="1220"/>
      <c r="K217" s="886"/>
      <c r="L217" s="884"/>
      <c r="M217" s="884"/>
      <c r="N217" s="884"/>
      <c r="O217" s="884"/>
      <c r="P217" s="884"/>
      <c r="Q217" s="884"/>
      <c r="R217" s="884"/>
      <c r="S217" s="884"/>
      <c r="T217" s="884"/>
      <c r="U217" s="884"/>
      <c r="V217" s="884"/>
      <c r="W217" s="884"/>
      <c r="X217" s="884"/>
      <c r="Y217" s="884"/>
      <c r="Z217" s="884"/>
    </row>
    <row r="218" spans="1:26" ht="15.75" customHeight="1">
      <c r="A218" s="1218"/>
      <c r="B218" s="1218"/>
      <c r="C218" s="1218"/>
      <c r="D218" s="1218"/>
      <c r="E218" s="1218"/>
      <c r="F218" s="1218"/>
      <c r="G218" s="692" t="s">
        <v>1867</v>
      </c>
      <c r="H218" s="692"/>
      <c r="I218" s="1218"/>
      <c r="J218" s="1218"/>
      <c r="K218" s="886"/>
      <c r="L218" s="884"/>
      <c r="M218" s="884"/>
      <c r="N218" s="884"/>
      <c r="O218" s="884"/>
      <c r="P218" s="884"/>
      <c r="Q218" s="884"/>
      <c r="R218" s="884"/>
      <c r="S218" s="884"/>
      <c r="T218" s="884"/>
      <c r="U218" s="884"/>
      <c r="V218" s="884"/>
      <c r="W218" s="884"/>
      <c r="X218" s="884"/>
      <c r="Y218" s="884"/>
      <c r="Z218" s="884"/>
    </row>
    <row r="219" spans="1:26" ht="15.75" customHeight="1">
      <c r="A219" s="1223" t="s">
        <v>17</v>
      </c>
      <c r="B219" s="1424"/>
      <c r="C219" s="1428" t="s">
        <v>1898</v>
      </c>
      <c r="D219" s="1372" t="s">
        <v>1899</v>
      </c>
      <c r="E219" s="1372"/>
      <c r="F219" s="1372" t="s">
        <v>1900</v>
      </c>
      <c r="G219" s="692" t="s">
        <v>1901</v>
      </c>
      <c r="H219" s="692"/>
      <c r="I219" s="1423">
        <v>36700</v>
      </c>
      <c r="J219" s="1426">
        <f>I219*0.8</f>
        <v>29360</v>
      </c>
      <c r="K219" s="886"/>
      <c r="L219" s="884"/>
      <c r="M219" s="884"/>
      <c r="N219" s="884"/>
      <c r="O219" s="884"/>
      <c r="P219" s="884"/>
      <c r="Q219" s="884"/>
      <c r="R219" s="884"/>
      <c r="S219" s="884"/>
      <c r="T219" s="884"/>
      <c r="U219" s="884"/>
      <c r="V219" s="884"/>
      <c r="W219" s="884"/>
      <c r="X219" s="884"/>
      <c r="Y219" s="884"/>
      <c r="Z219" s="884"/>
    </row>
    <row r="220" spans="1:26" ht="15.75" customHeight="1">
      <c r="A220" s="1220"/>
      <c r="B220" s="1220"/>
      <c r="C220" s="1220"/>
      <c r="D220" s="1220"/>
      <c r="E220" s="1220"/>
      <c r="F220" s="1220"/>
      <c r="G220" s="692" t="s">
        <v>1891</v>
      </c>
      <c r="H220" s="692"/>
      <c r="I220" s="1220"/>
      <c r="J220" s="1220"/>
      <c r="K220" s="886"/>
      <c r="L220" s="884"/>
      <c r="M220" s="884"/>
      <c r="N220" s="884"/>
      <c r="O220" s="884"/>
      <c r="P220" s="884"/>
      <c r="Q220" s="884"/>
      <c r="R220" s="884"/>
      <c r="S220" s="884"/>
      <c r="T220" s="884"/>
      <c r="U220" s="884"/>
      <c r="V220" s="884"/>
      <c r="W220" s="884"/>
      <c r="X220" s="884"/>
      <c r="Y220" s="884"/>
      <c r="Z220" s="884"/>
    </row>
    <row r="221" spans="1:26" ht="15.75" customHeight="1">
      <c r="A221" s="1220"/>
      <c r="B221" s="1220"/>
      <c r="C221" s="1220"/>
      <c r="D221" s="1220"/>
      <c r="E221" s="1220"/>
      <c r="F221" s="1220"/>
      <c r="G221" s="692" t="s">
        <v>1896</v>
      </c>
      <c r="H221" s="692"/>
      <c r="I221" s="1220"/>
      <c r="J221" s="1220"/>
      <c r="K221" s="886"/>
      <c r="L221" s="884"/>
      <c r="M221" s="884"/>
      <c r="N221" s="884"/>
      <c r="O221" s="884"/>
      <c r="P221" s="884"/>
      <c r="Q221" s="884"/>
      <c r="R221" s="884"/>
      <c r="S221" s="884"/>
      <c r="T221" s="884"/>
      <c r="U221" s="884"/>
      <c r="V221" s="884"/>
      <c r="W221" s="884"/>
      <c r="X221" s="884"/>
      <c r="Y221" s="884"/>
      <c r="Z221" s="884"/>
    </row>
    <row r="222" spans="1:26" ht="15.75" customHeight="1">
      <c r="A222" s="1220"/>
      <c r="B222" s="1220"/>
      <c r="C222" s="1220"/>
      <c r="D222" s="1220"/>
      <c r="E222" s="1220"/>
      <c r="F222" s="1220"/>
      <c r="G222" s="692" t="s">
        <v>1902</v>
      </c>
      <c r="H222" s="692"/>
      <c r="I222" s="1220"/>
      <c r="J222" s="1220"/>
      <c r="K222" s="886"/>
      <c r="L222" s="884"/>
      <c r="M222" s="884"/>
      <c r="N222" s="884"/>
      <c r="O222" s="884"/>
      <c r="P222" s="884"/>
      <c r="Q222" s="884"/>
      <c r="R222" s="884"/>
      <c r="S222" s="884"/>
      <c r="T222" s="884"/>
      <c r="U222" s="884"/>
      <c r="V222" s="884"/>
      <c r="W222" s="884"/>
      <c r="X222" s="884"/>
      <c r="Y222" s="884"/>
      <c r="Z222" s="884"/>
    </row>
    <row r="223" spans="1:26" ht="15.75" customHeight="1">
      <c r="A223" s="1218"/>
      <c r="B223" s="1218"/>
      <c r="C223" s="1218"/>
      <c r="D223" s="1218"/>
      <c r="E223" s="1218"/>
      <c r="F223" s="1218"/>
      <c r="G223" s="692" t="s">
        <v>1903</v>
      </c>
      <c r="H223" s="692"/>
      <c r="I223" s="1218"/>
      <c r="J223" s="1218"/>
      <c r="K223" s="886"/>
      <c r="L223" s="884"/>
      <c r="M223" s="884"/>
      <c r="N223" s="884"/>
      <c r="O223" s="884"/>
      <c r="P223" s="884"/>
      <c r="Q223" s="884"/>
      <c r="R223" s="884"/>
      <c r="S223" s="884"/>
      <c r="T223" s="884"/>
      <c r="U223" s="884"/>
      <c r="V223" s="884"/>
      <c r="W223" s="884"/>
      <c r="X223" s="884"/>
      <c r="Y223" s="884"/>
      <c r="Z223" s="884"/>
    </row>
    <row r="224" spans="1:26" ht="15.75" customHeight="1">
      <c r="A224" s="1223" t="s">
        <v>17</v>
      </c>
      <c r="B224" s="1424"/>
      <c r="C224" s="1294" t="s">
        <v>1904</v>
      </c>
      <c r="D224" s="1372" t="s">
        <v>1905</v>
      </c>
      <c r="E224" s="1372"/>
      <c r="F224" s="1372" t="s">
        <v>1906</v>
      </c>
      <c r="G224" s="692" t="s">
        <v>1907</v>
      </c>
      <c r="H224" s="692"/>
      <c r="I224" s="1409">
        <f t="shared" ref="I224:J224" si="24">I215+I238</f>
        <v>46300</v>
      </c>
      <c r="J224" s="1413">
        <f t="shared" si="24"/>
        <v>39270</v>
      </c>
      <c r="K224" s="886"/>
      <c r="L224" s="884"/>
      <c r="M224" s="884"/>
      <c r="N224" s="884"/>
      <c r="O224" s="884"/>
      <c r="P224" s="884"/>
      <c r="Q224" s="884"/>
      <c r="R224" s="884"/>
      <c r="S224" s="884"/>
      <c r="T224" s="884"/>
      <c r="U224" s="884"/>
      <c r="V224" s="884"/>
      <c r="W224" s="884"/>
      <c r="X224" s="884"/>
      <c r="Y224" s="884"/>
      <c r="Z224" s="884"/>
    </row>
    <row r="225" spans="1:26" ht="15.75" customHeight="1">
      <c r="A225" s="1220"/>
      <c r="B225" s="1220"/>
      <c r="C225" s="1220"/>
      <c r="D225" s="1220"/>
      <c r="E225" s="1220"/>
      <c r="F225" s="1220"/>
      <c r="G225" s="692" t="s">
        <v>1891</v>
      </c>
      <c r="H225" s="692"/>
      <c r="I225" s="1220"/>
      <c r="J225" s="1220"/>
      <c r="K225" s="886"/>
      <c r="L225" s="884"/>
      <c r="M225" s="884"/>
      <c r="N225" s="884"/>
      <c r="O225" s="884"/>
      <c r="P225" s="884"/>
      <c r="Q225" s="884"/>
      <c r="R225" s="884"/>
      <c r="S225" s="884"/>
      <c r="T225" s="884"/>
      <c r="U225" s="884"/>
      <c r="V225" s="884"/>
      <c r="W225" s="884"/>
      <c r="X225" s="884"/>
      <c r="Y225" s="884"/>
      <c r="Z225" s="884"/>
    </row>
    <row r="226" spans="1:26" ht="15.75" customHeight="1">
      <c r="A226" s="1220"/>
      <c r="B226" s="1220"/>
      <c r="C226" s="1220"/>
      <c r="D226" s="1220"/>
      <c r="E226" s="1220"/>
      <c r="F226" s="1220"/>
      <c r="G226" s="692" t="s">
        <v>1896</v>
      </c>
      <c r="H226" s="692"/>
      <c r="I226" s="1220"/>
      <c r="J226" s="1220"/>
      <c r="K226" s="1051"/>
      <c r="L226" s="884"/>
      <c r="M226" s="884"/>
      <c r="N226" s="884"/>
      <c r="O226" s="884"/>
      <c r="P226" s="884"/>
      <c r="Q226" s="884"/>
      <c r="R226" s="884"/>
      <c r="S226" s="884"/>
      <c r="T226" s="884"/>
      <c r="U226" s="884"/>
      <c r="V226" s="884"/>
      <c r="W226" s="884"/>
      <c r="X226" s="884"/>
      <c r="Y226" s="884"/>
      <c r="Z226" s="884"/>
    </row>
    <row r="227" spans="1:26" ht="15.75" customHeight="1">
      <c r="A227" s="1220"/>
      <c r="B227" s="1220"/>
      <c r="C227" s="1220"/>
      <c r="D227" s="1220"/>
      <c r="E227" s="1220"/>
      <c r="F227" s="1220"/>
      <c r="G227" s="692" t="s">
        <v>935</v>
      </c>
      <c r="H227" s="692"/>
      <c r="I227" s="1220"/>
      <c r="J227" s="1220"/>
      <c r="K227" s="886"/>
      <c r="L227" s="884"/>
      <c r="M227" s="884"/>
      <c r="N227" s="884"/>
      <c r="O227" s="884"/>
      <c r="P227" s="884"/>
      <c r="Q227" s="884"/>
      <c r="R227" s="884"/>
      <c r="S227" s="884"/>
      <c r="T227" s="884"/>
      <c r="U227" s="884"/>
      <c r="V227" s="884"/>
      <c r="W227" s="884"/>
      <c r="X227" s="884"/>
      <c r="Y227" s="884"/>
      <c r="Z227" s="884"/>
    </row>
    <row r="228" spans="1:26" ht="15.75" customHeight="1">
      <c r="A228" s="1218"/>
      <c r="B228" s="1218"/>
      <c r="C228" s="1218"/>
      <c r="D228" s="1218"/>
      <c r="E228" s="1218"/>
      <c r="F228" s="1218"/>
      <c r="G228" s="692" t="s">
        <v>1903</v>
      </c>
      <c r="H228" s="692"/>
      <c r="I228" s="1218"/>
      <c r="J228" s="1218"/>
      <c r="K228" s="886"/>
      <c r="L228" s="884"/>
      <c r="M228" s="884"/>
      <c r="N228" s="884"/>
      <c r="O228" s="884"/>
      <c r="P228" s="884"/>
      <c r="Q228" s="884"/>
      <c r="R228" s="884"/>
      <c r="S228" s="884"/>
      <c r="T228" s="884"/>
      <c r="U228" s="884"/>
      <c r="V228" s="884"/>
      <c r="W228" s="884"/>
      <c r="X228" s="884"/>
      <c r="Y228" s="884"/>
      <c r="Z228" s="884"/>
    </row>
    <row r="229" spans="1:26" ht="15.75" customHeight="1">
      <c r="A229" s="1223" t="s">
        <v>17</v>
      </c>
      <c r="B229" s="1424"/>
      <c r="C229" s="1294" t="s">
        <v>1908</v>
      </c>
      <c r="D229" s="1372" t="s">
        <v>1909</v>
      </c>
      <c r="E229" s="1372"/>
      <c r="F229" s="1372" t="s">
        <v>1910</v>
      </c>
      <c r="G229" s="692" t="s">
        <v>1901</v>
      </c>
      <c r="H229" s="692"/>
      <c r="I229" s="1409">
        <f t="shared" ref="I229:J229" si="25">I208+I212+I241*2</f>
        <v>74600</v>
      </c>
      <c r="J229" s="1409">
        <f t="shared" si="25"/>
        <v>61250</v>
      </c>
      <c r="K229" s="886"/>
      <c r="L229" s="884"/>
      <c r="M229" s="884"/>
      <c r="N229" s="884"/>
      <c r="O229" s="884"/>
      <c r="P229" s="884"/>
      <c r="Q229" s="884"/>
      <c r="R229" s="884"/>
      <c r="S229" s="884"/>
      <c r="T229" s="884"/>
      <c r="U229" s="884"/>
      <c r="V229" s="884"/>
      <c r="W229" s="884"/>
      <c r="X229" s="884"/>
      <c r="Y229" s="884"/>
      <c r="Z229" s="884"/>
    </row>
    <row r="230" spans="1:26" ht="15.75" customHeight="1">
      <c r="A230" s="1220"/>
      <c r="B230" s="1220"/>
      <c r="C230" s="1220"/>
      <c r="D230" s="1220"/>
      <c r="E230" s="1220"/>
      <c r="F230" s="1220"/>
      <c r="G230" s="692" t="s">
        <v>1891</v>
      </c>
      <c r="H230" s="692"/>
      <c r="I230" s="1220"/>
      <c r="J230" s="1220"/>
      <c r="K230" s="886"/>
      <c r="L230" s="884"/>
      <c r="M230" s="884"/>
      <c r="N230" s="884"/>
      <c r="O230" s="884"/>
      <c r="P230" s="884"/>
      <c r="Q230" s="884"/>
      <c r="R230" s="884"/>
      <c r="S230" s="884"/>
      <c r="T230" s="884"/>
      <c r="U230" s="884"/>
      <c r="V230" s="884"/>
      <c r="W230" s="884"/>
      <c r="X230" s="884"/>
      <c r="Y230" s="884"/>
      <c r="Z230" s="884"/>
    </row>
    <row r="231" spans="1:26" ht="17.25" customHeight="1">
      <c r="A231" s="1220"/>
      <c r="B231" s="1220"/>
      <c r="C231" s="1220"/>
      <c r="D231" s="1220"/>
      <c r="E231" s="1220"/>
      <c r="F231" s="1220"/>
      <c r="G231" s="692" t="s">
        <v>1885</v>
      </c>
      <c r="H231" s="692"/>
      <c r="I231" s="1220"/>
      <c r="J231" s="1220"/>
      <c r="K231" s="886"/>
      <c r="L231" s="884"/>
      <c r="M231" s="884"/>
      <c r="N231" s="884"/>
      <c r="O231" s="884"/>
      <c r="P231" s="884"/>
      <c r="Q231" s="884"/>
      <c r="R231" s="884"/>
      <c r="S231" s="884"/>
      <c r="T231" s="884"/>
      <c r="U231" s="884"/>
      <c r="V231" s="884"/>
      <c r="W231" s="884"/>
      <c r="X231" s="884"/>
      <c r="Y231" s="884"/>
      <c r="Z231" s="884"/>
    </row>
    <row r="232" spans="1:26" ht="17.25" customHeight="1">
      <c r="A232" s="1220"/>
      <c r="B232" s="1220"/>
      <c r="C232" s="1220"/>
      <c r="D232" s="1220"/>
      <c r="E232" s="1220"/>
      <c r="F232" s="1220"/>
      <c r="G232" s="692" t="s">
        <v>1911</v>
      </c>
      <c r="H232" s="692"/>
      <c r="I232" s="1220"/>
      <c r="J232" s="1220"/>
      <c r="K232" s="886"/>
      <c r="L232" s="884"/>
      <c r="M232" s="884"/>
      <c r="N232" s="884"/>
      <c r="O232" s="884"/>
      <c r="P232" s="884"/>
      <c r="Q232" s="884"/>
      <c r="R232" s="884"/>
      <c r="S232" s="884"/>
      <c r="T232" s="884"/>
      <c r="U232" s="884"/>
      <c r="V232" s="884"/>
      <c r="W232" s="884"/>
      <c r="X232" s="884"/>
      <c r="Y232" s="884"/>
      <c r="Z232" s="884"/>
    </row>
    <row r="233" spans="1:26" ht="17.25" customHeight="1">
      <c r="A233" s="1218"/>
      <c r="B233" s="1218"/>
      <c r="C233" s="1218"/>
      <c r="D233" s="1218"/>
      <c r="E233" s="1218"/>
      <c r="F233" s="1218"/>
      <c r="G233" s="692" t="s">
        <v>1912</v>
      </c>
      <c r="H233" s="692"/>
      <c r="I233" s="1218"/>
      <c r="J233" s="1218"/>
      <c r="K233" s="886"/>
      <c r="L233" s="884"/>
      <c r="M233" s="884"/>
      <c r="N233" s="884"/>
      <c r="O233" s="884"/>
      <c r="P233" s="884"/>
      <c r="Q233" s="884"/>
      <c r="R233" s="884"/>
      <c r="S233" s="884"/>
      <c r="T233" s="884"/>
      <c r="U233" s="884"/>
      <c r="V233" s="884"/>
      <c r="W233" s="884"/>
      <c r="X233" s="884"/>
      <c r="Y233" s="884"/>
      <c r="Z233" s="884"/>
    </row>
    <row r="234" spans="1:26" ht="15.75" customHeight="1">
      <c r="A234" s="1223" t="s">
        <v>17</v>
      </c>
      <c r="B234" s="1424"/>
      <c r="C234" s="1294" t="s">
        <v>1913</v>
      </c>
      <c r="D234" s="1372" t="s">
        <v>1914</v>
      </c>
      <c r="E234" s="1372"/>
      <c r="F234" s="1372" t="s">
        <v>1915</v>
      </c>
      <c r="G234" s="1372" t="s">
        <v>1916</v>
      </c>
      <c r="H234" s="692"/>
      <c r="I234" s="1409">
        <v>45500</v>
      </c>
      <c r="J234" s="1413">
        <f>I234*0.8</f>
        <v>36400</v>
      </c>
      <c r="K234" s="886"/>
      <c r="L234" s="884"/>
      <c r="M234" s="884"/>
      <c r="N234" s="884"/>
      <c r="O234" s="884"/>
      <c r="P234" s="884"/>
      <c r="Q234" s="884"/>
      <c r="R234" s="884"/>
      <c r="S234" s="884"/>
      <c r="T234" s="884"/>
      <c r="U234" s="884"/>
      <c r="V234" s="884"/>
      <c r="W234" s="884"/>
      <c r="X234" s="884"/>
      <c r="Y234" s="884"/>
      <c r="Z234" s="884"/>
    </row>
    <row r="235" spans="1:26" ht="15.75" customHeight="1">
      <c r="A235" s="1220"/>
      <c r="B235" s="1220"/>
      <c r="C235" s="1220"/>
      <c r="D235" s="1220"/>
      <c r="E235" s="1220"/>
      <c r="F235" s="1220"/>
      <c r="G235" s="1220"/>
      <c r="H235" s="692"/>
      <c r="I235" s="1220"/>
      <c r="J235" s="1220"/>
      <c r="K235" s="886"/>
      <c r="L235" s="884"/>
      <c r="M235" s="884"/>
      <c r="N235" s="884"/>
      <c r="O235" s="884"/>
      <c r="P235" s="884"/>
      <c r="Q235" s="884"/>
      <c r="R235" s="884"/>
      <c r="S235" s="884"/>
      <c r="T235" s="884"/>
      <c r="U235" s="884"/>
      <c r="V235" s="884"/>
      <c r="W235" s="884"/>
      <c r="X235" s="884"/>
      <c r="Y235" s="884"/>
      <c r="Z235" s="884"/>
    </row>
    <row r="236" spans="1:26" ht="21" customHeight="1">
      <c r="A236" s="1220"/>
      <c r="B236" s="1220"/>
      <c r="C236" s="1220"/>
      <c r="D236" s="1220"/>
      <c r="E236" s="1220"/>
      <c r="F236" s="1220"/>
      <c r="G236" s="1220"/>
      <c r="H236" s="692"/>
      <c r="I236" s="1220"/>
      <c r="J236" s="1220"/>
      <c r="K236" s="886"/>
      <c r="L236" s="884"/>
      <c r="M236" s="884"/>
      <c r="N236" s="884"/>
      <c r="O236" s="884"/>
      <c r="P236" s="884"/>
      <c r="Q236" s="884"/>
      <c r="R236" s="884"/>
      <c r="S236" s="884"/>
      <c r="T236" s="884"/>
      <c r="U236" s="884"/>
      <c r="V236" s="884"/>
      <c r="W236" s="884"/>
      <c r="X236" s="884"/>
      <c r="Y236" s="884"/>
      <c r="Z236" s="884"/>
    </row>
    <row r="237" spans="1:26" ht="25.5" customHeight="1">
      <c r="A237" s="1218"/>
      <c r="B237" s="1218"/>
      <c r="C237" s="1218"/>
      <c r="D237" s="1218"/>
      <c r="E237" s="1218"/>
      <c r="F237" s="1218"/>
      <c r="G237" s="1218"/>
      <c r="H237" s="692"/>
      <c r="I237" s="1218"/>
      <c r="J237" s="1218"/>
      <c r="K237" s="886"/>
      <c r="L237" s="884"/>
      <c r="M237" s="884"/>
      <c r="N237" s="884"/>
      <c r="O237" s="884"/>
      <c r="P237" s="884"/>
      <c r="Q237" s="884"/>
      <c r="R237" s="884"/>
      <c r="S237" s="884"/>
      <c r="T237" s="884"/>
      <c r="U237" s="884"/>
      <c r="V237" s="884"/>
      <c r="W237" s="884"/>
      <c r="X237" s="884"/>
      <c r="Y237" s="884"/>
      <c r="Z237" s="884"/>
    </row>
    <row r="238" spans="1:26" ht="21" customHeight="1">
      <c r="A238" s="1223" t="s">
        <v>17</v>
      </c>
      <c r="B238" s="1424"/>
      <c r="C238" s="1294" t="s">
        <v>1917</v>
      </c>
      <c r="D238" s="1372" t="s">
        <v>1918</v>
      </c>
      <c r="E238" s="1425"/>
      <c r="F238" s="1372" t="s">
        <v>1919</v>
      </c>
      <c r="G238" s="692" t="s">
        <v>1907</v>
      </c>
      <c r="H238" s="692"/>
      <c r="I238" s="1409">
        <v>23000</v>
      </c>
      <c r="J238" s="1413">
        <v>18810</v>
      </c>
      <c r="K238" s="886"/>
      <c r="L238" s="884"/>
      <c r="M238" s="884"/>
      <c r="N238" s="884"/>
      <c r="O238" s="884"/>
      <c r="P238" s="884"/>
      <c r="Q238" s="884"/>
      <c r="R238" s="884"/>
      <c r="S238" s="884"/>
      <c r="T238" s="884"/>
      <c r="U238" s="884"/>
      <c r="V238" s="884"/>
      <c r="W238" s="884"/>
      <c r="X238" s="884"/>
      <c r="Y238" s="884"/>
      <c r="Z238" s="884"/>
    </row>
    <row r="239" spans="1:26" ht="21" customHeight="1">
      <c r="A239" s="1220"/>
      <c r="B239" s="1220"/>
      <c r="C239" s="1220"/>
      <c r="D239" s="1220"/>
      <c r="E239" s="1220"/>
      <c r="F239" s="1220"/>
      <c r="G239" s="692" t="s">
        <v>1920</v>
      </c>
      <c r="H239" s="692"/>
      <c r="I239" s="1220"/>
      <c r="J239" s="1220"/>
      <c r="K239" s="886"/>
      <c r="L239" s="884"/>
      <c r="M239" s="884"/>
      <c r="N239" s="884"/>
      <c r="O239" s="884"/>
      <c r="P239" s="884"/>
      <c r="Q239" s="884"/>
      <c r="R239" s="884"/>
      <c r="S239" s="884"/>
      <c r="T239" s="884"/>
      <c r="U239" s="884"/>
      <c r="V239" s="884"/>
      <c r="W239" s="884"/>
      <c r="X239" s="884"/>
      <c r="Y239" s="884"/>
      <c r="Z239" s="884"/>
    </row>
    <row r="240" spans="1:26" ht="21" customHeight="1">
      <c r="A240" s="1218"/>
      <c r="B240" s="1218"/>
      <c r="C240" s="1218"/>
      <c r="D240" s="1218"/>
      <c r="E240" s="1218"/>
      <c r="F240" s="1218"/>
      <c r="G240" s="692" t="s">
        <v>1872</v>
      </c>
      <c r="H240" s="692"/>
      <c r="I240" s="1218"/>
      <c r="J240" s="1218"/>
      <c r="K240" s="886"/>
      <c r="L240" s="884"/>
      <c r="M240" s="884"/>
      <c r="N240" s="884"/>
      <c r="O240" s="884"/>
      <c r="P240" s="884"/>
      <c r="Q240" s="884"/>
      <c r="R240" s="884"/>
      <c r="S240" s="884"/>
      <c r="T240" s="884"/>
      <c r="U240" s="884"/>
      <c r="V240" s="884"/>
      <c r="W240" s="884"/>
      <c r="X240" s="884"/>
      <c r="Y240" s="884"/>
      <c r="Z240" s="884"/>
    </row>
    <row r="241" spans="1:26" ht="15.75" customHeight="1">
      <c r="A241" s="1223" t="s">
        <v>17</v>
      </c>
      <c r="B241" s="1424"/>
      <c r="C241" s="1294" t="s">
        <v>1921</v>
      </c>
      <c r="D241" s="1372" t="s">
        <v>1922</v>
      </c>
      <c r="E241" s="1425"/>
      <c r="F241" s="1372" t="s">
        <v>1923</v>
      </c>
      <c r="G241" s="692" t="s">
        <v>1901</v>
      </c>
      <c r="H241" s="692"/>
      <c r="I241" s="1409">
        <v>17200</v>
      </c>
      <c r="J241" s="1413">
        <v>15180</v>
      </c>
      <c r="K241" s="886"/>
      <c r="L241" s="884"/>
      <c r="M241" s="884"/>
      <c r="N241" s="884"/>
      <c r="O241" s="884"/>
      <c r="P241" s="884"/>
      <c r="Q241" s="884"/>
      <c r="R241" s="884"/>
      <c r="S241" s="884"/>
      <c r="T241" s="884"/>
      <c r="U241" s="884"/>
      <c r="V241" s="884"/>
      <c r="W241" s="884"/>
      <c r="X241" s="884"/>
      <c r="Y241" s="884"/>
      <c r="Z241" s="884"/>
    </row>
    <row r="242" spans="1:26" ht="15.75" customHeight="1">
      <c r="A242" s="1220"/>
      <c r="B242" s="1220"/>
      <c r="C242" s="1220"/>
      <c r="D242" s="1220"/>
      <c r="E242" s="1220"/>
      <c r="F242" s="1220"/>
      <c r="G242" s="692" t="s">
        <v>1924</v>
      </c>
      <c r="H242" s="692"/>
      <c r="I242" s="1220"/>
      <c r="J242" s="1220"/>
      <c r="K242" s="886"/>
      <c r="L242" s="884"/>
      <c r="M242" s="884"/>
      <c r="N242" s="884"/>
      <c r="O242" s="884"/>
      <c r="P242" s="884"/>
      <c r="Q242" s="884"/>
      <c r="R242" s="884"/>
      <c r="S242" s="884"/>
      <c r="T242" s="884"/>
      <c r="U242" s="884"/>
      <c r="V242" s="884"/>
      <c r="W242" s="884"/>
      <c r="X242" s="884"/>
      <c r="Y242" s="884"/>
      <c r="Z242" s="884"/>
    </row>
    <row r="243" spans="1:26" ht="15.75" customHeight="1">
      <c r="A243" s="1218"/>
      <c r="B243" s="1218"/>
      <c r="C243" s="1218"/>
      <c r="D243" s="1218"/>
      <c r="E243" s="1218"/>
      <c r="F243" s="1218"/>
      <c r="G243" s="692" t="s">
        <v>1872</v>
      </c>
      <c r="H243" s="692"/>
      <c r="I243" s="1218"/>
      <c r="J243" s="1218"/>
      <c r="K243" s="886"/>
      <c r="L243" s="884"/>
      <c r="M243" s="884"/>
      <c r="N243" s="884"/>
      <c r="O243" s="884"/>
      <c r="P243" s="884"/>
      <c r="Q243" s="884"/>
      <c r="R243" s="884"/>
      <c r="S243" s="884"/>
      <c r="T243" s="884"/>
      <c r="U243" s="884"/>
      <c r="V243" s="884"/>
      <c r="W243" s="884"/>
      <c r="X243" s="884"/>
      <c r="Y243" s="884"/>
      <c r="Z243" s="884"/>
    </row>
    <row r="244" spans="1:26" ht="15.75" customHeight="1">
      <c r="A244" s="1223" t="s">
        <v>17</v>
      </c>
      <c r="B244" s="1424"/>
      <c r="C244" s="1294" t="s">
        <v>1925</v>
      </c>
      <c r="D244" s="1372">
        <v>17204454</v>
      </c>
      <c r="E244" s="1372"/>
      <c r="F244" s="1372" t="s">
        <v>1926</v>
      </c>
      <c r="G244" s="692" t="s">
        <v>1927</v>
      </c>
      <c r="H244" s="692"/>
      <c r="I244" s="1409">
        <v>87100</v>
      </c>
      <c r="J244" s="1413">
        <f>I244*0.8</f>
        <v>69680</v>
      </c>
      <c r="K244" s="886"/>
      <c r="L244" s="884"/>
      <c r="M244" s="884"/>
      <c r="N244" s="884"/>
      <c r="O244" s="884"/>
      <c r="P244" s="884"/>
      <c r="Q244" s="884"/>
      <c r="R244" s="884"/>
      <c r="S244" s="884"/>
      <c r="T244" s="884"/>
      <c r="U244" s="884"/>
      <c r="V244" s="884"/>
      <c r="W244" s="884"/>
      <c r="X244" s="884"/>
      <c r="Y244" s="884"/>
      <c r="Z244" s="884"/>
    </row>
    <row r="245" spans="1:26" ht="15.75" customHeight="1">
      <c r="A245" s="1220"/>
      <c r="B245" s="1220"/>
      <c r="C245" s="1220"/>
      <c r="D245" s="1220"/>
      <c r="E245" s="1220"/>
      <c r="F245" s="1220"/>
      <c r="G245" s="692" t="s">
        <v>1928</v>
      </c>
      <c r="H245" s="692"/>
      <c r="I245" s="1220"/>
      <c r="J245" s="1220"/>
      <c r="K245" s="886"/>
      <c r="L245" s="884"/>
      <c r="M245" s="884"/>
      <c r="N245" s="884"/>
      <c r="O245" s="884"/>
      <c r="P245" s="884"/>
      <c r="Q245" s="884"/>
      <c r="R245" s="884"/>
      <c r="S245" s="884"/>
      <c r="T245" s="884"/>
      <c r="U245" s="884"/>
      <c r="V245" s="884"/>
      <c r="W245" s="884"/>
      <c r="X245" s="884"/>
      <c r="Y245" s="884"/>
      <c r="Z245" s="884"/>
    </row>
    <row r="246" spans="1:26" ht="14.25" customHeight="1">
      <c r="A246" s="1220"/>
      <c r="B246" s="1220"/>
      <c r="C246" s="1220"/>
      <c r="D246" s="1220"/>
      <c r="E246" s="1220"/>
      <c r="F246" s="1220"/>
      <c r="G246" s="692" t="s">
        <v>1929</v>
      </c>
      <c r="H246" s="692"/>
      <c r="I246" s="1220"/>
      <c r="J246" s="1220"/>
      <c r="K246" s="886"/>
      <c r="L246" s="884"/>
      <c r="M246" s="884"/>
      <c r="N246" s="884"/>
      <c r="O246" s="884"/>
      <c r="P246" s="884"/>
      <c r="Q246" s="884"/>
      <c r="R246" s="884"/>
      <c r="S246" s="884"/>
      <c r="T246" s="884"/>
      <c r="U246" s="884"/>
      <c r="V246" s="884"/>
      <c r="W246" s="884"/>
      <c r="X246" s="884"/>
      <c r="Y246" s="884"/>
      <c r="Z246" s="884"/>
    </row>
    <row r="247" spans="1:26" ht="16.5" customHeight="1">
      <c r="A247" s="1218"/>
      <c r="B247" s="1218"/>
      <c r="C247" s="1218"/>
      <c r="D247" s="1218"/>
      <c r="E247" s="1218"/>
      <c r="F247" s="1218"/>
      <c r="G247" s="692" t="s">
        <v>1872</v>
      </c>
      <c r="H247" s="692"/>
      <c r="I247" s="1218"/>
      <c r="J247" s="1218"/>
      <c r="K247" s="886"/>
      <c r="L247" s="884"/>
      <c r="M247" s="884"/>
      <c r="N247" s="884"/>
      <c r="O247" s="884"/>
      <c r="P247" s="884"/>
      <c r="Q247" s="884"/>
      <c r="R247" s="884"/>
      <c r="S247" s="884"/>
      <c r="T247" s="884"/>
      <c r="U247" s="884"/>
      <c r="V247" s="884"/>
      <c r="W247" s="884"/>
      <c r="X247" s="884"/>
      <c r="Y247" s="884"/>
      <c r="Z247" s="884"/>
    </row>
    <row r="248" spans="1:26" ht="21" customHeight="1">
      <c r="A248" s="1434" t="s">
        <v>1930</v>
      </c>
      <c r="B248" s="1267"/>
      <c r="C248" s="1267"/>
      <c r="D248" s="1267"/>
      <c r="E248" s="1267"/>
      <c r="F248" s="1267"/>
      <c r="G248" s="1267"/>
      <c r="H248" s="1267"/>
      <c r="I248" s="1267"/>
      <c r="J248" s="1268"/>
      <c r="K248" s="886"/>
      <c r="L248" s="884"/>
      <c r="M248" s="884"/>
      <c r="N248" s="884"/>
      <c r="O248" s="884"/>
      <c r="P248" s="884"/>
      <c r="Q248" s="884"/>
      <c r="R248" s="884"/>
      <c r="S248" s="884"/>
      <c r="T248" s="884"/>
      <c r="U248" s="884"/>
      <c r="V248" s="884"/>
      <c r="W248" s="884"/>
      <c r="X248" s="884"/>
      <c r="Y248" s="884"/>
      <c r="Z248" s="884"/>
    </row>
    <row r="249" spans="1:26" ht="21" customHeight="1">
      <c r="A249" s="1223" t="s">
        <v>17</v>
      </c>
      <c r="B249" s="1424"/>
      <c r="C249" s="1429" t="s">
        <v>1931</v>
      </c>
      <c r="D249" s="1372">
        <v>17199231</v>
      </c>
      <c r="E249" s="1372"/>
      <c r="F249" s="1372" t="s">
        <v>1932</v>
      </c>
      <c r="G249" s="692" t="s">
        <v>1933</v>
      </c>
      <c r="H249" s="692"/>
      <c r="I249" s="1409">
        <v>25000</v>
      </c>
      <c r="J249" s="1413">
        <f>I249*0.8</f>
        <v>20000</v>
      </c>
      <c r="K249" s="886"/>
      <c r="L249" s="884"/>
      <c r="M249" s="884"/>
      <c r="N249" s="884"/>
      <c r="O249" s="884"/>
      <c r="P249" s="884"/>
      <c r="Q249" s="884"/>
      <c r="R249" s="884"/>
      <c r="S249" s="884"/>
      <c r="T249" s="884"/>
      <c r="U249" s="884"/>
      <c r="V249" s="884"/>
      <c r="W249" s="884"/>
      <c r="X249" s="884"/>
      <c r="Y249" s="884"/>
      <c r="Z249" s="884"/>
    </row>
    <row r="250" spans="1:26" ht="21" customHeight="1">
      <c r="A250" s="1220"/>
      <c r="B250" s="1220"/>
      <c r="C250" s="1220"/>
      <c r="D250" s="1220"/>
      <c r="E250" s="1220"/>
      <c r="F250" s="1220"/>
      <c r="G250" s="692" t="s">
        <v>1934</v>
      </c>
      <c r="H250" s="692"/>
      <c r="I250" s="1220"/>
      <c r="J250" s="1220"/>
      <c r="K250" s="886"/>
      <c r="L250" s="884"/>
      <c r="M250" s="884"/>
      <c r="N250" s="884"/>
      <c r="O250" s="884"/>
      <c r="P250" s="884"/>
      <c r="Q250" s="884"/>
      <c r="R250" s="884"/>
      <c r="S250" s="884"/>
      <c r="T250" s="884"/>
      <c r="U250" s="884"/>
      <c r="V250" s="884"/>
      <c r="W250" s="884"/>
      <c r="X250" s="884"/>
      <c r="Y250" s="884"/>
      <c r="Z250" s="884"/>
    </row>
    <row r="251" spans="1:26" ht="21" customHeight="1">
      <c r="A251" s="1218"/>
      <c r="B251" s="1218"/>
      <c r="C251" s="1218"/>
      <c r="D251" s="1218"/>
      <c r="E251" s="1218"/>
      <c r="F251" s="1218"/>
      <c r="G251" s="692" t="s">
        <v>1872</v>
      </c>
      <c r="H251" s="692"/>
      <c r="I251" s="1218"/>
      <c r="J251" s="1218"/>
      <c r="K251" s="886"/>
      <c r="L251" s="884"/>
      <c r="M251" s="884"/>
      <c r="N251" s="884"/>
      <c r="O251" s="884"/>
      <c r="P251" s="884"/>
      <c r="Q251" s="884"/>
      <c r="R251" s="884"/>
      <c r="S251" s="884"/>
      <c r="T251" s="884"/>
      <c r="U251" s="884"/>
      <c r="V251" s="884"/>
      <c r="W251" s="884"/>
      <c r="X251" s="884"/>
      <c r="Y251" s="884"/>
      <c r="Z251" s="884"/>
    </row>
    <row r="252" spans="1:26" ht="20.25" customHeight="1">
      <c r="A252" s="1431" t="s">
        <v>17</v>
      </c>
      <c r="B252" s="1435"/>
      <c r="C252" s="1436" t="s">
        <v>1935</v>
      </c>
      <c r="D252" s="1360">
        <v>17195066</v>
      </c>
      <c r="E252" s="1360"/>
      <c r="F252" s="1360" t="s">
        <v>1936</v>
      </c>
      <c r="G252" s="671" t="s">
        <v>1937</v>
      </c>
      <c r="H252" s="671"/>
      <c r="I252" s="1409">
        <v>23200</v>
      </c>
      <c r="J252" s="1413">
        <v>17350</v>
      </c>
      <c r="K252" s="1437"/>
      <c r="L252" s="884"/>
      <c r="M252" s="884"/>
      <c r="N252" s="884"/>
      <c r="O252" s="884"/>
      <c r="P252" s="884"/>
      <c r="Q252" s="884"/>
      <c r="R252" s="884"/>
      <c r="S252" s="884"/>
      <c r="T252" s="884"/>
      <c r="U252" s="884"/>
      <c r="V252" s="884"/>
      <c r="W252" s="884"/>
      <c r="X252" s="884"/>
      <c r="Y252" s="884"/>
      <c r="Z252" s="884"/>
    </row>
    <row r="253" spans="1:26" ht="20.25" customHeight="1">
      <c r="A253" s="1220"/>
      <c r="B253" s="1220"/>
      <c r="C253" s="1220"/>
      <c r="D253" s="1220"/>
      <c r="E253" s="1220"/>
      <c r="F253" s="1220"/>
      <c r="G253" s="671" t="s">
        <v>1934</v>
      </c>
      <c r="H253" s="671"/>
      <c r="I253" s="1220"/>
      <c r="J253" s="1220"/>
      <c r="K253" s="1239"/>
      <c r="L253" s="884"/>
      <c r="M253" s="884"/>
      <c r="N253" s="884"/>
      <c r="O253" s="884"/>
      <c r="P253" s="884"/>
      <c r="Q253" s="884"/>
      <c r="R253" s="884"/>
      <c r="S253" s="884"/>
      <c r="T253" s="884"/>
      <c r="U253" s="884"/>
      <c r="V253" s="884"/>
      <c r="W253" s="884"/>
      <c r="X253" s="884"/>
      <c r="Y253" s="884"/>
      <c r="Z253" s="884"/>
    </row>
    <row r="254" spans="1:26" ht="20.25" customHeight="1">
      <c r="A254" s="1218"/>
      <c r="B254" s="1218"/>
      <c r="C254" s="1218"/>
      <c r="D254" s="1218"/>
      <c r="E254" s="1218"/>
      <c r="F254" s="1218"/>
      <c r="G254" s="671" t="s">
        <v>1872</v>
      </c>
      <c r="H254" s="671"/>
      <c r="I254" s="1218"/>
      <c r="J254" s="1218"/>
      <c r="K254" s="1239"/>
      <c r="L254" s="884"/>
      <c r="M254" s="884"/>
      <c r="N254" s="884"/>
      <c r="O254" s="884"/>
      <c r="P254" s="884"/>
      <c r="Q254" s="884"/>
      <c r="R254" s="884"/>
      <c r="S254" s="884"/>
      <c r="T254" s="884"/>
      <c r="U254" s="884"/>
      <c r="V254" s="884"/>
      <c r="W254" s="884"/>
      <c r="X254" s="884"/>
      <c r="Y254" s="884"/>
      <c r="Z254" s="884"/>
    </row>
    <row r="255" spans="1:26" ht="19.5" customHeight="1">
      <c r="A255" s="1223" t="s">
        <v>17</v>
      </c>
      <c r="B255" s="1424"/>
      <c r="C255" s="1429" t="s">
        <v>1938</v>
      </c>
      <c r="D255" s="1372">
        <v>17192156</v>
      </c>
      <c r="E255" s="1372"/>
      <c r="F255" s="1372" t="s">
        <v>1939</v>
      </c>
      <c r="G255" s="692" t="s">
        <v>1940</v>
      </c>
      <c r="H255" s="692"/>
      <c r="I255" s="1430">
        <v>34000</v>
      </c>
      <c r="J255" s="1413">
        <f>I255*0.8</f>
        <v>27200</v>
      </c>
      <c r="K255" s="886"/>
      <c r="L255" s="884"/>
      <c r="M255" s="884"/>
      <c r="N255" s="884"/>
      <c r="O255" s="884"/>
      <c r="P255" s="884"/>
      <c r="Q255" s="884"/>
      <c r="R255" s="884"/>
      <c r="S255" s="884"/>
      <c r="T255" s="884"/>
      <c r="U255" s="884"/>
      <c r="V255" s="884"/>
      <c r="W255" s="884"/>
      <c r="X255" s="884"/>
      <c r="Y255" s="884"/>
      <c r="Z255" s="884"/>
    </row>
    <row r="256" spans="1:26" ht="15.75" customHeight="1">
      <c r="A256" s="1220"/>
      <c r="B256" s="1220"/>
      <c r="C256" s="1220"/>
      <c r="D256" s="1220"/>
      <c r="E256" s="1220"/>
      <c r="F256" s="1220"/>
      <c r="G256" s="692" t="s">
        <v>1941</v>
      </c>
      <c r="H256" s="692"/>
      <c r="I256" s="1220"/>
      <c r="J256" s="1220"/>
      <c r="K256" s="886"/>
      <c r="L256" s="884"/>
      <c r="M256" s="884"/>
      <c r="N256" s="884"/>
      <c r="O256" s="884"/>
      <c r="P256" s="884"/>
      <c r="Q256" s="884"/>
      <c r="R256" s="884"/>
      <c r="S256" s="884"/>
      <c r="T256" s="884"/>
      <c r="U256" s="884"/>
      <c r="V256" s="884"/>
      <c r="W256" s="884"/>
      <c r="X256" s="884"/>
      <c r="Y256" s="884"/>
      <c r="Z256" s="884"/>
    </row>
    <row r="257" spans="1:26" ht="15.75" customHeight="1">
      <c r="A257" s="1218"/>
      <c r="B257" s="1218"/>
      <c r="C257" s="1218"/>
      <c r="D257" s="1218"/>
      <c r="E257" s="1218"/>
      <c r="F257" s="1218"/>
      <c r="G257" s="692" t="s">
        <v>1872</v>
      </c>
      <c r="H257" s="692"/>
      <c r="I257" s="1218"/>
      <c r="J257" s="1218"/>
      <c r="K257" s="886"/>
      <c r="L257" s="884"/>
      <c r="M257" s="884"/>
      <c r="N257" s="884"/>
      <c r="O257" s="884"/>
      <c r="P257" s="884"/>
      <c r="Q257" s="884"/>
      <c r="R257" s="884"/>
      <c r="S257" s="884"/>
      <c r="T257" s="884"/>
      <c r="U257" s="884"/>
      <c r="V257" s="884"/>
      <c r="W257" s="884"/>
      <c r="X257" s="884"/>
      <c r="Y257" s="884"/>
      <c r="Z257" s="884"/>
    </row>
    <row r="258" spans="1:26" ht="18.75" customHeight="1">
      <c r="A258" s="1432" t="s">
        <v>1942</v>
      </c>
      <c r="B258" s="1291"/>
      <c r="C258" s="1291"/>
      <c r="D258" s="1291"/>
      <c r="E258" s="1291"/>
      <c r="F258" s="1291"/>
      <c r="G258" s="1291"/>
      <c r="H258" s="1291"/>
      <c r="I258" s="1291"/>
      <c r="J258" s="1292"/>
      <c r="K258" s="886"/>
      <c r="L258" s="884"/>
      <c r="M258" s="884"/>
      <c r="N258" s="884"/>
      <c r="O258" s="884"/>
      <c r="P258" s="884"/>
      <c r="Q258" s="884"/>
      <c r="R258" s="884"/>
      <c r="S258" s="884"/>
      <c r="T258" s="884"/>
      <c r="U258" s="884"/>
      <c r="V258" s="884"/>
      <c r="W258" s="884"/>
      <c r="X258" s="884"/>
      <c r="Y258" s="884"/>
      <c r="Z258" s="884"/>
    </row>
    <row r="259" spans="1:26" ht="15.75" customHeight="1">
      <c r="A259" s="1433" t="s">
        <v>17</v>
      </c>
      <c r="B259" s="1424"/>
      <c r="C259" s="1294" t="s">
        <v>1943</v>
      </c>
      <c r="D259" s="1372">
        <v>17204593</v>
      </c>
      <c r="E259" s="1372"/>
      <c r="F259" s="1372" t="s">
        <v>1944</v>
      </c>
      <c r="G259" s="692" t="s">
        <v>1945</v>
      </c>
      <c r="H259" s="692"/>
      <c r="I259" s="1409">
        <v>8840</v>
      </c>
      <c r="J259" s="1413">
        <f>I259*0.8</f>
        <v>7072</v>
      </c>
      <c r="K259" s="886"/>
      <c r="L259" s="884"/>
      <c r="M259" s="884"/>
      <c r="N259" s="884"/>
      <c r="O259" s="884"/>
      <c r="P259" s="884"/>
      <c r="Q259" s="884"/>
      <c r="R259" s="884"/>
      <c r="S259" s="884"/>
      <c r="T259" s="884"/>
      <c r="U259" s="884"/>
      <c r="V259" s="884"/>
      <c r="W259" s="884"/>
      <c r="X259" s="884"/>
      <c r="Y259" s="884"/>
      <c r="Z259" s="884"/>
    </row>
    <row r="260" spans="1:26" ht="15.75" customHeight="1">
      <c r="A260" s="1220"/>
      <c r="B260" s="1220"/>
      <c r="C260" s="1220"/>
      <c r="D260" s="1220"/>
      <c r="E260" s="1220"/>
      <c r="F260" s="1220"/>
      <c r="G260" s="692" t="s">
        <v>1946</v>
      </c>
      <c r="H260" s="692"/>
      <c r="I260" s="1220"/>
      <c r="J260" s="1220"/>
      <c r="K260" s="886"/>
      <c r="L260" s="884"/>
      <c r="M260" s="884"/>
      <c r="N260" s="884"/>
      <c r="O260" s="884"/>
      <c r="P260" s="884"/>
      <c r="Q260" s="884"/>
      <c r="R260" s="884"/>
      <c r="S260" s="884"/>
      <c r="T260" s="884"/>
      <c r="U260" s="884"/>
      <c r="V260" s="884"/>
      <c r="W260" s="884"/>
      <c r="X260" s="884"/>
      <c r="Y260" s="884"/>
      <c r="Z260" s="884"/>
    </row>
    <row r="261" spans="1:26" ht="15.75" customHeight="1">
      <c r="A261" s="1220"/>
      <c r="B261" s="1220"/>
      <c r="C261" s="1220"/>
      <c r="D261" s="1220"/>
      <c r="E261" s="1220"/>
      <c r="F261" s="1220"/>
      <c r="G261" s="692" t="s">
        <v>1947</v>
      </c>
      <c r="H261" s="692"/>
      <c r="I261" s="1220"/>
      <c r="J261" s="1220"/>
      <c r="K261" s="886">
        <v>6100</v>
      </c>
      <c r="L261" s="884"/>
      <c r="M261" s="884"/>
      <c r="N261" s="884"/>
      <c r="O261" s="884"/>
      <c r="P261" s="884"/>
      <c r="Q261" s="884"/>
      <c r="R261" s="884"/>
      <c r="S261" s="884"/>
      <c r="T261" s="884"/>
      <c r="U261" s="884"/>
      <c r="V261" s="884"/>
      <c r="W261" s="884"/>
      <c r="X261" s="884"/>
      <c r="Y261" s="884"/>
      <c r="Z261" s="884"/>
    </row>
    <row r="262" spans="1:26" ht="15.75" customHeight="1">
      <c r="A262" s="1218"/>
      <c r="B262" s="1218"/>
      <c r="C262" s="1218"/>
      <c r="D262" s="1218"/>
      <c r="E262" s="1218"/>
      <c r="F262" s="1218"/>
      <c r="G262" s="692" t="s">
        <v>1948</v>
      </c>
      <c r="H262" s="692"/>
      <c r="I262" s="1218"/>
      <c r="J262" s="1218"/>
      <c r="K262" s="886"/>
      <c r="L262" s="884"/>
      <c r="M262" s="884"/>
      <c r="N262" s="884"/>
      <c r="O262" s="884"/>
      <c r="P262" s="884"/>
      <c r="Q262" s="884"/>
      <c r="R262" s="884"/>
      <c r="S262" s="884"/>
      <c r="T262" s="884"/>
      <c r="U262" s="884"/>
      <c r="V262" s="884"/>
      <c r="W262" s="884"/>
      <c r="X262" s="884"/>
      <c r="Y262" s="884"/>
      <c r="Z262" s="884"/>
    </row>
    <row r="263" spans="1:26" ht="15.75" customHeight="1">
      <c r="A263" s="1433" t="s">
        <v>17</v>
      </c>
      <c r="B263" s="1424"/>
      <c r="C263" s="1294" t="s">
        <v>1949</v>
      </c>
      <c r="D263" s="1372">
        <v>17199261</v>
      </c>
      <c r="E263" s="1372"/>
      <c r="F263" s="1372" t="s">
        <v>1950</v>
      </c>
      <c r="G263" s="692" t="s">
        <v>1951</v>
      </c>
      <c r="H263" s="692"/>
      <c r="I263" s="1409">
        <v>21450</v>
      </c>
      <c r="J263" s="1413">
        <f>I263*0.8</f>
        <v>17160</v>
      </c>
      <c r="K263" s="886"/>
      <c r="L263" s="884"/>
      <c r="M263" s="884"/>
      <c r="N263" s="884"/>
      <c r="O263" s="884"/>
      <c r="P263" s="884"/>
      <c r="Q263" s="884"/>
      <c r="R263" s="884"/>
      <c r="S263" s="884"/>
      <c r="T263" s="884"/>
      <c r="U263" s="884"/>
      <c r="V263" s="884"/>
      <c r="W263" s="884"/>
      <c r="X263" s="884"/>
      <c r="Y263" s="884"/>
      <c r="Z263" s="884"/>
    </row>
    <row r="264" spans="1:26" ht="15.75" customHeight="1">
      <c r="A264" s="1220"/>
      <c r="B264" s="1220"/>
      <c r="C264" s="1220"/>
      <c r="D264" s="1220"/>
      <c r="E264" s="1220"/>
      <c r="F264" s="1220"/>
      <c r="G264" s="692" t="s">
        <v>1952</v>
      </c>
      <c r="H264" s="692"/>
      <c r="I264" s="1220"/>
      <c r="J264" s="1220"/>
      <c r="K264" s="886"/>
      <c r="L264" s="884"/>
      <c r="M264" s="884"/>
      <c r="N264" s="884"/>
      <c r="O264" s="884"/>
      <c r="P264" s="884"/>
      <c r="Q264" s="884"/>
      <c r="R264" s="884"/>
      <c r="S264" s="884"/>
      <c r="T264" s="884"/>
      <c r="U264" s="884"/>
      <c r="V264" s="884"/>
      <c r="W264" s="884"/>
      <c r="X264" s="884"/>
      <c r="Y264" s="884"/>
      <c r="Z264" s="884"/>
    </row>
    <row r="265" spans="1:26" ht="15.75" customHeight="1">
      <c r="A265" s="1220"/>
      <c r="B265" s="1220"/>
      <c r="C265" s="1220"/>
      <c r="D265" s="1220"/>
      <c r="E265" s="1220"/>
      <c r="F265" s="1220"/>
      <c r="G265" s="692" t="s">
        <v>1953</v>
      </c>
      <c r="H265" s="692"/>
      <c r="I265" s="1220"/>
      <c r="J265" s="1220"/>
      <c r="K265" s="886"/>
      <c r="L265" s="884"/>
      <c r="M265" s="884"/>
      <c r="N265" s="884"/>
      <c r="O265" s="884"/>
      <c r="P265" s="884"/>
      <c r="Q265" s="884"/>
      <c r="R265" s="884"/>
      <c r="S265" s="884"/>
      <c r="T265" s="884"/>
      <c r="U265" s="884"/>
      <c r="V265" s="884"/>
      <c r="W265" s="884"/>
      <c r="X265" s="884"/>
      <c r="Y265" s="884"/>
      <c r="Z265" s="884"/>
    </row>
    <row r="266" spans="1:26" ht="15.75" customHeight="1">
      <c r="A266" s="1218"/>
      <c r="B266" s="1218"/>
      <c r="C266" s="1218"/>
      <c r="D266" s="1218"/>
      <c r="E266" s="1218"/>
      <c r="F266" s="1218"/>
      <c r="G266" s="692" t="s">
        <v>1872</v>
      </c>
      <c r="H266" s="692"/>
      <c r="I266" s="1218"/>
      <c r="J266" s="1218"/>
      <c r="K266" s="886"/>
      <c r="L266" s="884"/>
      <c r="M266" s="884"/>
      <c r="N266" s="884"/>
      <c r="O266" s="884"/>
      <c r="P266" s="884"/>
      <c r="Q266" s="884"/>
      <c r="R266" s="884"/>
      <c r="S266" s="884"/>
      <c r="T266" s="884"/>
      <c r="U266" s="884"/>
      <c r="V266" s="884"/>
      <c r="W266" s="884"/>
      <c r="X266" s="884"/>
      <c r="Y266" s="884"/>
      <c r="Z266" s="884"/>
    </row>
    <row r="267" spans="1:26" ht="12.75" customHeight="1">
      <c r="A267" s="884"/>
      <c r="B267" s="884"/>
      <c r="C267" s="884"/>
      <c r="D267" s="884"/>
      <c r="E267" s="884"/>
      <c r="F267" s="885"/>
      <c r="G267" s="884"/>
      <c r="H267" s="884"/>
      <c r="I267" s="884"/>
      <c r="J267" s="884"/>
      <c r="K267" s="886"/>
      <c r="L267" s="884"/>
      <c r="M267" s="884"/>
      <c r="N267" s="884"/>
      <c r="O267" s="884"/>
      <c r="P267" s="884"/>
      <c r="Q267" s="884"/>
      <c r="R267" s="884"/>
      <c r="S267" s="884"/>
      <c r="T267" s="884"/>
      <c r="U267" s="884"/>
      <c r="V267" s="884"/>
      <c r="W267" s="884"/>
      <c r="X267" s="884"/>
      <c r="Y267" s="884"/>
      <c r="Z267" s="884"/>
    </row>
    <row r="268" spans="1:26" ht="12.75" customHeight="1">
      <c r="A268" s="884"/>
      <c r="B268" s="884"/>
      <c r="C268" s="884"/>
      <c r="D268" s="884"/>
      <c r="E268" s="884"/>
      <c r="F268" s="885"/>
      <c r="G268" s="884"/>
      <c r="H268" s="884"/>
      <c r="I268" s="884"/>
      <c r="J268" s="884"/>
      <c r="K268" s="886"/>
      <c r="L268" s="884"/>
      <c r="M268" s="884"/>
      <c r="N268" s="884"/>
      <c r="O268" s="884"/>
      <c r="P268" s="884"/>
      <c r="Q268" s="884"/>
      <c r="R268" s="884"/>
      <c r="S268" s="884"/>
      <c r="T268" s="884"/>
      <c r="U268" s="884"/>
      <c r="V268" s="884"/>
      <c r="W268" s="884"/>
      <c r="X268" s="884"/>
      <c r="Y268" s="884"/>
      <c r="Z268" s="884"/>
    </row>
    <row r="269" spans="1:26" ht="12.75" customHeight="1">
      <c r="A269" s="884"/>
      <c r="B269" s="884"/>
      <c r="C269" s="884"/>
      <c r="D269" s="884"/>
      <c r="E269" s="884"/>
      <c r="F269" s="885"/>
      <c r="G269" s="884"/>
      <c r="H269" s="884"/>
      <c r="I269" s="884"/>
      <c r="J269" s="884"/>
      <c r="K269" s="886"/>
      <c r="L269" s="884"/>
      <c r="M269" s="884"/>
      <c r="N269" s="884"/>
      <c r="O269" s="884"/>
      <c r="P269" s="884"/>
      <c r="Q269" s="884"/>
      <c r="R269" s="884"/>
      <c r="S269" s="884"/>
      <c r="T269" s="884"/>
      <c r="U269" s="884"/>
      <c r="V269" s="884"/>
      <c r="W269" s="884"/>
      <c r="X269" s="884"/>
      <c r="Y269" s="884"/>
      <c r="Z269" s="884"/>
    </row>
    <row r="270" spans="1:26" ht="12.75" customHeight="1">
      <c r="A270" s="884"/>
      <c r="B270" s="884"/>
      <c r="C270" s="884"/>
      <c r="D270" s="884"/>
      <c r="E270" s="884"/>
      <c r="F270" s="885"/>
      <c r="G270" s="884"/>
      <c r="H270" s="884"/>
      <c r="I270" s="884"/>
      <c r="J270" s="884"/>
      <c r="K270" s="886"/>
      <c r="L270" s="884"/>
      <c r="M270" s="884"/>
      <c r="N270" s="884"/>
      <c r="O270" s="884"/>
      <c r="P270" s="884"/>
      <c r="Q270" s="884"/>
      <c r="R270" s="884"/>
      <c r="S270" s="884"/>
      <c r="T270" s="884"/>
      <c r="U270" s="884"/>
      <c r="V270" s="884"/>
      <c r="W270" s="884"/>
      <c r="X270" s="884"/>
      <c r="Y270" s="884"/>
      <c r="Z270" s="884"/>
    </row>
    <row r="271" spans="1:26" ht="12.75" customHeight="1">
      <c r="A271" s="884"/>
      <c r="B271" s="884"/>
      <c r="C271" s="884"/>
      <c r="D271" s="884"/>
      <c r="E271" s="884"/>
      <c r="F271" s="885"/>
      <c r="G271" s="884"/>
      <c r="H271" s="884"/>
      <c r="I271" s="884"/>
      <c r="J271" s="884"/>
      <c r="K271" s="886"/>
      <c r="L271" s="884"/>
      <c r="M271" s="884"/>
      <c r="N271" s="884"/>
      <c r="O271" s="884"/>
      <c r="P271" s="884"/>
      <c r="Q271" s="884"/>
      <c r="R271" s="884"/>
      <c r="S271" s="884"/>
      <c r="T271" s="884"/>
      <c r="U271" s="884"/>
      <c r="V271" s="884"/>
      <c r="W271" s="884"/>
      <c r="X271" s="884"/>
      <c r="Y271" s="884"/>
      <c r="Z271" s="884"/>
    </row>
    <row r="272" spans="1:26" ht="12.75" customHeight="1">
      <c r="A272" s="884"/>
      <c r="B272" s="884"/>
      <c r="C272" s="884"/>
      <c r="D272" s="884"/>
      <c r="E272" s="884"/>
      <c r="F272" s="885"/>
      <c r="G272" s="884"/>
      <c r="H272" s="884"/>
      <c r="I272" s="884"/>
      <c r="J272" s="884"/>
      <c r="K272" s="886"/>
      <c r="L272" s="884"/>
      <c r="M272" s="884"/>
      <c r="N272" s="884"/>
      <c r="O272" s="884"/>
      <c r="P272" s="884"/>
      <c r="Q272" s="884"/>
      <c r="R272" s="884"/>
      <c r="S272" s="884"/>
      <c r="T272" s="884"/>
      <c r="U272" s="884"/>
      <c r="V272" s="884"/>
      <c r="W272" s="884"/>
      <c r="X272" s="884"/>
      <c r="Y272" s="884"/>
      <c r="Z272" s="884"/>
    </row>
    <row r="273" spans="1:26" ht="12.75" customHeight="1">
      <c r="A273" s="884"/>
      <c r="B273" s="884"/>
      <c r="C273" s="884"/>
      <c r="D273" s="884"/>
      <c r="E273" s="884"/>
      <c r="F273" s="885"/>
      <c r="G273" s="884"/>
      <c r="H273" s="884"/>
      <c r="I273" s="884"/>
      <c r="J273" s="884"/>
      <c r="K273" s="886"/>
      <c r="L273" s="884"/>
      <c r="M273" s="884"/>
      <c r="N273" s="884"/>
      <c r="O273" s="884"/>
      <c r="P273" s="884"/>
      <c r="Q273" s="884"/>
      <c r="R273" s="884"/>
      <c r="S273" s="884"/>
      <c r="T273" s="884"/>
      <c r="U273" s="884"/>
      <c r="V273" s="884"/>
      <c r="W273" s="884"/>
      <c r="X273" s="884"/>
      <c r="Y273" s="884"/>
      <c r="Z273" s="884"/>
    </row>
    <row r="274" spans="1:26" ht="12.75" customHeight="1">
      <c r="A274" s="884"/>
      <c r="B274" s="884"/>
      <c r="C274" s="884"/>
      <c r="D274" s="884"/>
      <c r="E274" s="884"/>
      <c r="F274" s="885"/>
      <c r="G274" s="884"/>
      <c r="H274" s="884"/>
      <c r="I274" s="884"/>
      <c r="J274" s="884"/>
      <c r="K274" s="886"/>
      <c r="L274" s="884"/>
      <c r="M274" s="884"/>
      <c r="N274" s="884"/>
      <c r="O274" s="884"/>
      <c r="P274" s="884"/>
      <c r="Q274" s="884"/>
      <c r="R274" s="884"/>
      <c r="S274" s="884"/>
      <c r="T274" s="884"/>
      <c r="U274" s="884"/>
      <c r="V274" s="884"/>
      <c r="W274" s="884"/>
      <c r="X274" s="884"/>
      <c r="Y274" s="884"/>
      <c r="Z274" s="884"/>
    </row>
    <row r="275" spans="1:26" ht="12.75" customHeight="1">
      <c r="A275" s="884"/>
      <c r="B275" s="884"/>
      <c r="C275" s="884"/>
      <c r="D275" s="884"/>
      <c r="E275" s="884"/>
      <c r="F275" s="885"/>
      <c r="G275" s="884"/>
      <c r="H275" s="884"/>
      <c r="I275" s="884"/>
      <c r="J275" s="884"/>
      <c r="K275" s="886"/>
      <c r="L275" s="884"/>
      <c r="M275" s="884"/>
      <c r="N275" s="884"/>
      <c r="O275" s="884"/>
      <c r="P275" s="884"/>
      <c r="Q275" s="884"/>
      <c r="R275" s="884"/>
      <c r="S275" s="884"/>
      <c r="T275" s="884"/>
      <c r="U275" s="884"/>
      <c r="V275" s="884"/>
      <c r="W275" s="884"/>
      <c r="X275" s="884"/>
      <c r="Y275" s="884"/>
      <c r="Z275" s="884"/>
    </row>
    <row r="276" spans="1:26" ht="12.75" customHeight="1">
      <c r="A276" s="884"/>
      <c r="B276" s="884"/>
      <c r="C276" s="884"/>
      <c r="D276" s="884"/>
      <c r="E276" s="884"/>
      <c r="F276" s="885"/>
      <c r="G276" s="884"/>
      <c r="H276" s="884"/>
      <c r="I276" s="884"/>
      <c r="J276" s="884"/>
      <c r="K276" s="886"/>
      <c r="L276" s="884"/>
      <c r="M276" s="884"/>
      <c r="N276" s="884"/>
      <c r="O276" s="884"/>
      <c r="P276" s="884"/>
      <c r="Q276" s="884"/>
      <c r="R276" s="884"/>
      <c r="S276" s="884"/>
      <c r="T276" s="884"/>
      <c r="U276" s="884"/>
      <c r="V276" s="884"/>
      <c r="W276" s="884"/>
      <c r="X276" s="884"/>
      <c r="Y276" s="884"/>
      <c r="Z276" s="884"/>
    </row>
    <row r="277" spans="1:26" ht="12.75" customHeight="1">
      <c r="A277" s="884"/>
      <c r="B277" s="884"/>
      <c r="C277" s="884"/>
      <c r="D277" s="884"/>
      <c r="E277" s="884"/>
      <c r="F277" s="885"/>
      <c r="G277" s="884"/>
      <c r="H277" s="884"/>
      <c r="I277" s="884"/>
      <c r="J277" s="884"/>
      <c r="K277" s="886"/>
      <c r="L277" s="884"/>
      <c r="M277" s="884"/>
      <c r="N277" s="884"/>
      <c r="O277" s="884"/>
      <c r="P277" s="884"/>
      <c r="Q277" s="884"/>
      <c r="R277" s="884"/>
      <c r="S277" s="884"/>
      <c r="T277" s="884"/>
      <c r="U277" s="884"/>
      <c r="V277" s="884"/>
      <c r="W277" s="884"/>
      <c r="X277" s="884"/>
      <c r="Y277" s="884"/>
      <c r="Z277" s="884"/>
    </row>
    <row r="278" spans="1:26" ht="12.75" customHeight="1">
      <c r="A278" s="884"/>
      <c r="B278" s="884"/>
      <c r="C278" s="884"/>
      <c r="D278" s="884"/>
      <c r="E278" s="884"/>
      <c r="F278" s="885"/>
      <c r="G278" s="884"/>
      <c r="H278" s="884"/>
      <c r="I278" s="884"/>
      <c r="J278" s="884"/>
      <c r="K278" s="886"/>
      <c r="L278" s="884"/>
      <c r="M278" s="884"/>
      <c r="N278" s="884"/>
      <c r="O278" s="884"/>
      <c r="P278" s="884"/>
      <c r="Q278" s="884"/>
      <c r="R278" s="884"/>
      <c r="S278" s="884"/>
      <c r="T278" s="884"/>
      <c r="U278" s="884"/>
      <c r="V278" s="884"/>
      <c r="W278" s="884"/>
      <c r="X278" s="884"/>
      <c r="Y278" s="884"/>
      <c r="Z278" s="884"/>
    </row>
    <row r="279" spans="1:26" ht="12.75" customHeight="1">
      <c r="A279" s="884"/>
      <c r="B279" s="884"/>
      <c r="C279" s="884"/>
      <c r="D279" s="884"/>
      <c r="E279" s="884"/>
      <c r="F279" s="885"/>
      <c r="G279" s="884"/>
      <c r="H279" s="884"/>
      <c r="I279" s="884"/>
      <c r="J279" s="884"/>
      <c r="K279" s="886"/>
      <c r="L279" s="884"/>
      <c r="M279" s="884"/>
      <c r="N279" s="884"/>
      <c r="O279" s="884"/>
      <c r="P279" s="884"/>
      <c r="Q279" s="884"/>
      <c r="R279" s="884"/>
      <c r="S279" s="884"/>
      <c r="T279" s="884"/>
      <c r="U279" s="884"/>
      <c r="V279" s="884"/>
      <c r="W279" s="884"/>
      <c r="X279" s="884"/>
      <c r="Y279" s="884"/>
      <c r="Z279" s="884"/>
    </row>
    <row r="280" spans="1:26" ht="12.75" customHeight="1">
      <c r="A280" s="884"/>
      <c r="B280" s="884"/>
      <c r="C280" s="884"/>
      <c r="D280" s="884"/>
      <c r="E280" s="884"/>
      <c r="F280" s="885"/>
      <c r="G280" s="884"/>
      <c r="H280" s="884"/>
      <c r="I280" s="884"/>
      <c r="J280" s="884"/>
      <c r="K280" s="886"/>
      <c r="L280" s="884"/>
      <c r="M280" s="884"/>
      <c r="N280" s="884"/>
      <c r="O280" s="884"/>
      <c r="P280" s="884"/>
      <c r="Q280" s="884"/>
      <c r="R280" s="884"/>
      <c r="S280" s="884"/>
      <c r="T280" s="884"/>
      <c r="U280" s="884"/>
      <c r="V280" s="884"/>
      <c r="W280" s="884"/>
      <c r="X280" s="884"/>
      <c r="Y280" s="884"/>
      <c r="Z280" s="884"/>
    </row>
    <row r="281" spans="1:26" ht="12.75" customHeight="1">
      <c r="A281" s="884"/>
      <c r="B281" s="884"/>
      <c r="C281" s="884"/>
      <c r="D281" s="884"/>
      <c r="E281" s="884"/>
      <c r="F281" s="885"/>
      <c r="G281" s="884"/>
      <c r="H281" s="884"/>
      <c r="I281" s="884"/>
      <c r="J281" s="884"/>
      <c r="K281" s="886"/>
      <c r="L281" s="884"/>
      <c r="M281" s="884"/>
      <c r="N281" s="884"/>
      <c r="O281" s="884"/>
      <c r="P281" s="884"/>
      <c r="Q281" s="884"/>
      <c r="R281" s="884"/>
      <c r="S281" s="884"/>
      <c r="T281" s="884"/>
      <c r="U281" s="884"/>
      <c r="V281" s="884"/>
      <c r="W281" s="884"/>
      <c r="X281" s="884"/>
      <c r="Y281" s="884"/>
      <c r="Z281" s="884"/>
    </row>
    <row r="282" spans="1:26" ht="12.75" customHeight="1">
      <c r="A282" s="884"/>
      <c r="B282" s="884"/>
      <c r="C282" s="884"/>
      <c r="D282" s="884"/>
      <c r="E282" s="884"/>
      <c r="F282" s="885"/>
      <c r="G282" s="884"/>
      <c r="H282" s="884"/>
      <c r="I282" s="884"/>
      <c r="J282" s="884"/>
      <c r="K282" s="886"/>
      <c r="L282" s="884"/>
      <c r="M282" s="884"/>
      <c r="N282" s="884"/>
      <c r="O282" s="884"/>
      <c r="P282" s="884"/>
      <c r="Q282" s="884"/>
      <c r="R282" s="884"/>
      <c r="S282" s="884"/>
      <c r="T282" s="884"/>
      <c r="U282" s="884"/>
      <c r="V282" s="884"/>
      <c r="W282" s="884"/>
      <c r="X282" s="884"/>
      <c r="Y282" s="884"/>
      <c r="Z282" s="884"/>
    </row>
    <row r="283" spans="1:26" ht="12.75" customHeight="1">
      <c r="A283" s="884"/>
      <c r="B283" s="884"/>
      <c r="C283" s="884"/>
      <c r="D283" s="884"/>
      <c r="E283" s="884"/>
      <c r="F283" s="885"/>
      <c r="G283" s="884"/>
      <c r="H283" s="884"/>
      <c r="I283" s="884"/>
      <c r="J283" s="884"/>
      <c r="K283" s="886"/>
      <c r="L283" s="884"/>
      <c r="M283" s="884"/>
      <c r="N283" s="884"/>
      <c r="O283" s="884"/>
      <c r="P283" s="884"/>
      <c r="Q283" s="884"/>
      <c r="R283" s="884"/>
      <c r="S283" s="884"/>
      <c r="T283" s="884"/>
      <c r="U283" s="884"/>
      <c r="V283" s="884"/>
      <c r="W283" s="884"/>
      <c r="X283" s="884"/>
      <c r="Y283" s="884"/>
      <c r="Z283" s="884"/>
    </row>
    <row r="284" spans="1:26" ht="12.75" customHeight="1">
      <c r="A284" s="884"/>
      <c r="B284" s="884"/>
      <c r="C284" s="884"/>
      <c r="D284" s="884"/>
      <c r="E284" s="884"/>
      <c r="F284" s="885"/>
      <c r="G284" s="884"/>
      <c r="H284" s="884"/>
      <c r="I284" s="884"/>
      <c r="J284" s="884"/>
      <c r="K284" s="886"/>
      <c r="L284" s="884"/>
      <c r="M284" s="884"/>
      <c r="N284" s="884"/>
      <c r="O284" s="884"/>
      <c r="P284" s="884"/>
      <c r="Q284" s="884"/>
      <c r="R284" s="884"/>
      <c r="S284" s="884"/>
      <c r="T284" s="884"/>
      <c r="U284" s="884"/>
      <c r="V284" s="884"/>
      <c r="W284" s="884"/>
      <c r="X284" s="884"/>
      <c r="Y284" s="884"/>
      <c r="Z284" s="884"/>
    </row>
    <row r="285" spans="1:26" ht="12.75" customHeight="1">
      <c r="A285" s="884"/>
      <c r="B285" s="884"/>
      <c r="C285" s="884"/>
      <c r="D285" s="884"/>
      <c r="E285" s="884"/>
      <c r="F285" s="885"/>
      <c r="G285" s="884"/>
      <c r="H285" s="884"/>
      <c r="I285" s="884"/>
      <c r="J285" s="884"/>
      <c r="K285" s="886"/>
      <c r="L285" s="884"/>
      <c r="M285" s="884"/>
      <c r="N285" s="884"/>
      <c r="O285" s="884"/>
      <c r="P285" s="884"/>
      <c r="Q285" s="884"/>
      <c r="R285" s="884"/>
      <c r="S285" s="884"/>
      <c r="T285" s="884"/>
      <c r="U285" s="884"/>
      <c r="V285" s="884"/>
      <c r="W285" s="884"/>
      <c r="X285" s="884"/>
      <c r="Y285" s="884"/>
      <c r="Z285" s="884"/>
    </row>
    <row r="286" spans="1:26" ht="12.75" customHeight="1">
      <c r="A286" s="884"/>
      <c r="B286" s="884"/>
      <c r="C286" s="884"/>
      <c r="D286" s="884"/>
      <c r="E286" s="884"/>
      <c r="F286" s="885"/>
      <c r="G286" s="884"/>
      <c r="H286" s="884"/>
      <c r="I286" s="884"/>
      <c r="J286" s="884"/>
      <c r="K286" s="886"/>
      <c r="L286" s="884"/>
      <c r="M286" s="884"/>
      <c r="N286" s="884"/>
      <c r="O286" s="884"/>
      <c r="P286" s="884"/>
      <c r="Q286" s="884"/>
      <c r="R286" s="884"/>
      <c r="S286" s="884"/>
      <c r="T286" s="884"/>
      <c r="U286" s="884"/>
      <c r="V286" s="884"/>
      <c r="W286" s="884"/>
      <c r="X286" s="884"/>
      <c r="Y286" s="884"/>
      <c r="Z286" s="884"/>
    </row>
    <row r="287" spans="1:26" ht="12.75" customHeight="1">
      <c r="A287" s="884"/>
      <c r="B287" s="884"/>
      <c r="C287" s="884"/>
      <c r="D287" s="884"/>
      <c r="E287" s="884"/>
      <c r="F287" s="885"/>
      <c r="G287" s="884"/>
      <c r="H287" s="884"/>
      <c r="I287" s="884"/>
      <c r="J287" s="884"/>
      <c r="K287" s="886"/>
      <c r="L287" s="884"/>
      <c r="M287" s="884"/>
      <c r="N287" s="884"/>
      <c r="O287" s="884"/>
      <c r="P287" s="884"/>
      <c r="Q287" s="884"/>
      <c r="R287" s="884"/>
      <c r="S287" s="884"/>
      <c r="T287" s="884"/>
      <c r="U287" s="884"/>
      <c r="V287" s="884"/>
      <c r="W287" s="884"/>
      <c r="X287" s="884"/>
      <c r="Y287" s="884"/>
      <c r="Z287" s="884"/>
    </row>
    <row r="288" spans="1:26" ht="12.75" customHeight="1">
      <c r="A288" s="884"/>
      <c r="B288" s="884"/>
      <c r="C288" s="884"/>
      <c r="D288" s="884"/>
      <c r="E288" s="884"/>
      <c r="F288" s="885"/>
      <c r="G288" s="884"/>
      <c r="H288" s="884"/>
      <c r="I288" s="884"/>
      <c r="J288" s="884"/>
      <c r="K288" s="886"/>
      <c r="L288" s="884"/>
      <c r="M288" s="884"/>
      <c r="N288" s="884"/>
      <c r="O288" s="884"/>
      <c r="P288" s="884"/>
      <c r="Q288" s="884"/>
      <c r="R288" s="884"/>
      <c r="S288" s="884"/>
      <c r="T288" s="884"/>
      <c r="U288" s="884"/>
      <c r="V288" s="884"/>
      <c r="W288" s="884"/>
      <c r="X288" s="884"/>
      <c r="Y288" s="884"/>
      <c r="Z288" s="884"/>
    </row>
    <row r="289" spans="1:26" ht="12.75" customHeight="1">
      <c r="A289" s="884"/>
      <c r="B289" s="884"/>
      <c r="C289" s="884"/>
      <c r="D289" s="884"/>
      <c r="E289" s="884"/>
      <c r="F289" s="885"/>
      <c r="G289" s="884"/>
      <c r="H289" s="884"/>
      <c r="I289" s="884"/>
      <c r="J289" s="884"/>
      <c r="K289" s="886"/>
      <c r="L289" s="884"/>
      <c r="M289" s="884"/>
      <c r="N289" s="884"/>
      <c r="O289" s="884"/>
      <c r="P289" s="884"/>
      <c r="Q289" s="884"/>
      <c r="R289" s="884"/>
      <c r="S289" s="884"/>
      <c r="T289" s="884"/>
      <c r="U289" s="884"/>
      <c r="V289" s="884"/>
      <c r="W289" s="884"/>
      <c r="X289" s="884"/>
      <c r="Y289" s="884"/>
      <c r="Z289" s="884"/>
    </row>
    <row r="290" spans="1:26" ht="12.75" customHeight="1">
      <c r="A290" s="884"/>
      <c r="B290" s="884"/>
      <c r="C290" s="884"/>
      <c r="D290" s="884"/>
      <c r="E290" s="884"/>
      <c r="F290" s="885"/>
      <c r="G290" s="884"/>
      <c r="H290" s="884"/>
      <c r="I290" s="884"/>
      <c r="J290" s="884"/>
      <c r="K290" s="886"/>
      <c r="L290" s="884"/>
      <c r="M290" s="884"/>
      <c r="N290" s="884"/>
      <c r="O290" s="884"/>
      <c r="P290" s="884"/>
      <c r="Q290" s="884"/>
      <c r="R290" s="884"/>
      <c r="S290" s="884"/>
      <c r="T290" s="884"/>
      <c r="U290" s="884"/>
      <c r="V290" s="884"/>
      <c r="W290" s="884"/>
      <c r="X290" s="884"/>
      <c r="Y290" s="884"/>
      <c r="Z290" s="884"/>
    </row>
    <row r="291" spans="1:26" ht="12.75" customHeight="1">
      <c r="A291" s="884"/>
      <c r="B291" s="884"/>
      <c r="C291" s="884"/>
      <c r="D291" s="884"/>
      <c r="E291" s="884"/>
      <c r="F291" s="885"/>
      <c r="G291" s="884"/>
      <c r="H291" s="884"/>
      <c r="I291" s="884"/>
      <c r="J291" s="884"/>
      <c r="K291" s="886"/>
      <c r="L291" s="884"/>
      <c r="M291" s="884"/>
      <c r="N291" s="884"/>
      <c r="O291" s="884"/>
      <c r="P291" s="884"/>
      <c r="Q291" s="884"/>
      <c r="R291" s="884"/>
      <c r="S291" s="884"/>
      <c r="T291" s="884"/>
      <c r="U291" s="884"/>
      <c r="V291" s="884"/>
      <c r="W291" s="884"/>
      <c r="X291" s="884"/>
      <c r="Y291" s="884"/>
      <c r="Z291" s="884"/>
    </row>
    <row r="292" spans="1:26" ht="12.75" customHeight="1">
      <c r="A292" s="884"/>
      <c r="B292" s="884"/>
      <c r="C292" s="884"/>
      <c r="D292" s="884"/>
      <c r="E292" s="884"/>
      <c r="F292" s="885"/>
      <c r="G292" s="884"/>
      <c r="H292" s="884"/>
      <c r="I292" s="884"/>
      <c r="J292" s="884"/>
      <c r="K292" s="886"/>
      <c r="L292" s="884"/>
      <c r="M292" s="884"/>
      <c r="N292" s="884"/>
      <c r="O292" s="884"/>
      <c r="P292" s="884"/>
      <c r="Q292" s="884"/>
      <c r="R292" s="884"/>
      <c r="S292" s="884"/>
      <c r="T292" s="884"/>
      <c r="U292" s="884"/>
      <c r="V292" s="884"/>
      <c r="W292" s="884"/>
      <c r="X292" s="884"/>
      <c r="Y292" s="884"/>
      <c r="Z292" s="884"/>
    </row>
    <row r="293" spans="1:26" ht="12.75" customHeight="1">
      <c r="A293" s="884"/>
      <c r="B293" s="884"/>
      <c r="C293" s="884"/>
      <c r="D293" s="884"/>
      <c r="E293" s="884"/>
      <c r="F293" s="885"/>
      <c r="G293" s="884"/>
      <c r="H293" s="884"/>
      <c r="I293" s="884"/>
      <c r="J293" s="884"/>
      <c r="K293" s="886"/>
      <c r="L293" s="884"/>
      <c r="M293" s="884"/>
      <c r="N293" s="884"/>
      <c r="O293" s="884"/>
      <c r="P293" s="884"/>
      <c r="Q293" s="884"/>
      <c r="R293" s="884"/>
      <c r="S293" s="884"/>
      <c r="T293" s="884"/>
      <c r="U293" s="884"/>
      <c r="V293" s="884"/>
      <c r="W293" s="884"/>
      <c r="X293" s="884"/>
      <c r="Y293" s="884"/>
      <c r="Z293" s="884"/>
    </row>
    <row r="294" spans="1:26" ht="12.75" customHeight="1">
      <c r="A294" s="884"/>
      <c r="B294" s="884"/>
      <c r="C294" s="884"/>
      <c r="D294" s="884"/>
      <c r="E294" s="884"/>
      <c r="F294" s="885"/>
      <c r="G294" s="884"/>
      <c r="H294" s="884"/>
      <c r="I294" s="884"/>
      <c r="J294" s="884"/>
      <c r="K294" s="886"/>
      <c r="L294" s="884"/>
      <c r="M294" s="884"/>
      <c r="N294" s="884"/>
      <c r="O294" s="884"/>
      <c r="P294" s="884"/>
      <c r="Q294" s="884"/>
      <c r="R294" s="884"/>
      <c r="S294" s="884"/>
      <c r="T294" s="884"/>
      <c r="U294" s="884"/>
      <c r="V294" s="884"/>
      <c r="W294" s="884"/>
      <c r="X294" s="884"/>
      <c r="Y294" s="884"/>
      <c r="Z294" s="884"/>
    </row>
    <row r="295" spans="1:26" ht="12.75" customHeight="1">
      <c r="A295" s="884"/>
      <c r="B295" s="884"/>
      <c r="C295" s="884"/>
      <c r="D295" s="884"/>
      <c r="E295" s="884"/>
      <c r="F295" s="885"/>
      <c r="G295" s="884"/>
      <c r="H295" s="884"/>
      <c r="I295" s="884"/>
      <c r="J295" s="884"/>
      <c r="K295" s="886"/>
      <c r="L295" s="884"/>
      <c r="M295" s="884"/>
      <c r="N295" s="884"/>
      <c r="O295" s="884"/>
      <c r="P295" s="884"/>
      <c r="Q295" s="884"/>
      <c r="R295" s="884"/>
      <c r="S295" s="884"/>
      <c r="T295" s="884"/>
      <c r="U295" s="884"/>
      <c r="V295" s="884"/>
      <c r="W295" s="884"/>
      <c r="X295" s="884"/>
      <c r="Y295" s="884"/>
      <c r="Z295" s="884"/>
    </row>
    <row r="296" spans="1:26" ht="12.75" customHeight="1">
      <c r="A296" s="884"/>
      <c r="B296" s="884"/>
      <c r="C296" s="884"/>
      <c r="D296" s="884"/>
      <c r="E296" s="884"/>
      <c r="F296" s="885"/>
      <c r="G296" s="884"/>
      <c r="H296" s="884"/>
      <c r="I296" s="884"/>
      <c r="J296" s="884"/>
      <c r="K296" s="886"/>
      <c r="L296" s="884"/>
      <c r="M296" s="884"/>
      <c r="N296" s="884"/>
      <c r="O296" s="884"/>
      <c r="P296" s="884"/>
      <c r="Q296" s="884"/>
      <c r="R296" s="884"/>
      <c r="S296" s="884"/>
      <c r="T296" s="884"/>
      <c r="U296" s="884"/>
      <c r="V296" s="884"/>
      <c r="W296" s="884"/>
      <c r="X296" s="884"/>
      <c r="Y296" s="884"/>
      <c r="Z296" s="884"/>
    </row>
    <row r="297" spans="1:26" ht="12.75" customHeight="1">
      <c r="A297" s="884"/>
      <c r="B297" s="884"/>
      <c r="C297" s="884"/>
      <c r="D297" s="884"/>
      <c r="E297" s="884"/>
      <c r="F297" s="885"/>
      <c r="G297" s="884"/>
      <c r="H297" s="884"/>
      <c r="I297" s="884"/>
      <c r="J297" s="884"/>
      <c r="K297" s="886"/>
      <c r="L297" s="884"/>
      <c r="M297" s="884"/>
      <c r="N297" s="884"/>
      <c r="O297" s="884"/>
      <c r="P297" s="884"/>
      <c r="Q297" s="884"/>
      <c r="R297" s="884"/>
      <c r="S297" s="884"/>
      <c r="T297" s="884"/>
      <c r="U297" s="884"/>
      <c r="V297" s="884"/>
      <c r="W297" s="884"/>
      <c r="X297" s="884"/>
      <c r="Y297" s="884"/>
      <c r="Z297" s="884"/>
    </row>
    <row r="298" spans="1:26" ht="12.75" customHeight="1">
      <c r="A298" s="884"/>
      <c r="B298" s="884"/>
      <c r="C298" s="884"/>
      <c r="D298" s="884"/>
      <c r="E298" s="884"/>
      <c r="F298" s="885"/>
      <c r="G298" s="884"/>
      <c r="H298" s="884"/>
      <c r="I298" s="884"/>
      <c r="J298" s="884"/>
      <c r="K298" s="886"/>
      <c r="L298" s="884"/>
      <c r="M298" s="884"/>
      <c r="N298" s="884"/>
      <c r="O298" s="884"/>
      <c r="P298" s="884"/>
      <c r="Q298" s="884"/>
      <c r="R298" s="884"/>
      <c r="S298" s="884"/>
      <c r="T298" s="884"/>
      <c r="U298" s="884"/>
      <c r="V298" s="884"/>
      <c r="W298" s="884"/>
      <c r="X298" s="884"/>
      <c r="Y298" s="884"/>
      <c r="Z298" s="884"/>
    </row>
    <row r="299" spans="1:26" ht="12.75" customHeight="1">
      <c r="A299" s="884"/>
      <c r="B299" s="884"/>
      <c r="C299" s="884"/>
      <c r="D299" s="884"/>
      <c r="E299" s="884"/>
      <c r="F299" s="885"/>
      <c r="G299" s="884"/>
      <c r="H299" s="884"/>
      <c r="I299" s="884"/>
      <c r="J299" s="884"/>
      <c r="K299" s="886"/>
      <c r="L299" s="884"/>
      <c r="M299" s="884"/>
      <c r="N299" s="884"/>
      <c r="O299" s="884"/>
      <c r="P299" s="884"/>
      <c r="Q299" s="884"/>
      <c r="R299" s="884"/>
      <c r="S299" s="884"/>
      <c r="T299" s="884"/>
      <c r="U299" s="884"/>
      <c r="V299" s="884"/>
      <c r="W299" s="884"/>
      <c r="X299" s="884"/>
      <c r="Y299" s="884"/>
      <c r="Z299" s="884"/>
    </row>
    <row r="300" spans="1:26" ht="12.75" customHeight="1">
      <c r="A300" s="884"/>
      <c r="B300" s="884"/>
      <c r="C300" s="884"/>
      <c r="D300" s="884"/>
      <c r="E300" s="884"/>
      <c r="F300" s="885"/>
      <c r="G300" s="884"/>
      <c r="H300" s="884"/>
      <c r="I300" s="884"/>
      <c r="J300" s="884"/>
      <c r="K300" s="886"/>
      <c r="L300" s="884"/>
      <c r="M300" s="884"/>
      <c r="N300" s="884"/>
      <c r="O300" s="884"/>
      <c r="P300" s="884"/>
      <c r="Q300" s="884"/>
      <c r="R300" s="884"/>
      <c r="S300" s="884"/>
      <c r="T300" s="884"/>
      <c r="U300" s="884"/>
      <c r="V300" s="884"/>
      <c r="W300" s="884"/>
      <c r="X300" s="884"/>
      <c r="Y300" s="884"/>
      <c r="Z300" s="884"/>
    </row>
    <row r="301" spans="1:26" ht="12.75" customHeight="1">
      <c r="A301" s="884"/>
      <c r="B301" s="884"/>
      <c r="C301" s="884"/>
      <c r="D301" s="884"/>
      <c r="E301" s="884"/>
      <c r="F301" s="885"/>
      <c r="G301" s="884"/>
      <c r="H301" s="884"/>
      <c r="I301" s="884"/>
      <c r="J301" s="884"/>
      <c r="K301" s="886"/>
      <c r="L301" s="884"/>
      <c r="M301" s="884"/>
      <c r="N301" s="884"/>
      <c r="O301" s="884"/>
      <c r="P301" s="884"/>
      <c r="Q301" s="884"/>
      <c r="R301" s="884"/>
      <c r="S301" s="884"/>
      <c r="T301" s="884"/>
      <c r="U301" s="884"/>
      <c r="V301" s="884"/>
      <c r="W301" s="884"/>
      <c r="X301" s="884"/>
      <c r="Y301" s="884"/>
      <c r="Z301" s="884"/>
    </row>
    <row r="302" spans="1:26" ht="12.75" customHeight="1">
      <c r="A302" s="884"/>
      <c r="B302" s="884"/>
      <c r="C302" s="884"/>
      <c r="D302" s="884"/>
      <c r="E302" s="884"/>
      <c r="F302" s="885"/>
      <c r="G302" s="884"/>
      <c r="H302" s="884"/>
      <c r="I302" s="884"/>
      <c r="J302" s="884"/>
      <c r="K302" s="886"/>
      <c r="L302" s="884"/>
      <c r="M302" s="884"/>
      <c r="N302" s="884"/>
      <c r="O302" s="884"/>
      <c r="P302" s="884"/>
      <c r="Q302" s="884"/>
      <c r="R302" s="884"/>
      <c r="S302" s="884"/>
      <c r="T302" s="884"/>
      <c r="U302" s="884"/>
      <c r="V302" s="884"/>
      <c r="W302" s="884"/>
      <c r="X302" s="884"/>
      <c r="Y302" s="884"/>
      <c r="Z302" s="884"/>
    </row>
    <row r="303" spans="1:26" ht="12.75" customHeight="1">
      <c r="A303" s="884"/>
      <c r="B303" s="884"/>
      <c r="C303" s="884"/>
      <c r="D303" s="884"/>
      <c r="E303" s="884"/>
      <c r="F303" s="885"/>
      <c r="G303" s="884"/>
      <c r="H303" s="884"/>
      <c r="I303" s="884"/>
      <c r="J303" s="884"/>
      <c r="K303" s="886"/>
      <c r="L303" s="884"/>
      <c r="M303" s="884"/>
      <c r="N303" s="884"/>
      <c r="O303" s="884"/>
      <c r="P303" s="884"/>
      <c r="Q303" s="884"/>
      <c r="R303" s="884"/>
      <c r="S303" s="884"/>
      <c r="T303" s="884"/>
      <c r="U303" s="884"/>
      <c r="V303" s="884"/>
      <c r="W303" s="884"/>
      <c r="X303" s="884"/>
      <c r="Y303" s="884"/>
      <c r="Z303" s="884"/>
    </row>
    <row r="304" spans="1:26" ht="12.75" customHeight="1">
      <c r="A304" s="884"/>
      <c r="B304" s="884"/>
      <c r="C304" s="884"/>
      <c r="D304" s="884"/>
      <c r="E304" s="884"/>
      <c r="F304" s="885"/>
      <c r="G304" s="884"/>
      <c r="H304" s="884"/>
      <c r="I304" s="884"/>
      <c r="J304" s="884"/>
      <c r="K304" s="886"/>
      <c r="L304" s="884"/>
      <c r="M304" s="884"/>
      <c r="N304" s="884"/>
      <c r="O304" s="884"/>
      <c r="P304" s="884"/>
      <c r="Q304" s="884"/>
      <c r="R304" s="884"/>
      <c r="S304" s="884"/>
      <c r="T304" s="884"/>
      <c r="U304" s="884"/>
      <c r="V304" s="884"/>
      <c r="W304" s="884"/>
      <c r="X304" s="884"/>
      <c r="Y304" s="884"/>
      <c r="Z304" s="884"/>
    </row>
    <row r="305" spans="1:26" ht="12.75" customHeight="1">
      <c r="A305" s="884"/>
      <c r="B305" s="884"/>
      <c r="C305" s="884"/>
      <c r="D305" s="884"/>
      <c r="E305" s="884"/>
      <c r="F305" s="885"/>
      <c r="G305" s="884"/>
      <c r="H305" s="884"/>
      <c r="I305" s="884"/>
      <c r="J305" s="884"/>
      <c r="K305" s="886"/>
      <c r="L305" s="884"/>
      <c r="M305" s="884"/>
      <c r="N305" s="884"/>
      <c r="O305" s="884"/>
      <c r="P305" s="884"/>
      <c r="Q305" s="884"/>
      <c r="R305" s="884"/>
      <c r="S305" s="884"/>
      <c r="T305" s="884"/>
      <c r="U305" s="884"/>
      <c r="V305" s="884"/>
      <c r="W305" s="884"/>
      <c r="X305" s="884"/>
      <c r="Y305" s="884"/>
      <c r="Z305" s="884"/>
    </row>
    <row r="306" spans="1:26" ht="12.75" customHeight="1">
      <c r="A306" s="884"/>
      <c r="B306" s="884"/>
      <c r="C306" s="884"/>
      <c r="D306" s="884"/>
      <c r="E306" s="884"/>
      <c r="F306" s="885"/>
      <c r="G306" s="884"/>
      <c r="H306" s="884"/>
      <c r="I306" s="884"/>
      <c r="J306" s="884"/>
      <c r="K306" s="886"/>
      <c r="L306" s="884"/>
      <c r="M306" s="884"/>
      <c r="N306" s="884"/>
      <c r="O306" s="884"/>
      <c r="P306" s="884"/>
      <c r="Q306" s="884"/>
      <c r="R306" s="884"/>
      <c r="S306" s="884"/>
      <c r="T306" s="884"/>
      <c r="U306" s="884"/>
      <c r="V306" s="884"/>
      <c r="W306" s="884"/>
      <c r="X306" s="884"/>
      <c r="Y306" s="884"/>
      <c r="Z306" s="884"/>
    </row>
    <row r="307" spans="1:26" ht="12.75" customHeight="1">
      <c r="A307" s="884"/>
      <c r="B307" s="884"/>
      <c r="C307" s="884"/>
      <c r="D307" s="884"/>
      <c r="E307" s="884"/>
      <c r="F307" s="885"/>
      <c r="G307" s="884"/>
      <c r="H307" s="884"/>
      <c r="I307" s="884"/>
      <c r="J307" s="884"/>
      <c r="K307" s="886"/>
      <c r="L307" s="884"/>
      <c r="M307" s="884"/>
      <c r="N307" s="884"/>
      <c r="O307" s="884"/>
      <c r="P307" s="884"/>
      <c r="Q307" s="884"/>
      <c r="R307" s="884"/>
      <c r="S307" s="884"/>
      <c r="T307" s="884"/>
      <c r="U307" s="884"/>
      <c r="V307" s="884"/>
      <c r="W307" s="884"/>
      <c r="X307" s="884"/>
      <c r="Y307" s="884"/>
      <c r="Z307" s="884"/>
    </row>
    <row r="308" spans="1:26" ht="12.75" customHeight="1">
      <c r="A308" s="884"/>
      <c r="B308" s="884"/>
      <c r="C308" s="884"/>
      <c r="D308" s="884"/>
      <c r="E308" s="884"/>
      <c r="F308" s="885"/>
      <c r="G308" s="884"/>
      <c r="H308" s="884"/>
      <c r="I308" s="884"/>
      <c r="J308" s="884"/>
      <c r="K308" s="886"/>
      <c r="L308" s="884"/>
      <c r="M308" s="884"/>
      <c r="N308" s="884"/>
      <c r="O308" s="884"/>
      <c r="P308" s="884"/>
      <c r="Q308" s="884"/>
      <c r="R308" s="884"/>
      <c r="S308" s="884"/>
      <c r="T308" s="884"/>
      <c r="U308" s="884"/>
      <c r="V308" s="884"/>
      <c r="W308" s="884"/>
      <c r="X308" s="884"/>
      <c r="Y308" s="884"/>
      <c r="Z308" s="884"/>
    </row>
    <row r="309" spans="1:26" ht="12.75" customHeight="1">
      <c r="A309" s="884"/>
      <c r="B309" s="884"/>
      <c r="C309" s="884"/>
      <c r="D309" s="884"/>
      <c r="E309" s="884"/>
      <c r="F309" s="885"/>
      <c r="G309" s="884"/>
      <c r="H309" s="884"/>
      <c r="I309" s="884"/>
      <c r="J309" s="884"/>
      <c r="K309" s="886"/>
      <c r="L309" s="884"/>
      <c r="M309" s="884"/>
      <c r="N309" s="884"/>
      <c r="O309" s="884"/>
      <c r="P309" s="884"/>
      <c r="Q309" s="884"/>
      <c r="R309" s="884"/>
      <c r="S309" s="884"/>
      <c r="T309" s="884"/>
      <c r="U309" s="884"/>
      <c r="V309" s="884"/>
      <c r="W309" s="884"/>
      <c r="X309" s="884"/>
      <c r="Y309" s="884"/>
      <c r="Z309" s="884"/>
    </row>
    <row r="310" spans="1:26" ht="12.75" customHeight="1">
      <c r="A310" s="884"/>
      <c r="B310" s="884"/>
      <c r="C310" s="884"/>
      <c r="D310" s="884"/>
      <c r="E310" s="884"/>
      <c r="F310" s="885"/>
      <c r="G310" s="884"/>
      <c r="H310" s="884"/>
      <c r="I310" s="884"/>
      <c r="J310" s="884"/>
      <c r="K310" s="886"/>
      <c r="L310" s="884"/>
      <c r="M310" s="884"/>
      <c r="N310" s="884"/>
      <c r="O310" s="884"/>
      <c r="P310" s="884"/>
      <c r="Q310" s="884"/>
      <c r="R310" s="884"/>
      <c r="S310" s="884"/>
      <c r="T310" s="884"/>
      <c r="U310" s="884"/>
      <c r="V310" s="884"/>
      <c r="W310" s="884"/>
      <c r="X310" s="884"/>
      <c r="Y310" s="884"/>
      <c r="Z310" s="884"/>
    </row>
    <row r="311" spans="1:26" ht="12.75" customHeight="1">
      <c r="A311" s="884"/>
      <c r="B311" s="884"/>
      <c r="C311" s="884"/>
      <c r="D311" s="884"/>
      <c r="E311" s="884"/>
      <c r="F311" s="885"/>
      <c r="G311" s="884"/>
      <c r="H311" s="884"/>
      <c r="I311" s="884"/>
      <c r="J311" s="884"/>
      <c r="K311" s="886"/>
      <c r="L311" s="884"/>
      <c r="M311" s="884"/>
      <c r="N311" s="884"/>
      <c r="O311" s="884"/>
      <c r="P311" s="884"/>
      <c r="Q311" s="884"/>
      <c r="R311" s="884"/>
      <c r="S311" s="884"/>
      <c r="T311" s="884"/>
      <c r="U311" s="884"/>
      <c r="V311" s="884"/>
      <c r="W311" s="884"/>
      <c r="X311" s="884"/>
      <c r="Y311" s="884"/>
      <c r="Z311" s="884"/>
    </row>
    <row r="312" spans="1:26" ht="12.75" customHeight="1">
      <c r="A312" s="884"/>
      <c r="B312" s="884"/>
      <c r="C312" s="884"/>
      <c r="D312" s="884"/>
      <c r="E312" s="884"/>
      <c r="F312" s="885"/>
      <c r="G312" s="884"/>
      <c r="H312" s="884"/>
      <c r="I312" s="884"/>
      <c r="J312" s="884"/>
      <c r="K312" s="886"/>
      <c r="L312" s="884"/>
      <c r="M312" s="884"/>
      <c r="N312" s="884"/>
      <c r="O312" s="884"/>
      <c r="P312" s="884"/>
      <c r="Q312" s="884"/>
      <c r="R312" s="884"/>
      <c r="S312" s="884"/>
      <c r="T312" s="884"/>
      <c r="U312" s="884"/>
      <c r="V312" s="884"/>
      <c r="W312" s="884"/>
      <c r="X312" s="884"/>
      <c r="Y312" s="884"/>
      <c r="Z312" s="884"/>
    </row>
    <row r="313" spans="1:26" ht="12.75" customHeight="1">
      <c r="A313" s="884"/>
      <c r="B313" s="884"/>
      <c r="C313" s="884"/>
      <c r="D313" s="884"/>
      <c r="E313" s="884"/>
      <c r="F313" s="885"/>
      <c r="G313" s="884"/>
      <c r="H313" s="884"/>
      <c r="I313" s="884"/>
      <c r="J313" s="884"/>
      <c r="K313" s="886"/>
      <c r="L313" s="884"/>
      <c r="M313" s="884"/>
      <c r="N313" s="884"/>
      <c r="O313" s="884"/>
      <c r="P313" s="884"/>
      <c r="Q313" s="884"/>
      <c r="R313" s="884"/>
      <c r="S313" s="884"/>
      <c r="T313" s="884"/>
      <c r="U313" s="884"/>
      <c r="V313" s="884"/>
      <c r="W313" s="884"/>
      <c r="X313" s="884"/>
      <c r="Y313" s="884"/>
      <c r="Z313" s="884"/>
    </row>
    <row r="314" spans="1:26" ht="12.75" customHeight="1">
      <c r="A314" s="884"/>
      <c r="B314" s="884"/>
      <c r="C314" s="884"/>
      <c r="D314" s="884"/>
      <c r="E314" s="884"/>
      <c r="F314" s="885"/>
      <c r="G314" s="884"/>
      <c r="H314" s="884"/>
      <c r="I314" s="884"/>
      <c r="J314" s="884"/>
      <c r="K314" s="886"/>
      <c r="L314" s="884"/>
      <c r="M314" s="884"/>
      <c r="N314" s="884"/>
      <c r="O314" s="884"/>
      <c r="P314" s="884"/>
      <c r="Q314" s="884"/>
      <c r="R314" s="884"/>
      <c r="S314" s="884"/>
      <c r="T314" s="884"/>
      <c r="U314" s="884"/>
      <c r="V314" s="884"/>
      <c r="W314" s="884"/>
      <c r="X314" s="884"/>
      <c r="Y314" s="884"/>
      <c r="Z314" s="884"/>
    </row>
    <row r="315" spans="1:26" ht="12.75" customHeight="1">
      <c r="A315" s="884"/>
      <c r="B315" s="884"/>
      <c r="C315" s="884"/>
      <c r="D315" s="884"/>
      <c r="E315" s="884"/>
      <c r="F315" s="885"/>
      <c r="G315" s="884"/>
      <c r="H315" s="884"/>
      <c r="I315" s="884"/>
      <c r="J315" s="884"/>
      <c r="K315" s="886"/>
      <c r="L315" s="884"/>
      <c r="M315" s="884"/>
      <c r="N315" s="884"/>
      <c r="O315" s="884"/>
      <c r="P315" s="884"/>
      <c r="Q315" s="884"/>
      <c r="R315" s="884"/>
      <c r="S315" s="884"/>
      <c r="T315" s="884"/>
      <c r="U315" s="884"/>
      <c r="V315" s="884"/>
      <c r="W315" s="884"/>
      <c r="X315" s="884"/>
      <c r="Y315" s="884"/>
      <c r="Z315" s="884"/>
    </row>
    <row r="316" spans="1:26" ht="12.75" customHeight="1">
      <c r="A316" s="884"/>
      <c r="B316" s="884"/>
      <c r="C316" s="884"/>
      <c r="D316" s="884"/>
      <c r="E316" s="884"/>
      <c r="F316" s="885"/>
      <c r="G316" s="884"/>
      <c r="H316" s="884"/>
      <c r="I316" s="884"/>
      <c r="J316" s="884"/>
      <c r="K316" s="886"/>
      <c r="L316" s="884"/>
      <c r="M316" s="884"/>
      <c r="N316" s="884"/>
      <c r="O316" s="884"/>
      <c r="P316" s="884"/>
      <c r="Q316" s="884"/>
      <c r="R316" s="884"/>
      <c r="S316" s="884"/>
      <c r="T316" s="884"/>
      <c r="U316" s="884"/>
      <c r="V316" s="884"/>
      <c r="W316" s="884"/>
      <c r="X316" s="884"/>
      <c r="Y316" s="884"/>
      <c r="Z316" s="884"/>
    </row>
    <row r="317" spans="1:26" ht="12.75" customHeight="1">
      <c r="A317" s="884"/>
      <c r="B317" s="884"/>
      <c r="C317" s="884"/>
      <c r="D317" s="884"/>
      <c r="E317" s="884"/>
      <c r="F317" s="885"/>
      <c r="G317" s="884"/>
      <c r="H317" s="884"/>
      <c r="I317" s="884"/>
      <c r="J317" s="884"/>
      <c r="K317" s="886"/>
      <c r="L317" s="884"/>
      <c r="M317" s="884"/>
      <c r="N317" s="884"/>
      <c r="O317" s="884"/>
      <c r="P317" s="884"/>
      <c r="Q317" s="884"/>
      <c r="R317" s="884"/>
      <c r="S317" s="884"/>
      <c r="T317" s="884"/>
      <c r="U317" s="884"/>
      <c r="V317" s="884"/>
      <c r="W317" s="884"/>
      <c r="X317" s="884"/>
      <c r="Y317" s="884"/>
      <c r="Z317" s="884"/>
    </row>
    <row r="318" spans="1:26" ht="12.75" customHeight="1">
      <c r="A318" s="884"/>
      <c r="B318" s="884"/>
      <c r="C318" s="884"/>
      <c r="D318" s="884"/>
      <c r="E318" s="884"/>
      <c r="F318" s="885"/>
      <c r="G318" s="884"/>
      <c r="H318" s="884"/>
      <c r="I318" s="884"/>
      <c r="J318" s="884"/>
      <c r="K318" s="886"/>
      <c r="L318" s="884"/>
      <c r="M318" s="884"/>
      <c r="N318" s="884"/>
      <c r="O318" s="884"/>
      <c r="P318" s="884"/>
      <c r="Q318" s="884"/>
      <c r="R318" s="884"/>
      <c r="S318" s="884"/>
      <c r="T318" s="884"/>
      <c r="U318" s="884"/>
      <c r="V318" s="884"/>
      <c r="W318" s="884"/>
      <c r="X318" s="884"/>
      <c r="Y318" s="884"/>
      <c r="Z318" s="884"/>
    </row>
    <row r="319" spans="1:26" ht="12.75" customHeight="1">
      <c r="A319" s="884"/>
      <c r="B319" s="884"/>
      <c r="C319" s="884"/>
      <c r="D319" s="884"/>
      <c r="E319" s="884"/>
      <c r="F319" s="885"/>
      <c r="G319" s="884"/>
      <c r="H319" s="884"/>
      <c r="I319" s="884"/>
      <c r="J319" s="884"/>
      <c r="K319" s="886"/>
      <c r="L319" s="884"/>
      <c r="M319" s="884"/>
      <c r="N319" s="884"/>
      <c r="O319" s="884"/>
      <c r="P319" s="884"/>
      <c r="Q319" s="884"/>
      <c r="R319" s="884"/>
      <c r="S319" s="884"/>
      <c r="T319" s="884"/>
      <c r="U319" s="884"/>
      <c r="V319" s="884"/>
      <c r="W319" s="884"/>
      <c r="X319" s="884"/>
      <c r="Y319" s="884"/>
      <c r="Z319" s="884"/>
    </row>
    <row r="320" spans="1:26" ht="12.75" customHeight="1">
      <c r="A320" s="884"/>
      <c r="B320" s="884"/>
      <c r="C320" s="884"/>
      <c r="D320" s="884"/>
      <c r="E320" s="884"/>
      <c r="F320" s="885"/>
      <c r="G320" s="884"/>
      <c r="H320" s="884"/>
      <c r="I320" s="884"/>
      <c r="J320" s="884"/>
      <c r="K320" s="886"/>
      <c r="L320" s="884"/>
      <c r="M320" s="884"/>
      <c r="N320" s="884"/>
      <c r="O320" s="884"/>
      <c r="P320" s="884"/>
      <c r="Q320" s="884"/>
      <c r="R320" s="884"/>
      <c r="S320" s="884"/>
      <c r="T320" s="884"/>
      <c r="U320" s="884"/>
      <c r="V320" s="884"/>
      <c r="W320" s="884"/>
      <c r="X320" s="884"/>
      <c r="Y320" s="884"/>
      <c r="Z320" s="884"/>
    </row>
    <row r="321" spans="1:26" ht="12.75" customHeight="1">
      <c r="A321" s="884"/>
      <c r="B321" s="884"/>
      <c r="C321" s="884"/>
      <c r="D321" s="884"/>
      <c r="E321" s="884"/>
      <c r="F321" s="885"/>
      <c r="G321" s="884"/>
      <c r="H321" s="884"/>
      <c r="I321" s="884"/>
      <c r="J321" s="884"/>
      <c r="K321" s="886"/>
      <c r="L321" s="884"/>
      <c r="M321" s="884"/>
      <c r="N321" s="884"/>
      <c r="O321" s="884"/>
      <c r="P321" s="884"/>
      <c r="Q321" s="884"/>
      <c r="R321" s="884"/>
      <c r="S321" s="884"/>
      <c r="T321" s="884"/>
      <c r="U321" s="884"/>
      <c r="V321" s="884"/>
      <c r="W321" s="884"/>
      <c r="X321" s="884"/>
      <c r="Y321" s="884"/>
      <c r="Z321" s="884"/>
    </row>
    <row r="322" spans="1:26" ht="12.75" customHeight="1">
      <c r="A322" s="884"/>
      <c r="B322" s="884"/>
      <c r="C322" s="884"/>
      <c r="D322" s="884"/>
      <c r="E322" s="884"/>
      <c r="F322" s="885"/>
      <c r="G322" s="884"/>
      <c r="H322" s="884"/>
      <c r="I322" s="884"/>
      <c r="J322" s="884"/>
      <c r="K322" s="886"/>
      <c r="L322" s="884"/>
      <c r="M322" s="884"/>
      <c r="N322" s="884"/>
      <c r="O322" s="884"/>
      <c r="P322" s="884"/>
      <c r="Q322" s="884"/>
      <c r="R322" s="884"/>
      <c r="S322" s="884"/>
      <c r="T322" s="884"/>
      <c r="U322" s="884"/>
      <c r="V322" s="884"/>
      <c r="W322" s="884"/>
      <c r="X322" s="884"/>
      <c r="Y322" s="884"/>
      <c r="Z322" s="884"/>
    </row>
    <row r="323" spans="1:26" ht="12.75" customHeight="1">
      <c r="A323" s="884"/>
      <c r="B323" s="884"/>
      <c r="C323" s="884"/>
      <c r="D323" s="884"/>
      <c r="E323" s="884"/>
      <c r="F323" s="885"/>
      <c r="G323" s="884"/>
      <c r="H323" s="884"/>
      <c r="I323" s="884"/>
      <c r="J323" s="884"/>
      <c r="K323" s="886"/>
      <c r="L323" s="884"/>
      <c r="M323" s="884"/>
      <c r="N323" s="884"/>
      <c r="O323" s="884"/>
      <c r="P323" s="884"/>
      <c r="Q323" s="884"/>
      <c r="R323" s="884"/>
      <c r="S323" s="884"/>
      <c r="T323" s="884"/>
      <c r="U323" s="884"/>
      <c r="V323" s="884"/>
      <c r="W323" s="884"/>
      <c r="X323" s="884"/>
      <c r="Y323" s="884"/>
      <c r="Z323" s="884"/>
    </row>
    <row r="324" spans="1:26" ht="12.75" customHeight="1">
      <c r="A324" s="884"/>
      <c r="B324" s="884"/>
      <c r="C324" s="884"/>
      <c r="D324" s="884"/>
      <c r="E324" s="884"/>
      <c r="F324" s="885"/>
      <c r="G324" s="884"/>
      <c r="H324" s="884"/>
      <c r="I324" s="884"/>
      <c r="J324" s="884"/>
      <c r="K324" s="886"/>
      <c r="L324" s="884"/>
      <c r="M324" s="884"/>
      <c r="N324" s="884"/>
      <c r="O324" s="884"/>
      <c r="P324" s="884"/>
      <c r="Q324" s="884"/>
      <c r="R324" s="884"/>
      <c r="S324" s="884"/>
      <c r="T324" s="884"/>
      <c r="U324" s="884"/>
      <c r="V324" s="884"/>
      <c r="W324" s="884"/>
      <c r="X324" s="884"/>
      <c r="Y324" s="884"/>
      <c r="Z324" s="884"/>
    </row>
    <row r="325" spans="1:26" ht="12.75" customHeight="1">
      <c r="A325" s="884"/>
      <c r="B325" s="884"/>
      <c r="C325" s="884"/>
      <c r="D325" s="884"/>
      <c r="E325" s="884"/>
      <c r="F325" s="885"/>
      <c r="G325" s="884"/>
      <c r="H325" s="884"/>
      <c r="I325" s="884"/>
      <c r="J325" s="884"/>
      <c r="K325" s="886"/>
      <c r="L325" s="884"/>
      <c r="M325" s="884"/>
      <c r="N325" s="884"/>
      <c r="O325" s="884"/>
      <c r="P325" s="884"/>
      <c r="Q325" s="884"/>
      <c r="R325" s="884"/>
      <c r="S325" s="884"/>
      <c r="T325" s="884"/>
      <c r="U325" s="884"/>
      <c r="V325" s="884"/>
      <c r="W325" s="884"/>
      <c r="X325" s="884"/>
      <c r="Y325" s="884"/>
      <c r="Z325" s="884"/>
    </row>
    <row r="326" spans="1:26" ht="12.75" customHeight="1">
      <c r="A326" s="884"/>
      <c r="B326" s="884"/>
      <c r="C326" s="884"/>
      <c r="D326" s="884"/>
      <c r="E326" s="884"/>
      <c r="F326" s="885"/>
      <c r="G326" s="884"/>
      <c r="H326" s="884"/>
      <c r="I326" s="884"/>
      <c r="J326" s="884"/>
      <c r="K326" s="886"/>
      <c r="L326" s="884"/>
      <c r="M326" s="884"/>
      <c r="N326" s="884"/>
      <c r="O326" s="884"/>
      <c r="P326" s="884"/>
      <c r="Q326" s="884"/>
      <c r="R326" s="884"/>
      <c r="S326" s="884"/>
      <c r="T326" s="884"/>
      <c r="U326" s="884"/>
      <c r="V326" s="884"/>
      <c r="W326" s="884"/>
      <c r="X326" s="884"/>
      <c r="Y326" s="884"/>
      <c r="Z326" s="884"/>
    </row>
    <row r="327" spans="1:26" ht="12.75" customHeight="1">
      <c r="A327" s="884"/>
      <c r="B327" s="884"/>
      <c r="C327" s="884"/>
      <c r="D327" s="884"/>
      <c r="E327" s="884"/>
      <c r="F327" s="885"/>
      <c r="G327" s="884"/>
      <c r="H327" s="884"/>
      <c r="I327" s="884"/>
      <c r="J327" s="884"/>
      <c r="K327" s="886"/>
      <c r="L327" s="884"/>
      <c r="M327" s="884"/>
      <c r="N327" s="884"/>
      <c r="O327" s="884"/>
      <c r="P327" s="884"/>
      <c r="Q327" s="884"/>
      <c r="R327" s="884"/>
      <c r="S327" s="884"/>
      <c r="T327" s="884"/>
      <c r="U327" s="884"/>
      <c r="V327" s="884"/>
      <c r="W327" s="884"/>
      <c r="X327" s="884"/>
      <c r="Y327" s="884"/>
      <c r="Z327" s="884"/>
    </row>
    <row r="328" spans="1:26" ht="12.75" customHeight="1">
      <c r="A328" s="884"/>
      <c r="B328" s="884"/>
      <c r="C328" s="884"/>
      <c r="D328" s="884"/>
      <c r="E328" s="884"/>
      <c r="F328" s="885"/>
      <c r="G328" s="884"/>
      <c r="H328" s="884"/>
      <c r="I328" s="884"/>
      <c r="J328" s="884"/>
      <c r="K328" s="886"/>
      <c r="L328" s="884"/>
      <c r="M328" s="884"/>
      <c r="N328" s="884"/>
      <c r="O328" s="884"/>
      <c r="P328" s="884"/>
      <c r="Q328" s="884"/>
      <c r="R328" s="884"/>
      <c r="S328" s="884"/>
      <c r="T328" s="884"/>
      <c r="U328" s="884"/>
      <c r="V328" s="884"/>
      <c r="W328" s="884"/>
      <c r="X328" s="884"/>
      <c r="Y328" s="884"/>
      <c r="Z328" s="884"/>
    </row>
    <row r="329" spans="1:26" ht="12.75" customHeight="1">
      <c r="A329" s="884"/>
      <c r="B329" s="884"/>
      <c r="C329" s="884"/>
      <c r="D329" s="884"/>
      <c r="E329" s="884"/>
      <c r="F329" s="885"/>
      <c r="G329" s="884"/>
      <c r="H329" s="884"/>
      <c r="I329" s="884"/>
      <c r="J329" s="884"/>
      <c r="K329" s="886"/>
      <c r="L329" s="884"/>
      <c r="M329" s="884"/>
      <c r="N329" s="884"/>
      <c r="O329" s="884"/>
      <c r="P329" s="884"/>
      <c r="Q329" s="884"/>
      <c r="R329" s="884"/>
      <c r="S329" s="884"/>
      <c r="T329" s="884"/>
      <c r="U329" s="884"/>
      <c r="V329" s="884"/>
      <c r="W329" s="884"/>
      <c r="X329" s="884"/>
      <c r="Y329" s="884"/>
      <c r="Z329" s="884"/>
    </row>
    <row r="330" spans="1:26" ht="12.75" customHeight="1">
      <c r="A330" s="884"/>
      <c r="B330" s="884"/>
      <c r="C330" s="884"/>
      <c r="D330" s="884"/>
      <c r="E330" s="884"/>
      <c r="F330" s="885"/>
      <c r="G330" s="884"/>
      <c r="H330" s="884"/>
      <c r="I330" s="884"/>
      <c r="J330" s="884"/>
      <c r="K330" s="886"/>
      <c r="L330" s="884"/>
      <c r="M330" s="884"/>
      <c r="N330" s="884"/>
      <c r="O330" s="884"/>
      <c r="P330" s="884"/>
      <c r="Q330" s="884"/>
      <c r="R330" s="884"/>
      <c r="S330" s="884"/>
      <c r="T330" s="884"/>
      <c r="U330" s="884"/>
      <c r="V330" s="884"/>
      <c r="W330" s="884"/>
      <c r="X330" s="884"/>
      <c r="Y330" s="884"/>
      <c r="Z330" s="884"/>
    </row>
    <row r="331" spans="1:26" ht="12.75" customHeight="1">
      <c r="A331" s="884"/>
      <c r="B331" s="884"/>
      <c r="C331" s="884"/>
      <c r="D331" s="884"/>
      <c r="E331" s="884"/>
      <c r="F331" s="885"/>
      <c r="G331" s="884"/>
      <c r="H331" s="884"/>
      <c r="I331" s="884"/>
      <c r="J331" s="884"/>
      <c r="K331" s="886"/>
      <c r="L331" s="884"/>
      <c r="M331" s="884"/>
      <c r="N331" s="884"/>
      <c r="O331" s="884"/>
      <c r="P331" s="884"/>
      <c r="Q331" s="884"/>
      <c r="R331" s="884"/>
      <c r="S331" s="884"/>
      <c r="T331" s="884"/>
      <c r="U331" s="884"/>
      <c r="V331" s="884"/>
      <c r="W331" s="884"/>
      <c r="X331" s="884"/>
      <c r="Y331" s="884"/>
      <c r="Z331" s="884"/>
    </row>
    <row r="332" spans="1:26" ht="12.75" customHeight="1">
      <c r="A332" s="884"/>
      <c r="B332" s="884"/>
      <c r="C332" s="884"/>
      <c r="D332" s="884"/>
      <c r="E332" s="884"/>
      <c r="F332" s="885"/>
      <c r="G332" s="884"/>
      <c r="H332" s="884"/>
      <c r="I332" s="884"/>
      <c r="J332" s="884"/>
      <c r="K332" s="886"/>
      <c r="L332" s="884"/>
      <c r="M332" s="884"/>
      <c r="N332" s="884"/>
      <c r="O332" s="884"/>
      <c r="P332" s="884"/>
      <c r="Q332" s="884"/>
      <c r="R332" s="884"/>
      <c r="S332" s="884"/>
      <c r="T332" s="884"/>
      <c r="U332" s="884"/>
      <c r="V332" s="884"/>
      <c r="W332" s="884"/>
      <c r="X332" s="884"/>
      <c r="Y332" s="884"/>
      <c r="Z332" s="884"/>
    </row>
    <row r="333" spans="1:26" ht="12.75" customHeight="1">
      <c r="A333" s="884"/>
      <c r="B333" s="884"/>
      <c r="C333" s="884"/>
      <c r="D333" s="884"/>
      <c r="E333" s="884"/>
      <c r="F333" s="885"/>
      <c r="G333" s="884"/>
      <c r="H333" s="884"/>
      <c r="I333" s="884"/>
      <c r="J333" s="884"/>
      <c r="K333" s="886"/>
      <c r="L333" s="884"/>
      <c r="M333" s="884"/>
      <c r="N333" s="884"/>
      <c r="O333" s="884"/>
      <c r="P333" s="884"/>
      <c r="Q333" s="884"/>
      <c r="R333" s="884"/>
      <c r="S333" s="884"/>
      <c r="T333" s="884"/>
      <c r="U333" s="884"/>
      <c r="V333" s="884"/>
      <c r="W333" s="884"/>
      <c r="X333" s="884"/>
      <c r="Y333" s="884"/>
      <c r="Z333" s="884"/>
    </row>
    <row r="334" spans="1:26" ht="12.75" customHeight="1">
      <c r="A334" s="884"/>
      <c r="B334" s="884"/>
      <c r="C334" s="884"/>
      <c r="D334" s="884"/>
      <c r="E334" s="884"/>
      <c r="F334" s="885"/>
      <c r="G334" s="884"/>
      <c r="H334" s="884"/>
      <c r="I334" s="884"/>
      <c r="J334" s="884"/>
      <c r="K334" s="886"/>
      <c r="L334" s="884"/>
      <c r="M334" s="884"/>
      <c r="N334" s="884"/>
      <c r="O334" s="884"/>
      <c r="P334" s="884"/>
      <c r="Q334" s="884"/>
      <c r="R334" s="884"/>
      <c r="S334" s="884"/>
      <c r="T334" s="884"/>
      <c r="U334" s="884"/>
      <c r="V334" s="884"/>
      <c r="W334" s="884"/>
      <c r="X334" s="884"/>
      <c r="Y334" s="884"/>
      <c r="Z334" s="884"/>
    </row>
    <row r="335" spans="1:26" ht="12.75" customHeight="1">
      <c r="A335" s="884"/>
      <c r="B335" s="884"/>
      <c r="C335" s="884"/>
      <c r="D335" s="884"/>
      <c r="E335" s="884"/>
      <c r="F335" s="885"/>
      <c r="G335" s="884"/>
      <c r="H335" s="884"/>
      <c r="I335" s="884"/>
      <c r="J335" s="884"/>
      <c r="K335" s="886"/>
      <c r="L335" s="884"/>
      <c r="M335" s="884"/>
      <c r="N335" s="884"/>
      <c r="O335" s="884"/>
      <c r="P335" s="884"/>
      <c r="Q335" s="884"/>
      <c r="R335" s="884"/>
      <c r="S335" s="884"/>
      <c r="T335" s="884"/>
      <c r="U335" s="884"/>
      <c r="V335" s="884"/>
      <c r="W335" s="884"/>
      <c r="X335" s="884"/>
      <c r="Y335" s="884"/>
      <c r="Z335" s="884"/>
    </row>
    <row r="336" spans="1:26" ht="12.75" customHeight="1">
      <c r="A336" s="884"/>
      <c r="B336" s="884"/>
      <c r="C336" s="884"/>
      <c r="D336" s="884"/>
      <c r="E336" s="884"/>
      <c r="F336" s="885"/>
      <c r="G336" s="884"/>
      <c r="H336" s="884"/>
      <c r="I336" s="884"/>
      <c r="J336" s="884"/>
      <c r="K336" s="886"/>
      <c r="L336" s="884"/>
      <c r="M336" s="884"/>
      <c r="N336" s="884"/>
      <c r="O336" s="884"/>
      <c r="P336" s="884"/>
      <c r="Q336" s="884"/>
      <c r="R336" s="884"/>
      <c r="S336" s="884"/>
      <c r="T336" s="884"/>
      <c r="U336" s="884"/>
      <c r="V336" s="884"/>
      <c r="W336" s="884"/>
      <c r="X336" s="884"/>
      <c r="Y336" s="884"/>
      <c r="Z336" s="884"/>
    </row>
    <row r="337" spans="1:26" ht="12.75" customHeight="1">
      <c r="A337" s="884"/>
      <c r="B337" s="884"/>
      <c r="C337" s="884"/>
      <c r="D337" s="884"/>
      <c r="E337" s="884"/>
      <c r="F337" s="885"/>
      <c r="G337" s="884"/>
      <c r="H337" s="884"/>
      <c r="I337" s="884"/>
      <c r="J337" s="884"/>
      <c r="K337" s="886"/>
      <c r="L337" s="884"/>
      <c r="M337" s="884"/>
      <c r="N337" s="884"/>
      <c r="O337" s="884"/>
      <c r="P337" s="884"/>
      <c r="Q337" s="884"/>
      <c r="R337" s="884"/>
      <c r="S337" s="884"/>
      <c r="T337" s="884"/>
      <c r="U337" s="884"/>
      <c r="V337" s="884"/>
      <c r="W337" s="884"/>
      <c r="X337" s="884"/>
      <c r="Y337" s="884"/>
      <c r="Z337" s="884"/>
    </row>
    <row r="338" spans="1:26" ht="12.75" customHeight="1">
      <c r="A338" s="884"/>
      <c r="B338" s="884"/>
      <c r="C338" s="884"/>
      <c r="D338" s="884"/>
      <c r="E338" s="884"/>
      <c r="F338" s="885"/>
      <c r="G338" s="884"/>
      <c r="H338" s="884"/>
      <c r="I338" s="884"/>
      <c r="J338" s="884"/>
      <c r="K338" s="886"/>
      <c r="L338" s="884"/>
      <c r="M338" s="884"/>
      <c r="N338" s="884"/>
      <c r="O338" s="884"/>
      <c r="P338" s="884"/>
      <c r="Q338" s="884"/>
      <c r="R338" s="884"/>
      <c r="S338" s="884"/>
      <c r="T338" s="884"/>
      <c r="U338" s="884"/>
      <c r="V338" s="884"/>
      <c r="W338" s="884"/>
      <c r="X338" s="884"/>
      <c r="Y338" s="884"/>
      <c r="Z338" s="884"/>
    </row>
    <row r="339" spans="1:26" ht="12.75" customHeight="1">
      <c r="A339" s="884"/>
      <c r="B339" s="884"/>
      <c r="C339" s="884"/>
      <c r="D339" s="884"/>
      <c r="E339" s="884"/>
      <c r="F339" s="885"/>
      <c r="G339" s="884"/>
      <c r="H339" s="884"/>
      <c r="I339" s="884"/>
      <c r="J339" s="884"/>
      <c r="K339" s="886"/>
      <c r="L339" s="884"/>
      <c r="M339" s="884"/>
      <c r="N339" s="884"/>
      <c r="O339" s="884"/>
      <c r="P339" s="884"/>
      <c r="Q339" s="884"/>
      <c r="R339" s="884"/>
      <c r="S339" s="884"/>
      <c r="T339" s="884"/>
      <c r="U339" s="884"/>
      <c r="V339" s="884"/>
      <c r="W339" s="884"/>
      <c r="X339" s="884"/>
      <c r="Y339" s="884"/>
      <c r="Z339" s="884"/>
    </row>
    <row r="340" spans="1:26" ht="12.75" customHeight="1">
      <c r="A340" s="884"/>
      <c r="B340" s="884"/>
      <c r="C340" s="884"/>
      <c r="D340" s="884"/>
      <c r="E340" s="884"/>
      <c r="F340" s="885"/>
      <c r="G340" s="884"/>
      <c r="H340" s="884"/>
      <c r="I340" s="884"/>
      <c r="J340" s="884"/>
      <c r="K340" s="886"/>
      <c r="L340" s="884"/>
      <c r="M340" s="884"/>
      <c r="N340" s="884"/>
      <c r="O340" s="884"/>
      <c r="P340" s="884"/>
      <c r="Q340" s="884"/>
      <c r="R340" s="884"/>
      <c r="S340" s="884"/>
      <c r="T340" s="884"/>
      <c r="U340" s="884"/>
      <c r="V340" s="884"/>
      <c r="W340" s="884"/>
      <c r="X340" s="884"/>
      <c r="Y340" s="884"/>
      <c r="Z340" s="884"/>
    </row>
    <row r="341" spans="1:26" ht="12.75" customHeight="1">
      <c r="A341" s="884"/>
      <c r="B341" s="884"/>
      <c r="C341" s="884"/>
      <c r="D341" s="884"/>
      <c r="E341" s="884"/>
      <c r="F341" s="885"/>
      <c r="G341" s="884"/>
      <c r="H341" s="884"/>
      <c r="I341" s="884"/>
      <c r="J341" s="884"/>
      <c r="K341" s="886"/>
      <c r="L341" s="884"/>
      <c r="M341" s="884"/>
      <c r="N341" s="884"/>
      <c r="O341" s="884"/>
      <c r="P341" s="884"/>
      <c r="Q341" s="884"/>
      <c r="R341" s="884"/>
      <c r="S341" s="884"/>
      <c r="T341" s="884"/>
      <c r="U341" s="884"/>
      <c r="V341" s="884"/>
      <c r="W341" s="884"/>
      <c r="X341" s="884"/>
      <c r="Y341" s="884"/>
      <c r="Z341" s="884"/>
    </row>
    <row r="342" spans="1:26" ht="12.75" customHeight="1">
      <c r="A342" s="884"/>
      <c r="B342" s="884"/>
      <c r="C342" s="884"/>
      <c r="D342" s="884"/>
      <c r="E342" s="884"/>
      <c r="F342" s="885"/>
      <c r="G342" s="884"/>
      <c r="H342" s="884"/>
      <c r="I342" s="884"/>
      <c r="J342" s="884"/>
      <c r="K342" s="886"/>
      <c r="L342" s="884"/>
      <c r="M342" s="884"/>
      <c r="N342" s="884"/>
      <c r="O342" s="884"/>
      <c r="P342" s="884"/>
      <c r="Q342" s="884"/>
      <c r="R342" s="884"/>
      <c r="S342" s="884"/>
      <c r="T342" s="884"/>
      <c r="U342" s="884"/>
      <c r="V342" s="884"/>
      <c r="W342" s="884"/>
      <c r="X342" s="884"/>
      <c r="Y342" s="884"/>
      <c r="Z342" s="884"/>
    </row>
    <row r="343" spans="1:26" ht="12.75" customHeight="1">
      <c r="A343" s="884"/>
      <c r="B343" s="884"/>
      <c r="C343" s="884"/>
      <c r="D343" s="884"/>
      <c r="E343" s="884"/>
      <c r="F343" s="885"/>
      <c r="G343" s="884"/>
      <c r="H343" s="884"/>
      <c r="I343" s="884"/>
      <c r="J343" s="884"/>
      <c r="K343" s="886"/>
      <c r="L343" s="884"/>
      <c r="M343" s="884"/>
      <c r="N343" s="884"/>
      <c r="O343" s="884"/>
      <c r="P343" s="884"/>
      <c r="Q343" s="884"/>
      <c r="R343" s="884"/>
      <c r="S343" s="884"/>
      <c r="T343" s="884"/>
      <c r="U343" s="884"/>
      <c r="V343" s="884"/>
      <c r="W343" s="884"/>
      <c r="X343" s="884"/>
      <c r="Y343" s="884"/>
      <c r="Z343" s="884"/>
    </row>
    <row r="344" spans="1:26" ht="12.75" customHeight="1">
      <c r="A344" s="884"/>
      <c r="B344" s="884"/>
      <c r="C344" s="884"/>
      <c r="D344" s="884"/>
      <c r="E344" s="884"/>
      <c r="F344" s="885"/>
      <c r="G344" s="884"/>
      <c r="H344" s="884"/>
      <c r="I344" s="884"/>
      <c r="J344" s="884"/>
      <c r="K344" s="886"/>
      <c r="L344" s="884"/>
      <c r="M344" s="884"/>
      <c r="N344" s="884"/>
      <c r="O344" s="884"/>
      <c r="P344" s="884"/>
      <c r="Q344" s="884"/>
      <c r="R344" s="884"/>
      <c r="S344" s="884"/>
      <c r="T344" s="884"/>
      <c r="U344" s="884"/>
      <c r="V344" s="884"/>
      <c r="W344" s="884"/>
      <c r="X344" s="884"/>
      <c r="Y344" s="884"/>
      <c r="Z344" s="884"/>
    </row>
    <row r="345" spans="1:26" ht="12.75" customHeight="1">
      <c r="A345" s="884"/>
      <c r="B345" s="884"/>
      <c r="C345" s="884"/>
      <c r="D345" s="884"/>
      <c r="E345" s="884"/>
      <c r="F345" s="885"/>
      <c r="G345" s="884"/>
      <c r="H345" s="884"/>
      <c r="I345" s="884"/>
      <c r="J345" s="884"/>
      <c r="K345" s="886"/>
      <c r="L345" s="884"/>
      <c r="M345" s="884"/>
      <c r="N345" s="884"/>
      <c r="O345" s="884"/>
      <c r="P345" s="884"/>
      <c r="Q345" s="884"/>
      <c r="R345" s="884"/>
      <c r="S345" s="884"/>
      <c r="T345" s="884"/>
      <c r="U345" s="884"/>
      <c r="V345" s="884"/>
      <c r="W345" s="884"/>
      <c r="X345" s="884"/>
      <c r="Y345" s="884"/>
      <c r="Z345" s="884"/>
    </row>
    <row r="346" spans="1:26" ht="12.75" customHeight="1">
      <c r="A346" s="884"/>
      <c r="B346" s="884"/>
      <c r="C346" s="884"/>
      <c r="D346" s="884"/>
      <c r="E346" s="884"/>
      <c r="F346" s="885"/>
      <c r="G346" s="884"/>
      <c r="H346" s="884"/>
      <c r="I346" s="884"/>
      <c r="J346" s="884"/>
      <c r="K346" s="886"/>
      <c r="L346" s="884"/>
      <c r="M346" s="884"/>
      <c r="N346" s="884"/>
      <c r="O346" s="884"/>
      <c r="P346" s="884"/>
      <c r="Q346" s="884"/>
      <c r="R346" s="884"/>
      <c r="S346" s="884"/>
      <c r="T346" s="884"/>
      <c r="U346" s="884"/>
      <c r="V346" s="884"/>
      <c r="W346" s="884"/>
      <c r="X346" s="884"/>
      <c r="Y346" s="884"/>
      <c r="Z346" s="884"/>
    </row>
    <row r="347" spans="1:26" ht="12.75" customHeight="1">
      <c r="A347" s="884"/>
      <c r="B347" s="884"/>
      <c r="C347" s="884"/>
      <c r="D347" s="884"/>
      <c r="E347" s="884"/>
      <c r="F347" s="885"/>
      <c r="G347" s="884"/>
      <c r="H347" s="884"/>
      <c r="I347" s="884"/>
      <c r="J347" s="884"/>
      <c r="K347" s="886"/>
      <c r="L347" s="884"/>
      <c r="M347" s="884"/>
      <c r="N347" s="884"/>
      <c r="O347" s="884"/>
      <c r="P347" s="884"/>
      <c r="Q347" s="884"/>
      <c r="R347" s="884"/>
      <c r="S347" s="884"/>
      <c r="T347" s="884"/>
      <c r="U347" s="884"/>
      <c r="V347" s="884"/>
      <c r="W347" s="884"/>
      <c r="X347" s="884"/>
      <c r="Y347" s="884"/>
      <c r="Z347" s="884"/>
    </row>
    <row r="348" spans="1:26" ht="12.75" customHeight="1">
      <c r="A348" s="884"/>
      <c r="B348" s="884"/>
      <c r="C348" s="884"/>
      <c r="D348" s="884"/>
      <c r="E348" s="884"/>
      <c r="F348" s="885"/>
      <c r="G348" s="884"/>
      <c r="H348" s="884"/>
      <c r="I348" s="884"/>
      <c r="J348" s="884"/>
      <c r="K348" s="886"/>
      <c r="L348" s="884"/>
      <c r="M348" s="884"/>
      <c r="N348" s="884"/>
      <c r="O348" s="884"/>
      <c r="P348" s="884"/>
      <c r="Q348" s="884"/>
      <c r="R348" s="884"/>
      <c r="S348" s="884"/>
      <c r="T348" s="884"/>
      <c r="U348" s="884"/>
      <c r="V348" s="884"/>
      <c r="W348" s="884"/>
      <c r="X348" s="884"/>
      <c r="Y348" s="884"/>
      <c r="Z348" s="884"/>
    </row>
    <row r="349" spans="1:26" ht="12.75" customHeight="1">
      <c r="A349" s="884"/>
      <c r="B349" s="884"/>
      <c r="C349" s="884"/>
      <c r="D349" s="884"/>
      <c r="E349" s="884"/>
      <c r="F349" s="885"/>
      <c r="G349" s="884"/>
      <c r="H349" s="884"/>
      <c r="I349" s="884"/>
      <c r="J349" s="884"/>
      <c r="K349" s="886"/>
      <c r="L349" s="884"/>
      <c r="M349" s="884"/>
      <c r="N349" s="884"/>
      <c r="O349" s="884"/>
      <c r="P349" s="884"/>
      <c r="Q349" s="884"/>
      <c r="R349" s="884"/>
      <c r="S349" s="884"/>
      <c r="T349" s="884"/>
      <c r="U349" s="884"/>
      <c r="V349" s="884"/>
      <c r="W349" s="884"/>
      <c r="X349" s="884"/>
      <c r="Y349" s="884"/>
      <c r="Z349" s="884"/>
    </row>
    <row r="350" spans="1:26" ht="12.75" customHeight="1">
      <c r="A350" s="884"/>
      <c r="B350" s="884"/>
      <c r="C350" s="884"/>
      <c r="D350" s="884"/>
      <c r="E350" s="884"/>
      <c r="F350" s="885"/>
      <c r="G350" s="884"/>
      <c r="H350" s="884"/>
      <c r="I350" s="884"/>
      <c r="J350" s="884"/>
      <c r="K350" s="886"/>
      <c r="L350" s="884"/>
      <c r="M350" s="884"/>
      <c r="N350" s="884"/>
      <c r="O350" s="884"/>
      <c r="P350" s="884"/>
      <c r="Q350" s="884"/>
      <c r="R350" s="884"/>
      <c r="S350" s="884"/>
      <c r="T350" s="884"/>
      <c r="U350" s="884"/>
      <c r="V350" s="884"/>
      <c r="W350" s="884"/>
      <c r="X350" s="884"/>
      <c r="Y350" s="884"/>
      <c r="Z350" s="884"/>
    </row>
    <row r="351" spans="1:26" ht="12.75" customHeight="1">
      <c r="A351" s="884"/>
      <c r="B351" s="884"/>
      <c r="C351" s="884"/>
      <c r="D351" s="884"/>
      <c r="E351" s="884"/>
      <c r="F351" s="885"/>
      <c r="G351" s="884"/>
      <c r="H351" s="884"/>
      <c r="I351" s="884"/>
      <c r="J351" s="884"/>
      <c r="K351" s="886"/>
      <c r="L351" s="884"/>
      <c r="M351" s="884"/>
      <c r="N351" s="884"/>
      <c r="O351" s="884"/>
      <c r="P351" s="884"/>
      <c r="Q351" s="884"/>
      <c r="R351" s="884"/>
      <c r="S351" s="884"/>
      <c r="T351" s="884"/>
      <c r="U351" s="884"/>
      <c r="V351" s="884"/>
      <c r="W351" s="884"/>
      <c r="X351" s="884"/>
      <c r="Y351" s="884"/>
      <c r="Z351" s="884"/>
    </row>
    <row r="352" spans="1:26" ht="12.75" customHeight="1">
      <c r="A352" s="884"/>
      <c r="B352" s="884"/>
      <c r="C352" s="884"/>
      <c r="D352" s="884"/>
      <c r="E352" s="884"/>
      <c r="F352" s="885"/>
      <c r="G352" s="884"/>
      <c r="H352" s="884"/>
      <c r="I352" s="884"/>
      <c r="J352" s="884"/>
      <c r="K352" s="886"/>
      <c r="L352" s="884"/>
      <c r="M352" s="884"/>
      <c r="N352" s="884"/>
      <c r="O352" s="884"/>
      <c r="P352" s="884"/>
      <c r="Q352" s="884"/>
      <c r="R352" s="884"/>
      <c r="S352" s="884"/>
      <c r="T352" s="884"/>
      <c r="U352" s="884"/>
      <c r="V352" s="884"/>
      <c r="W352" s="884"/>
      <c r="X352" s="884"/>
      <c r="Y352" s="884"/>
      <c r="Z352" s="884"/>
    </row>
    <row r="353" spans="1:26" ht="12.75" customHeight="1">
      <c r="A353" s="884"/>
      <c r="B353" s="884"/>
      <c r="C353" s="884"/>
      <c r="D353" s="884"/>
      <c r="E353" s="884"/>
      <c r="F353" s="885"/>
      <c r="G353" s="884"/>
      <c r="H353" s="884"/>
      <c r="I353" s="884"/>
      <c r="J353" s="884"/>
      <c r="K353" s="886"/>
      <c r="L353" s="884"/>
      <c r="M353" s="884"/>
      <c r="N353" s="884"/>
      <c r="O353" s="884"/>
      <c r="P353" s="884"/>
      <c r="Q353" s="884"/>
      <c r="R353" s="884"/>
      <c r="S353" s="884"/>
      <c r="T353" s="884"/>
      <c r="U353" s="884"/>
      <c r="V353" s="884"/>
      <c r="W353" s="884"/>
      <c r="X353" s="884"/>
      <c r="Y353" s="884"/>
      <c r="Z353" s="884"/>
    </row>
    <row r="354" spans="1:26" ht="12.75" customHeight="1">
      <c r="A354" s="884"/>
      <c r="B354" s="884"/>
      <c r="C354" s="884"/>
      <c r="D354" s="884"/>
      <c r="E354" s="884"/>
      <c r="F354" s="885"/>
      <c r="G354" s="884"/>
      <c r="H354" s="884"/>
      <c r="I354" s="884"/>
      <c r="J354" s="884"/>
      <c r="K354" s="886"/>
      <c r="L354" s="884"/>
      <c r="M354" s="884"/>
      <c r="N354" s="884"/>
      <c r="O354" s="884"/>
      <c r="P354" s="884"/>
      <c r="Q354" s="884"/>
      <c r="R354" s="884"/>
      <c r="S354" s="884"/>
      <c r="T354" s="884"/>
      <c r="U354" s="884"/>
      <c r="V354" s="884"/>
      <c r="W354" s="884"/>
      <c r="X354" s="884"/>
      <c r="Y354" s="884"/>
      <c r="Z354" s="884"/>
    </row>
    <row r="355" spans="1:26" ht="12.75" customHeight="1">
      <c r="A355" s="884"/>
      <c r="B355" s="884"/>
      <c r="C355" s="884"/>
      <c r="D355" s="884"/>
      <c r="E355" s="884"/>
      <c r="F355" s="885"/>
      <c r="G355" s="884"/>
      <c r="H355" s="884"/>
      <c r="I355" s="884"/>
      <c r="J355" s="884"/>
      <c r="K355" s="886"/>
      <c r="L355" s="884"/>
      <c r="M355" s="884"/>
      <c r="N355" s="884"/>
      <c r="O355" s="884"/>
      <c r="P355" s="884"/>
      <c r="Q355" s="884"/>
      <c r="R355" s="884"/>
      <c r="S355" s="884"/>
      <c r="T355" s="884"/>
      <c r="U355" s="884"/>
      <c r="V355" s="884"/>
      <c r="W355" s="884"/>
      <c r="X355" s="884"/>
      <c r="Y355" s="884"/>
      <c r="Z355" s="884"/>
    </row>
    <row r="356" spans="1:26" ht="12.75" customHeight="1">
      <c r="A356" s="884"/>
      <c r="B356" s="884"/>
      <c r="C356" s="884"/>
      <c r="D356" s="884"/>
      <c r="E356" s="884"/>
      <c r="F356" s="885"/>
      <c r="G356" s="884"/>
      <c r="H356" s="884"/>
      <c r="I356" s="884"/>
      <c r="J356" s="884"/>
      <c r="K356" s="886"/>
      <c r="L356" s="884"/>
      <c r="M356" s="884"/>
      <c r="N356" s="884"/>
      <c r="O356" s="884"/>
      <c r="P356" s="884"/>
      <c r="Q356" s="884"/>
      <c r="R356" s="884"/>
      <c r="S356" s="884"/>
      <c r="T356" s="884"/>
      <c r="U356" s="884"/>
      <c r="V356" s="884"/>
      <c r="W356" s="884"/>
      <c r="X356" s="884"/>
      <c r="Y356" s="884"/>
      <c r="Z356" s="884"/>
    </row>
    <row r="357" spans="1:26" ht="12.75" customHeight="1">
      <c r="A357" s="884"/>
      <c r="B357" s="884"/>
      <c r="C357" s="884"/>
      <c r="D357" s="884"/>
      <c r="E357" s="884"/>
      <c r="F357" s="885"/>
      <c r="G357" s="884"/>
      <c r="H357" s="884"/>
      <c r="I357" s="884"/>
      <c r="J357" s="884"/>
      <c r="K357" s="886"/>
      <c r="L357" s="884"/>
      <c r="M357" s="884"/>
      <c r="N357" s="884"/>
      <c r="O357" s="884"/>
      <c r="P357" s="884"/>
      <c r="Q357" s="884"/>
      <c r="R357" s="884"/>
      <c r="S357" s="884"/>
      <c r="T357" s="884"/>
      <c r="U357" s="884"/>
      <c r="V357" s="884"/>
      <c r="W357" s="884"/>
      <c r="X357" s="884"/>
      <c r="Y357" s="884"/>
      <c r="Z357" s="884"/>
    </row>
    <row r="358" spans="1:26" ht="12.75" customHeight="1">
      <c r="A358" s="884"/>
      <c r="B358" s="884"/>
      <c r="C358" s="884"/>
      <c r="D358" s="884"/>
      <c r="E358" s="884"/>
      <c r="F358" s="885"/>
      <c r="G358" s="884"/>
      <c r="H358" s="884"/>
      <c r="I358" s="884"/>
      <c r="J358" s="884"/>
      <c r="K358" s="886"/>
      <c r="L358" s="884"/>
      <c r="M358" s="884"/>
      <c r="N358" s="884"/>
      <c r="O358" s="884"/>
      <c r="P358" s="884"/>
      <c r="Q358" s="884"/>
      <c r="R358" s="884"/>
      <c r="S358" s="884"/>
      <c r="T358" s="884"/>
      <c r="U358" s="884"/>
      <c r="V358" s="884"/>
      <c r="W358" s="884"/>
      <c r="X358" s="884"/>
      <c r="Y358" s="884"/>
      <c r="Z358" s="884"/>
    </row>
    <row r="359" spans="1:26" ht="12.75" customHeight="1">
      <c r="A359" s="884"/>
      <c r="B359" s="884"/>
      <c r="C359" s="884"/>
      <c r="D359" s="884"/>
      <c r="E359" s="884"/>
      <c r="F359" s="885"/>
      <c r="G359" s="884"/>
      <c r="H359" s="884"/>
      <c r="I359" s="884"/>
      <c r="J359" s="884"/>
      <c r="K359" s="886"/>
      <c r="L359" s="884"/>
      <c r="M359" s="884"/>
      <c r="N359" s="884"/>
      <c r="O359" s="884"/>
      <c r="P359" s="884"/>
      <c r="Q359" s="884"/>
      <c r="R359" s="884"/>
      <c r="S359" s="884"/>
      <c r="T359" s="884"/>
      <c r="U359" s="884"/>
      <c r="V359" s="884"/>
      <c r="W359" s="884"/>
      <c r="X359" s="884"/>
      <c r="Y359" s="884"/>
      <c r="Z359" s="884"/>
    </row>
    <row r="360" spans="1:26" ht="12.75" customHeight="1">
      <c r="A360" s="884"/>
      <c r="B360" s="884"/>
      <c r="C360" s="884"/>
      <c r="D360" s="884"/>
      <c r="E360" s="884"/>
      <c r="F360" s="885"/>
      <c r="G360" s="884"/>
      <c r="H360" s="884"/>
      <c r="I360" s="884"/>
      <c r="J360" s="884"/>
      <c r="K360" s="886"/>
      <c r="L360" s="884"/>
      <c r="M360" s="884"/>
      <c r="N360" s="884"/>
      <c r="O360" s="884"/>
      <c r="P360" s="884"/>
      <c r="Q360" s="884"/>
      <c r="R360" s="884"/>
      <c r="S360" s="884"/>
      <c r="T360" s="884"/>
      <c r="U360" s="884"/>
      <c r="V360" s="884"/>
      <c r="W360" s="884"/>
      <c r="X360" s="884"/>
      <c r="Y360" s="884"/>
      <c r="Z360" s="884"/>
    </row>
    <row r="361" spans="1:26" ht="12.75" customHeight="1">
      <c r="A361" s="884"/>
      <c r="B361" s="884"/>
      <c r="C361" s="884"/>
      <c r="D361" s="884"/>
      <c r="E361" s="884"/>
      <c r="F361" s="885"/>
      <c r="G361" s="884"/>
      <c r="H361" s="884"/>
      <c r="I361" s="884"/>
      <c r="J361" s="884"/>
      <c r="K361" s="886"/>
      <c r="L361" s="884"/>
      <c r="M361" s="884"/>
      <c r="N361" s="884"/>
      <c r="O361" s="884"/>
      <c r="P361" s="884"/>
      <c r="Q361" s="884"/>
      <c r="R361" s="884"/>
      <c r="S361" s="884"/>
      <c r="T361" s="884"/>
      <c r="U361" s="884"/>
      <c r="V361" s="884"/>
      <c r="W361" s="884"/>
      <c r="X361" s="884"/>
      <c r="Y361" s="884"/>
      <c r="Z361" s="884"/>
    </row>
    <row r="362" spans="1:26" ht="12.75" customHeight="1">
      <c r="A362" s="884"/>
      <c r="B362" s="884"/>
      <c r="C362" s="884"/>
      <c r="D362" s="884"/>
      <c r="E362" s="884"/>
      <c r="F362" s="885"/>
      <c r="G362" s="884"/>
      <c r="H362" s="884"/>
      <c r="I362" s="884"/>
      <c r="J362" s="884"/>
      <c r="K362" s="886"/>
      <c r="L362" s="884"/>
      <c r="M362" s="884"/>
      <c r="N362" s="884"/>
      <c r="O362" s="884"/>
      <c r="P362" s="884"/>
      <c r="Q362" s="884"/>
      <c r="R362" s="884"/>
      <c r="S362" s="884"/>
      <c r="T362" s="884"/>
      <c r="U362" s="884"/>
      <c r="V362" s="884"/>
      <c r="W362" s="884"/>
      <c r="X362" s="884"/>
      <c r="Y362" s="884"/>
      <c r="Z362" s="884"/>
    </row>
    <row r="363" spans="1:26" ht="12.75" customHeight="1">
      <c r="A363" s="884"/>
      <c r="B363" s="884"/>
      <c r="C363" s="884"/>
      <c r="D363" s="884"/>
      <c r="E363" s="884"/>
      <c r="F363" s="885"/>
      <c r="G363" s="884"/>
      <c r="H363" s="884"/>
      <c r="I363" s="884"/>
      <c r="J363" s="884"/>
      <c r="K363" s="886"/>
      <c r="L363" s="884"/>
      <c r="M363" s="884"/>
      <c r="N363" s="884"/>
      <c r="O363" s="884"/>
      <c r="P363" s="884"/>
      <c r="Q363" s="884"/>
      <c r="R363" s="884"/>
      <c r="S363" s="884"/>
      <c r="T363" s="884"/>
      <c r="U363" s="884"/>
      <c r="V363" s="884"/>
      <c r="W363" s="884"/>
      <c r="X363" s="884"/>
      <c r="Y363" s="884"/>
      <c r="Z363" s="884"/>
    </row>
    <row r="364" spans="1:26" ht="12.75" customHeight="1">
      <c r="A364" s="884"/>
      <c r="B364" s="884"/>
      <c r="C364" s="884"/>
      <c r="D364" s="884"/>
      <c r="E364" s="884"/>
      <c r="F364" s="885"/>
      <c r="G364" s="884"/>
      <c r="H364" s="884"/>
      <c r="I364" s="884"/>
      <c r="J364" s="884"/>
      <c r="K364" s="886"/>
      <c r="L364" s="884"/>
      <c r="M364" s="884"/>
      <c r="N364" s="884"/>
      <c r="O364" s="884"/>
      <c r="P364" s="884"/>
      <c r="Q364" s="884"/>
      <c r="R364" s="884"/>
      <c r="S364" s="884"/>
      <c r="T364" s="884"/>
      <c r="U364" s="884"/>
      <c r="V364" s="884"/>
      <c r="W364" s="884"/>
      <c r="X364" s="884"/>
      <c r="Y364" s="884"/>
      <c r="Z364" s="884"/>
    </row>
    <row r="365" spans="1:26" ht="12.75" customHeight="1">
      <c r="A365" s="884"/>
      <c r="B365" s="884"/>
      <c r="C365" s="884"/>
      <c r="D365" s="884"/>
      <c r="E365" s="884"/>
      <c r="F365" s="885"/>
      <c r="G365" s="884"/>
      <c r="H365" s="884"/>
      <c r="I365" s="884"/>
      <c r="J365" s="884"/>
      <c r="K365" s="886"/>
      <c r="L365" s="884"/>
      <c r="M365" s="884"/>
      <c r="N365" s="884"/>
      <c r="O365" s="884"/>
      <c r="P365" s="884"/>
      <c r="Q365" s="884"/>
      <c r="R365" s="884"/>
      <c r="S365" s="884"/>
      <c r="T365" s="884"/>
      <c r="U365" s="884"/>
      <c r="V365" s="884"/>
      <c r="W365" s="884"/>
      <c r="X365" s="884"/>
      <c r="Y365" s="884"/>
      <c r="Z365" s="884"/>
    </row>
    <row r="366" spans="1:26" ht="12.75" customHeight="1">
      <c r="A366" s="884"/>
      <c r="B366" s="884"/>
      <c r="C366" s="884"/>
      <c r="D366" s="884"/>
      <c r="E366" s="884"/>
      <c r="F366" s="885"/>
      <c r="G366" s="884"/>
      <c r="H366" s="884"/>
      <c r="I366" s="884"/>
      <c r="J366" s="884"/>
      <c r="K366" s="886"/>
      <c r="L366" s="884"/>
      <c r="M366" s="884"/>
      <c r="N366" s="884"/>
      <c r="O366" s="884"/>
      <c r="P366" s="884"/>
      <c r="Q366" s="884"/>
      <c r="R366" s="884"/>
      <c r="S366" s="884"/>
      <c r="T366" s="884"/>
      <c r="U366" s="884"/>
      <c r="V366" s="884"/>
      <c r="W366" s="884"/>
      <c r="X366" s="884"/>
      <c r="Y366" s="884"/>
      <c r="Z366" s="884"/>
    </row>
    <row r="367" spans="1:26" ht="12.75" customHeight="1">
      <c r="A367" s="884"/>
      <c r="B367" s="884"/>
      <c r="C367" s="884"/>
      <c r="D367" s="884"/>
      <c r="E367" s="884"/>
      <c r="F367" s="885"/>
      <c r="G367" s="884"/>
      <c r="H367" s="884"/>
      <c r="I367" s="884"/>
      <c r="J367" s="884"/>
      <c r="K367" s="886"/>
      <c r="L367" s="884"/>
      <c r="M367" s="884"/>
      <c r="N367" s="884"/>
      <c r="O367" s="884"/>
      <c r="P367" s="884"/>
      <c r="Q367" s="884"/>
      <c r="R367" s="884"/>
      <c r="S367" s="884"/>
      <c r="T367" s="884"/>
      <c r="U367" s="884"/>
      <c r="V367" s="884"/>
      <c r="W367" s="884"/>
      <c r="X367" s="884"/>
      <c r="Y367" s="884"/>
      <c r="Z367" s="884"/>
    </row>
    <row r="368" spans="1:26" ht="12.75" customHeight="1">
      <c r="A368" s="884"/>
      <c r="B368" s="884"/>
      <c r="C368" s="884"/>
      <c r="D368" s="884"/>
      <c r="E368" s="884"/>
      <c r="F368" s="885"/>
      <c r="G368" s="884"/>
      <c r="H368" s="884"/>
      <c r="I368" s="884"/>
      <c r="J368" s="884"/>
      <c r="K368" s="886"/>
      <c r="L368" s="884"/>
      <c r="M368" s="884"/>
      <c r="N368" s="884"/>
      <c r="O368" s="884"/>
      <c r="P368" s="884"/>
      <c r="Q368" s="884"/>
      <c r="R368" s="884"/>
      <c r="S368" s="884"/>
      <c r="T368" s="884"/>
      <c r="U368" s="884"/>
      <c r="V368" s="884"/>
      <c r="W368" s="884"/>
      <c r="X368" s="884"/>
      <c r="Y368" s="884"/>
      <c r="Z368" s="884"/>
    </row>
    <row r="369" spans="1:26" ht="12.75" customHeight="1">
      <c r="A369" s="884"/>
      <c r="B369" s="884"/>
      <c r="C369" s="884"/>
      <c r="D369" s="884"/>
      <c r="E369" s="884"/>
      <c r="F369" s="885"/>
      <c r="G369" s="884"/>
      <c r="H369" s="884"/>
      <c r="I369" s="884"/>
      <c r="J369" s="884"/>
      <c r="K369" s="886"/>
      <c r="L369" s="884"/>
      <c r="M369" s="884"/>
      <c r="N369" s="884"/>
      <c r="O369" s="884"/>
      <c r="P369" s="884"/>
      <c r="Q369" s="884"/>
      <c r="R369" s="884"/>
      <c r="S369" s="884"/>
      <c r="T369" s="884"/>
      <c r="U369" s="884"/>
      <c r="V369" s="884"/>
      <c r="W369" s="884"/>
      <c r="X369" s="884"/>
      <c r="Y369" s="884"/>
      <c r="Z369" s="884"/>
    </row>
    <row r="370" spans="1:26" ht="12.75" customHeight="1">
      <c r="A370" s="884"/>
      <c r="B370" s="884"/>
      <c r="C370" s="884"/>
      <c r="D370" s="884"/>
      <c r="E370" s="884"/>
      <c r="F370" s="885"/>
      <c r="G370" s="884"/>
      <c r="H370" s="884"/>
      <c r="I370" s="884"/>
      <c r="J370" s="884"/>
      <c r="K370" s="886"/>
      <c r="L370" s="884"/>
      <c r="M370" s="884"/>
      <c r="N370" s="884"/>
      <c r="O370" s="884"/>
      <c r="P370" s="884"/>
      <c r="Q370" s="884"/>
      <c r="R370" s="884"/>
      <c r="S370" s="884"/>
      <c r="T370" s="884"/>
      <c r="U370" s="884"/>
      <c r="V370" s="884"/>
      <c r="W370" s="884"/>
      <c r="X370" s="884"/>
      <c r="Y370" s="884"/>
      <c r="Z370" s="884"/>
    </row>
    <row r="371" spans="1:26" ht="12.75" customHeight="1">
      <c r="A371" s="884"/>
      <c r="B371" s="884"/>
      <c r="C371" s="884"/>
      <c r="D371" s="884"/>
      <c r="E371" s="884"/>
      <c r="F371" s="885"/>
      <c r="G371" s="884"/>
      <c r="H371" s="884"/>
      <c r="I371" s="884"/>
      <c r="J371" s="884"/>
      <c r="K371" s="886"/>
      <c r="L371" s="884"/>
      <c r="M371" s="884"/>
      <c r="N371" s="884"/>
      <c r="O371" s="884"/>
      <c r="P371" s="884"/>
      <c r="Q371" s="884"/>
      <c r="R371" s="884"/>
      <c r="S371" s="884"/>
      <c r="T371" s="884"/>
      <c r="U371" s="884"/>
      <c r="V371" s="884"/>
      <c r="W371" s="884"/>
      <c r="X371" s="884"/>
      <c r="Y371" s="884"/>
      <c r="Z371" s="884"/>
    </row>
    <row r="372" spans="1:26" ht="12.75" customHeight="1">
      <c r="A372" s="884"/>
      <c r="B372" s="884"/>
      <c r="C372" s="884"/>
      <c r="D372" s="884"/>
      <c r="E372" s="884"/>
      <c r="F372" s="885"/>
      <c r="G372" s="884"/>
      <c r="H372" s="884"/>
      <c r="I372" s="884"/>
      <c r="J372" s="884"/>
      <c r="K372" s="886"/>
      <c r="L372" s="884"/>
      <c r="M372" s="884"/>
      <c r="N372" s="884"/>
      <c r="O372" s="884"/>
      <c r="P372" s="884"/>
      <c r="Q372" s="884"/>
      <c r="R372" s="884"/>
      <c r="S372" s="884"/>
      <c r="T372" s="884"/>
      <c r="U372" s="884"/>
      <c r="V372" s="884"/>
      <c r="W372" s="884"/>
      <c r="X372" s="884"/>
      <c r="Y372" s="884"/>
      <c r="Z372" s="884"/>
    </row>
    <row r="373" spans="1:26" ht="12.75" customHeight="1">
      <c r="A373" s="884"/>
      <c r="B373" s="884"/>
      <c r="C373" s="884"/>
      <c r="D373" s="884"/>
      <c r="E373" s="884"/>
      <c r="F373" s="885"/>
      <c r="G373" s="884"/>
      <c r="H373" s="884"/>
      <c r="I373" s="884"/>
      <c r="J373" s="884"/>
      <c r="K373" s="886"/>
      <c r="L373" s="884"/>
      <c r="M373" s="884"/>
      <c r="N373" s="884"/>
      <c r="O373" s="884"/>
      <c r="P373" s="884"/>
      <c r="Q373" s="884"/>
      <c r="R373" s="884"/>
      <c r="S373" s="884"/>
      <c r="T373" s="884"/>
      <c r="U373" s="884"/>
      <c r="V373" s="884"/>
      <c r="W373" s="884"/>
      <c r="X373" s="884"/>
      <c r="Y373" s="884"/>
      <c r="Z373" s="884"/>
    </row>
    <row r="374" spans="1:26" ht="12.75" customHeight="1">
      <c r="A374" s="884"/>
      <c r="B374" s="884"/>
      <c r="C374" s="884"/>
      <c r="D374" s="884"/>
      <c r="E374" s="884"/>
      <c r="F374" s="885"/>
      <c r="G374" s="884"/>
      <c r="H374" s="884"/>
      <c r="I374" s="884"/>
      <c r="J374" s="884"/>
      <c r="K374" s="886"/>
      <c r="L374" s="884"/>
      <c r="M374" s="884"/>
      <c r="N374" s="884"/>
      <c r="O374" s="884"/>
      <c r="P374" s="884"/>
      <c r="Q374" s="884"/>
      <c r="R374" s="884"/>
      <c r="S374" s="884"/>
      <c r="T374" s="884"/>
      <c r="U374" s="884"/>
      <c r="V374" s="884"/>
      <c r="W374" s="884"/>
      <c r="X374" s="884"/>
      <c r="Y374" s="884"/>
      <c r="Z374" s="884"/>
    </row>
    <row r="375" spans="1:26" ht="12.75" customHeight="1">
      <c r="A375" s="884"/>
      <c r="B375" s="884"/>
      <c r="C375" s="884"/>
      <c r="D375" s="884"/>
      <c r="E375" s="884"/>
      <c r="F375" s="885"/>
      <c r="G375" s="884"/>
      <c r="H375" s="884"/>
      <c r="I375" s="884"/>
      <c r="J375" s="884"/>
      <c r="K375" s="886"/>
      <c r="L375" s="884"/>
      <c r="M375" s="884"/>
      <c r="N375" s="884"/>
      <c r="O375" s="884"/>
      <c r="P375" s="884"/>
      <c r="Q375" s="884"/>
      <c r="R375" s="884"/>
      <c r="S375" s="884"/>
      <c r="T375" s="884"/>
      <c r="U375" s="884"/>
      <c r="V375" s="884"/>
      <c r="W375" s="884"/>
      <c r="X375" s="884"/>
      <c r="Y375" s="884"/>
      <c r="Z375" s="884"/>
    </row>
    <row r="376" spans="1:26" ht="12.75" customHeight="1">
      <c r="A376" s="884"/>
      <c r="B376" s="884"/>
      <c r="C376" s="884"/>
      <c r="D376" s="884"/>
      <c r="E376" s="884"/>
      <c r="F376" s="885"/>
      <c r="G376" s="884"/>
      <c r="H376" s="884"/>
      <c r="I376" s="884"/>
      <c r="J376" s="884"/>
      <c r="K376" s="886"/>
      <c r="L376" s="884"/>
      <c r="M376" s="884"/>
      <c r="N376" s="884"/>
      <c r="O376" s="884"/>
      <c r="P376" s="884"/>
      <c r="Q376" s="884"/>
      <c r="R376" s="884"/>
      <c r="S376" s="884"/>
      <c r="T376" s="884"/>
      <c r="U376" s="884"/>
      <c r="V376" s="884"/>
      <c r="W376" s="884"/>
      <c r="X376" s="884"/>
      <c r="Y376" s="884"/>
      <c r="Z376" s="884"/>
    </row>
    <row r="377" spans="1:26" ht="12.75" customHeight="1">
      <c r="A377" s="884"/>
      <c r="B377" s="884"/>
      <c r="C377" s="884"/>
      <c r="D377" s="884"/>
      <c r="E377" s="884"/>
      <c r="F377" s="885"/>
      <c r="G377" s="884"/>
      <c r="H377" s="884"/>
      <c r="I377" s="884"/>
      <c r="J377" s="884"/>
      <c r="K377" s="886"/>
      <c r="L377" s="884"/>
      <c r="M377" s="884"/>
      <c r="N377" s="884"/>
      <c r="O377" s="884"/>
      <c r="P377" s="884"/>
      <c r="Q377" s="884"/>
      <c r="R377" s="884"/>
      <c r="S377" s="884"/>
      <c r="T377" s="884"/>
      <c r="U377" s="884"/>
      <c r="V377" s="884"/>
      <c r="W377" s="884"/>
      <c r="X377" s="884"/>
      <c r="Y377" s="884"/>
      <c r="Z377" s="884"/>
    </row>
    <row r="378" spans="1:26" ht="12.75" customHeight="1">
      <c r="A378" s="884"/>
      <c r="B378" s="884"/>
      <c r="C378" s="884"/>
      <c r="D378" s="884"/>
      <c r="E378" s="884"/>
      <c r="F378" s="885"/>
      <c r="G378" s="884"/>
      <c r="H378" s="884"/>
      <c r="I378" s="884"/>
      <c r="J378" s="884"/>
      <c r="K378" s="886"/>
      <c r="L378" s="884"/>
      <c r="M378" s="884"/>
      <c r="N378" s="884"/>
      <c r="O378" s="884"/>
      <c r="P378" s="884"/>
      <c r="Q378" s="884"/>
      <c r="R378" s="884"/>
      <c r="S378" s="884"/>
      <c r="T378" s="884"/>
      <c r="U378" s="884"/>
      <c r="V378" s="884"/>
      <c r="W378" s="884"/>
      <c r="X378" s="884"/>
      <c r="Y378" s="884"/>
      <c r="Z378" s="884"/>
    </row>
    <row r="379" spans="1:26" ht="12.75" customHeight="1">
      <c r="A379" s="884"/>
      <c r="B379" s="884"/>
      <c r="C379" s="884"/>
      <c r="D379" s="884"/>
      <c r="E379" s="884"/>
      <c r="F379" s="885"/>
      <c r="G379" s="884"/>
      <c r="H379" s="884"/>
      <c r="I379" s="884"/>
      <c r="J379" s="884"/>
      <c r="K379" s="886"/>
      <c r="L379" s="884"/>
      <c r="M379" s="884"/>
      <c r="N379" s="884"/>
      <c r="O379" s="884"/>
      <c r="P379" s="884"/>
      <c r="Q379" s="884"/>
      <c r="R379" s="884"/>
      <c r="S379" s="884"/>
      <c r="T379" s="884"/>
      <c r="U379" s="884"/>
      <c r="V379" s="884"/>
      <c r="W379" s="884"/>
      <c r="X379" s="884"/>
      <c r="Y379" s="884"/>
      <c r="Z379" s="884"/>
    </row>
    <row r="380" spans="1:26" ht="12.75" customHeight="1">
      <c r="A380" s="884"/>
      <c r="B380" s="884"/>
      <c r="C380" s="884"/>
      <c r="D380" s="884"/>
      <c r="E380" s="884"/>
      <c r="F380" s="885"/>
      <c r="G380" s="884"/>
      <c r="H380" s="884"/>
      <c r="I380" s="884"/>
      <c r="J380" s="884"/>
      <c r="K380" s="886"/>
      <c r="L380" s="884"/>
      <c r="M380" s="884"/>
      <c r="N380" s="884"/>
      <c r="O380" s="884"/>
      <c r="P380" s="884"/>
      <c r="Q380" s="884"/>
      <c r="R380" s="884"/>
      <c r="S380" s="884"/>
      <c r="T380" s="884"/>
      <c r="U380" s="884"/>
      <c r="V380" s="884"/>
      <c r="W380" s="884"/>
      <c r="X380" s="884"/>
      <c r="Y380" s="884"/>
      <c r="Z380" s="884"/>
    </row>
    <row r="381" spans="1:26" ht="12.75" customHeight="1">
      <c r="A381" s="884"/>
      <c r="B381" s="884"/>
      <c r="C381" s="884"/>
      <c r="D381" s="884"/>
      <c r="E381" s="884"/>
      <c r="F381" s="885"/>
      <c r="G381" s="884"/>
      <c r="H381" s="884"/>
      <c r="I381" s="884"/>
      <c r="J381" s="884"/>
      <c r="K381" s="886"/>
      <c r="L381" s="884"/>
      <c r="M381" s="884"/>
      <c r="N381" s="884"/>
      <c r="O381" s="884"/>
      <c r="P381" s="884"/>
      <c r="Q381" s="884"/>
      <c r="R381" s="884"/>
      <c r="S381" s="884"/>
      <c r="T381" s="884"/>
      <c r="U381" s="884"/>
      <c r="V381" s="884"/>
      <c r="W381" s="884"/>
      <c r="X381" s="884"/>
      <c r="Y381" s="884"/>
      <c r="Z381" s="884"/>
    </row>
    <row r="382" spans="1:26" ht="12.75" customHeight="1">
      <c r="A382" s="884"/>
      <c r="B382" s="884"/>
      <c r="C382" s="884"/>
      <c r="D382" s="884"/>
      <c r="E382" s="884"/>
      <c r="F382" s="885"/>
      <c r="G382" s="884"/>
      <c r="H382" s="884"/>
      <c r="I382" s="884"/>
      <c r="J382" s="884"/>
      <c r="K382" s="886"/>
      <c r="L382" s="884"/>
      <c r="M382" s="884"/>
      <c r="N382" s="884"/>
      <c r="O382" s="884"/>
      <c r="P382" s="884"/>
      <c r="Q382" s="884"/>
      <c r="R382" s="884"/>
      <c r="S382" s="884"/>
      <c r="T382" s="884"/>
      <c r="U382" s="884"/>
      <c r="V382" s="884"/>
      <c r="W382" s="884"/>
      <c r="X382" s="884"/>
      <c r="Y382" s="884"/>
      <c r="Z382" s="884"/>
    </row>
    <row r="383" spans="1:26" ht="12.75" customHeight="1">
      <c r="A383" s="884"/>
      <c r="B383" s="884"/>
      <c r="C383" s="884"/>
      <c r="D383" s="884"/>
      <c r="E383" s="884"/>
      <c r="F383" s="885"/>
      <c r="G383" s="884"/>
      <c r="H383" s="884"/>
      <c r="I383" s="884"/>
      <c r="J383" s="884"/>
      <c r="K383" s="886"/>
      <c r="L383" s="884"/>
      <c r="M383" s="884"/>
      <c r="N383" s="884"/>
      <c r="O383" s="884"/>
      <c r="P383" s="884"/>
      <c r="Q383" s="884"/>
      <c r="R383" s="884"/>
      <c r="S383" s="884"/>
      <c r="T383" s="884"/>
      <c r="U383" s="884"/>
      <c r="V383" s="884"/>
      <c r="W383" s="884"/>
      <c r="X383" s="884"/>
      <c r="Y383" s="884"/>
      <c r="Z383" s="884"/>
    </row>
    <row r="384" spans="1:26" ht="12.75" customHeight="1">
      <c r="A384" s="884"/>
      <c r="B384" s="884"/>
      <c r="C384" s="884"/>
      <c r="D384" s="884"/>
      <c r="E384" s="884"/>
      <c r="F384" s="885"/>
      <c r="G384" s="884"/>
      <c r="H384" s="884"/>
      <c r="I384" s="884"/>
      <c r="J384" s="884"/>
      <c r="K384" s="886"/>
      <c r="L384" s="884"/>
      <c r="M384" s="884"/>
      <c r="N384" s="884"/>
      <c r="O384" s="884"/>
      <c r="P384" s="884"/>
      <c r="Q384" s="884"/>
      <c r="R384" s="884"/>
      <c r="S384" s="884"/>
      <c r="T384" s="884"/>
      <c r="U384" s="884"/>
      <c r="V384" s="884"/>
      <c r="W384" s="884"/>
      <c r="X384" s="884"/>
      <c r="Y384" s="884"/>
      <c r="Z384" s="884"/>
    </row>
    <row r="385" spans="1:26" ht="12.75" customHeight="1">
      <c r="A385" s="884"/>
      <c r="B385" s="884"/>
      <c r="C385" s="884"/>
      <c r="D385" s="884"/>
      <c r="E385" s="884"/>
      <c r="F385" s="885"/>
      <c r="G385" s="884"/>
      <c r="H385" s="884"/>
      <c r="I385" s="884"/>
      <c r="J385" s="884"/>
      <c r="K385" s="886"/>
      <c r="L385" s="884"/>
      <c r="M385" s="884"/>
      <c r="N385" s="884"/>
      <c r="O385" s="884"/>
      <c r="P385" s="884"/>
      <c r="Q385" s="884"/>
      <c r="R385" s="884"/>
      <c r="S385" s="884"/>
      <c r="T385" s="884"/>
      <c r="U385" s="884"/>
      <c r="V385" s="884"/>
      <c r="W385" s="884"/>
      <c r="X385" s="884"/>
      <c r="Y385" s="884"/>
      <c r="Z385" s="884"/>
    </row>
    <row r="386" spans="1:26" ht="12.75" customHeight="1">
      <c r="A386" s="884"/>
      <c r="B386" s="884"/>
      <c r="C386" s="884"/>
      <c r="D386" s="884"/>
      <c r="E386" s="884"/>
      <c r="F386" s="885"/>
      <c r="G386" s="884"/>
      <c r="H386" s="884"/>
      <c r="I386" s="884"/>
      <c r="J386" s="884"/>
      <c r="K386" s="886"/>
      <c r="L386" s="884"/>
      <c r="M386" s="884"/>
      <c r="N386" s="884"/>
      <c r="O386" s="884"/>
      <c r="P386" s="884"/>
      <c r="Q386" s="884"/>
      <c r="R386" s="884"/>
      <c r="S386" s="884"/>
      <c r="T386" s="884"/>
      <c r="U386" s="884"/>
      <c r="V386" s="884"/>
      <c r="W386" s="884"/>
      <c r="X386" s="884"/>
      <c r="Y386" s="884"/>
      <c r="Z386" s="884"/>
    </row>
    <row r="387" spans="1:26" ht="12.75" customHeight="1">
      <c r="A387" s="884"/>
      <c r="B387" s="884"/>
      <c r="C387" s="884"/>
      <c r="D387" s="884"/>
      <c r="E387" s="884"/>
      <c r="F387" s="885"/>
      <c r="G387" s="884"/>
      <c r="H387" s="884"/>
      <c r="I387" s="884"/>
      <c r="J387" s="884"/>
      <c r="K387" s="886"/>
      <c r="L387" s="884"/>
      <c r="M387" s="884"/>
      <c r="N387" s="884"/>
      <c r="O387" s="884"/>
      <c r="P387" s="884"/>
      <c r="Q387" s="884"/>
      <c r="R387" s="884"/>
      <c r="S387" s="884"/>
      <c r="T387" s="884"/>
      <c r="U387" s="884"/>
      <c r="V387" s="884"/>
      <c r="W387" s="884"/>
      <c r="X387" s="884"/>
      <c r="Y387" s="884"/>
      <c r="Z387" s="884"/>
    </row>
    <row r="388" spans="1:26" ht="12.75" customHeight="1">
      <c r="A388" s="884"/>
      <c r="B388" s="884"/>
      <c r="C388" s="884"/>
      <c r="D388" s="884"/>
      <c r="E388" s="884"/>
      <c r="F388" s="885"/>
      <c r="G388" s="884"/>
      <c r="H388" s="884"/>
      <c r="I388" s="884"/>
      <c r="J388" s="884"/>
      <c r="K388" s="886"/>
      <c r="L388" s="884"/>
      <c r="M388" s="884"/>
      <c r="N388" s="884"/>
      <c r="O388" s="884"/>
      <c r="P388" s="884"/>
      <c r="Q388" s="884"/>
      <c r="R388" s="884"/>
      <c r="S388" s="884"/>
      <c r="T388" s="884"/>
      <c r="U388" s="884"/>
      <c r="V388" s="884"/>
      <c r="W388" s="884"/>
      <c r="X388" s="884"/>
      <c r="Y388" s="884"/>
      <c r="Z388" s="884"/>
    </row>
    <row r="389" spans="1:26" ht="12.75" customHeight="1">
      <c r="A389" s="884"/>
      <c r="B389" s="884"/>
      <c r="C389" s="884"/>
      <c r="D389" s="884"/>
      <c r="E389" s="884"/>
      <c r="F389" s="885"/>
      <c r="G389" s="884"/>
      <c r="H389" s="884"/>
      <c r="I389" s="884"/>
      <c r="J389" s="884"/>
      <c r="K389" s="886"/>
      <c r="L389" s="884"/>
      <c r="M389" s="884"/>
      <c r="N389" s="884"/>
      <c r="O389" s="884"/>
      <c r="P389" s="884"/>
      <c r="Q389" s="884"/>
      <c r="R389" s="884"/>
      <c r="S389" s="884"/>
      <c r="T389" s="884"/>
      <c r="U389" s="884"/>
      <c r="V389" s="884"/>
      <c r="W389" s="884"/>
      <c r="X389" s="884"/>
      <c r="Y389" s="884"/>
      <c r="Z389" s="884"/>
    </row>
    <row r="390" spans="1:26" ht="12.75" customHeight="1">
      <c r="A390" s="884"/>
      <c r="B390" s="884"/>
      <c r="C390" s="884"/>
      <c r="D390" s="884"/>
      <c r="E390" s="884"/>
      <c r="F390" s="885"/>
      <c r="G390" s="884"/>
      <c r="H390" s="884"/>
      <c r="I390" s="884"/>
      <c r="J390" s="884"/>
      <c r="K390" s="886"/>
      <c r="L390" s="884"/>
      <c r="M390" s="884"/>
      <c r="N390" s="884"/>
      <c r="O390" s="884"/>
      <c r="P390" s="884"/>
      <c r="Q390" s="884"/>
      <c r="R390" s="884"/>
      <c r="S390" s="884"/>
      <c r="T390" s="884"/>
      <c r="U390" s="884"/>
      <c r="V390" s="884"/>
      <c r="W390" s="884"/>
      <c r="X390" s="884"/>
      <c r="Y390" s="884"/>
      <c r="Z390" s="884"/>
    </row>
    <row r="391" spans="1:26" ht="12.75" customHeight="1">
      <c r="A391" s="884"/>
      <c r="B391" s="884"/>
      <c r="C391" s="884"/>
      <c r="D391" s="884"/>
      <c r="E391" s="884"/>
      <c r="F391" s="885"/>
      <c r="G391" s="884"/>
      <c r="H391" s="884"/>
      <c r="I391" s="884"/>
      <c r="J391" s="884"/>
      <c r="K391" s="886"/>
      <c r="L391" s="884"/>
      <c r="M391" s="884"/>
      <c r="N391" s="884"/>
      <c r="O391" s="884"/>
      <c r="P391" s="884"/>
      <c r="Q391" s="884"/>
      <c r="R391" s="884"/>
      <c r="S391" s="884"/>
      <c r="T391" s="884"/>
      <c r="U391" s="884"/>
      <c r="V391" s="884"/>
      <c r="W391" s="884"/>
      <c r="X391" s="884"/>
      <c r="Y391" s="884"/>
      <c r="Z391" s="884"/>
    </row>
    <row r="392" spans="1:26" ht="12.75" customHeight="1">
      <c r="A392" s="884"/>
      <c r="B392" s="884"/>
      <c r="C392" s="884"/>
      <c r="D392" s="884"/>
      <c r="E392" s="884"/>
      <c r="F392" s="885"/>
      <c r="G392" s="884"/>
      <c r="H392" s="884"/>
      <c r="I392" s="884"/>
      <c r="J392" s="884"/>
      <c r="K392" s="886"/>
      <c r="L392" s="884"/>
      <c r="M392" s="884"/>
      <c r="N392" s="884"/>
      <c r="O392" s="884"/>
      <c r="P392" s="884"/>
      <c r="Q392" s="884"/>
      <c r="R392" s="884"/>
      <c r="S392" s="884"/>
      <c r="T392" s="884"/>
      <c r="U392" s="884"/>
      <c r="V392" s="884"/>
      <c r="W392" s="884"/>
      <c r="X392" s="884"/>
      <c r="Y392" s="884"/>
      <c r="Z392" s="884"/>
    </row>
    <row r="393" spans="1:26" ht="12.75" customHeight="1">
      <c r="A393" s="884"/>
      <c r="B393" s="884"/>
      <c r="C393" s="884"/>
      <c r="D393" s="884"/>
      <c r="E393" s="884"/>
      <c r="F393" s="885"/>
      <c r="G393" s="884"/>
      <c r="H393" s="884"/>
      <c r="I393" s="884"/>
      <c r="J393" s="884"/>
      <c r="K393" s="886"/>
      <c r="L393" s="884"/>
      <c r="M393" s="884"/>
      <c r="N393" s="884"/>
      <c r="O393" s="884"/>
      <c r="P393" s="884"/>
      <c r="Q393" s="884"/>
      <c r="R393" s="884"/>
      <c r="S393" s="884"/>
      <c r="T393" s="884"/>
      <c r="U393" s="884"/>
      <c r="V393" s="884"/>
      <c r="W393" s="884"/>
      <c r="X393" s="884"/>
      <c r="Y393" s="884"/>
      <c r="Z393" s="884"/>
    </row>
    <row r="394" spans="1:26" ht="12.75" customHeight="1">
      <c r="A394" s="884"/>
      <c r="B394" s="884"/>
      <c r="C394" s="884"/>
      <c r="D394" s="884"/>
      <c r="E394" s="884"/>
      <c r="F394" s="885"/>
      <c r="G394" s="884"/>
      <c r="H394" s="884"/>
      <c r="I394" s="884"/>
      <c r="J394" s="884"/>
      <c r="K394" s="886"/>
      <c r="L394" s="884"/>
      <c r="M394" s="884"/>
      <c r="N394" s="884"/>
      <c r="O394" s="884"/>
      <c r="P394" s="884"/>
      <c r="Q394" s="884"/>
      <c r="R394" s="884"/>
      <c r="S394" s="884"/>
      <c r="T394" s="884"/>
      <c r="U394" s="884"/>
      <c r="V394" s="884"/>
      <c r="W394" s="884"/>
      <c r="X394" s="884"/>
      <c r="Y394" s="884"/>
      <c r="Z394" s="884"/>
    </row>
    <row r="395" spans="1:26" ht="12.75" customHeight="1">
      <c r="A395" s="884"/>
      <c r="B395" s="884"/>
      <c r="C395" s="884"/>
      <c r="D395" s="884"/>
      <c r="E395" s="884"/>
      <c r="F395" s="885"/>
      <c r="G395" s="884"/>
      <c r="H395" s="884"/>
      <c r="I395" s="884"/>
      <c r="J395" s="884"/>
      <c r="K395" s="886"/>
      <c r="L395" s="884"/>
      <c r="M395" s="884"/>
      <c r="N395" s="884"/>
      <c r="O395" s="884"/>
      <c r="P395" s="884"/>
      <c r="Q395" s="884"/>
      <c r="R395" s="884"/>
      <c r="S395" s="884"/>
      <c r="T395" s="884"/>
      <c r="U395" s="884"/>
      <c r="V395" s="884"/>
      <c r="W395" s="884"/>
      <c r="X395" s="884"/>
      <c r="Y395" s="884"/>
      <c r="Z395" s="884"/>
    </row>
    <row r="396" spans="1:26" ht="12.75" customHeight="1">
      <c r="A396" s="884"/>
      <c r="B396" s="884"/>
      <c r="C396" s="884"/>
      <c r="D396" s="884"/>
      <c r="E396" s="884"/>
      <c r="F396" s="885"/>
      <c r="G396" s="884"/>
      <c r="H396" s="884"/>
      <c r="I396" s="884"/>
      <c r="J396" s="884"/>
      <c r="K396" s="886"/>
      <c r="L396" s="884"/>
      <c r="M396" s="884"/>
      <c r="N396" s="884"/>
      <c r="O396" s="884"/>
      <c r="P396" s="884"/>
      <c r="Q396" s="884"/>
      <c r="R396" s="884"/>
      <c r="S396" s="884"/>
      <c r="T396" s="884"/>
      <c r="U396" s="884"/>
      <c r="V396" s="884"/>
      <c r="W396" s="884"/>
      <c r="X396" s="884"/>
      <c r="Y396" s="884"/>
      <c r="Z396" s="884"/>
    </row>
    <row r="397" spans="1:26" ht="12.75" customHeight="1">
      <c r="A397" s="884"/>
      <c r="B397" s="884"/>
      <c r="C397" s="884"/>
      <c r="D397" s="884"/>
      <c r="E397" s="884"/>
      <c r="F397" s="885"/>
      <c r="G397" s="884"/>
      <c r="H397" s="884"/>
      <c r="I397" s="884"/>
      <c r="J397" s="884"/>
      <c r="K397" s="886"/>
      <c r="L397" s="884"/>
      <c r="M397" s="884"/>
      <c r="N397" s="884"/>
      <c r="O397" s="884"/>
      <c r="P397" s="884"/>
      <c r="Q397" s="884"/>
      <c r="R397" s="884"/>
      <c r="S397" s="884"/>
      <c r="T397" s="884"/>
      <c r="U397" s="884"/>
      <c r="V397" s="884"/>
      <c r="W397" s="884"/>
      <c r="X397" s="884"/>
      <c r="Y397" s="884"/>
      <c r="Z397" s="884"/>
    </row>
    <row r="398" spans="1:26" ht="12.75" customHeight="1">
      <c r="A398" s="884"/>
      <c r="B398" s="884"/>
      <c r="C398" s="884"/>
      <c r="D398" s="884"/>
      <c r="E398" s="884"/>
      <c r="F398" s="885"/>
      <c r="G398" s="884"/>
      <c r="H398" s="884"/>
      <c r="I398" s="884"/>
      <c r="J398" s="884"/>
      <c r="K398" s="886"/>
      <c r="L398" s="884"/>
      <c r="M398" s="884"/>
      <c r="N398" s="884"/>
      <c r="O398" s="884"/>
      <c r="P398" s="884"/>
      <c r="Q398" s="884"/>
      <c r="R398" s="884"/>
      <c r="S398" s="884"/>
      <c r="T398" s="884"/>
      <c r="U398" s="884"/>
      <c r="V398" s="884"/>
      <c r="W398" s="884"/>
      <c r="X398" s="884"/>
      <c r="Y398" s="884"/>
      <c r="Z398" s="884"/>
    </row>
    <row r="399" spans="1:26" ht="12.75" customHeight="1">
      <c r="A399" s="884"/>
      <c r="B399" s="884"/>
      <c r="C399" s="884"/>
      <c r="D399" s="884"/>
      <c r="E399" s="884"/>
      <c r="F399" s="885"/>
      <c r="G399" s="884"/>
      <c r="H399" s="884"/>
      <c r="I399" s="884"/>
      <c r="J399" s="884"/>
      <c r="K399" s="886"/>
      <c r="L399" s="884"/>
      <c r="M399" s="884"/>
      <c r="N399" s="884"/>
      <c r="O399" s="884"/>
      <c r="P399" s="884"/>
      <c r="Q399" s="884"/>
      <c r="R399" s="884"/>
      <c r="S399" s="884"/>
      <c r="T399" s="884"/>
      <c r="U399" s="884"/>
      <c r="V399" s="884"/>
      <c r="W399" s="884"/>
      <c r="X399" s="884"/>
      <c r="Y399" s="884"/>
      <c r="Z399" s="884"/>
    </row>
    <row r="400" spans="1:26" ht="12.75" customHeight="1">
      <c r="A400" s="884"/>
      <c r="B400" s="884"/>
      <c r="C400" s="884"/>
      <c r="D400" s="884"/>
      <c r="E400" s="884"/>
      <c r="F400" s="885"/>
      <c r="G400" s="884"/>
      <c r="H400" s="884"/>
      <c r="I400" s="884"/>
      <c r="J400" s="884"/>
      <c r="K400" s="886"/>
      <c r="L400" s="884"/>
      <c r="M400" s="884"/>
      <c r="N400" s="884"/>
      <c r="O400" s="884"/>
      <c r="P400" s="884"/>
      <c r="Q400" s="884"/>
      <c r="R400" s="884"/>
      <c r="S400" s="884"/>
      <c r="T400" s="884"/>
      <c r="U400" s="884"/>
      <c r="V400" s="884"/>
      <c r="W400" s="884"/>
      <c r="X400" s="884"/>
      <c r="Y400" s="884"/>
      <c r="Z400" s="884"/>
    </row>
    <row r="401" spans="1:26" ht="12.75" customHeight="1">
      <c r="A401" s="884"/>
      <c r="B401" s="884"/>
      <c r="C401" s="884"/>
      <c r="D401" s="884"/>
      <c r="E401" s="884"/>
      <c r="F401" s="885"/>
      <c r="G401" s="884"/>
      <c r="H401" s="884"/>
      <c r="I401" s="884"/>
      <c r="J401" s="884"/>
      <c r="K401" s="886"/>
      <c r="L401" s="884"/>
      <c r="M401" s="884"/>
      <c r="N401" s="884"/>
      <c r="O401" s="884"/>
      <c r="P401" s="884"/>
      <c r="Q401" s="884"/>
      <c r="R401" s="884"/>
      <c r="S401" s="884"/>
      <c r="T401" s="884"/>
      <c r="U401" s="884"/>
      <c r="V401" s="884"/>
      <c r="W401" s="884"/>
      <c r="X401" s="884"/>
      <c r="Y401" s="884"/>
      <c r="Z401" s="884"/>
    </row>
    <row r="402" spans="1:26" ht="12.75" customHeight="1">
      <c r="A402" s="884"/>
      <c r="B402" s="884"/>
      <c r="C402" s="884"/>
      <c r="D402" s="884"/>
      <c r="E402" s="884"/>
      <c r="F402" s="885"/>
      <c r="G402" s="884"/>
      <c r="H402" s="884"/>
      <c r="I402" s="884"/>
      <c r="J402" s="884"/>
      <c r="K402" s="886"/>
      <c r="L402" s="884"/>
      <c r="M402" s="884"/>
      <c r="N402" s="884"/>
      <c r="O402" s="884"/>
      <c r="P402" s="884"/>
      <c r="Q402" s="884"/>
      <c r="R402" s="884"/>
      <c r="S402" s="884"/>
      <c r="T402" s="884"/>
      <c r="U402" s="884"/>
      <c r="V402" s="884"/>
      <c r="W402" s="884"/>
      <c r="X402" s="884"/>
      <c r="Y402" s="884"/>
      <c r="Z402" s="884"/>
    </row>
    <row r="403" spans="1:26" ht="12.75" customHeight="1">
      <c r="A403" s="884"/>
      <c r="B403" s="884"/>
      <c r="C403" s="884"/>
      <c r="D403" s="884"/>
      <c r="E403" s="884"/>
      <c r="F403" s="885"/>
      <c r="G403" s="884"/>
      <c r="H403" s="884"/>
      <c r="I403" s="884"/>
      <c r="J403" s="884"/>
      <c r="K403" s="886"/>
      <c r="L403" s="884"/>
      <c r="M403" s="884"/>
      <c r="N403" s="884"/>
      <c r="O403" s="884"/>
      <c r="P403" s="884"/>
      <c r="Q403" s="884"/>
      <c r="R403" s="884"/>
      <c r="S403" s="884"/>
      <c r="T403" s="884"/>
      <c r="U403" s="884"/>
      <c r="V403" s="884"/>
      <c r="W403" s="884"/>
      <c r="X403" s="884"/>
      <c r="Y403" s="884"/>
      <c r="Z403" s="884"/>
    </row>
    <row r="404" spans="1:26" ht="12.75" customHeight="1">
      <c r="A404" s="884"/>
      <c r="B404" s="884"/>
      <c r="C404" s="884"/>
      <c r="D404" s="884"/>
      <c r="E404" s="884"/>
      <c r="F404" s="885"/>
      <c r="G404" s="884"/>
      <c r="H404" s="884"/>
      <c r="I404" s="884"/>
      <c r="J404" s="884"/>
      <c r="K404" s="886"/>
      <c r="L404" s="884"/>
      <c r="M404" s="884"/>
      <c r="N404" s="884"/>
      <c r="O404" s="884"/>
      <c r="P404" s="884"/>
      <c r="Q404" s="884"/>
      <c r="R404" s="884"/>
      <c r="S404" s="884"/>
      <c r="T404" s="884"/>
      <c r="U404" s="884"/>
      <c r="V404" s="884"/>
      <c r="W404" s="884"/>
      <c r="X404" s="884"/>
      <c r="Y404" s="884"/>
      <c r="Z404" s="884"/>
    </row>
    <row r="405" spans="1:26" ht="12.75" customHeight="1">
      <c r="A405" s="884"/>
      <c r="B405" s="884"/>
      <c r="C405" s="884"/>
      <c r="D405" s="884"/>
      <c r="E405" s="884"/>
      <c r="F405" s="885"/>
      <c r="G405" s="884"/>
      <c r="H405" s="884"/>
      <c r="I405" s="884"/>
      <c r="J405" s="884"/>
      <c r="K405" s="886"/>
      <c r="L405" s="884"/>
      <c r="M405" s="884"/>
      <c r="N405" s="884"/>
      <c r="O405" s="884"/>
      <c r="P405" s="884"/>
      <c r="Q405" s="884"/>
      <c r="R405" s="884"/>
      <c r="S405" s="884"/>
      <c r="T405" s="884"/>
      <c r="U405" s="884"/>
      <c r="V405" s="884"/>
      <c r="W405" s="884"/>
      <c r="X405" s="884"/>
      <c r="Y405" s="884"/>
      <c r="Z405" s="884"/>
    </row>
    <row r="406" spans="1:26" ht="12.75" customHeight="1">
      <c r="A406" s="884"/>
      <c r="B406" s="884"/>
      <c r="C406" s="884"/>
      <c r="D406" s="884"/>
      <c r="E406" s="884"/>
      <c r="F406" s="885"/>
      <c r="G406" s="884"/>
      <c r="H406" s="884"/>
      <c r="I406" s="884"/>
      <c r="J406" s="884"/>
      <c r="K406" s="886"/>
      <c r="L406" s="884"/>
      <c r="M406" s="884"/>
      <c r="N406" s="884"/>
      <c r="O406" s="884"/>
      <c r="P406" s="884"/>
      <c r="Q406" s="884"/>
      <c r="R406" s="884"/>
      <c r="S406" s="884"/>
      <c r="T406" s="884"/>
      <c r="U406" s="884"/>
      <c r="V406" s="884"/>
      <c r="W406" s="884"/>
      <c r="X406" s="884"/>
      <c r="Y406" s="884"/>
      <c r="Z406" s="884"/>
    </row>
    <row r="407" spans="1:26" ht="12.75" customHeight="1">
      <c r="A407" s="884"/>
      <c r="B407" s="884"/>
      <c r="C407" s="884"/>
      <c r="D407" s="884"/>
      <c r="E407" s="884"/>
      <c r="F407" s="885"/>
      <c r="G407" s="884"/>
      <c r="H407" s="884"/>
      <c r="I407" s="884"/>
      <c r="J407" s="884"/>
      <c r="K407" s="886"/>
      <c r="L407" s="884"/>
      <c r="M407" s="884"/>
      <c r="N407" s="884"/>
      <c r="O407" s="884"/>
      <c r="P407" s="884"/>
      <c r="Q407" s="884"/>
      <c r="R407" s="884"/>
      <c r="S407" s="884"/>
      <c r="T407" s="884"/>
      <c r="U407" s="884"/>
      <c r="V407" s="884"/>
      <c r="W407" s="884"/>
      <c r="X407" s="884"/>
      <c r="Y407" s="884"/>
      <c r="Z407" s="884"/>
    </row>
    <row r="408" spans="1:26" ht="12.75" customHeight="1">
      <c r="A408" s="884"/>
      <c r="B408" s="884"/>
      <c r="C408" s="884"/>
      <c r="D408" s="884"/>
      <c r="E408" s="884"/>
      <c r="F408" s="885"/>
      <c r="G408" s="884"/>
      <c r="H408" s="884"/>
      <c r="I408" s="884"/>
      <c r="J408" s="884"/>
      <c r="K408" s="886"/>
      <c r="L408" s="884"/>
      <c r="M408" s="884"/>
      <c r="N408" s="884"/>
      <c r="O408" s="884"/>
      <c r="P408" s="884"/>
      <c r="Q408" s="884"/>
      <c r="R408" s="884"/>
      <c r="S408" s="884"/>
      <c r="T408" s="884"/>
      <c r="U408" s="884"/>
      <c r="V408" s="884"/>
      <c r="W408" s="884"/>
      <c r="X408" s="884"/>
      <c r="Y408" s="884"/>
      <c r="Z408" s="884"/>
    </row>
    <row r="409" spans="1:26" ht="12.75" customHeight="1">
      <c r="A409" s="884"/>
      <c r="B409" s="884"/>
      <c r="C409" s="884"/>
      <c r="D409" s="884"/>
      <c r="E409" s="884"/>
      <c r="F409" s="885"/>
      <c r="G409" s="884"/>
      <c r="H409" s="884"/>
      <c r="I409" s="884"/>
      <c r="J409" s="884"/>
      <c r="K409" s="886"/>
      <c r="L409" s="884"/>
      <c r="M409" s="884"/>
      <c r="N409" s="884"/>
      <c r="O409" s="884"/>
      <c r="P409" s="884"/>
      <c r="Q409" s="884"/>
      <c r="R409" s="884"/>
      <c r="S409" s="884"/>
      <c r="T409" s="884"/>
      <c r="U409" s="884"/>
      <c r="V409" s="884"/>
      <c r="W409" s="884"/>
      <c r="X409" s="884"/>
      <c r="Y409" s="884"/>
      <c r="Z409" s="884"/>
    </row>
    <row r="410" spans="1:26" ht="12.75" customHeight="1">
      <c r="A410" s="884"/>
      <c r="B410" s="884"/>
      <c r="C410" s="884"/>
      <c r="D410" s="884"/>
      <c r="E410" s="884"/>
      <c r="F410" s="885"/>
      <c r="G410" s="884"/>
      <c r="H410" s="884"/>
      <c r="I410" s="884"/>
      <c r="J410" s="884"/>
      <c r="K410" s="886"/>
      <c r="L410" s="884"/>
      <c r="M410" s="884"/>
      <c r="N410" s="884"/>
      <c r="O410" s="884"/>
      <c r="P410" s="884"/>
      <c r="Q410" s="884"/>
      <c r="R410" s="884"/>
      <c r="S410" s="884"/>
      <c r="T410" s="884"/>
      <c r="U410" s="884"/>
      <c r="V410" s="884"/>
      <c r="W410" s="884"/>
      <c r="X410" s="884"/>
      <c r="Y410" s="884"/>
      <c r="Z410" s="884"/>
    </row>
    <row r="411" spans="1:26" ht="12.75" customHeight="1">
      <c r="A411" s="884"/>
      <c r="B411" s="884"/>
      <c r="C411" s="884"/>
      <c r="D411" s="884"/>
      <c r="E411" s="884"/>
      <c r="F411" s="885"/>
      <c r="G411" s="884"/>
      <c r="H411" s="884"/>
      <c r="I411" s="884"/>
      <c r="J411" s="884"/>
      <c r="K411" s="886"/>
      <c r="L411" s="884"/>
      <c r="M411" s="884"/>
      <c r="N411" s="884"/>
      <c r="O411" s="884"/>
      <c r="P411" s="884"/>
      <c r="Q411" s="884"/>
      <c r="R411" s="884"/>
      <c r="S411" s="884"/>
      <c r="T411" s="884"/>
      <c r="U411" s="884"/>
      <c r="V411" s="884"/>
      <c r="W411" s="884"/>
      <c r="X411" s="884"/>
      <c r="Y411" s="884"/>
      <c r="Z411" s="884"/>
    </row>
    <row r="412" spans="1:26" ht="12.75" customHeight="1">
      <c r="A412" s="884"/>
      <c r="B412" s="884"/>
      <c r="C412" s="884"/>
      <c r="D412" s="884"/>
      <c r="E412" s="884"/>
      <c r="F412" s="885"/>
      <c r="G412" s="884"/>
      <c r="H412" s="884"/>
      <c r="I412" s="884"/>
      <c r="J412" s="884"/>
      <c r="K412" s="886"/>
      <c r="L412" s="884"/>
      <c r="M412" s="884"/>
      <c r="N412" s="884"/>
      <c r="O412" s="884"/>
      <c r="P412" s="884"/>
      <c r="Q412" s="884"/>
      <c r="R412" s="884"/>
      <c r="S412" s="884"/>
      <c r="T412" s="884"/>
      <c r="U412" s="884"/>
      <c r="V412" s="884"/>
      <c r="W412" s="884"/>
      <c r="X412" s="884"/>
      <c r="Y412" s="884"/>
      <c r="Z412" s="884"/>
    </row>
    <row r="413" spans="1:26" ht="12.75" customHeight="1">
      <c r="A413" s="884"/>
      <c r="B413" s="884"/>
      <c r="C413" s="884"/>
      <c r="D413" s="884"/>
      <c r="E413" s="884"/>
      <c r="F413" s="885"/>
      <c r="G413" s="884"/>
      <c r="H413" s="884"/>
      <c r="I413" s="884"/>
      <c r="J413" s="884"/>
      <c r="K413" s="886"/>
      <c r="L413" s="884"/>
      <c r="M413" s="884"/>
      <c r="N413" s="884"/>
      <c r="O413" s="884"/>
      <c r="P413" s="884"/>
      <c r="Q413" s="884"/>
      <c r="R413" s="884"/>
      <c r="S413" s="884"/>
      <c r="T413" s="884"/>
      <c r="U413" s="884"/>
      <c r="V413" s="884"/>
      <c r="W413" s="884"/>
      <c r="X413" s="884"/>
      <c r="Y413" s="884"/>
      <c r="Z413" s="884"/>
    </row>
    <row r="414" spans="1:26" ht="12.75" customHeight="1">
      <c r="A414" s="884"/>
      <c r="B414" s="884"/>
      <c r="C414" s="884"/>
      <c r="D414" s="884"/>
      <c r="E414" s="884"/>
      <c r="F414" s="885"/>
      <c r="G414" s="884"/>
      <c r="H414" s="884"/>
      <c r="I414" s="884"/>
      <c r="J414" s="884"/>
      <c r="K414" s="886"/>
      <c r="L414" s="884"/>
      <c r="M414" s="884"/>
      <c r="N414" s="884"/>
      <c r="O414" s="884"/>
      <c r="P414" s="884"/>
      <c r="Q414" s="884"/>
      <c r="R414" s="884"/>
      <c r="S414" s="884"/>
      <c r="T414" s="884"/>
      <c r="U414" s="884"/>
      <c r="V414" s="884"/>
      <c r="W414" s="884"/>
      <c r="X414" s="884"/>
      <c r="Y414" s="884"/>
      <c r="Z414" s="884"/>
    </row>
    <row r="415" spans="1:26" ht="12.75" customHeight="1">
      <c r="A415" s="884"/>
      <c r="B415" s="884"/>
      <c r="C415" s="884"/>
      <c r="D415" s="884"/>
      <c r="E415" s="884"/>
      <c r="F415" s="885"/>
      <c r="G415" s="884"/>
      <c r="H415" s="884"/>
      <c r="I415" s="884"/>
      <c r="J415" s="884"/>
      <c r="K415" s="886"/>
      <c r="L415" s="884"/>
      <c r="M415" s="884"/>
      <c r="N415" s="884"/>
      <c r="O415" s="884"/>
      <c r="P415" s="884"/>
      <c r="Q415" s="884"/>
      <c r="R415" s="884"/>
      <c r="S415" s="884"/>
      <c r="T415" s="884"/>
      <c r="U415" s="884"/>
      <c r="V415" s="884"/>
      <c r="W415" s="884"/>
      <c r="X415" s="884"/>
      <c r="Y415" s="884"/>
      <c r="Z415" s="884"/>
    </row>
    <row r="416" spans="1:26" ht="12.75" customHeight="1">
      <c r="A416" s="884"/>
      <c r="B416" s="884"/>
      <c r="C416" s="884"/>
      <c r="D416" s="884"/>
      <c r="E416" s="884"/>
      <c r="F416" s="885"/>
      <c r="G416" s="884"/>
      <c r="H416" s="884"/>
      <c r="I416" s="884"/>
      <c r="J416" s="884"/>
      <c r="K416" s="886"/>
      <c r="L416" s="884"/>
      <c r="M416" s="884"/>
      <c r="N416" s="884"/>
      <c r="O416" s="884"/>
      <c r="P416" s="884"/>
      <c r="Q416" s="884"/>
      <c r="R416" s="884"/>
      <c r="S416" s="884"/>
      <c r="T416" s="884"/>
      <c r="U416" s="884"/>
      <c r="V416" s="884"/>
      <c r="W416" s="884"/>
      <c r="X416" s="884"/>
      <c r="Y416" s="884"/>
      <c r="Z416" s="884"/>
    </row>
    <row r="417" spans="1:26" ht="12.75" customHeight="1">
      <c r="A417" s="884"/>
      <c r="B417" s="884"/>
      <c r="C417" s="884"/>
      <c r="D417" s="884"/>
      <c r="E417" s="884"/>
      <c r="F417" s="885"/>
      <c r="G417" s="884"/>
      <c r="H417" s="884"/>
      <c r="I417" s="884"/>
      <c r="J417" s="884"/>
      <c r="K417" s="886"/>
      <c r="L417" s="884"/>
      <c r="M417" s="884"/>
      <c r="N417" s="884"/>
      <c r="O417" s="884"/>
      <c r="P417" s="884"/>
      <c r="Q417" s="884"/>
      <c r="R417" s="884"/>
      <c r="S417" s="884"/>
      <c r="T417" s="884"/>
      <c r="U417" s="884"/>
      <c r="V417" s="884"/>
      <c r="W417" s="884"/>
      <c r="X417" s="884"/>
      <c r="Y417" s="884"/>
      <c r="Z417" s="884"/>
    </row>
    <row r="418" spans="1:26" ht="12.75" customHeight="1">
      <c r="A418" s="884"/>
      <c r="B418" s="884"/>
      <c r="C418" s="884"/>
      <c r="D418" s="884"/>
      <c r="E418" s="884"/>
      <c r="F418" s="885"/>
      <c r="G418" s="884"/>
      <c r="H418" s="884"/>
      <c r="I418" s="884"/>
      <c r="J418" s="884"/>
      <c r="K418" s="886"/>
      <c r="L418" s="884"/>
      <c r="M418" s="884"/>
      <c r="N418" s="884"/>
      <c r="O418" s="884"/>
      <c r="P418" s="884"/>
      <c r="Q418" s="884"/>
      <c r="R418" s="884"/>
      <c r="S418" s="884"/>
      <c r="T418" s="884"/>
      <c r="U418" s="884"/>
      <c r="V418" s="884"/>
      <c r="W418" s="884"/>
      <c r="X418" s="884"/>
      <c r="Y418" s="884"/>
      <c r="Z418" s="884"/>
    </row>
    <row r="419" spans="1:26" ht="12.75" customHeight="1">
      <c r="A419" s="884"/>
      <c r="B419" s="884"/>
      <c r="C419" s="884"/>
      <c r="D419" s="884"/>
      <c r="E419" s="884"/>
      <c r="F419" s="885"/>
      <c r="G419" s="884"/>
      <c r="H419" s="884"/>
      <c r="I419" s="884"/>
      <c r="J419" s="884"/>
      <c r="K419" s="886"/>
      <c r="L419" s="884"/>
      <c r="M419" s="884"/>
      <c r="N419" s="884"/>
      <c r="O419" s="884"/>
      <c r="P419" s="884"/>
      <c r="Q419" s="884"/>
      <c r="R419" s="884"/>
      <c r="S419" s="884"/>
      <c r="T419" s="884"/>
      <c r="U419" s="884"/>
      <c r="V419" s="884"/>
      <c r="W419" s="884"/>
      <c r="X419" s="884"/>
      <c r="Y419" s="884"/>
      <c r="Z419" s="884"/>
    </row>
    <row r="420" spans="1:26" ht="12.75" customHeight="1">
      <c r="A420" s="884"/>
      <c r="B420" s="884"/>
      <c r="C420" s="884"/>
      <c r="D420" s="884"/>
      <c r="E420" s="884"/>
      <c r="F420" s="885"/>
      <c r="G420" s="884"/>
      <c r="H420" s="884"/>
      <c r="I420" s="884"/>
      <c r="J420" s="884"/>
      <c r="K420" s="886"/>
      <c r="L420" s="884"/>
      <c r="M420" s="884"/>
      <c r="N420" s="884"/>
      <c r="O420" s="884"/>
      <c r="P420" s="884"/>
      <c r="Q420" s="884"/>
      <c r="R420" s="884"/>
      <c r="S420" s="884"/>
      <c r="T420" s="884"/>
      <c r="U420" s="884"/>
      <c r="V420" s="884"/>
      <c r="W420" s="884"/>
      <c r="X420" s="884"/>
      <c r="Y420" s="884"/>
      <c r="Z420" s="884"/>
    </row>
    <row r="421" spans="1:26" ht="12.75" customHeight="1">
      <c r="A421" s="884"/>
      <c r="B421" s="884"/>
      <c r="C421" s="884"/>
      <c r="D421" s="884"/>
      <c r="E421" s="884"/>
      <c r="F421" s="885"/>
      <c r="G421" s="884"/>
      <c r="H421" s="884"/>
      <c r="I421" s="884"/>
      <c r="J421" s="884"/>
      <c r="K421" s="886"/>
      <c r="L421" s="884"/>
      <c r="M421" s="884"/>
      <c r="N421" s="884"/>
      <c r="O421" s="884"/>
      <c r="P421" s="884"/>
      <c r="Q421" s="884"/>
      <c r="R421" s="884"/>
      <c r="S421" s="884"/>
      <c r="T421" s="884"/>
      <c r="U421" s="884"/>
      <c r="V421" s="884"/>
      <c r="W421" s="884"/>
      <c r="X421" s="884"/>
      <c r="Y421" s="884"/>
      <c r="Z421" s="884"/>
    </row>
    <row r="422" spans="1:26" ht="12.75" customHeight="1">
      <c r="A422" s="884"/>
      <c r="B422" s="884"/>
      <c r="C422" s="884"/>
      <c r="D422" s="884"/>
      <c r="E422" s="884"/>
      <c r="F422" s="885"/>
      <c r="G422" s="884"/>
      <c r="H422" s="884"/>
      <c r="I422" s="884"/>
      <c r="J422" s="884"/>
      <c r="K422" s="886"/>
      <c r="L422" s="884"/>
      <c r="M422" s="884"/>
      <c r="N422" s="884"/>
      <c r="O422" s="884"/>
      <c r="P422" s="884"/>
      <c r="Q422" s="884"/>
      <c r="R422" s="884"/>
      <c r="S422" s="884"/>
      <c r="T422" s="884"/>
      <c r="U422" s="884"/>
      <c r="V422" s="884"/>
      <c r="W422" s="884"/>
      <c r="X422" s="884"/>
      <c r="Y422" s="884"/>
      <c r="Z422" s="884"/>
    </row>
    <row r="423" spans="1:26" ht="12.75" customHeight="1">
      <c r="A423" s="884"/>
      <c r="B423" s="884"/>
      <c r="C423" s="884"/>
      <c r="D423" s="884"/>
      <c r="E423" s="884"/>
      <c r="F423" s="885"/>
      <c r="G423" s="884"/>
      <c r="H423" s="884"/>
      <c r="I423" s="884"/>
      <c r="J423" s="884"/>
      <c r="K423" s="886"/>
      <c r="L423" s="884"/>
      <c r="M423" s="884"/>
      <c r="N423" s="884"/>
      <c r="O423" s="884"/>
      <c r="P423" s="884"/>
      <c r="Q423" s="884"/>
      <c r="R423" s="884"/>
      <c r="S423" s="884"/>
      <c r="T423" s="884"/>
      <c r="U423" s="884"/>
      <c r="V423" s="884"/>
      <c r="W423" s="884"/>
      <c r="X423" s="884"/>
      <c r="Y423" s="884"/>
      <c r="Z423" s="884"/>
    </row>
    <row r="424" spans="1:26" ht="12.75" customHeight="1">
      <c r="A424" s="884"/>
      <c r="B424" s="884"/>
      <c r="C424" s="884"/>
      <c r="D424" s="884"/>
      <c r="E424" s="884"/>
      <c r="F424" s="885"/>
      <c r="G424" s="884"/>
      <c r="H424" s="884"/>
      <c r="I424" s="884"/>
      <c r="J424" s="884"/>
      <c r="K424" s="886"/>
      <c r="L424" s="884"/>
      <c r="M424" s="884"/>
      <c r="N424" s="884"/>
      <c r="O424" s="884"/>
      <c r="P424" s="884"/>
      <c r="Q424" s="884"/>
      <c r="R424" s="884"/>
      <c r="S424" s="884"/>
      <c r="T424" s="884"/>
      <c r="U424" s="884"/>
      <c r="V424" s="884"/>
      <c r="W424" s="884"/>
      <c r="X424" s="884"/>
      <c r="Y424" s="884"/>
      <c r="Z424" s="884"/>
    </row>
    <row r="425" spans="1:26" ht="12.75" customHeight="1">
      <c r="A425" s="884"/>
      <c r="B425" s="884"/>
      <c r="C425" s="884"/>
      <c r="D425" s="884"/>
      <c r="E425" s="884"/>
      <c r="F425" s="885"/>
      <c r="G425" s="884"/>
      <c r="H425" s="884"/>
      <c r="I425" s="884"/>
      <c r="J425" s="884"/>
      <c r="K425" s="886"/>
      <c r="L425" s="884"/>
      <c r="M425" s="884"/>
      <c r="N425" s="884"/>
      <c r="O425" s="884"/>
      <c r="P425" s="884"/>
      <c r="Q425" s="884"/>
      <c r="R425" s="884"/>
      <c r="S425" s="884"/>
      <c r="T425" s="884"/>
      <c r="U425" s="884"/>
      <c r="V425" s="884"/>
      <c r="W425" s="884"/>
      <c r="X425" s="884"/>
      <c r="Y425" s="884"/>
      <c r="Z425" s="884"/>
    </row>
    <row r="426" spans="1:26" ht="12.75" customHeight="1">
      <c r="A426" s="884"/>
      <c r="B426" s="884"/>
      <c r="C426" s="884"/>
      <c r="D426" s="884"/>
      <c r="E426" s="884"/>
      <c r="F426" s="885"/>
      <c r="G426" s="884"/>
      <c r="H426" s="884"/>
      <c r="I426" s="884"/>
      <c r="J426" s="884"/>
      <c r="K426" s="886"/>
      <c r="L426" s="884"/>
      <c r="M426" s="884"/>
      <c r="N426" s="884"/>
      <c r="O426" s="884"/>
      <c r="P426" s="884"/>
      <c r="Q426" s="884"/>
      <c r="R426" s="884"/>
      <c r="S426" s="884"/>
      <c r="T426" s="884"/>
      <c r="U426" s="884"/>
      <c r="V426" s="884"/>
      <c r="W426" s="884"/>
      <c r="X426" s="884"/>
      <c r="Y426" s="884"/>
      <c r="Z426" s="884"/>
    </row>
    <row r="427" spans="1:26" ht="12.75" customHeight="1">
      <c r="A427" s="884"/>
      <c r="B427" s="884"/>
      <c r="C427" s="884"/>
      <c r="D427" s="884"/>
      <c r="E427" s="884"/>
      <c r="F427" s="885"/>
      <c r="G427" s="884"/>
      <c r="H427" s="884"/>
      <c r="I427" s="884"/>
      <c r="J427" s="884"/>
      <c r="K427" s="886"/>
      <c r="L427" s="884"/>
      <c r="M427" s="884"/>
      <c r="N427" s="884"/>
      <c r="O427" s="884"/>
      <c r="P427" s="884"/>
      <c r="Q427" s="884"/>
      <c r="R427" s="884"/>
      <c r="S427" s="884"/>
      <c r="T427" s="884"/>
      <c r="U427" s="884"/>
      <c r="V427" s="884"/>
      <c r="W427" s="884"/>
      <c r="X427" s="884"/>
      <c r="Y427" s="884"/>
      <c r="Z427" s="884"/>
    </row>
    <row r="428" spans="1:26" ht="12.75" customHeight="1">
      <c r="A428" s="884"/>
      <c r="B428" s="884"/>
      <c r="C428" s="884"/>
      <c r="D428" s="884"/>
      <c r="E428" s="884"/>
      <c r="F428" s="885"/>
      <c r="G428" s="884"/>
      <c r="H428" s="884"/>
      <c r="I428" s="884"/>
      <c r="J428" s="884"/>
      <c r="K428" s="886"/>
      <c r="L428" s="884"/>
      <c r="M428" s="884"/>
      <c r="N428" s="884"/>
      <c r="O428" s="884"/>
      <c r="P428" s="884"/>
      <c r="Q428" s="884"/>
      <c r="R428" s="884"/>
      <c r="S428" s="884"/>
      <c r="T428" s="884"/>
      <c r="U428" s="884"/>
      <c r="V428" s="884"/>
      <c r="W428" s="884"/>
      <c r="X428" s="884"/>
      <c r="Y428" s="884"/>
      <c r="Z428" s="884"/>
    </row>
    <row r="429" spans="1:26" ht="12.75" customHeight="1">
      <c r="A429" s="884"/>
      <c r="B429" s="884"/>
      <c r="C429" s="884"/>
      <c r="D429" s="884"/>
      <c r="E429" s="884"/>
      <c r="F429" s="885"/>
      <c r="G429" s="884"/>
      <c r="H429" s="884"/>
      <c r="I429" s="884"/>
      <c r="J429" s="884"/>
      <c r="K429" s="886"/>
      <c r="L429" s="884"/>
      <c r="M429" s="884"/>
      <c r="N429" s="884"/>
      <c r="O429" s="884"/>
      <c r="P429" s="884"/>
      <c r="Q429" s="884"/>
      <c r="R429" s="884"/>
      <c r="S429" s="884"/>
      <c r="T429" s="884"/>
      <c r="U429" s="884"/>
      <c r="V429" s="884"/>
      <c r="W429" s="884"/>
      <c r="X429" s="884"/>
      <c r="Y429" s="884"/>
      <c r="Z429" s="884"/>
    </row>
    <row r="430" spans="1:26" ht="12.75" customHeight="1">
      <c r="A430" s="884"/>
      <c r="B430" s="884"/>
      <c r="C430" s="884"/>
      <c r="D430" s="884"/>
      <c r="E430" s="884"/>
      <c r="F430" s="885"/>
      <c r="G430" s="884"/>
      <c r="H430" s="884"/>
      <c r="I430" s="884"/>
      <c r="J430" s="884"/>
      <c r="K430" s="886"/>
      <c r="L430" s="884"/>
      <c r="M430" s="884"/>
      <c r="N430" s="884"/>
      <c r="O430" s="884"/>
      <c r="P430" s="884"/>
      <c r="Q430" s="884"/>
      <c r="R430" s="884"/>
      <c r="S430" s="884"/>
      <c r="T430" s="884"/>
      <c r="U430" s="884"/>
      <c r="V430" s="884"/>
      <c r="W430" s="884"/>
      <c r="X430" s="884"/>
      <c r="Y430" s="884"/>
      <c r="Z430" s="884"/>
    </row>
    <row r="431" spans="1:26" ht="12.75" customHeight="1">
      <c r="A431" s="884"/>
      <c r="B431" s="884"/>
      <c r="C431" s="884"/>
      <c r="D431" s="884"/>
      <c r="E431" s="884"/>
      <c r="F431" s="885"/>
      <c r="G431" s="884"/>
      <c r="H431" s="884"/>
      <c r="I431" s="884"/>
      <c r="J431" s="884"/>
      <c r="K431" s="886"/>
      <c r="L431" s="884"/>
      <c r="M431" s="884"/>
      <c r="N431" s="884"/>
      <c r="O431" s="884"/>
      <c r="P431" s="884"/>
      <c r="Q431" s="884"/>
      <c r="R431" s="884"/>
      <c r="S431" s="884"/>
      <c r="T431" s="884"/>
      <c r="U431" s="884"/>
      <c r="V431" s="884"/>
      <c r="W431" s="884"/>
      <c r="X431" s="884"/>
      <c r="Y431" s="884"/>
      <c r="Z431" s="884"/>
    </row>
    <row r="432" spans="1:26" ht="12.75" customHeight="1">
      <c r="A432" s="884"/>
      <c r="B432" s="884"/>
      <c r="C432" s="884"/>
      <c r="D432" s="884"/>
      <c r="E432" s="884"/>
      <c r="F432" s="885"/>
      <c r="G432" s="884"/>
      <c r="H432" s="884"/>
      <c r="I432" s="884"/>
      <c r="J432" s="884"/>
      <c r="K432" s="886"/>
      <c r="L432" s="884"/>
      <c r="M432" s="884"/>
      <c r="N432" s="884"/>
      <c r="O432" s="884"/>
      <c r="P432" s="884"/>
      <c r="Q432" s="884"/>
      <c r="R432" s="884"/>
      <c r="S432" s="884"/>
      <c r="T432" s="884"/>
      <c r="U432" s="884"/>
      <c r="V432" s="884"/>
      <c r="W432" s="884"/>
      <c r="X432" s="884"/>
      <c r="Y432" s="884"/>
      <c r="Z432" s="884"/>
    </row>
    <row r="433" spans="1:26" ht="12.75" customHeight="1">
      <c r="A433" s="884"/>
      <c r="B433" s="884"/>
      <c r="C433" s="884"/>
      <c r="D433" s="884"/>
      <c r="E433" s="884"/>
      <c r="F433" s="885"/>
      <c r="G433" s="884"/>
      <c r="H433" s="884"/>
      <c r="I433" s="884"/>
      <c r="J433" s="884"/>
      <c r="K433" s="886"/>
      <c r="L433" s="884"/>
      <c r="M433" s="884"/>
      <c r="N433" s="884"/>
      <c r="O433" s="884"/>
      <c r="P433" s="884"/>
      <c r="Q433" s="884"/>
      <c r="R433" s="884"/>
      <c r="S433" s="884"/>
      <c r="T433" s="884"/>
      <c r="U433" s="884"/>
      <c r="V433" s="884"/>
      <c r="W433" s="884"/>
      <c r="X433" s="884"/>
      <c r="Y433" s="884"/>
      <c r="Z433" s="884"/>
    </row>
    <row r="434" spans="1:26" ht="12.75" customHeight="1">
      <c r="A434" s="884"/>
      <c r="B434" s="884"/>
      <c r="C434" s="884"/>
      <c r="D434" s="884"/>
      <c r="E434" s="884"/>
      <c r="F434" s="885"/>
      <c r="G434" s="884"/>
      <c r="H434" s="884"/>
      <c r="I434" s="884"/>
      <c r="J434" s="884"/>
      <c r="K434" s="886"/>
      <c r="L434" s="884"/>
      <c r="M434" s="884"/>
      <c r="N434" s="884"/>
      <c r="O434" s="884"/>
      <c r="P434" s="884"/>
      <c r="Q434" s="884"/>
      <c r="R434" s="884"/>
      <c r="S434" s="884"/>
      <c r="T434" s="884"/>
      <c r="U434" s="884"/>
      <c r="V434" s="884"/>
      <c r="W434" s="884"/>
      <c r="X434" s="884"/>
      <c r="Y434" s="884"/>
      <c r="Z434" s="884"/>
    </row>
    <row r="435" spans="1:26" ht="12.75" customHeight="1">
      <c r="A435" s="884"/>
      <c r="B435" s="884"/>
      <c r="C435" s="884"/>
      <c r="D435" s="884"/>
      <c r="E435" s="884"/>
      <c r="F435" s="885"/>
      <c r="G435" s="884"/>
      <c r="H435" s="884"/>
      <c r="I435" s="884"/>
      <c r="J435" s="884"/>
      <c r="K435" s="886"/>
      <c r="L435" s="884"/>
      <c r="M435" s="884"/>
      <c r="N435" s="884"/>
      <c r="O435" s="884"/>
      <c r="P435" s="884"/>
      <c r="Q435" s="884"/>
      <c r="R435" s="884"/>
      <c r="S435" s="884"/>
      <c r="T435" s="884"/>
      <c r="U435" s="884"/>
      <c r="V435" s="884"/>
      <c r="W435" s="884"/>
      <c r="X435" s="884"/>
      <c r="Y435" s="884"/>
      <c r="Z435" s="884"/>
    </row>
    <row r="436" spans="1:26" ht="12.75" customHeight="1">
      <c r="A436" s="884"/>
      <c r="B436" s="884"/>
      <c r="C436" s="884"/>
      <c r="D436" s="884"/>
      <c r="E436" s="884"/>
      <c r="F436" s="885"/>
      <c r="G436" s="884"/>
      <c r="H436" s="884"/>
      <c r="I436" s="884"/>
      <c r="J436" s="884"/>
      <c r="K436" s="886"/>
      <c r="L436" s="884"/>
      <c r="M436" s="884"/>
      <c r="N436" s="884"/>
      <c r="O436" s="884"/>
      <c r="P436" s="884"/>
      <c r="Q436" s="884"/>
      <c r="R436" s="884"/>
      <c r="S436" s="884"/>
      <c r="T436" s="884"/>
      <c r="U436" s="884"/>
      <c r="V436" s="884"/>
      <c r="W436" s="884"/>
      <c r="X436" s="884"/>
      <c r="Y436" s="884"/>
      <c r="Z436" s="884"/>
    </row>
    <row r="437" spans="1:26" ht="12.75" customHeight="1">
      <c r="A437" s="884"/>
      <c r="B437" s="884"/>
      <c r="C437" s="884"/>
      <c r="D437" s="884"/>
      <c r="E437" s="884"/>
      <c r="F437" s="885"/>
      <c r="G437" s="884"/>
      <c r="H437" s="884"/>
      <c r="I437" s="884"/>
      <c r="J437" s="884"/>
      <c r="K437" s="886"/>
      <c r="L437" s="884"/>
      <c r="M437" s="884"/>
      <c r="N437" s="884"/>
      <c r="O437" s="884"/>
      <c r="P437" s="884"/>
      <c r="Q437" s="884"/>
      <c r="R437" s="884"/>
      <c r="S437" s="884"/>
      <c r="T437" s="884"/>
      <c r="U437" s="884"/>
      <c r="V437" s="884"/>
      <c r="W437" s="884"/>
      <c r="X437" s="884"/>
      <c r="Y437" s="884"/>
      <c r="Z437" s="884"/>
    </row>
    <row r="438" spans="1:26" ht="12.75" customHeight="1">
      <c r="A438" s="884"/>
      <c r="B438" s="884"/>
      <c r="C438" s="884"/>
      <c r="D438" s="884"/>
      <c r="E438" s="884"/>
      <c r="F438" s="885"/>
      <c r="G438" s="884"/>
      <c r="H438" s="884"/>
      <c r="I438" s="884"/>
      <c r="J438" s="884"/>
      <c r="K438" s="886"/>
      <c r="L438" s="884"/>
      <c r="M438" s="884"/>
      <c r="N438" s="884"/>
      <c r="O438" s="884"/>
      <c r="P438" s="884"/>
      <c r="Q438" s="884"/>
      <c r="R438" s="884"/>
      <c r="S438" s="884"/>
      <c r="T438" s="884"/>
      <c r="U438" s="884"/>
      <c r="V438" s="884"/>
      <c r="W438" s="884"/>
      <c r="X438" s="884"/>
      <c r="Y438" s="884"/>
      <c r="Z438" s="884"/>
    </row>
    <row r="439" spans="1:26" ht="12.75" customHeight="1">
      <c r="A439" s="884"/>
      <c r="B439" s="884"/>
      <c r="C439" s="884"/>
      <c r="D439" s="884"/>
      <c r="E439" s="884"/>
      <c r="F439" s="885"/>
      <c r="G439" s="884"/>
      <c r="H439" s="884"/>
      <c r="I439" s="884"/>
      <c r="J439" s="884"/>
      <c r="K439" s="886"/>
      <c r="L439" s="884"/>
      <c r="M439" s="884"/>
      <c r="N439" s="884"/>
      <c r="O439" s="884"/>
      <c r="P439" s="884"/>
      <c r="Q439" s="884"/>
      <c r="R439" s="884"/>
      <c r="S439" s="884"/>
      <c r="T439" s="884"/>
      <c r="U439" s="884"/>
      <c r="V439" s="884"/>
      <c r="W439" s="884"/>
      <c r="X439" s="884"/>
      <c r="Y439" s="884"/>
      <c r="Z439" s="884"/>
    </row>
    <row r="440" spans="1:26" ht="12.75" customHeight="1">
      <c r="A440" s="884"/>
      <c r="B440" s="884"/>
      <c r="C440" s="884"/>
      <c r="D440" s="884"/>
      <c r="E440" s="884"/>
      <c r="F440" s="885"/>
      <c r="G440" s="884"/>
      <c r="H440" s="884"/>
      <c r="I440" s="884"/>
      <c r="J440" s="884"/>
      <c r="K440" s="886"/>
      <c r="L440" s="884"/>
      <c r="M440" s="884"/>
      <c r="N440" s="884"/>
      <c r="O440" s="884"/>
      <c r="P440" s="884"/>
      <c r="Q440" s="884"/>
      <c r="R440" s="884"/>
      <c r="S440" s="884"/>
      <c r="T440" s="884"/>
      <c r="U440" s="884"/>
      <c r="V440" s="884"/>
      <c r="W440" s="884"/>
      <c r="X440" s="884"/>
      <c r="Y440" s="884"/>
      <c r="Z440" s="884"/>
    </row>
    <row r="441" spans="1:26" ht="12.75" customHeight="1">
      <c r="A441" s="884"/>
      <c r="B441" s="884"/>
      <c r="C441" s="884"/>
      <c r="D441" s="884"/>
      <c r="E441" s="884"/>
      <c r="F441" s="885"/>
      <c r="G441" s="884"/>
      <c r="H441" s="884"/>
      <c r="I441" s="884"/>
      <c r="J441" s="884"/>
      <c r="K441" s="886"/>
      <c r="L441" s="884"/>
      <c r="M441" s="884"/>
      <c r="N441" s="884"/>
      <c r="O441" s="884"/>
      <c r="P441" s="884"/>
      <c r="Q441" s="884"/>
      <c r="R441" s="884"/>
      <c r="S441" s="884"/>
      <c r="T441" s="884"/>
      <c r="U441" s="884"/>
      <c r="V441" s="884"/>
      <c r="W441" s="884"/>
      <c r="X441" s="884"/>
      <c r="Y441" s="884"/>
      <c r="Z441" s="884"/>
    </row>
    <row r="442" spans="1:26" ht="12.75" customHeight="1">
      <c r="A442" s="884"/>
      <c r="B442" s="884"/>
      <c r="C442" s="884"/>
      <c r="D442" s="884"/>
      <c r="E442" s="884"/>
      <c r="F442" s="885"/>
      <c r="G442" s="884"/>
      <c r="H442" s="884"/>
      <c r="I442" s="884"/>
      <c r="J442" s="884"/>
      <c r="K442" s="886"/>
      <c r="L442" s="884"/>
      <c r="M442" s="884"/>
      <c r="N442" s="884"/>
      <c r="O442" s="884"/>
      <c r="P442" s="884"/>
      <c r="Q442" s="884"/>
      <c r="R442" s="884"/>
      <c r="S442" s="884"/>
      <c r="T442" s="884"/>
      <c r="U442" s="884"/>
      <c r="V442" s="884"/>
      <c r="W442" s="884"/>
      <c r="X442" s="884"/>
      <c r="Y442" s="884"/>
      <c r="Z442" s="884"/>
    </row>
    <row r="443" spans="1:26" ht="12.75" customHeight="1">
      <c r="A443" s="884"/>
      <c r="B443" s="884"/>
      <c r="C443" s="884"/>
      <c r="D443" s="884"/>
      <c r="E443" s="884"/>
      <c r="F443" s="885"/>
      <c r="G443" s="884"/>
      <c r="H443" s="884"/>
      <c r="I443" s="884"/>
      <c r="J443" s="884"/>
      <c r="K443" s="886"/>
      <c r="L443" s="884"/>
      <c r="M443" s="884"/>
      <c r="N443" s="884"/>
      <c r="O443" s="884"/>
      <c r="P443" s="884"/>
      <c r="Q443" s="884"/>
      <c r="R443" s="884"/>
      <c r="S443" s="884"/>
      <c r="T443" s="884"/>
      <c r="U443" s="884"/>
      <c r="V443" s="884"/>
      <c r="W443" s="884"/>
      <c r="X443" s="884"/>
      <c r="Y443" s="884"/>
      <c r="Z443" s="884"/>
    </row>
    <row r="444" spans="1:26" ht="12.75" customHeight="1">
      <c r="A444" s="884"/>
      <c r="B444" s="884"/>
      <c r="C444" s="884"/>
      <c r="D444" s="884"/>
      <c r="E444" s="884"/>
      <c r="F444" s="885"/>
      <c r="G444" s="884"/>
      <c r="H444" s="884"/>
      <c r="I444" s="884"/>
      <c r="J444" s="884"/>
      <c r="K444" s="886"/>
      <c r="L444" s="884"/>
      <c r="M444" s="884"/>
      <c r="N444" s="884"/>
      <c r="O444" s="884"/>
      <c r="P444" s="884"/>
      <c r="Q444" s="884"/>
      <c r="R444" s="884"/>
      <c r="S444" s="884"/>
      <c r="T444" s="884"/>
      <c r="U444" s="884"/>
      <c r="V444" s="884"/>
      <c r="W444" s="884"/>
      <c r="X444" s="884"/>
      <c r="Y444" s="884"/>
      <c r="Z444" s="884"/>
    </row>
    <row r="445" spans="1:26" ht="12.75" customHeight="1">
      <c r="A445" s="884"/>
      <c r="B445" s="884"/>
      <c r="C445" s="884"/>
      <c r="D445" s="884"/>
      <c r="E445" s="884"/>
      <c r="F445" s="885"/>
      <c r="G445" s="884"/>
      <c r="H445" s="884"/>
      <c r="I445" s="884"/>
      <c r="J445" s="884"/>
      <c r="K445" s="886"/>
      <c r="L445" s="884"/>
      <c r="M445" s="884"/>
      <c r="N445" s="884"/>
      <c r="O445" s="884"/>
      <c r="P445" s="884"/>
      <c r="Q445" s="884"/>
      <c r="R445" s="884"/>
      <c r="S445" s="884"/>
      <c r="T445" s="884"/>
      <c r="U445" s="884"/>
      <c r="V445" s="884"/>
      <c r="W445" s="884"/>
      <c r="X445" s="884"/>
      <c r="Y445" s="884"/>
      <c r="Z445" s="884"/>
    </row>
    <row r="446" spans="1:26" ht="12.75" customHeight="1">
      <c r="A446" s="884"/>
      <c r="B446" s="884"/>
      <c r="C446" s="884"/>
      <c r="D446" s="884"/>
      <c r="E446" s="884"/>
      <c r="F446" s="885"/>
      <c r="G446" s="884"/>
      <c r="H446" s="884"/>
      <c r="I446" s="884"/>
      <c r="J446" s="884"/>
      <c r="K446" s="886"/>
      <c r="L446" s="884"/>
      <c r="M446" s="884"/>
      <c r="N446" s="884"/>
      <c r="O446" s="884"/>
      <c r="P446" s="884"/>
      <c r="Q446" s="884"/>
      <c r="R446" s="884"/>
      <c r="S446" s="884"/>
      <c r="T446" s="884"/>
      <c r="U446" s="884"/>
      <c r="V446" s="884"/>
      <c r="W446" s="884"/>
      <c r="X446" s="884"/>
      <c r="Y446" s="884"/>
      <c r="Z446" s="884"/>
    </row>
    <row r="447" spans="1:26" ht="12.75" customHeight="1">
      <c r="A447" s="884"/>
      <c r="B447" s="884"/>
      <c r="C447" s="884"/>
      <c r="D447" s="884"/>
      <c r="E447" s="884"/>
      <c r="F447" s="885"/>
      <c r="G447" s="884"/>
      <c r="H447" s="884"/>
      <c r="I447" s="884"/>
      <c r="J447" s="884"/>
      <c r="K447" s="886"/>
      <c r="L447" s="884"/>
      <c r="M447" s="884"/>
      <c r="N447" s="884"/>
      <c r="O447" s="884"/>
      <c r="P447" s="884"/>
      <c r="Q447" s="884"/>
      <c r="R447" s="884"/>
      <c r="S447" s="884"/>
      <c r="T447" s="884"/>
      <c r="U447" s="884"/>
      <c r="V447" s="884"/>
      <c r="W447" s="884"/>
      <c r="X447" s="884"/>
      <c r="Y447" s="884"/>
      <c r="Z447" s="884"/>
    </row>
    <row r="448" spans="1:26" ht="12.75" customHeight="1">
      <c r="A448" s="884"/>
      <c r="B448" s="884"/>
      <c r="C448" s="884"/>
      <c r="D448" s="884"/>
      <c r="E448" s="884"/>
      <c r="F448" s="885"/>
      <c r="G448" s="884"/>
      <c r="H448" s="884"/>
      <c r="I448" s="884"/>
      <c r="J448" s="884"/>
      <c r="K448" s="886"/>
      <c r="L448" s="884"/>
      <c r="M448" s="884"/>
      <c r="N448" s="884"/>
      <c r="O448" s="884"/>
      <c r="P448" s="884"/>
      <c r="Q448" s="884"/>
      <c r="R448" s="884"/>
      <c r="S448" s="884"/>
      <c r="T448" s="884"/>
      <c r="U448" s="884"/>
      <c r="V448" s="884"/>
      <c r="W448" s="884"/>
      <c r="X448" s="884"/>
      <c r="Y448" s="884"/>
      <c r="Z448" s="884"/>
    </row>
    <row r="449" spans="1:26" ht="12.75" customHeight="1">
      <c r="A449" s="884"/>
      <c r="B449" s="884"/>
      <c r="C449" s="884"/>
      <c r="D449" s="884"/>
      <c r="E449" s="884"/>
      <c r="F449" s="885"/>
      <c r="G449" s="884"/>
      <c r="H449" s="884"/>
      <c r="I449" s="884"/>
      <c r="J449" s="884"/>
      <c r="K449" s="886"/>
      <c r="L449" s="884"/>
      <c r="M449" s="884"/>
      <c r="N449" s="884"/>
      <c r="O449" s="884"/>
      <c r="P449" s="884"/>
      <c r="Q449" s="884"/>
      <c r="R449" s="884"/>
      <c r="S449" s="884"/>
      <c r="T449" s="884"/>
      <c r="U449" s="884"/>
      <c r="V449" s="884"/>
      <c r="W449" s="884"/>
      <c r="X449" s="884"/>
      <c r="Y449" s="884"/>
      <c r="Z449" s="884"/>
    </row>
    <row r="450" spans="1:26" ht="12.75" customHeight="1">
      <c r="A450" s="884"/>
      <c r="B450" s="884"/>
      <c r="C450" s="884"/>
      <c r="D450" s="884"/>
      <c r="E450" s="884"/>
      <c r="F450" s="885"/>
      <c r="G450" s="884"/>
      <c r="H450" s="884"/>
      <c r="I450" s="884"/>
      <c r="J450" s="884"/>
      <c r="K450" s="886"/>
      <c r="L450" s="884"/>
      <c r="M450" s="884"/>
      <c r="N450" s="884"/>
      <c r="O450" s="884"/>
      <c r="P450" s="884"/>
      <c r="Q450" s="884"/>
      <c r="R450" s="884"/>
      <c r="S450" s="884"/>
      <c r="T450" s="884"/>
      <c r="U450" s="884"/>
      <c r="V450" s="884"/>
      <c r="W450" s="884"/>
      <c r="X450" s="884"/>
      <c r="Y450" s="884"/>
      <c r="Z450" s="884"/>
    </row>
    <row r="451" spans="1:26" ht="12.75" customHeight="1">
      <c r="A451" s="884"/>
      <c r="B451" s="884"/>
      <c r="C451" s="884"/>
      <c r="D451" s="884"/>
      <c r="E451" s="884"/>
      <c r="F451" s="885"/>
      <c r="G451" s="884"/>
      <c r="H451" s="884"/>
      <c r="I451" s="884"/>
      <c r="J451" s="884"/>
      <c r="K451" s="886"/>
      <c r="L451" s="884"/>
      <c r="M451" s="884"/>
      <c r="N451" s="884"/>
      <c r="O451" s="884"/>
      <c r="P451" s="884"/>
      <c r="Q451" s="884"/>
      <c r="R451" s="884"/>
      <c r="S451" s="884"/>
      <c r="T451" s="884"/>
      <c r="U451" s="884"/>
      <c r="V451" s="884"/>
      <c r="W451" s="884"/>
      <c r="X451" s="884"/>
      <c r="Y451" s="884"/>
      <c r="Z451" s="884"/>
    </row>
    <row r="452" spans="1:26" ht="12.75" customHeight="1">
      <c r="A452" s="884"/>
      <c r="B452" s="884"/>
      <c r="C452" s="884"/>
      <c r="D452" s="884"/>
      <c r="E452" s="884"/>
      <c r="F452" s="885"/>
      <c r="G452" s="884"/>
      <c r="H452" s="884"/>
      <c r="I452" s="884"/>
      <c r="J452" s="884"/>
      <c r="K452" s="886"/>
      <c r="L452" s="884"/>
      <c r="M452" s="884"/>
      <c r="N452" s="884"/>
      <c r="O452" s="884"/>
      <c r="P452" s="884"/>
      <c r="Q452" s="884"/>
      <c r="R452" s="884"/>
      <c r="S452" s="884"/>
      <c r="T452" s="884"/>
      <c r="U452" s="884"/>
      <c r="V452" s="884"/>
      <c r="W452" s="884"/>
      <c r="X452" s="884"/>
      <c r="Y452" s="884"/>
      <c r="Z452" s="884"/>
    </row>
    <row r="453" spans="1:26" ht="12.75" customHeight="1">
      <c r="A453" s="884"/>
      <c r="B453" s="884"/>
      <c r="C453" s="884"/>
      <c r="D453" s="884"/>
      <c r="E453" s="884"/>
      <c r="F453" s="885"/>
      <c r="G453" s="884"/>
      <c r="H453" s="884"/>
      <c r="I453" s="884"/>
      <c r="J453" s="884"/>
      <c r="K453" s="886"/>
      <c r="L453" s="884"/>
      <c r="M453" s="884"/>
      <c r="N453" s="884"/>
      <c r="O453" s="884"/>
      <c r="P453" s="884"/>
      <c r="Q453" s="884"/>
      <c r="R453" s="884"/>
      <c r="S453" s="884"/>
      <c r="T453" s="884"/>
      <c r="U453" s="884"/>
      <c r="V453" s="884"/>
      <c r="W453" s="884"/>
      <c r="X453" s="884"/>
      <c r="Y453" s="884"/>
      <c r="Z453" s="884"/>
    </row>
    <row r="454" spans="1:26" ht="12.75" customHeight="1">
      <c r="A454" s="884"/>
      <c r="B454" s="884"/>
      <c r="C454" s="884"/>
      <c r="D454" s="884"/>
      <c r="E454" s="884"/>
      <c r="F454" s="885"/>
      <c r="G454" s="884"/>
      <c r="H454" s="884"/>
      <c r="I454" s="884"/>
      <c r="J454" s="884"/>
      <c r="K454" s="886"/>
      <c r="L454" s="884"/>
      <c r="M454" s="884"/>
      <c r="N454" s="884"/>
      <c r="O454" s="884"/>
      <c r="P454" s="884"/>
      <c r="Q454" s="884"/>
      <c r="R454" s="884"/>
      <c r="S454" s="884"/>
      <c r="T454" s="884"/>
      <c r="U454" s="884"/>
      <c r="V454" s="884"/>
      <c r="W454" s="884"/>
      <c r="X454" s="884"/>
      <c r="Y454" s="884"/>
      <c r="Z454" s="884"/>
    </row>
    <row r="455" spans="1:26" ht="12.75" customHeight="1">
      <c r="A455" s="884"/>
      <c r="B455" s="884"/>
      <c r="C455" s="884"/>
      <c r="D455" s="884"/>
      <c r="E455" s="884"/>
      <c r="F455" s="885"/>
      <c r="G455" s="884"/>
      <c r="H455" s="884"/>
      <c r="I455" s="884"/>
      <c r="J455" s="884"/>
      <c r="K455" s="886"/>
      <c r="L455" s="884"/>
      <c r="M455" s="884"/>
      <c r="N455" s="884"/>
      <c r="O455" s="884"/>
      <c r="P455" s="884"/>
      <c r="Q455" s="884"/>
      <c r="R455" s="884"/>
      <c r="S455" s="884"/>
      <c r="T455" s="884"/>
      <c r="U455" s="884"/>
      <c r="V455" s="884"/>
      <c r="W455" s="884"/>
      <c r="X455" s="884"/>
      <c r="Y455" s="884"/>
      <c r="Z455" s="884"/>
    </row>
    <row r="456" spans="1:26" ht="12.75" customHeight="1">
      <c r="A456" s="884"/>
      <c r="B456" s="884"/>
      <c r="C456" s="884"/>
      <c r="D456" s="884"/>
      <c r="E456" s="884"/>
      <c r="F456" s="885"/>
      <c r="G456" s="884"/>
      <c r="H456" s="884"/>
      <c r="I456" s="884"/>
      <c r="J456" s="884"/>
      <c r="K456" s="886"/>
      <c r="L456" s="884"/>
      <c r="M456" s="884"/>
      <c r="N456" s="884"/>
      <c r="O456" s="884"/>
      <c r="P456" s="884"/>
      <c r="Q456" s="884"/>
      <c r="R456" s="884"/>
      <c r="S456" s="884"/>
      <c r="T456" s="884"/>
      <c r="U456" s="884"/>
      <c r="V456" s="884"/>
      <c r="W456" s="884"/>
      <c r="X456" s="884"/>
      <c r="Y456" s="884"/>
      <c r="Z456" s="884"/>
    </row>
    <row r="457" spans="1:26" ht="12.75" customHeight="1">
      <c r="A457" s="884"/>
      <c r="B457" s="884"/>
      <c r="C457" s="884"/>
      <c r="D457" s="884"/>
      <c r="E457" s="884"/>
      <c r="F457" s="885"/>
      <c r="G457" s="884"/>
      <c r="H457" s="884"/>
      <c r="I457" s="884"/>
      <c r="J457" s="884"/>
      <c r="K457" s="886"/>
      <c r="L457" s="884"/>
      <c r="M457" s="884"/>
      <c r="N457" s="884"/>
      <c r="O457" s="884"/>
      <c r="P457" s="884"/>
      <c r="Q457" s="884"/>
      <c r="R457" s="884"/>
      <c r="S457" s="884"/>
      <c r="T457" s="884"/>
      <c r="U457" s="884"/>
      <c r="V457" s="884"/>
      <c r="W457" s="884"/>
      <c r="X457" s="884"/>
      <c r="Y457" s="884"/>
      <c r="Z457" s="884"/>
    </row>
    <row r="458" spans="1:26" ht="12.75" customHeight="1">
      <c r="A458" s="884"/>
      <c r="B458" s="884"/>
      <c r="C458" s="884"/>
      <c r="D458" s="884"/>
      <c r="E458" s="884"/>
      <c r="F458" s="885"/>
      <c r="G458" s="884"/>
      <c r="H458" s="884"/>
      <c r="I458" s="884"/>
      <c r="J458" s="884"/>
      <c r="K458" s="886"/>
      <c r="L458" s="884"/>
      <c r="M458" s="884"/>
      <c r="N458" s="884"/>
      <c r="O458" s="884"/>
      <c r="P458" s="884"/>
      <c r="Q458" s="884"/>
      <c r="R458" s="884"/>
      <c r="S458" s="884"/>
      <c r="T458" s="884"/>
      <c r="U458" s="884"/>
      <c r="V458" s="884"/>
      <c r="W458" s="884"/>
      <c r="X458" s="884"/>
      <c r="Y458" s="884"/>
      <c r="Z458" s="884"/>
    </row>
    <row r="459" spans="1:26" ht="12.75" customHeight="1">
      <c r="A459" s="884"/>
      <c r="B459" s="884"/>
      <c r="C459" s="884"/>
      <c r="D459" s="884"/>
      <c r="E459" s="884"/>
      <c r="F459" s="885"/>
      <c r="G459" s="884"/>
      <c r="H459" s="884"/>
      <c r="I459" s="884"/>
      <c r="J459" s="884"/>
      <c r="K459" s="886"/>
      <c r="L459" s="884"/>
      <c r="M459" s="884"/>
      <c r="N459" s="884"/>
      <c r="O459" s="884"/>
      <c r="P459" s="884"/>
      <c r="Q459" s="884"/>
      <c r="R459" s="884"/>
      <c r="S459" s="884"/>
      <c r="T459" s="884"/>
      <c r="U459" s="884"/>
      <c r="V459" s="884"/>
      <c r="W459" s="884"/>
      <c r="X459" s="884"/>
      <c r="Y459" s="884"/>
      <c r="Z459" s="884"/>
    </row>
    <row r="460" spans="1:26" ht="12.75" customHeight="1">
      <c r="A460" s="884"/>
      <c r="B460" s="884"/>
      <c r="C460" s="884"/>
      <c r="D460" s="884"/>
      <c r="E460" s="884"/>
      <c r="F460" s="885"/>
      <c r="G460" s="884"/>
      <c r="H460" s="884"/>
      <c r="I460" s="884"/>
      <c r="J460" s="884"/>
      <c r="K460" s="886"/>
      <c r="L460" s="884"/>
      <c r="M460" s="884"/>
      <c r="N460" s="884"/>
      <c r="O460" s="884"/>
      <c r="P460" s="884"/>
      <c r="Q460" s="884"/>
      <c r="R460" s="884"/>
      <c r="S460" s="884"/>
      <c r="T460" s="884"/>
      <c r="U460" s="884"/>
      <c r="V460" s="884"/>
      <c r="W460" s="884"/>
      <c r="X460" s="884"/>
      <c r="Y460" s="884"/>
      <c r="Z460" s="884"/>
    </row>
    <row r="461" spans="1:26" ht="12.75" customHeight="1">
      <c r="A461" s="884"/>
      <c r="B461" s="884"/>
      <c r="C461" s="884"/>
      <c r="D461" s="884"/>
      <c r="E461" s="884"/>
      <c r="F461" s="885"/>
      <c r="G461" s="884"/>
      <c r="H461" s="884"/>
      <c r="I461" s="884"/>
      <c r="J461" s="884"/>
      <c r="K461" s="886"/>
      <c r="L461" s="884"/>
      <c r="M461" s="884"/>
      <c r="N461" s="884"/>
      <c r="O461" s="884"/>
      <c r="P461" s="884"/>
      <c r="Q461" s="884"/>
      <c r="R461" s="884"/>
      <c r="S461" s="884"/>
      <c r="T461" s="884"/>
      <c r="U461" s="884"/>
      <c r="V461" s="884"/>
      <c r="W461" s="884"/>
      <c r="X461" s="884"/>
      <c r="Y461" s="884"/>
      <c r="Z461" s="884"/>
    </row>
    <row r="462" spans="1:26" ht="12.75" customHeight="1">
      <c r="A462" s="884"/>
      <c r="B462" s="884"/>
      <c r="C462" s="884"/>
      <c r="D462" s="884"/>
      <c r="E462" s="884"/>
      <c r="F462" s="885"/>
      <c r="G462" s="884"/>
      <c r="H462" s="884"/>
      <c r="I462" s="884"/>
      <c r="J462" s="884"/>
      <c r="K462" s="886"/>
      <c r="L462" s="884"/>
      <c r="M462" s="884"/>
      <c r="N462" s="884"/>
      <c r="O462" s="884"/>
      <c r="P462" s="884"/>
      <c r="Q462" s="884"/>
      <c r="R462" s="884"/>
      <c r="S462" s="884"/>
      <c r="T462" s="884"/>
      <c r="U462" s="884"/>
      <c r="V462" s="884"/>
      <c r="W462" s="884"/>
      <c r="X462" s="884"/>
      <c r="Y462" s="884"/>
      <c r="Z462" s="884"/>
    </row>
    <row r="463" spans="1:26" ht="12.75" customHeight="1">
      <c r="A463" s="884"/>
      <c r="B463" s="884"/>
      <c r="C463" s="884"/>
      <c r="D463" s="884"/>
      <c r="E463" s="884"/>
      <c r="F463" s="885"/>
      <c r="G463" s="884"/>
      <c r="H463" s="884"/>
      <c r="I463" s="884"/>
      <c r="J463" s="884"/>
      <c r="K463" s="886"/>
      <c r="L463" s="884"/>
      <c r="M463" s="884"/>
      <c r="N463" s="884"/>
      <c r="O463" s="884"/>
      <c r="P463" s="884"/>
      <c r="Q463" s="884"/>
      <c r="R463" s="884"/>
      <c r="S463" s="884"/>
      <c r="T463" s="884"/>
      <c r="U463" s="884"/>
      <c r="V463" s="884"/>
      <c r="W463" s="884"/>
      <c r="X463" s="884"/>
      <c r="Y463" s="884"/>
      <c r="Z463" s="884"/>
    </row>
    <row r="464" spans="1:26" ht="12.75" customHeight="1">
      <c r="A464" s="884"/>
      <c r="B464" s="884"/>
      <c r="C464" s="884"/>
      <c r="D464" s="884"/>
      <c r="E464" s="884"/>
      <c r="F464" s="885"/>
      <c r="G464" s="884"/>
      <c r="H464" s="884"/>
      <c r="I464" s="884"/>
      <c r="J464" s="884"/>
      <c r="K464" s="886"/>
      <c r="L464" s="884"/>
      <c r="M464" s="884"/>
      <c r="N464" s="884"/>
      <c r="O464" s="884"/>
      <c r="P464" s="884"/>
      <c r="Q464" s="884"/>
      <c r="R464" s="884"/>
      <c r="S464" s="884"/>
      <c r="T464" s="884"/>
      <c r="U464" s="884"/>
      <c r="V464" s="884"/>
      <c r="W464" s="884"/>
      <c r="X464" s="884"/>
      <c r="Y464" s="884"/>
      <c r="Z464" s="884"/>
    </row>
    <row r="465" spans="1:26" ht="12.75" customHeight="1">
      <c r="A465" s="884"/>
      <c r="B465" s="884"/>
      <c r="C465" s="884"/>
      <c r="D465" s="884"/>
      <c r="E465" s="884"/>
      <c r="F465" s="885"/>
      <c r="G465" s="884"/>
      <c r="H465" s="884"/>
      <c r="I465" s="884"/>
      <c r="J465" s="884"/>
      <c r="K465" s="886"/>
      <c r="L465" s="884"/>
      <c r="M465" s="884"/>
      <c r="N465" s="884"/>
      <c r="O465" s="884"/>
      <c r="P465" s="884"/>
      <c r="Q465" s="884"/>
      <c r="R465" s="884"/>
      <c r="S465" s="884"/>
      <c r="T465" s="884"/>
      <c r="U465" s="884"/>
      <c r="V465" s="884"/>
      <c r="W465" s="884"/>
      <c r="X465" s="884"/>
      <c r="Y465" s="884"/>
      <c r="Z465" s="884"/>
    </row>
    <row r="466" spans="1:26" ht="12.75" customHeight="1">
      <c r="A466" s="884"/>
      <c r="B466" s="884"/>
      <c r="C466" s="884"/>
      <c r="D466" s="884"/>
      <c r="E466" s="884"/>
      <c r="F466" s="885"/>
      <c r="G466" s="884"/>
      <c r="H466" s="884"/>
      <c r="I466" s="884"/>
      <c r="J466" s="884"/>
      <c r="K466" s="886"/>
      <c r="L466" s="884"/>
      <c r="M466" s="884"/>
      <c r="N466" s="884"/>
      <c r="O466" s="884"/>
      <c r="P466" s="884"/>
      <c r="Q466" s="884"/>
      <c r="R466" s="884"/>
      <c r="S466" s="884"/>
      <c r="T466" s="884"/>
      <c r="U466" s="884"/>
      <c r="V466" s="884"/>
      <c r="W466" s="884"/>
      <c r="X466" s="884"/>
      <c r="Y466" s="884"/>
      <c r="Z466" s="884"/>
    </row>
    <row r="467" spans="1:26" ht="12.75" customHeight="1">
      <c r="A467" s="884"/>
      <c r="B467" s="884"/>
      <c r="C467" s="884"/>
      <c r="D467" s="884"/>
      <c r="E467" s="884"/>
      <c r="F467" s="885"/>
      <c r="G467" s="884"/>
      <c r="H467" s="884"/>
      <c r="I467" s="884"/>
      <c r="J467" s="884"/>
      <c r="K467" s="886"/>
      <c r="L467" s="884"/>
      <c r="M467" s="884"/>
      <c r="N467" s="884"/>
      <c r="O467" s="884"/>
      <c r="P467" s="884"/>
      <c r="Q467" s="884"/>
      <c r="R467" s="884"/>
      <c r="S467" s="884"/>
      <c r="T467" s="884"/>
      <c r="U467" s="884"/>
      <c r="V467" s="884"/>
      <c r="W467" s="884"/>
      <c r="X467" s="884"/>
      <c r="Y467" s="884"/>
      <c r="Z467" s="884"/>
    </row>
    <row r="468" spans="1:26" ht="12.75" customHeight="1">
      <c r="A468" s="884"/>
      <c r="B468" s="884"/>
      <c r="C468" s="884"/>
      <c r="D468" s="884"/>
      <c r="E468" s="884"/>
      <c r="F468" s="885"/>
      <c r="G468" s="884"/>
      <c r="H468" s="884"/>
      <c r="I468" s="884"/>
      <c r="J468" s="884"/>
      <c r="K468" s="886"/>
      <c r="L468" s="884"/>
      <c r="M468" s="884"/>
      <c r="N468" s="884"/>
      <c r="O468" s="884"/>
      <c r="P468" s="884"/>
      <c r="Q468" s="884"/>
      <c r="R468" s="884"/>
      <c r="S468" s="884"/>
      <c r="T468" s="884"/>
      <c r="U468" s="884"/>
      <c r="V468" s="884"/>
      <c r="W468" s="884"/>
      <c r="X468" s="884"/>
      <c r="Y468" s="884"/>
      <c r="Z468" s="884"/>
    </row>
    <row r="469" spans="1:26" ht="12.75" customHeight="1">
      <c r="A469" s="884"/>
      <c r="B469" s="884"/>
      <c r="C469" s="884"/>
      <c r="D469" s="884"/>
      <c r="E469" s="884"/>
      <c r="F469" s="885"/>
      <c r="G469" s="884"/>
      <c r="H469" s="884"/>
      <c r="I469" s="884"/>
      <c r="J469" s="884"/>
      <c r="K469" s="886"/>
      <c r="L469" s="884"/>
      <c r="M469" s="884"/>
      <c r="N469" s="884"/>
      <c r="O469" s="884"/>
      <c r="P469" s="884"/>
      <c r="Q469" s="884"/>
      <c r="R469" s="884"/>
      <c r="S469" s="884"/>
      <c r="T469" s="884"/>
      <c r="U469" s="884"/>
      <c r="V469" s="884"/>
      <c r="W469" s="884"/>
      <c r="X469" s="884"/>
      <c r="Y469" s="884"/>
      <c r="Z469" s="884"/>
    </row>
    <row r="470" spans="1:26" ht="12.75" customHeight="1">
      <c r="A470" s="884"/>
      <c r="B470" s="884"/>
      <c r="C470" s="884"/>
      <c r="D470" s="884"/>
      <c r="E470" s="884"/>
      <c r="F470" s="885"/>
      <c r="G470" s="884"/>
      <c r="H470" s="884"/>
      <c r="I470" s="884"/>
      <c r="J470" s="884"/>
      <c r="K470" s="886"/>
      <c r="L470" s="884"/>
      <c r="M470" s="884"/>
      <c r="N470" s="884"/>
      <c r="O470" s="884"/>
      <c r="P470" s="884"/>
      <c r="Q470" s="884"/>
      <c r="R470" s="884"/>
      <c r="S470" s="884"/>
      <c r="T470" s="884"/>
      <c r="U470" s="884"/>
      <c r="V470" s="884"/>
      <c r="W470" s="884"/>
      <c r="X470" s="884"/>
      <c r="Y470" s="884"/>
      <c r="Z470" s="884"/>
    </row>
    <row r="471" spans="1:26" ht="12.75" customHeight="1">
      <c r="A471" s="884"/>
      <c r="B471" s="884"/>
      <c r="C471" s="884"/>
      <c r="D471" s="884"/>
      <c r="E471" s="884"/>
      <c r="F471" s="885"/>
      <c r="G471" s="884"/>
      <c r="H471" s="884"/>
      <c r="I471" s="884"/>
      <c r="J471" s="884"/>
      <c r="K471" s="886"/>
      <c r="L471" s="884"/>
      <c r="M471" s="884"/>
      <c r="N471" s="884"/>
      <c r="O471" s="884"/>
      <c r="P471" s="884"/>
      <c r="Q471" s="884"/>
      <c r="R471" s="884"/>
      <c r="S471" s="884"/>
      <c r="T471" s="884"/>
      <c r="U471" s="884"/>
      <c r="V471" s="884"/>
      <c r="W471" s="884"/>
      <c r="X471" s="884"/>
      <c r="Y471" s="884"/>
      <c r="Z471" s="884"/>
    </row>
    <row r="472" spans="1:26" ht="12.75" customHeight="1">
      <c r="A472" s="884"/>
      <c r="B472" s="884"/>
      <c r="C472" s="884"/>
      <c r="D472" s="884"/>
      <c r="E472" s="884"/>
      <c r="F472" s="885"/>
      <c r="G472" s="884"/>
      <c r="H472" s="884"/>
      <c r="I472" s="884"/>
      <c r="J472" s="884"/>
      <c r="K472" s="886"/>
      <c r="L472" s="884"/>
      <c r="M472" s="884"/>
      <c r="N472" s="884"/>
      <c r="O472" s="884"/>
      <c r="P472" s="884"/>
      <c r="Q472" s="884"/>
      <c r="R472" s="884"/>
      <c r="S472" s="884"/>
      <c r="T472" s="884"/>
      <c r="U472" s="884"/>
      <c r="V472" s="884"/>
      <c r="W472" s="884"/>
      <c r="X472" s="884"/>
      <c r="Y472" s="884"/>
      <c r="Z472" s="884"/>
    </row>
    <row r="473" spans="1:26" ht="12.75" customHeight="1">
      <c r="A473" s="884"/>
      <c r="B473" s="884"/>
      <c r="C473" s="884"/>
      <c r="D473" s="884"/>
      <c r="E473" s="884"/>
      <c r="F473" s="885"/>
      <c r="G473" s="884"/>
      <c r="H473" s="884"/>
      <c r="I473" s="884"/>
      <c r="J473" s="884"/>
      <c r="K473" s="886"/>
      <c r="L473" s="884"/>
      <c r="M473" s="884"/>
      <c r="N473" s="884"/>
      <c r="O473" s="884"/>
      <c r="P473" s="884"/>
      <c r="Q473" s="884"/>
      <c r="R473" s="884"/>
      <c r="S473" s="884"/>
      <c r="T473" s="884"/>
      <c r="U473" s="884"/>
      <c r="V473" s="884"/>
      <c r="W473" s="884"/>
      <c r="X473" s="884"/>
      <c r="Y473" s="884"/>
      <c r="Z473" s="884"/>
    </row>
    <row r="474" spans="1:26" ht="12.75" customHeight="1">
      <c r="A474" s="884"/>
      <c r="B474" s="884"/>
      <c r="C474" s="884"/>
      <c r="D474" s="884"/>
      <c r="E474" s="884"/>
      <c r="F474" s="885"/>
      <c r="G474" s="884"/>
      <c r="H474" s="884"/>
      <c r="I474" s="884"/>
      <c r="J474" s="884"/>
      <c r="K474" s="886"/>
      <c r="L474" s="884"/>
      <c r="M474" s="884"/>
      <c r="N474" s="884"/>
      <c r="O474" s="884"/>
      <c r="P474" s="884"/>
      <c r="Q474" s="884"/>
      <c r="R474" s="884"/>
      <c r="S474" s="884"/>
      <c r="T474" s="884"/>
      <c r="U474" s="884"/>
      <c r="V474" s="884"/>
      <c r="W474" s="884"/>
      <c r="X474" s="884"/>
      <c r="Y474" s="884"/>
      <c r="Z474" s="884"/>
    </row>
    <row r="475" spans="1:26" ht="12.75" customHeight="1">
      <c r="A475" s="884"/>
      <c r="B475" s="884"/>
      <c r="C475" s="884"/>
      <c r="D475" s="884"/>
      <c r="E475" s="884"/>
      <c r="F475" s="885"/>
      <c r="G475" s="884"/>
      <c r="H475" s="884"/>
      <c r="I475" s="884"/>
      <c r="J475" s="884"/>
      <c r="K475" s="886"/>
      <c r="L475" s="884"/>
      <c r="M475" s="884"/>
      <c r="N475" s="884"/>
      <c r="O475" s="884"/>
      <c r="P475" s="884"/>
      <c r="Q475" s="884"/>
      <c r="R475" s="884"/>
      <c r="S475" s="884"/>
      <c r="T475" s="884"/>
      <c r="U475" s="884"/>
      <c r="V475" s="884"/>
      <c r="W475" s="884"/>
      <c r="X475" s="884"/>
      <c r="Y475" s="884"/>
      <c r="Z475" s="884"/>
    </row>
    <row r="476" spans="1:26" ht="12.75" customHeight="1">
      <c r="A476" s="884"/>
      <c r="B476" s="884"/>
      <c r="C476" s="884"/>
      <c r="D476" s="884"/>
      <c r="E476" s="884"/>
      <c r="F476" s="885"/>
      <c r="G476" s="884"/>
      <c r="H476" s="884"/>
      <c r="I476" s="884"/>
      <c r="J476" s="884"/>
      <c r="K476" s="886"/>
      <c r="L476" s="884"/>
      <c r="M476" s="884"/>
      <c r="N476" s="884"/>
      <c r="O476" s="884"/>
      <c r="P476" s="884"/>
      <c r="Q476" s="884"/>
      <c r="R476" s="884"/>
      <c r="S476" s="884"/>
      <c r="T476" s="884"/>
      <c r="U476" s="884"/>
      <c r="V476" s="884"/>
      <c r="W476" s="884"/>
      <c r="X476" s="884"/>
      <c r="Y476" s="884"/>
      <c r="Z476" s="884"/>
    </row>
    <row r="477" spans="1:26" ht="12.75" customHeight="1">
      <c r="A477" s="884"/>
      <c r="B477" s="884"/>
      <c r="C477" s="884"/>
      <c r="D477" s="884"/>
      <c r="E477" s="884"/>
      <c r="F477" s="885"/>
      <c r="G477" s="884"/>
      <c r="H477" s="884"/>
      <c r="I477" s="884"/>
      <c r="J477" s="884"/>
      <c r="K477" s="886"/>
      <c r="L477" s="884"/>
      <c r="M477" s="884"/>
      <c r="N477" s="884"/>
      <c r="O477" s="884"/>
      <c r="P477" s="884"/>
      <c r="Q477" s="884"/>
      <c r="R477" s="884"/>
      <c r="S477" s="884"/>
      <c r="T477" s="884"/>
      <c r="U477" s="884"/>
      <c r="V477" s="884"/>
      <c r="W477" s="884"/>
      <c r="X477" s="884"/>
      <c r="Y477" s="884"/>
      <c r="Z477" s="884"/>
    </row>
    <row r="478" spans="1:26" ht="12.75" customHeight="1">
      <c r="A478" s="884"/>
      <c r="B478" s="884"/>
      <c r="C478" s="884"/>
      <c r="D478" s="884"/>
      <c r="E478" s="884"/>
      <c r="F478" s="885"/>
      <c r="G478" s="884"/>
      <c r="H478" s="884"/>
      <c r="I478" s="884"/>
      <c r="J478" s="884"/>
      <c r="K478" s="886"/>
      <c r="L478" s="884"/>
      <c r="M478" s="884"/>
      <c r="N478" s="884"/>
      <c r="O478" s="884"/>
      <c r="P478" s="884"/>
      <c r="Q478" s="884"/>
      <c r="R478" s="884"/>
      <c r="S478" s="884"/>
      <c r="T478" s="884"/>
      <c r="U478" s="884"/>
      <c r="V478" s="884"/>
      <c r="W478" s="884"/>
      <c r="X478" s="884"/>
      <c r="Y478" s="884"/>
      <c r="Z478" s="884"/>
    </row>
    <row r="479" spans="1:26" ht="12.75" customHeight="1">
      <c r="A479" s="884"/>
      <c r="B479" s="884"/>
      <c r="C479" s="884"/>
      <c r="D479" s="884"/>
      <c r="E479" s="884"/>
      <c r="F479" s="885"/>
      <c r="G479" s="884"/>
      <c r="H479" s="884"/>
      <c r="I479" s="884"/>
      <c r="J479" s="884"/>
      <c r="K479" s="886"/>
      <c r="L479" s="884"/>
      <c r="M479" s="884"/>
      <c r="N479" s="884"/>
      <c r="O479" s="884"/>
      <c r="P479" s="884"/>
      <c r="Q479" s="884"/>
      <c r="R479" s="884"/>
      <c r="S479" s="884"/>
      <c r="T479" s="884"/>
      <c r="U479" s="884"/>
      <c r="V479" s="884"/>
      <c r="W479" s="884"/>
      <c r="X479" s="884"/>
      <c r="Y479" s="884"/>
      <c r="Z479" s="884"/>
    </row>
    <row r="480" spans="1:26" ht="12.75" customHeight="1">
      <c r="A480" s="884"/>
      <c r="B480" s="884"/>
      <c r="C480" s="884"/>
      <c r="D480" s="884"/>
      <c r="E480" s="884"/>
      <c r="F480" s="885"/>
      <c r="G480" s="884"/>
      <c r="H480" s="884"/>
      <c r="I480" s="884"/>
      <c r="J480" s="884"/>
      <c r="K480" s="886"/>
      <c r="L480" s="884"/>
      <c r="M480" s="884"/>
      <c r="N480" s="884"/>
      <c r="O480" s="884"/>
      <c r="P480" s="884"/>
      <c r="Q480" s="884"/>
      <c r="R480" s="884"/>
      <c r="S480" s="884"/>
      <c r="T480" s="884"/>
      <c r="U480" s="884"/>
      <c r="V480" s="884"/>
      <c r="W480" s="884"/>
      <c r="X480" s="884"/>
      <c r="Y480" s="884"/>
      <c r="Z480" s="884"/>
    </row>
    <row r="481" spans="1:26" ht="12.75" customHeight="1">
      <c r="A481" s="884"/>
      <c r="B481" s="884"/>
      <c r="C481" s="884"/>
      <c r="D481" s="884"/>
      <c r="E481" s="884"/>
      <c r="F481" s="885"/>
      <c r="G481" s="884"/>
      <c r="H481" s="884"/>
      <c r="I481" s="884"/>
      <c r="J481" s="884"/>
      <c r="K481" s="886"/>
      <c r="L481" s="884"/>
      <c r="M481" s="884"/>
      <c r="N481" s="884"/>
      <c r="O481" s="884"/>
      <c r="P481" s="884"/>
      <c r="Q481" s="884"/>
      <c r="R481" s="884"/>
      <c r="S481" s="884"/>
      <c r="T481" s="884"/>
      <c r="U481" s="884"/>
      <c r="V481" s="884"/>
      <c r="W481" s="884"/>
      <c r="X481" s="884"/>
      <c r="Y481" s="884"/>
      <c r="Z481" s="884"/>
    </row>
    <row r="482" spans="1:26" ht="12.75" customHeight="1">
      <c r="A482" s="884"/>
      <c r="B482" s="884"/>
      <c r="C482" s="884"/>
      <c r="D482" s="884"/>
      <c r="E482" s="884"/>
      <c r="F482" s="885"/>
      <c r="G482" s="884"/>
      <c r="H482" s="884"/>
      <c r="I482" s="884"/>
      <c r="J482" s="884"/>
      <c r="K482" s="886"/>
      <c r="L482" s="884"/>
      <c r="M482" s="884"/>
      <c r="N482" s="884"/>
      <c r="O482" s="884"/>
      <c r="P482" s="884"/>
      <c r="Q482" s="884"/>
      <c r="R482" s="884"/>
      <c r="S482" s="884"/>
      <c r="T482" s="884"/>
      <c r="U482" s="884"/>
      <c r="V482" s="884"/>
      <c r="W482" s="884"/>
      <c r="X482" s="884"/>
      <c r="Y482" s="884"/>
      <c r="Z482" s="884"/>
    </row>
    <row r="483" spans="1:26" ht="12.75" customHeight="1">
      <c r="A483" s="884"/>
      <c r="B483" s="884"/>
      <c r="C483" s="884"/>
      <c r="D483" s="884"/>
      <c r="E483" s="884"/>
      <c r="F483" s="885"/>
      <c r="G483" s="884"/>
      <c r="H483" s="884"/>
      <c r="I483" s="884"/>
      <c r="J483" s="884"/>
      <c r="K483" s="886"/>
      <c r="L483" s="884"/>
      <c r="M483" s="884"/>
      <c r="N483" s="884"/>
      <c r="O483" s="884"/>
      <c r="P483" s="884"/>
      <c r="Q483" s="884"/>
      <c r="R483" s="884"/>
      <c r="S483" s="884"/>
      <c r="T483" s="884"/>
      <c r="U483" s="884"/>
      <c r="V483" s="884"/>
      <c r="W483" s="884"/>
      <c r="X483" s="884"/>
      <c r="Y483" s="884"/>
      <c r="Z483" s="884"/>
    </row>
    <row r="484" spans="1:26" ht="12.75" customHeight="1">
      <c r="A484" s="884"/>
      <c r="B484" s="884"/>
      <c r="C484" s="884"/>
      <c r="D484" s="884"/>
      <c r="E484" s="884"/>
      <c r="F484" s="885"/>
      <c r="G484" s="884"/>
      <c r="H484" s="884"/>
      <c r="I484" s="884"/>
      <c r="J484" s="884"/>
      <c r="K484" s="886"/>
      <c r="L484" s="884"/>
      <c r="M484" s="884"/>
      <c r="N484" s="884"/>
      <c r="O484" s="884"/>
      <c r="P484" s="884"/>
      <c r="Q484" s="884"/>
      <c r="R484" s="884"/>
      <c r="S484" s="884"/>
      <c r="T484" s="884"/>
      <c r="U484" s="884"/>
      <c r="V484" s="884"/>
      <c r="W484" s="884"/>
      <c r="X484" s="884"/>
      <c r="Y484" s="884"/>
      <c r="Z484" s="884"/>
    </row>
    <row r="485" spans="1:26" ht="12.75" customHeight="1">
      <c r="A485" s="884"/>
      <c r="B485" s="884"/>
      <c r="C485" s="884"/>
      <c r="D485" s="884"/>
      <c r="E485" s="884"/>
      <c r="F485" s="885"/>
      <c r="G485" s="884"/>
      <c r="H485" s="884"/>
      <c r="I485" s="884"/>
      <c r="J485" s="884"/>
      <c r="K485" s="886"/>
      <c r="L485" s="884"/>
      <c r="M485" s="884"/>
      <c r="N485" s="884"/>
      <c r="O485" s="884"/>
      <c r="P485" s="884"/>
      <c r="Q485" s="884"/>
      <c r="R485" s="884"/>
      <c r="S485" s="884"/>
      <c r="T485" s="884"/>
      <c r="U485" s="884"/>
      <c r="V485" s="884"/>
      <c r="W485" s="884"/>
      <c r="X485" s="884"/>
      <c r="Y485" s="884"/>
      <c r="Z485" s="884"/>
    </row>
    <row r="486" spans="1:26" ht="12.75" customHeight="1">
      <c r="A486" s="884"/>
      <c r="B486" s="884"/>
      <c r="C486" s="884"/>
      <c r="D486" s="884"/>
      <c r="E486" s="884"/>
      <c r="F486" s="885"/>
      <c r="G486" s="884"/>
      <c r="H486" s="884"/>
      <c r="I486" s="884"/>
      <c r="J486" s="884"/>
      <c r="K486" s="886"/>
      <c r="L486" s="884"/>
      <c r="M486" s="884"/>
      <c r="N486" s="884"/>
      <c r="O486" s="884"/>
      <c r="P486" s="884"/>
      <c r="Q486" s="884"/>
      <c r="R486" s="884"/>
      <c r="S486" s="884"/>
      <c r="T486" s="884"/>
      <c r="U486" s="884"/>
      <c r="V486" s="884"/>
      <c r="W486" s="884"/>
      <c r="X486" s="884"/>
      <c r="Y486" s="884"/>
      <c r="Z486" s="884"/>
    </row>
    <row r="487" spans="1:26" ht="12.75" customHeight="1">
      <c r="A487" s="884"/>
      <c r="B487" s="884"/>
      <c r="C487" s="884"/>
      <c r="D487" s="884"/>
      <c r="E487" s="884"/>
      <c r="F487" s="885"/>
      <c r="G487" s="884"/>
      <c r="H487" s="884"/>
      <c r="I487" s="884"/>
      <c r="J487" s="884"/>
      <c r="K487" s="886"/>
      <c r="L487" s="884"/>
      <c r="M487" s="884"/>
      <c r="N487" s="884"/>
      <c r="O487" s="884"/>
      <c r="P487" s="884"/>
      <c r="Q487" s="884"/>
      <c r="R487" s="884"/>
      <c r="S487" s="884"/>
      <c r="T487" s="884"/>
      <c r="U487" s="884"/>
      <c r="V487" s="884"/>
      <c r="W487" s="884"/>
      <c r="X487" s="884"/>
      <c r="Y487" s="884"/>
      <c r="Z487" s="884"/>
    </row>
    <row r="488" spans="1:26" ht="12.75" customHeight="1">
      <c r="A488" s="884"/>
      <c r="B488" s="884"/>
      <c r="C488" s="884"/>
      <c r="D488" s="884"/>
      <c r="E488" s="884"/>
      <c r="F488" s="885"/>
      <c r="G488" s="884"/>
      <c r="H488" s="884"/>
      <c r="I488" s="884"/>
      <c r="J488" s="884"/>
      <c r="K488" s="886"/>
      <c r="L488" s="884"/>
      <c r="M488" s="884"/>
      <c r="N488" s="884"/>
      <c r="O488" s="884"/>
      <c r="P488" s="884"/>
      <c r="Q488" s="884"/>
      <c r="R488" s="884"/>
      <c r="S488" s="884"/>
      <c r="T488" s="884"/>
      <c r="U488" s="884"/>
      <c r="V488" s="884"/>
      <c r="W488" s="884"/>
      <c r="X488" s="884"/>
      <c r="Y488" s="884"/>
      <c r="Z488" s="884"/>
    </row>
    <row r="489" spans="1:26" ht="12.75" customHeight="1">
      <c r="A489" s="884"/>
      <c r="B489" s="884"/>
      <c r="C489" s="884"/>
      <c r="D489" s="884"/>
      <c r="E489" s="884"/>
      <c r="F489" s="885"/>
      <c r="G489" s="884"/>
      <c r="H489" s="884"/>
      <c r="I489" s="884"/>
      <c r="J489" s="884"/>
      <c r="K489" s="886"/>
      <c r="L489" s="884"/>
      <c r="M489" s="884"/>
      <c r="N489" s="884"/>
      <c r="O489" s="884"/>
      <c r="P489" s="884"/>
      <c r="Q489" s="884"/>
      <c r="R489" s="884"/>
      <c r="S489" s="884"/>
      <c r="T489" s="884"/>
      <c r="U489" s="884"/>
      <c r="V489" s="884"/>
      <c r="W489" s="884"/>
      <c r="X489" s="884"/>
      <c r="Y489" s="884"/>
      <c r="Z489" s="884"/>
    </row>
    <row r="490" spans="1:26" ht="12.75" customHeight="1">
      <c r="A490" s="884"/>
      <c r="B490" s="884"/>
      <c r="C490" s="884"/>
      <c r="D490" s="884"/>
      <c r="E490" s="884"/>
      <c r="F490" s="885"/>
      <c r="G490" s="884"/>
      <c r="H490" s="884"/>
      <c r="I490" s="884"/>
      <c r="J490" s="884"/>
      <c r="K490" s="886"/>
      <c r="L490" s="884"/>
      <c r="M490" s="884"/>
      <c r="N490" s="884"/>
      <c r="O490" s="884"/>
      <c r="P490" s="884"/>
      <c r="Q490" s="884"/>
      <c r="R490" s="884"/>
      <c r="S490" s="884"/>
      <c r="T490" s="884"/>
      <c r="U490" s="884"/>
      <c r="V490" s="884"/>
      <c r="W490" s="884"/>
      <c r="X490" s="884"/>
      <c r="Y490" s="884"/>
      <c r="Z490" s="884"/>
    </row>
    <row r="491" spans="1:26" ht="12.75" customHeight="1">
      <c r="A491" s="884"/>
      <c r="B491" s="884"/>
      <c r="C491" s="884"/>
      <c r="D491" s="884"/>
      <c r="E491" s="884"/>
      <c r="F491" s="885"/>
      <c r="G491" s="884"/>
      <c r="H491" s="884"/>
      <c r="I491" s="884"/>
      <c r="J491" s="884"/>
      <c r="K491" s="886"/>
      <c r="L491" s="884"/>
      <c r="M491" s="884"/>
      <c r="N491" s="884"/>
      <c r="O491" s="884"/>
      <c r="P491" s="884"/>
      <c r="Q491" s="884"/>
      <c r="R491" s="884"/>
      <c r="S491" s="884"/>
      <c r="T491" s="884"/>
      <c r="U491" s="884"/>
      <c r="V491" s="884"/>
      <c r="W491" s="884"/>
      <c r="X491" s="884"/>
      <c r="Y491" s="884"/>
      <c r="Z491" s="884"/>
    </row>
    <row r="492" spans="1:26" ht="12.75" customHeight="1">
      <c r="A492" s="884"/>
      <c r="B492" s="884"/>
      <c r="C492" s="884"/>
      <c r="D492" s="884"/>
      <c r="E492" s="884"/>
      <c r="F492" s="885"/>
      <c r="G492" s="884"/>
      <c r="H492" s="884"/>
      <c r="I492" s="884"/>
      <c r="J492" s="884"/>
      <c r="K492" s="886"/>
      <c r="L492" s="884"/>
      <c r="M492" s="884"/>
      <c r="N492" s="884"/>
      <c r="O492" s="884"/>
      <c r="P492" s="884"/>
      <c r="Q492" s="884"/>
      <c r="R492" s="884"/>
      <c r="S492" s="884"/>
      <c r="T492" s="884"/>
      <c r="U492" s="884"/>
      <c r="V492" s="884"/>
      <c r="W492" s="884"/>
      <c r="X492" s="884"/>
      <c r="Y492" s="884"/>
      <c r="Z492" s="884"/>
    </row>
    <row r="493" spans="1:26" ht="12.75" customHeight="1">
      <c r="A493" s="884"/>
      <c r="B493" s="884"/>
      <c r="C493" s="884"/>
      <c r="D493" s="884"/>
      <c r="E493" s="884"/>
      <c r="F493" s="885"/>
      <c r="G493" s="884"/>
      <c r="H493" s="884"/>
      <c r="I493" s="884"/>
      <c r="J493" s="884"/>
      <c r="K493" s="886"/>
      <c r="L493" s="884"/>
      <c r="M493" s="884"/>
      <c r="N493" s="884"/>
      <c r="O493" s="884"/>
      <c r="P493" s="884"/>
      <c r="Q493" s="884"/>
      <c r="R493" s="884"/>
      <c r="S493" s="884"/>
      <c r="T493" s="884"/>
      <c r="U493" s="884"/>
      <c r="V493" s="884"/>
      <c r="W493" s="884"/>
      <c r="X493" s="884"/>
      <c r="Y493" s="884"/>
      <c r="Z493" s="884"/>
    </row>
    <row r="494" spans="1:26" ht="12.75" customHeight="1">
      <c r="A494" s="884"/>
      <c r="B494" s="884"/>
      <c r="C494" s="884"/>
      <c r="D494" s="884"/>
      <c r="E494" s="884"/>
      <c r="F494" s="885"/>
      <c r="G494" s="884"/>
      <c r="H494" s="884"/>
      <c r="I494" s="884"/>
      <c r="J494" s="884"/>
      <c r="K494" s="886"/>
      <c r="L494" s="884"/>
      <c r="M494" s="884"/>
      <c r="N494" s="884"/>
      <c r="O494" s="884"/>
      <c r="P494" s="884"/>
      <c r="Q494" s="884"/>
      <c r="R494" s="884"/>
      <c r="S494" s="884"/>
      <c r="T494" s="884"/>
      <c r="U494" s="884"/>
      <c r="V494" s="884"/>
      <c r="W494" s="884"/>
      <c r="X494" s="884"/>
      <c r="Y494" s="884"/>
      <c r="Z494" s="884"/>
    </row>
    <row r="495" spans="1:26" ht="12.75" customHeight="1">
      <c r="A495" s="884"/>
      <c r="B495" s="884"/>
      <c r="C495" s="884"/>
      <c r="D495" s="884"/>
      <c r="E495" s="884"/>
      <c r="F495" s="885"/>
      <c r="G495" s="884"/>
      <c r="H495" s="884"/>
      <c r="I495" s="884"/>
      <c r="J495" s="884"/>
      <c r="K495" s="886"/>
      <c r="L495" s="884"/>
      <c r="M495" s="884"/>
      <c r="N495" s="884"/>
      <c r="O495" s="884"/>
      <c r="P495" s="884"/>
      <c r="Q495" s="884"/>
      <c r="R495" s="884"/>
      <c r="S495" s="884"/>
      <c r="T495" s="884"/>
      <c r="U495" s="884"/>
      <c r="V495" s="884"/>
      <c r="W495" s="884"/>
      <c r="X495" s="884"/>
      <c r="Y495" s="884"/>
      <c r="Z495" s="884"/>
    </row>
    <row r="496" spans="1:26" ht="12.75" customHeight="1">
      <c r="A496" s="884"/>
      <c r="B496" s="884"/>
      <c r="C496" s="884"/>
      <c r="D496" s="884"/>
      <c r="E496" s="884"/>
      <c r="F496" s="885"/>
      <c r="G496" s="884"/>
      <c r="H496" s="884"/>
      <c r="I496" s="884"/>
      <c r="J496" s="884"/>
      <c r="K496" s="886"/>
      <c r="L496" s="884"/>
      <c r="M496" s="884"/>
      <c r="N496" s="884"/>
      <c r="O496" s="884"/>
      <c r="P496" s="884"/>
      <c r="Q496" s="884"/>
      <c r="R496" s="884"/>
      <c r="S496" s="884"/>
      <c r="T496" s="884"/>
      <c r="U496" s="884"/>
      <c r="V496" s="884"/>
      <c r="W496" s="884"/>
      <c r="X496" s="884"/>
      <c r="Y496" s="884"/>
      <c r="Z496" s="884"/>
    </row>
    <row r="497" spans="1:26" ht="12.75" customHeight="1">
      <c r="A497" s="884"/>
      <c r="B497" s="884"/>
      <c r="C497" s="884"/>
      <c r="D497" s="884"/>
      <c r="E497" s="884"/>
      <c r="F497" s="885"/>
      <c r="G497" s="884"/>
      <c r="H497" s="884"/>
      <c r="I497" s="884"/>
      <c r="J497" s="884"/>
      <c r="K497" s="886"/>
      <c r="L497" s="884"/>
      <c r="M497" s="884"/>
      <c r="N497" s="884"/>
      <c r="O497" s="884"/>
      <c r="P497" s="884"/>
      <c r="Q497" s="884"/>
      <c r="R497" s="884"/>
      <c r="S497" s="884"/>
      <c r="T497" s="884"/>
      <c r="U497" s="884"/>
      <c r="V497" s="884"/>
      <c r="W497" s="884"/>
      <c r="X497" s="884"/>
      <c r="Y497" s="884"/>
      <c r="Z497" s="884"/>
    </row>
    <row r="498" spans="1:26" ht="12.75" customHeight="1">
      <c r="A498" s="884"/>
      <c r="B498" s="884"/>
      <c r="C498" s="884"/>
      <c r="D498" s="884"/>
      <c r="E498" s="884"/>
      <c r="F498" s="885"/>
      <c r="G498" s="884"/>
      <c r="H498" s="884"/>
      <c r="I498" s="884"/>
      <c r="J498" s="884"/>
      <c r="K498" s="886"/>
      <c r="L498" s="884"/>
      <c r="M498" s="884"/>
      <c r="N498" s="884"/>
      <c r="O498" s="884"/>
      <c r="P498" s="884"/>
      <c r="Q498" s="884"/>
      <c r="R498" s="884"/>
      <c r="S498" s="884"/>
      <c r="T498" s="884"/>
      <c r="U498" s="884"/>
      <c r="V498" s="884"/>
      <c r="W498" s="884"/>
      <c r="X498" s="884"/>
      <c r="Y498" s="884"/>
      <c r="Z498" s="884"/>
    </row>
    <row r="499" spans="1:26" ht="12.75" customHeight="1">
      <c r="A499" s="884"/>
      <c r="B499" s="884"/>
      <c r="C499" s="884"/>
      <c r="D499" s="884"/>
      <c r="E499" s="884"/>
      <c r="F499" s="885"/>
      <c r="G499" s="884"/>
      <c r="H499" s="884"/>
      <c r="I499" s="884"/>
      <c r="J499" s="884"/>
      <c r="K499" s="886"/>
      <c r="L499" s="884"/>
      <c r="M499" s="884"/>
      <c r="N499" s="884"/>
      <c r="O499" s="884"/>
      <c r="P499" s="884"/>
      <c r="Q499" s="884"/>
      <c r="R499" s="884"/>
      <c r="S499" s="884"/>
      <c r="T499" s="884"/>
      <c r="U499" s="884"/>
      <c r="V499" s="884"/>
      <c r="W499" s="884"/>
      <c r="X499" s="884"/>
      <c r="Y499" s="884"/>
      <c r="Z499" s="884"/>
    </row>
    <row r="500" spans="1:26" ht="12.75" customHeight="1">
      <c r="A500" s="884"/>
      <c r="B500" s="884"/>
      <c r="C500" s="884"/>
      <c r="D500" s="884"/>
      <c r="E500" s="884"/>
      <c r="F500" s="885"/>
      <c r="G500" s="884"/>
      <c r="H500" s="884"/>
      <c r="I500" s="884"/>
      <c r="J500" s="884"/>
      <c r="K500" s="886"/>
      <c r="L500" s="884"/>
      <c r="M500" s="884"/>
      <c r="N500" s="884"/>
      <c r="O500" s="884"/>
      <c r="P500" s="884"/>
      <c r="Q500" s="884"/>
      <c r="R500" s="884"/>
      <c r="S500" s="884"/>
      <c r="T500" s="884"/>
      <c r="U500" s="884"/>
      <c r="V500" s="884"/>
      <c r="W500" s="884"/>
      <c r="X500" s="884"/>
      <c r="Y500" s="884"/>
      <c r="Z500" s="884"/>
    </row>
    <row r="501" spans="1:26" ht="12.75" customHeight="1">
      <c r="A501" s="884"/>
      <c r="B501" s="884"/>
      <c r="C501" s="884"/>
      <c r="D501" s="884"/>
      <c r="E501" s="884"/>
      <c r="F501" s="885"/>
      <c r="G501" s="884"/>
      <c r="H501" s="884"/>
      <c r="I501" s="884"/>
      <c r="J501" s="884"/>
      <c r="K501" s="886"/>
      <c r="L501" s="884"/>
      <c r="M501" s="884"/>
      <c r="N501" s="884"/>
      <c r="O501" s="884"/>
      <c r="P501" s="884"/>
      <c r="Q501" s="884"/>
      <c r="R501" s="884"/>
      <c r="S501" s="884"/>
      <c r="T501" s="884"/>
      <c r="U501" s="884"/>
      <c r="V501" s="884"/>
      <c r="W501" s="884"/>
      <c r="X501" s="884"/>
      <c r="Y501" s="884"/>
      <c r="Z501" s="884"/>
    </row>
    <row r="502" spans="1:26" ht="12.75" customHeight="1">
      <c r="A502" s="884"/>
      <c r="B502" s="884"/>
      <c r="C502" s="884"/>
      <c r="D502" s="884"/>
      <c r="E502" s="884"/>
      <c r="F502" s="885"/>
      <c r="G502" s="884"/>
      <c r="H502" s="884"/>
      <c r="I502" s="884"/>
      <c r="J502" s="884"/>
      <c r="K502" s="886"/>
      <c r="L502" s="884"/>
      <c r="M502" s="884"/>
      <c r="N502" s="884"/>
      <c r="O502" s="884"/>
      <c r="P502" s="884"/>
      <c r="Q502" s="884"/>
      <c r="R502" s="884"/>
      <c r="S502" s="884"/>
      <c r="T502" s="884"/>
      <c r="U502" s="884"/>
      <c r="V502" s="884"/>
      <c r="W502" s="884"/>
      <c r="X502" s="884"/>
      <c r="Y502" s="884"/>
      <c r="Z502" s="884"/>
    </row>
    <row r="503" spans="1:26" ht="12.75" customHeight="1">
      <c r="A503" s="884"/>
      <c r="B503" s="884"/>
      <c r="C503" s="884"/>
      <c r="D503" s="884"/>
      <c r="E503" s="884"/>
      <c r="F503" s="885"/>
      <c r="G503" s="884"/>
      <c r="H503" s="884"/>
      <c r="I503" s="884"/>
      <c r="J503" s="884"/>
      <c r="K503" s="886"/>
      <c r="L503" s="884"/>
      <c r="M503" s="884"/>
      <c r="N503" s="884"/>
      <c r="O503" s="884"/>
      <c r="P503" s="884"/>
      <c r="Q503" s="884"/>
      <c r="R503" s="884"/>
      <c r="S503" s="884"/>
      <c r="T503" s="884"/>
      <c r="U503" s="884"/>
      <c r="V503" s="884"/>
      <c r="W503" s="884"/>
      <c r="X503" s="884"/>
      <c r="Y503" s="884"/>
      <c r="Z503" s="884"/>
    </row>
    <row r="504" spans="1:26" ht="12.75" customHeight="1">
      <c r="A504" s="884"/>
      <c r="B504" s="884"/>
      <c r="C504" s="884"/>
      <c r="D504" s="884"/>
      <c r="E504" s="884"/>
      <c r="F504" s="885"/>
      <c r="G504" s="884"/>
      <c r="H504" s="884"/>
      <c r="I504" s="884"/>
      <c r="J504" s="884"/>
      <c r="K504" s="886"/>
      <c r="L504" s="884"/>
      <c r="M504" s="884"/>
      <c r="N504" s="884"/>
      <c r="O504" s="884"/>
      <c r="P504" s="884"/>
      <c r="Q504" s="884"/>
      <c r="R504" s="884"/>
      <c r="S504" s="884"/>
      <c r="T504" s="884"/>
      <c r="U504" s="884"/>
      <c r="V504" s="884"/>
      <c r="W504" s="884"/>
      <c r="X504" s="884"/>
      <c r="Y504" s="884"/>
      <c r="Z504" s="884"/>
    </row>
    <row r="505" spans="1:26" ht="12.75" customHeight="1">
      <c r="A505" s="884"/>
      <c r="B505" s="884"/>
      <c r="C505" s="884"/>
      <c r="D505" s="884"/>
      <c r="E505" s="884"/>
      <c r="F505" s="885"/>
      <c r="G505" s="884"/>
      <c r="H505" s="884"/>
      <c r="I505" s="884"/>
      <c r="J505" s="884"/>
      <c r="K505" s="886"/>
      <c r="L505" s="884"/>
      <c r="M505" s="884"/>
      <c r="N505" s="884"/>
      <c r="O505" s="884"/>
      <c r="P505" s="884"/>
      <c r="Q505" s="884"/>
      <c r="R505" s="884"/>
      <c r="S505" s="884"/>
      <c r="T505" s="884"/>
      <c r="U505" s="884"/>
      <c r="V505" s="884"/>
      <c r="W505" s="884"/>
      <c r="X505" s="884"/>
      <c r="Y505" s="884"/>
      <c r="Z505" s="884"/>
    </row>
    <row r="506" spans="1:26" ht="12.75" customHeight="1">
      <c r="A506" s="884"/>
      <c r="B506" s="884"/>
      <c r="C506" s="884"/>
      <c r="D506" s="884"/>
      <c r="E506" s="884"/>
      <c r="F506" s="885"/>
      <c r="G506" s="884"/>
      <c r="H506" s="884"/>
      <c r="I506" s="884"/>
      <c r="J506" s="884"/>
      <c r="K506" s="886"/>
      <c r="L506" s="884"/>
      <c r="M506" s="884"/>
      <c r="N506" s="884"/>
      <c r="O506" s="884"/>
      <c r="P506" s="884"/>
      <c r="Q506" s="884"/>
      <c r="R506" s="884"/>
      <c r="S506" s="884"/>
      <c r="T506" s="884"/>
      <c r="U506" s="884"/>
      <c r="V506" s="884"/>
      <c r="W506" s="884"/>
      <c r="X506" s="884"/>
      <c r="Y506" s="884"/>
      <c r="Z506" s="884"/>
    </row>
    <row r="507" spans="1:26" ht="12.75" customHeight="1">
      <c r="A507" s="884"/>
      <c r="B507" s="884"/>
      <c r="C507" s="884"/>
      <c r="D507" s="884"/>
      <c r="E507" s="884"/>
      <c r="F507" s="885"/>
      <c r="G507" s="884"/>
      <c r="H507" s="884"/>
      <c r="I507" s="884"/>
      <c r="J507" s="884"/>
      <c r="K507" s="886"/>
      <c r="L507" s="884"/>
      <c r="M507" s="884"/>
      <c r="N507" s="884"/>
      <c r="O507" s="884"/>
      <c r="P507" s="884"/>
      <c r="Q507" s="884"/>
      <c r="R507" s="884"/>
      <c r="S507" s="884"/>
      <c r="T507" s="884"/>
      <c r="U507" s="884"/>
      <c r="V507" s="884"/>
      <c r="W507" s="884"/>
      <c r="X507" s="884"/>
      <c r="Y507" s="884"/>
      <c r="Z507" s="884"/>
    </row>
    <row r="508" spans="1:26" ht="12.75" customHeight="1">
      <c r="A508" s="884"/>
      <c r="B508" s="884"/>
      <c r="C508" s="884"/>
      <c r="D508" s="884"/>
      <c r="E508" s="884"/>
      <c r="F508" s="885"/>
      <c r="G508" s="884"/>
      <c r="H508" s="884"/>
      <c r="I508" s="884"/>
      <c r="J508" s="884"/>
      <c r="K508" s="886"/>
      <c r="L508" s="884"/>
      <c r="M508" s="884"/>
      <c r="N508" s="884"/>
      <c r="O508" s="884"/>
      <c r="P508" s="884"/>
      <c r="Q508" s="884"/>
      <c r="R508" s="884"/>
      <c r="S508" s="884"/>
      <c r="T508" s="884"/>
      <c r="U508" s="884"/>
      <c r="V508" s="884"/>
      <c r="W508" s="884"/>
      <c r="X508" s="884"/>
      <c r="Y508" s="884"/>
      <c r="Z508" s="884"/>
    </row>
    <row r="509" spans="1:26" ht="12.75" customHeight="1">
      <c r="A509" s="884"/>
      <c r="B509" s="884"/>
      <c r="C509" s="884"/>
      <c r="D509" s="884"/>
      <c r="E509" s="884"/>
      <c r="F509" s="885"/>
      <c r="G509" s="884"/>
      <c r="H509" s="884"/>
      <c r="I509" s="884"/>
      <c r="J509" s="884"/>
      <c r="K509" s="886"/>
      <c r="L509" s="884"/>
      <c r="M509" s="884"/>
      <c r="N509" s="884"/>
      <c r="O509" s="884"/>
      <c r="P509" s="884"/>
      <c r="Q509" s="884"/>
      <c r="R509" s="884"/>
      <c r="S509" s="884"/>
      <c r="T509" s="884"/>
      <c r="U509" s="884"/>
      <c r="V509" s="884"/>
      <c r="W509" s="884"/>
      <c r="X509" s="884"/>
      <c r="Y509" s="884"/>
      <c r="Z509" s="884"/>
    </row>
    <row r="510" spans="1:26" ht="12.75" customHeight="1">
      <c r="A510" s="884"/>
      <c r="B510" s="884"/>
      <c r="C510" s="884"/>
      <c r="D510" s="884"/>
      <c r="E510" s="884"/>
      <c r="F510" s="885"/>
      <c r="G510" s="884"/>
      <c r="H510" s="884"/>
      <c r="I510" s="884"/>
      <c r="J510" s="884"/>
      <c r="K510" s="886"/>
      <c r="L510" s="884"/>
      <c r="M510" s="884"/>
      <c r="N510" s="884"/>
      <c r="O510" s="884"/>
      <c r="P510" s="884"/>
      <c r="Q510" s="884"/>
      <c r="R510" s="884"/>
      <c r="S510" s="884"/>
      <c r="T510" s="884"/>
      <c r="U510" s="884"/>
      <c r="V510" s="884"/>
      <c r="W510" s="884"/>
      <c r="X510" s="884"/>
      <c r="Y510" s="884"/>
      <c r="Z510" s="884"/>
    </row>
    <row r="511" spans="1:26" ht="12.75" customHeight="1">
      <c r="A511" s="884"/>
      <c r="B511" s="884"/>
      <c r="C511" s="884"/>
      <c r="D511" s="884"/>
      <c r="E511" s="884"/>
      <c r="F511" s="885"/>
      <c r="G511" s="884"/>
      <c r="H511" s="884"/>
      <c r="I511" s="884"/>
      <c r="J511" s="884"/>
      <c r="K511" s="886"/>
      <c r="L511" s="884"/>
      <c r="M511" s="884"/>
      <c r="N511" s="884"/>
      <c r="O511" s="884"/>
      <c r="P511" s="884"/>
      <c r="Q511" s="884"/>
      <c r="R511" s="884"/>
      <c r="S511" s="884"/>
      <c r="T511" s="884"/>
      <c r="U511" s="884"/>
      <c r="V511" s="884"/>
      <c r="W511" s="884"/>
      <c r="X511" s="884"/>
      <c r="Y511" s="884"/>
      <c r="Z511" s="884"/>
    </row>
    <row r="512" spans="1:26" ht="12.75" customHeight="1">
      <c r="A512" s="884"/>
      <c r="B512" s="884"/>
      <c r="C512" s="884"/>
      <c r="D512" s="884"/>
      <c r="E512" s="884"/>
      <c r="F512" s="885"/>
      <c r="G512" s="884"/>
      <c r="H512" s="884"/>
      <c r="I512" s="884"/>
      <c r="J512" s="884"/>
      <c r="K512" s="886"/>
      <c r="L512" s="884"/>
      <c r="M512" s="884"/>
      <c r="N512" s="884"/>
      <c r="O512" s="884"/>
      <c r="P512" s="884"/>
      <c r="Q512" s="884"/>
      <c r="R512" s="884"/>
      <c r="S512" s="884"/>
      <c r="T512" s="884"/>
      <c r="U512" s="884"/>
      <c r="V512" s="884"/>
      <c r="W512" s="884"/>
      <c r="X512" s="884"/>
      <c r="Y512" s="884"/>
      <c r="Z512" s="884"/>
    </row>
    <row r="513" spans="1:26" ht="12.75" customHeight="1">
      <c r="A513" s="884"/>
      <c r="B513" s="884"/>
      <c r="C513" s="884"/>
      <c r="D513" s="884"/>
      <c r="E513" s="884"/>
      <c r="F513" s="885"/>
      <c r="G513" s="884"/>
      <c r="H513" s="884"/>
      <c r="I513" s="884"/>
      <c r="J513" s="884"/>
      <c r="K513" s="886"/>
      <c r="L513" s="884"/>
      <c r="M513" s="884"/>
      <c r="N513" s="884"/>
      <c r="O513" s="884"/>
      <c r="P513" s="884"/>
      <c r="Q513" s="884"/>
      <c r="R513" s="884"/>
      <c r="S513" s="884"/>
      <c r="T513" s="884"/>
      <c r="U513" s="884"/>
      <c r="V513" s="884"/>
      <c r="W513" s="884"/>
      <c r="X513" s="884"/>
      <c r="Y513" s="884"/>
      <c r="Z513" s="884"/>
    </row>
    <row r="514" spans="1:26" ht="12.75" customHeight="1">
      <c r="A514" s="884"/>
      <c r="B514" s="884"/>
      <c r="C514" s="884"/>
      <c r="D514" s="884"/>
      <c r="E514" s="884"/>
      <c r="F514" s="885"/>
      <c r="G514" s="884"/>
      <c r="H514" s="884"/>
      <c r="I514" s="884"/>
      <c r="J514" s="884"/>
      <c r="K514" s="886"/>
      <c r="L514" s="884"/>
      <c r="M514" s="884"/>
      <c r="N514" s="884"/>
      <c r="O514" s="884"/>
      <c r="P514" s="884"/>
      <c r="Q514" s="884"/>
      <c r="R514" s="884"/>
      <c r="S514" s="884"/>
      <c r="T514" s="884"/>
      <c r="U514" s="884"/>
      <c r="V514" s="884"/>
      <c r="W514" s="884"/>
      <c r="X514" s="884"/>
      <c r="Y514" s="884"/>
      <c r="Z514" s="884"/>
    </row>
    <row r="515" spans="1:26" ht="12.75" customHeight="1">
      <c r="A515" s="884"/>
      <c r="B515" s="884"/>
      <c r="C515" s="884"/>
      <c r="D515" s="884"/>
      <c r="E515" s="884"/>
      <c r="F515" s="885"/>
      <c r="G515" s="884"/>
      <c r="H515" s="884"/>
      <c r="I515" s="884"/>
      <c r="J515" s="884"/>
      <c r="K515" s="886"/>
      <c r="L515" s="884"/>
      <c r="M515" s="884"/>
      <c r="N515" s="884"/>
      <c r="O515" s="884"/>
      <c r="P515" s="884"/>
      <c r="Q515" s="884"/>
      <c r="R515" s="884"/>
      <c r="S515" s="884"/>
      <c r="T515" s="884"/>
      <c r="U515" s="884"/>
      <c r="V515" s="884"/>
      <c r="W515" s="884"/>
      <c r="X515" s="884"/>
      <c r="Y515" s="884"/>
      <c r="Z515" s="884"/>
    </row>
    <row r="516" spans="1:26" ht="12.75" customHeight="1">
      <c r="A516" s="884"/>
      <c r="B516" s="884"/>
      <c r="C516" s="884"/>
      <c r="D516" s="884"/>
      <c r="E516" s="884"/>
      <c r="F516" s="885"/>
      <c r="G516" s="884"/>
      <c r="H516" s="884"/>
      <c r="I516" s="884"/>
      <c r="J516" s="884"/>
      <c r="K516" s="886"/>
      <c r="L516" s="884"/>
      <c r="M516" s="884"/>
      <c r="N516" s="884"/>
      <c r="O516" s="884"/>
      <c r="P516" s="884"/>
      <c r="Q516" s="884"/>
      <c r="R516" s="884"/>
      <c r="S516" s="884"/>
      <c r="T516" s="884"/>
      <c r="U516" s="884"/>
      <c r="V516" s="884"/>
      <c r="W516" s="884"/>
      <c r="X516" s="884"/>
      <c r="Y516" s="884"/>
      <c r="Z516" s="884"/>
    </row>
    <row r="517" spans="1:26" ht="12.75" customHeight="1">
      <c r="A517" s="884"/>
      <c r="B517" s="884"/>
      <c r="C517" s="884"/>
      <c r="D517" s="884"/>
      <c r="E517" s="884"/>
      <c r="F517" s="885"/>
      <c r="G517" s="884"/>
      <c r="H517" s="884"/>
      <c r="I517" s="884"/>
      <c r="J517" s="884"/>
      <c r="K517" s="886"/>
      <c r="L517" s="884"/>
      <c r="M517" s="884"/>
      <c r="N517" s="884"/>
      <c r="O517" s="884"/>
      <c r="P517" s="884"/>
      <c r="Q517" s="884"/>
      <c r="R517" s="884"/>
      <c r="S517" s="884"/>
      <c r="T517" s="884"/>
      <c r="U517" s="884"/>
      <c r="V517" s="884"/>
      <c r="W517" s="884"/>
      <c r="X517" s="884"/>
      <c r="Y517" s="884"/>
      <c r="Z517" s="884"/>
    </row>
    <row r="518" spans="1:26" ht="12.75" customHeight="1">
      <c r="A518" s="884"/>
      <c r="B518" s="884"/>
      <c r="C518" s="884"/>
      <c r="D518" s="884"/>
      <c r="E518" s="884"/>
      <c r="F518" s="885"/>
      <c r="G518" s="884"/>
      <c r="H518" s="884"/>
      <c r="I518" s="884"/>
      <c r="J518" s="884"/>
      <c r="K518" s="886"/>
      <c r="L518" s="884"/>
      <c r="M518" s="884"/>
      <c r="N518" s="884"/>
      <c r="O518" s="884"/>
      <c r="P518" s="884"/>
      <c r="Q518" s="884"/>
      <c r="R518" s="884"/>
      <c r="S518" s="884"/>
      <c r="T518" s="884"/>
      <c r="U518" s="884"/>
      <c r="V518" s="884"/>
      <c r="W518" s="884"/>
      <c r="X518" s="884"/>
      <c r="Y518" s="884"/>
      <c r="Z518" s="884"/>
    </row>
    <row r="519" spans="1:26" ht="12.75" customHeight="1">
      <c r="A519" s="884"/>
      <c r="B519" s="884"/>
      <c r="C519" s="884"/>
      <c r="D519" s="884"/>
      <c r="E519" s="884"/>
      <c r="F519" s="885"/>
      <c r="G519" s="884"/>
      <c r="H519" s="884"/>
      <c r="I519" s="884"/>
      <c r="J519" s="884"/>
      <c r="K519" s="886"/>
      <c r="L519" s="884"/>
      <c r="M519" s="884"/>
      <c r="N519" s="884"/>
      <c r="O519" s="884"/>
      <c r="P519" s="884"/>
      <c r="Q519" s="884"/>
      <c r="R519" s="884"/>
      <c r="S519" s="884"/>
      <c r="T519" s="884"/>
      <c r="U519" s="884"/>
      <c r="V519" s="884"/>
      <c r="W519" s="884"/>
      <c r="X519" s="884"/>
      <c r="Y519" s="884"/>
      <c r="Z519" s="884"/>
    </row>
    <row r="520" spans="1:26" ht="12.75" customHeight="1">
      <c r="A520" s="884"/>
      <c r="B520" s="884"/>
      <c r="C520" s="884"/>
      <c r="D520" s="884"/>
      <c r="E520" s="884"/>
      <c r="F520" s="885"/>
      <c r="G520" s="884"/>
      <c r="H520" s="884"/>
      <c r="I520" s="884"/>
      <c r="J520" s="884"/>
      <c r="K520" s="886"/>
      <c r="L520" s="884"/>
      <c r="M520" s="884"/>
      <c r="N520" s="884"/>
      <c r="O520" s="884"/>
      <c r="P520" s="884"/>
      <c r="Q520" s="884"/>
      <c r="R520" s="884"/>
      <c r="S520" s="884"/>
      <c r="T520" s="884"/>
      <c r="U520" s="884"/>
      <c r="V520" s="884"/>
      <c r="W520" s="884"/>
      <c r="X520" s="884"/>
      <c r="Y520" s="884"/>
      <c r="Z520" s="884"/>
    </row>
    <row r="521" spans="1:26" ht="12.75" customHeight="1">
      <c r="A521" s="884"/>
      <c r="B521" s="884"/>
      <c r="C521" s="884"/>
      <c r="D521" s="884"/>
      <c r="E521" s="884"/>
      <c r="F521" s="885"/>
      <c r="G521" s="884"/>
      <c r="H521" s="884"/>
      <c r="I521" s="884"/>
      <c r="J521" s="884"/>
      <c r="K521" s="886"/>
      <c r="L521" s="884"/>
      <c r="M521" s="884"/>
      <c r="N521" s="884"/>
      <c r="O521" s="884"/>
      <c r="P521" s="884"/>
      <c r="Q521" s="884"/>
      <c r="R521" s="884"/>
      <c r="S521" s="884"/>
      <c r="T521" s="884"/>
      <c r="U521" s="884"/>
      <c r="V521" s="884"/>
      <c r="W521" s="884"/>
      <c r="X521" s="884"/>
      <c r="Y521" s="884"/>
      <c r="Z521" s="884"/>
    </row>
    <row r="522" spans="1:26" ht="12.75" customHeight="1">
      <c r="A522" s="884"/>
      <c r="B522" s="884"/>
      <c r="C522" s="884"/>
      <c r="D522" s="884"/>
      <c r="E522" s="884"/>
      <c r="F522" s="885"/>
      <c r="G522" s="884"/>
      <c r="H522" s="884"/>
      <c r="I522" s="884"/>
      <c r="J522" s="884"/>
      <c r="K522" s="886"/>
      <c r="L522" s="884"/>
      <c r="M522" s="884"/>
      <c r="N522" s="884"/>
      <c r="O522" s="884"/>
      <c r="P522" s="884"/>
      <c r="Q522" s="884"/>
      <c r="R522" s="884"/>
      <c r="S522" s="884"/>
      <c r="T522" s="884"/>
      <c r="U522" s="884"/>
      <c r="V522" s="884"/>
      <c r="W522" s="884"/>
      <c r="X522" s="884"/>
      <c r="Y522" s="884"/>
      <c r="Z522" s="884"/>
    </row>
    <row r="523" spans="1:26" ht="12.75" customHeight="1">
      <c r="A523" s="884"/>
      <c r="B523" s="884"/>
      <c r="C523" s="884"/>
      <c r="D523" s="884"/>
      <c r="E523" s="884"/>
      <c r="F523" s="885"/>
      <c r="G523" s="884"/>
      <c r="H523" s="884"/>
      <c r="I523" s="884"/>
      <c r="J523" s="884"/>
      <c r="K523" s="886"/>
      <c r="L523" s="884"/>
      <c r="M523" s="884"/>
      <c r="N523" s="884"/>
      <c r="O523" s="884"/>
      <c r="P523" s="884"/>
      <c r="Q523" s="884"/>
      <c r="R523" s="884"/>
      <c r="S523" s="884"/>
      <c r="T523" s="884"/>
      <c r="U523" s="884"/>
      <c r="V523" s="884"/>
      <c r="W523" s="884"/>
      <c r="X523" s="884"/>
      <c r="Y523" s="884"/>
      <c r="Z523" s="884"/>
    </row>
    <row r="524" spans="1:26" ht="12.75" customHeight="1">
      <c r="A524" s="884"/>
      <c r="B524" s="884"/>
      <c r="C524" s="884"/>
      <c r="D524" s="884"/>
      <c r="E524" s="884"/>
      <c r="F524" s="885"/>
      <c r="G524" s="884"/>
      <c r="H524" s="884"/>
      <c r="I524" s="884"/>
      <c r="J524" s="884"/>
      <c r="K524" s="886"/>
      <c r="L524" s="884"/>
      <c r="M524" s="884"/>
      <c r="N524" s="884"/>
      <c r="O524" s="884"/>
      <c r="P524" s="884"/>
      <c r="Q524" s="884"/>
      <c r="R524" s="884"/>
      <c r="S524" s="884"/>
      <c r="T524" s="884"/>
      <c r="U524" s="884"/>
      <c r="V524" s="884"/>
      <c r="W524" s="884"/>
      <c r="X524" s="884"/>
      <c r="Y524" s="884"/>
      <c r="Z524" s="884"/>
    </row>
    <row r="525" spans="1:26" ht="12.75" customHeight="1">
      <c r="A525" s="884"/>
      <c r="B525" s="884"/>
      <c r="C525" s="884"/>
      <c r="D525" s="884"/>
      <c r="E525" s="884"/>
      <c r="F525" s="885"/>
      <c r="G525" s="884"/>
      <c r="H525" s="884"/>
      <c r="I525" s="884"/>
      <c r="J525" s="884"/>
      <c r="K525" s="886"/>
      <c r="L525" s="884"/>
      <c r="M525" s="884"/>
      <c r="N525" s="884"/>
      <c r="O525" s="884"/>
      <c r="P525" s="884"/>
      <c r="Q525" s="884"/>
      <c r="R525" s="884"/>
      <c r="S525" s="884"/>
      <c r="T525" s="884"/>
      <c r="U525" s="884"/>
      <c r="V525" s="884"/>
      <c r="W525" s="884"/>
      <c r="X525" s="884"/>
      <c r="Y525" s="884"/>
      <c r="Z525" s="884"/>
    </row>
    <row r="526" spans="1:26" ht="12.75" customHeight="1">
      <c r="A526" s="884"/>
      <c r="B526" s="884"/>
      <c r="C526" s="884"/>
      <c r="D526" s="884"/>
      <c r="E526" s="884"/>
      <c r="F526" s="885"/>
      <c r="G526" s="884"/>
      <c r="H526" s="884"/>
      <c r="I526" s="884"/>
      <c r="J526" s="884"/>
      <c r="K526" s="886"/>
      <c r="L526" s="884"/>
      <c r="M526" s="884"/>
      <c r="N526" s="884"/>
      <c r="O526" s="884"/>
      <c r="P526" s="884"/>
      <c r="Q526" s="884"/>
      <c r="R526" s="884"/>
      <c r="S526" s="884"/>
      <c r="T526" s="884"/>
      <c r="U526" s="884"/>
      <c r="V526" s="884"/>
      <c r="W526" s="884"/>
      <c r="X526" s="884"/>
      <c r="Y526" s="884"/>
      <c r="Z526" s="884"/>
    </row>
    <row r="527" spans="1:26" ht="12.75" customHeight="1">
      <c r="A527" s="884"/>
      <c r="B527" s="884"/>
      <c r="C527" s="884"/>
      <c r="D527" s="884"/>
      <c r="E527" s="884"/>
      <c r="F527" s="885"/>
      <c r="G527" s="884"/>
      <c r="H527" s="884"/>
      <c r="I527" s="884"/>
      <c r="J527" s="884"/>
      <c r="K527" s="886"/>
      <c r="L527" s="884"/>
      <c r="M527" s="884"/>
      <c r="N527" s="884"/>
      <c r="O527" s="884"/>
      <c r="P527" s="884"/>
      <c r="Q527" s="884"/>
      <c r="R527" s="884"/>
      <c r="S527" s="884"/>
      <c r="T527" s="884"/>
      <c r="U527" s="884"/>
      <c r="V527" s="884"/>
      <c r="W527" s="884"/>
      <c r="X527" s="884"/>
      <c r="Y527" s="884"/>
      <c r="Z527" s="884"/>
    </row>
    <row r="528" spans="1:26" ht="12.75" customHeight="1">
      <c r="A528" s="884"/>
      <c r="B528" s="884"/>
      <c r="C528" s="884"/>
      <c r="D528" s="884"/>
      <c r="E528" s="884"/>
      <c r="F528" s="885"/>
      <c r="G528" s="884"/>
      <c r="H528" s="884"/>
      <c r="I528" s="884"/>
      <c r="J528" s="884"/>
      <c r="K528" s="886"/>
      <c r="L528" s="884"/>
      <c r="M528" s="884"/>
      <c r="N528" s="884"/>
      <c r="O528" s="884"/>
      <c r="P528" s="884"/>
      <c r="Q528" s="884"/>
      <c r="R528" s="884"/>
      <c r="S528" s="884"/>
      <c r="T528" s="884"/>
      <c r="U528" s="884"/>
      <c r="V528" s="884"/>
      <c r="W528" s="884"/>
      <c r="X528" s="884"/>
      <c r="Y528" s="884"/>
      <c r="Z528" s="884"/>
    </row>
    <row r="529" spans="1:26" ht="12.75" customHeight="1">
      <c r="A529" s="884"/>
      <c r="B529" s="884"/>
      <c r="C529" s="884"/>
      <c r="D529" s="884"/>
      <c r="E529" s="884"/>
      <c r="F529" s="885"/>
      <c r="G529" s="884"/>
      <c r="H529" s="884"/>
      <c r="I529" s="884"/>
      <c r="J529" s="884"/>
      <c r="K529" s="886"/>
      <c r="L529" s="884"/>
      <c r="M529" s="884"/>
      <c r="N529" s="884"/>
      <c r="O529" s="884"/>
      <c r="P529" s="884"/>
      <c r="Q529" s="884"/>
      <c r="R529" s="884"/>
      <c r="S529" s="884"/>
      <c r="T529" s="884"/>
      <c r="U529" s="884"/>
      <c r="V529" s="884"/>
      <c r="W529" s="884"/>
      <c r="X529" s="884"/>
      <c r="Y529" s="884"/>
      <c r="Z529" s="884"/>
    </row>
    <row r="530" spans="1:26" ht="12.75" customHeight="1">
      <c r="A530" s="884"/>
      <c r="B530" s="884"/>
      <c r="C530" s="884"/>
      <c r="D530" s="884"/>
      <c r="E530" s="884"/>
      <c r="F530" s="885"/>
      <c r="G530" s="884"/>
      <c r="H530" s="884"/>
      <c r="I530" s="884"/>
      <c r="J530" s="884"/>
      <c r="K530" s="886"/>
      <c r="L530" s="884"/>
      <c r="M530" s="884"/>
      <c r="N530" s="884"/>
      <c r="O530" s="884"/>
      <c r="P530" s="884"/>
      <c r="Q530" s="884"/>
      <c r="R530" s="884"/>
      <c r="S530" s="884"/>
      <c r="T530" s="884"/>
      <c r="U530" s="884"/>
      <c r="V530" s="884"/>
      <c r="W530" s="884"/>
      <c r="X530" s="884"/>
      <c r="Y530" s="884"/>
      <c r="Z530" s="884"/>
    </row>
    <row r="531" spans="1:26" ht="12.75" customHeight="1">
      <c r="A531" s="884"/>
      <c r="B531" s="884"/>
      <c r="C531" s="884"/>
      <c r="D531" s="884"/>
      <c r="E531" s="884"/>
      <c r="F531" s="885"/>
      <c r="G531" s="884"/>
      <c r="H531" s="884"/>
      <c r="I531" s="884"/>
      <c r="J531" s="884"/>
      <c r="K531" s="886"/>
      <c r="L531" s="884"/>
      <c r="M531" s="884"/>
      <c r="N531" s="884"/>
      <c r="O531" s="884"/>
      <c r="P531" s="884"/>
      <c r="Q531" s="884"/>
      <c r="R531" s="884"/>
      <c r="S531" s="884"/>
      <c r="T531" s="884"/>
      <c r="U531" s="884"/>
      <c r="V531" s="884"/>
      <c r="W531" s="884"/>
      <c r="X531" s="884"/>
      <c r="Y531" s="884"/>
      <c r="Z531" s="884"/>
    </row>
    <row r="532" spans="1:26" ht="12.75" customHeight="1">
      <c r="A532" s="884"/>
      <c r="B532" s="884"/>
      <c r="C532" s="884"/>
      <c r="D532" s="884"/>
      <c r="E532" s="884"/>
      <c r="F532" s="885"/>
      <c r="G532" s="884"/>
      <c r="H532" s="884"/>
      <c r="I532" s="884"/>
      <c r="J532" s="884"/>
      <c r="K532" s="886"/>
      <c r="L532" s="884"/>
      <c r="M532" s="884"/>
      <c r="N532" s="884"/>
      <c r="O532" s="884"/>
      <c r="P532" s="884"/>
      <c r="Q532" s="884"/>
      <c r="R532" s="884"/>
      <c r="S532" s="884"/>
      <c r="T532" s="884"/>
      <c r="U532" s="884"/>
      <c r="V532" s="884"/>
      <c r="W532" s="884"/>
      <c r="X532" s="884"/>
      <c r="Y532" s="884"/>
      <c r="Z532" s="884"/>
    </row>
    <row r="533" spans="1:26" ht="12.75" customHeight="1">
      <c r="A533" s="884"/>
      <c r="B533" s="884"/>
      <c r="C533" s="884"/>
      <c r="D533" s="884"/>
      <c r="E533" s="884"/>
      <c r="F533" s="885"/>
      <c r="G533" s="884"/>
      <c r="H533" s="884"/>
      <c r="I533" s="884"/>
      <c r="J533" s="884"/>
      <c r="K533" s="886"/>
      <c r="L533" s="884"/>
      <c r="M533" s="884"/>
      <c r="N533" s="884"/>
      <c r="O533" s="884"/>
      <c r="P533" s="884"/>
      <c r="Q533" s="884"/>
      <c r="R533" s="884"/>
      <c r="S533" s="884"/>
      <c r="T533" s="884"/>
      <c r="U533" s="884"/>
      <c r="V533" s="884"/>
      <c r="W533" s="884"/>
      <c r="X533" s="884"/>
      <c r="Y533" s="884"/>
      <c r="Z533" s="884"/>
    </row>
    <row r="534" spans="1:26" ht="12.75" customHeight="1">
      <c r="A534" s="884"/>
      <c r="B534" s="884"/>
      <c r="C534" s="884"/>
      <c r="D534" s="884"/>
      <c r="E534" s="884"/>
      <c r="F534" s="885"/>
      <c r="G534" s="884"/>
      <c r="H534" s="884"/>
      <c r="I534" s="884"/>
      <c r="J534" s="884"/>
      <c r="K534" s="886"/>
      <c r="L534" s="884"/>
      <c r="M534" s="884"/>
      <c r="N534" s="884"/>
      <c r="O534" s="884"/>
      <c r="P534" s="884"/>
      <c r="Q534" s="884"/>
      <c r="R534" s="884"/>
      <c r="S534" s="884"/>
      <c r="T534" s="884"/>
      <c r="U534" s="884"/>
      <c r="V534" s="884"/>
      <c r="W534" s="884"/>
      <c r="X534" s="884"/>
      <c r="Y534" s="884"/>
      <c r="Z534" s="884"/>
    </row>
    <row r="535" spans="1:26" ht="12.75" customHeight="1">
      <c r="A535" s="884"/>
      <c r="B535" s="884"/>
      <c r="C535" s="884"/>
      <c r="D535" s="884"/>
      <c r="E535" s="884"/>
      <c r="F535" s="885"/>
      <c r="G535" s="884"/>
      <c r="H535" s="884"/>
      <c r="I535" s="884"/>
      <c r="J535" s="884"/>
      <c r="K535" s="886"/>
      <c r="L535" s="884"/>
      <c r="M535" s="884"/>
      <c r="N535" s="884"/>
      <c r="O535" s="884"/>
      <c r="P535" s="884"/>
      <c r="Q535" s="884"/>
      <c r="R535" s="884"/>
      <c r="S535" s="884"/>
      <c r="T535" s="884"/>
      <c r="U535" s="884"/>
      <c r="V535" s="884"/>
      <c r="W535" s="884"/>
      <c r="X535" s="884"/>
      <c r="Y535" s="884"/>
      <c r="Z535" s="884"/>
    </row>
    <row r="536" spans="1:26" ht="12.75" customHeight="1">
      <c r="A536" s="884"/>
      <c r="B536" s="884"/>
      <c r="C536" s="884"/>
      <c r="D536" s="884"/>
      <c r="E536" s="884"/>
      <c r="F536" s="885"/>
      <c r="G536" s="884"/>
      <c r="H536" s="884"/>
      <c r="I536" s="884"/>
      <c r="J536" s="884"/>
      <c r="K536" s="886"/>
      <c r="L536" s="884"/>
      <c r="M536" s="884"/>
      <c r="N536" s="884"/>
      <c r="O536" s="884"/>
      <c r="P536" s="884"/>
      <c r="Q536" s="884"/>
      <c r="R536" s="884"/>
      <c r="S536" s="884"/>
      <c r="T536" s="884"/>
      <c r="U536" s="884"/>
      <c r="V536" s="884"/>
      <c r="W536" s="884"/>
      <c r="X536" s="884"/>
      <c r="Y536" s="884"/>
      <c r="Z536" s="884"/>
    </row>
    <row r="537" spans="1:26" ht="12.75" customHeight="1">
      <c r="A537" s="884"/>
      <c r="B537" s="884"/>
      <c r="C537" s="884"/>
      <c r="D537" s="884"/>
      <c r="E537" s="884"/>
      <c r="F537" s="885"/>
      <c r="G537" s="884"/>
      <c r="H537" s="884"/>
      <c r="I537" s="884"/>
      <c r="J537" s="884"/>
      <c r="K537" s="886"/>
      <c r="L537" s="884"/>
      <c r="M537" s="884"/>
      <c r="N537" s="884"/>
      <c r="O537" s="884"/>
      <c r="P537" s="884"/>
      <c r="Q537" s="884"/>
      <c r="R537" s="884"/>
      <c r="S537" s="884"/>
      <c r="T537" s="884"/>
      <c r="U537" s="884"/>
      <c r="V537" s="884"/>
      <c r="W537" s="884"/>
      <c r="X537" s="884"/>
      <c r="Y537" s="884"/>
      <c r="Z537" s="884"/>
    </row>
    <row r="538" spans="1:26" ht="12.75" customHeight="1">
      <c r="A538" s="884"/>
      <c r="B538" s="884"/>
      <c r="C538" s="884"/>
      <c r="D538" s="884"/>
      <c r="E538" s="884"/>
      <c r="F538" s="885"/>
      <c r="G538" s="884"/>
      <c r="H538" s="884"/>
      <c r="I538" s="884"/>
      <c r="J538" s="884"/>
      <c r="K538" s="886"/>
      <c r="L538" s="884"/>
      <c r="M538" s="884"/>
      <c r="N538" s="884"/>
      <c r="O538" s="884"/>
      <c r="P538" s="884"/>
      <c r="Q538" s="884"/>
      <c r="R538" s="884"/>
      <c r="S538" s="884"/>
      <c r="T538" s="884"/>
      <c r="U538" s="884"/>
      <c r="V538" s="884"/>
      <c r="W538" s="884"/>
      <c r="X538" s="884"/>
      <c r="Y538" s="884"/>
      <c r="Z538" s="884"/>
    </row>
    <row r="539" spans="1:26" ht="12.75" customHeight="1">
      <c r="A539" s="884"/>
      <c r="B539" s="884"/>
      <c r="C539" s="884"/>
      <c r="D539" s="884"/>
      <c r="E539" s="884"/>
      <c r="F539" s="885"/>
      <c r="G539" s="884"/>
      <c r="H539" s="884"/>
      <c r="I539" s="884"/>
      <c r="J539" s="884"/>
      <c r="K539" s="886"/>
      <c r="L539" s="884"/>
      <c r="M539" s="884"/>
      <c r="N539" s="884"/>
      <c r="O539" s="884"/>
      <c r="P539" s="884"/>
      <c r="Q539" s="884"/>
      <c r="R539" s="884"/>
      <c r="S539" s="884"/>
      <c r="T539" s="884"/>
      <c r="U539" s="884"/>
      <c r="V539" s="884"/>
      <c r="W539" s="884"/>
      <c r="X539" s="884"/>
      <c r="Y539" s="884"/>
      <c r="Z539" s="884"/>
    </row>
    <row r="540" spans="1:26" ht="12.75" customHeight="1">
      <c r="A540" s="884"/>
      <c r="B540" s="884"/>
      <c r="C540" s="884"/>
      <c r="D540" s="884"/>
      <c r="E540" s="884"/>
      <c r="F540" s="885"/>
      <c r="G540" s="884"/>
      <c r="H540" s="884"/>
      <c r="I540" s="884"/>
      <c r="J540" s="884"/>
      <c r="K540" s="886"/>
      <c r="L540" s="884"/>
      <c r="M540" s="884"/>
      <c r="N540" s="884"/>
      <c r="O540" s="884"/>
      <c r="P540" s="884"/>
      <c r="Q540" s="884"/>
      <c r="R540" s="884"/>
      <c r="S540" s="884"/>
      <c r="T540" s="884"/>
      <c r="U540" s="884"/>
      <c r="V540" s="884"/>
      <c r="W540" s="884"/>
      <c r="X540" s="884"/>
      <c r="Y540" s="884"/>
      <c r="Z540" s="884"/>
    </row>
    <row r="541" spans="1:26" ht="12.75" customHeight="1">
      <c r="A541" s="884"/>
      <c r="B541" s="884"/>
      <c r="C541" s="884"/>
      <c r="D541" s="884"/>
      <c r="E541" s="884"/>
      <c r="F541" s="885"/>
      <c r="G541" s="884"/>
      <c r="H541" s="884"/>
      <c r="I541" s="884"/>
      <c r="J541" s="884"/>
      <c r="K541" s="886"/>
      <c r="L541" s="884"/>
      <c r="M541" s="884"/>
      <c r="N541" s="884"/>
      <c r="O541" s="884"/>
      <c r="P541" s="884"/>
      <c r="Q541" s="884"/>
      <c r="R541" s="884"/>
      <c r="S541" s="884"/>
      <c r="T541" s="884"/>
      <c r="U541" s="884"/>
      <c r="V541" s="884"/>
      <c r="W541" s="884"/>
      <c r="X541" s="884"/>
      <c r="Y541" s="884"/>
      <c r="Z541" s="884"/>
    </row>
    <row r="542" spans="1:26" ht="12.75" customHeight="1">
      <c r="A542" s="884"/>
      <c r="B542" s="884"/>
      <c r="C542" s="884"/>
      <c r="D542" s="884"/>
      <c r="E542" s="884"/>
      <c r="F542" s="885"/>
      <c r="G542" s="884"/>
      <c r="H542" s="884"/>
      <c r="I542" s="884"/>
      <c r="J542" s="884"/>
      <c r="K542" s="886"/>
      <c r="L542" s="884"/>
      <c r="M542" s="884"/>
      <c r="N542" s="884"/>
      <c r="O542" s="884"/>
      <c r="P542" s="884"/>
      <c r="Q542" s="884"/>
      <c r="R542" s="884"/>
      <c r="S542" s="884"/>
      <c r="T542" s="884"/>
      <c r="U542" s="884"/>
      <c r="V542" s="884"/>
      <c r="W542" s="884"/>
      <c r="X542" s="884"/>
      <c r="Y542" s="884"/>
      <c r="Z542" s="884"/>
    </row>
    <row r="543" spans="1:26" ht="12.75" customHeight="1">
      <c r="A543" s="884"/>
      <c r="B543" s="884"/>
      <c r="C543" s="884"/>
      <c r="D543" s="884"/>
      <c r="E543" s="884"/>
      <c r="F543" s="885"/>
      <c r="G543" s="884"/>
      <c r="H543" s="884"/>
      <c r="I543" s="884"/>
      <c r="J543" s="884"/>
      <c r="K543" s="886"/>
      <c r="L543" s="884"/>
      <c r="M543" s="884"/>
      <c r="N543" s="884"/>
      <c r="O543" s="884"/>
      <c r="P543" s="884"/>
      <c r="Q543" s="884"/>
      <c r="R543" s="884"/>
      <c r="S543" s="884"/>
      <c r="T543" s="884"/>
      <c r="U543" s="884"/>
      <c r="V543" s="884"/>
      <c r="W543" s="884"/>
      <c r="X543" s="884"/>
      <c r="Y543" s="884"/>
      <c r="Z543" s="884"/>
    </row>
    <row r="544" spans="1:26" ht="12.75" customHeight="1">
      <c r="A544" s="884"/>
      <c r="B544" s="884"/>
      <c r="C544" s="884"/>
      <c r="D544" s="884"/>
      <c r="E544" s="884"/>
      <c r="F544" s="885"/>
      <c r="G544" s="884"/>
      <c r="H544" s="884"/>
      <c r="I544" s="884"/>
      <c r="J544" s="884"/>
      <c r="K544" s="886"/>
      <c r="L544" s="884"/>
      <c r="M544" s="884"/>
      <c r="N544" s="884"/>
      <c r="O544" s="884"/>
      <c r="P544" s="884"/>
      <c r="Q544" s="884"/>
      <c r="R544" s="884"/>
      <c r="S544" s="884"/>
      <c r="T544" s="884"/>
      <c r="U544" s="884"/>
      <c r="V544" s="884"/>
      <c r="W544" s="884"/>
      <c r="X544" s="884"/>
      <c r="Y544" s="884"/>
      <c r="Z544" s="884"/>
    </row>
    <row r="545" spans="1:26" ht="12.75" customHeight="1">
      <c r="A545" s="884"/>
      <c r="B545" s="884"/>
      <c r="C545" s="884"/>
      <c r="D545" s="884"/>
      <c r="E545" s="884"/>
      <c r="F545" s="885"/>
      <c r="G545" s="884"/>
      <c r="H545" s="884"/>
      <c r="I545" s="884"/>
      <c r="J545" s="884"/>
      <c r="K545" s="886"/>
      <c r="L545" s="884"/>
      <c r="M545" s="884"/>
      <c r="N545" s="884"/>
      <c r="O545" s="884"/>
      <c r="P545" s="884"/>
      <c r="Q545" s="884"/>
      <c r="R545" s="884"/>
      <c r="S545" s="884"/>
      <c r="T545" s="884"/>
      <c r="U545" s="884"/>
      <c r="V545" s="884"/>
      <c r="W545" s="884"/>
      <c r="X545" s="884"/>
      <c r="Y545" s="884"/>
      <c r="Z545" s="884"/>
    </row>
    <row r="546" spans="1:26" ht="12.75" customHeight="1">
      <c r="A546" s="884"/>
      <c r="B546" s="884"/>
      <c r="C546" s="884"/>
      <c r="D546" s="884"/>
      <c r="E546" s="884"/>
      <c r="F546" s="885"/>
      <c r="G546" s="884"/>
      <c r="H546" s="884"/>
      <c r="I546" s="884"/>
      <c r="J546" s="884"/>
      <c r="K546" s="886"/>
      <c r="L546" s="884"/>
      <c r="M546" s="884"/>
      <c r="N546" s="884"/>
      <c r="O546" s="884"/>
      <c r="P546" s="884"/>
      <c r="Q546" s="884"/>
      <c r="R546" s="884"/>
      <c r="S546" s="884"/>
      <c r="T546" s="884"/>
      <c r="U546" s="884"/>
      <c r="V546" s="884"/>
      <c r="W546" s="884"/>
      <c r="X546" s="884"/>
      <c r="Y546" s="884"/>
      <c r="Z546" s="884"/>
    </row>
    <row r="547" spans="1:26" ht="12.75" customHeight="1">
      <c r="A547" s="884"/>
      <c r="B547" s="884"/>
      <c r="C547" s="884"/>
      <c r="D547" s="884"/>
      <c r="E547" s="884"/>
      <c r="F547" s="885"/>
      <c r="G547" s="884"/>
      <c r="H547" s="884"/>
      <c r="I547" s="884"/>
      <c r="J547" s="884"/>
      <c r="K547" s="886"/>
      <c r="L547" s="884"/>
      <c r="M547" s="884"/>
      <c r="N547" s="884"/>
      <c r="O547" s="884"/>
      <c r="P547" s="884"/>
      <c r="Q547" s="884"/>
      <c r="R547" s="884"/>
      <c r="S547" s="884"/>
      <c r="T547" s="884"/>
      <c r="U547" s="884"/>
      <c r="V547" s="884"/>
      <c r="W547" s="884"/>
      <c r="X547" s="884"/>
      <c r="Y547" s="884"/>
      <c r="Z547" s="884"/>
    </row>
    <row r="548" spans="1:26" ht="12.75" customHeight="1">
      <c r="A548" s="884"/>
      <c r="B548" s="884"/>
      <c r="C548" s="884"/>
      <c r="D548" s="884"/>
      <c r="E548" s="884"/>
      <c r="F548" s="885"/>
      <c r="G548" s="884"/>
      <c r="H548" s="884"/>
      <c r="I548" s="884"/>
      <c r="J548" s="884"/>
      <c r="K548" s="886"/>
      <c r="L548" s="884"/>
      <c r="M548" s="884"/>
      <c r="N548" s="884"/>
      <c r="O548" s="884"/>
      <c r="P548" s="884"/>
      <c r="Q548" s="884"/>
      <c r="R548" s="884"/>
      <c r="S548" s="884"/>
      <c r="T548" s="884"/>
      <c r="U548" s="884"/>
      <c r="V548" s="884"/>
      <c r="W548" s="884"/>
      <c r="X548" s="884"/>
      <c r="Y548" s="884"/>
      <c r="Z548" s="884"/>
    </row>
    <row r="549" spans="1:26" ht="12.75" customHeight="1">
      <c r="A549" s="884"/>
      <c r="B549" s="884"/>
      <c r="C549" s="884"/>
      <c r="D549" s="884"/>
      <c r="E549" s="884"/>
      <c r="F549" s="885"/>
      <c r="G549" s="884"/>
      <c r="H549" s="884"/>
      <c r="I549" s="884"/>
      <c r="J549" s="884"/>
      <c r="K549" s="886"/>
      <c r="L549" s="884"/>
      <c r="M549" s="884"/>
      <c r="N549" s="884"/>
      <c r="O549" s="884"/>
      <c r="P549" s="884"/>
      <c r="Q549" s="884"/>
      <c r="R549" s="884"/>
      <c r="S549" s="884"/>
      <c r="T549" s="884"/>
      <c r="U549" s="884"/>
      <c r="V549" s="884"/>
      <c r="W549" s="884"/>
      <c r="X549" s="884"/>
      <c r="Y549" s="884"/>
      <c r="Z549" s="884"/>
    </row>
    <row r="550" spans="1:26" ht="12.75" customHeight="1">
      <c r="A550" s="884"/>
      <c r="B550" s="884"/>
      <c r="C550" s="884"/>
      <c r="D550" s="884"/>
      <c r="E550" s="884"/>
      <c r="F550" s="885"/>
      <c r="G550" s="884"/>
      <c r="H550" s="884"/>
      <c r="I550" s="884"/>
      <c r="J550" s="884"/>
      <c r="K550" s="886"/>
      <c r="L550" s="884"/>
      <c r="M550" s="884"/>
      <c r="N550" s="884"/>
      <c r="O550" s="884"/>
      <c r="P550" s="884"/>
      <c r="Q550" s="884"/>
      <c r="R550" s="884"/>
      <c r="S550" s="884"/>
      <c r="T550" s="884"/>
      <c r="U550" s="884"/>
      <c r="V550" s="884"/>
      <c r="W550" s="884"/>
      <c r="X550" s="884"/>
      <c r="Y550" s="884"/>
      <c r="Z550" s="884"/>
    </row>
    <row r="551" spans="1:26" ht="12.75" customHeight="1">
      <c r="A551" s="884"/>
      <c r="B551" s="884"/>
      <c r="C551" s="884"/>
      <c r="D551" s="884"/>
      <c r="E551" s="884"/>
      <c r="F551" s="885"/>
      <c r="G551" s="884"/>
      <c r="H551" s="884"/>
      <c r="I551" s="884"/>
      <c r="J551" s="884"/>
      <c r="K551" s="886"/>
      <c r="L551" s="884"/>
      <c r="M551" s="884"/>
      <c r="N551" s="884"/>
      <c r="O551" s="884"/>
      <c r="P551" s="884"/>
      <c r="Q551" s="884"/>
      <c r="R551" s="884"/>
      <c r="S551" s="884"/>
      <c r="T551" s="884"/>
      <c r="U551" s="884"/>
      <c r="V551" s="884"/>
      <c r="W551" s="884"/>
      <c r="X551" s="884"/>
      <c r="Y551" s="884"/>
      <c r="Z551" s="884"/>
    </row>
    <row r="552" spans="1:26" ht="12.75" customHeight="1">
      <c r="A552" s="884"/>
      <c r="B552" s="884"/>
      <c r="C552" s="884"/>
      <c r="D552" s="884"/>
      <c r="E552" s="884"/>
      <c r="F552" s="885"/>
      <c r="G552" s="884"/>
      <c r="H552" s="884"/>
      <c r="I552" s="884"/>
      <c r="J552" s="884"/>
      <c r="K552" s="886"/>
      <c r="L552" s="884"/>
      <c r="M552" s="884"/>
      <c r="N552" s="884"/>
      <c r="O552" s="884"/>
      <c r="P552" s="884"/>
      <c r="Q552" s="884"/>
      <c r="R552" s="884"/>
      <c r="S552" s="884"/>
      <c r="T552" s="884"/>
      <c r="U552" s="884"/>
      <c r="V552" s="884"/>
      <c r="W552" s="884"/>
      <c r="X552" s="884"/>
      <c r="Y552" s="884"/>
      <c r="Z552" s="884"/>
    </row>
    <row r="553" spans="1:26" ht="12.75" customHeight="1">
      <c r="A553" s="884"/>
      <c r="B553" s="884"/>
      <c r="C553" s="884"/>
      <c r="D553" s="884"/>
      <c r="E553" s="884"/>
      <c r="F553" s="885"/>
      <c r="G553" s="884"/>
      <c r="H553" s="884"/>
      <c r="I553" s="884"/>
      <c r="J553" s="884"/>
      <c r="K553" s="886"/>
      <c r="L553" s="884"/>
      <c r="M553" s="884"/>
      <c r="N553" s="884"/>
      <c r="O553" s="884"/>
      <c r="P553" s="884"/>
      <c r="Q553" s="884"/>
      <c r="R553" s="884"/>
      <c r="S553" s="884"/>
      <c r="T553" s="884"/>
      <c r="U553" s="884"/>
      <c r="V553" s="884"/>
      <c r="W553" s="884"/>
      <c r="X553" s="884"/>
      <c r="Y553" s="884"/>
      <c r="Z553" s="884"/>
    </row>
    <row r="554" spans="1:26" ht="12.75" customHeight="1">
      <c r="A554" s="884"/>
      <c r="B554" s="884"/>
      <c r="C554" s="884"/>
      <c r="D554" s="884"/>
      <c r="E554" s="884"/>
      <c r="F554" s="885"/>
      <c r="G554" s="884"/>
      <c r="H554" s="884"/>
      <c r="I554" s="884"/>
      <c r="J554" s="884"/>
      <c r="K554" s="886"/>
      <c r="L554" s="884"/>
      <c r="M554" s="884"/>
      <c r="N554" s="884"/>
      <c r="O554" s="884"/>
      <c r="P554" s="884"/>
      <c r="Q554" s="884"/>
      <c r="R554" s="884"/>
      <c r="S554" s="884"/>
      <c r="T554" s="884"/>
      <c r="U554" s="884"/>
      <c r="V554" s="884"/>
      <c r="W554" s="884"/>
      <c r="X554" s="884"/>
      <c r="Y554" s="884"/>
      <c r="Z554" s="884"/>
    </row>
    <row r="555" spans="1:26" ht="12.75" customHeight="1">
      <c r="A555" s="884"/>
      <c r="B555" s="884"/>
      <c r="C555" s="884"/>
      <c r="D555" s="884"/>
      <c r="E555" s="884"/>
      <c r="F555" s="885"/>
      <c r="G555" s="884"/>
      <c r="H555" s="884"/>
      <c r="I555" s="884"/>
      <c r="J555" s="884"/>
      <c r="K555" s="886"/>
      <c r="L555" s="884"/>
      <c r="M555" s="884"/>
      <c r="N555" s="884"/>
      <c r="O555" s="884"/>
      <c r="P555" s="884"/>
      <c r="Q555" s="884"/>
      <c r="R555" s="884"/>
      <c r="S555" s="884"/>
      <c r="T555" s="884"/>
      <c r="U555" s="884"/>
      <c r="V555" s="884"/>
      <c r="W555" s="884"/>
      <c r="X555" s="884"/>
      <c r="Y555" s="884"/>
      <c r="Z555" s="884"/>
    </row>
    <row r="556" spans="1:26" ht="12.75" customHeight="1">
      <c r="A556" s="884"/>
      <c r="B556" s="884"/>
      <c r="C556" s="884"/>
      <c r="D556" s="884"/>
      <c r="E556" s="884"/>
      <c r="F556" s="885"/>
      <c r="G556" s="884"/>
      <c r="H556" s="884"/>
      <c r="I556" s="884"/>
      <c r="J556" s="884"/>
      <c r="K556" s="886"/>
      <c r="L556" s="884"/>
      <c r="M556" s="884"/>
      <c r="N556" s="884"/>
      <c r="O556" s="884"/>
      <c r="P556" s="884"/>
      <c r="Q556" s="884"/>
      <c r="R556" s="884"/>
      <c r="S556" s="884"/>
      <c r="T556" s="884"/>
      <c r="U556" s="884"/>
      <c r="V556" s="884"/>
      <c r="W556" s="884"/>
      <c r="X556" s="884"/>
      <c r="Y556" s="884"/>
      <c r="Z556" s="884"/>
    </row>
    <row r="557" spans="1:26" ht="12.75" customHeight="1">
      <c r="A557" s="884"/>
      <c r="B557" s="884"/>
      <c r="C557" s="884"/>
      <c r="D557" s="884"/>
      <c r="E557" s="884"/>
      <c r="F557" s="885"/>
      <c r="G557" s="884"/>
      <c r="H557" s="884"/>
      <c r="I557" s="884"/>
      <c r="J557" s="884"/>
      <c r="K557" s="886"/>
      <c r="L557" s="884"/>
      <c r="M557" s="884"/>
      <c r="N557" s="884"/>
      <c r="O557" s="884"/>
      <c r="P557" s="884"/>
      <c r="Q557" s="884"/>
      <c r="R557" s="884"/>
      <c r="S557" s="884"/>
      <c r="T557" s="884"/>
      <c r="U557" s="884"/>
      <c r="V557" s="884"/>
      <c r="W557" s="884"/>
      <c r="X557" s="884"/>
      <c r="Y557" s="884"/>
      <c r="Z557" s="884"/>
    </row>
    <row r="558" spans="1:26" ht="12.75" customHeight="1">
      <c r="A558" s="884"/>
      <c r="B558" s="884"/>
      <c r="C558" s="884"/>
      <c r="D558" s="884"/>
      <c r="E558" s="884"/>
      <c r="F558" s="885"/>
      <c r="G558" s="884"/>
      <c r="H558" s="884"/>
      <c r="I558" s="884"/>
      <c r="J558" s="884"/>
      <c r="K558" s="886"/>
      <c r="L558" s="884"/>
      <c r="M558" s="884"/>
      <c r="N558" s="884"/>
      <c r="O558" s="884"/>
      <c r="P558" s="884"/>
      <c r="Q558" s="884"/>
      <c r="R558" s="884"/>
      <c r="S558" s="884"/>
      <c r="T558" s="884"/>
      <c r="U558" s="884"/>
      <c r="V558" s="884"/>
      <c r="W558" s="884"/>
      <c r="X558" s="884"/>
      <c r="Y558" s="884"/>
      <c r="Z558" s="884"/>
    </row>
    <row r="559" spans="1:26" ht="12.75" customHeight="1">
      <c r="A559" s="884"/>
      <c r="B559" s="884"/>
      <c r="C559" s="884"/>
      <c r="D559" s="884"/>
      <c r="E559" s="884"/>
      <c r="F559" s="885"/>
      <c r="G559" s="884"/>
      <c r="H559" s="884"/>
      <c r="I559" s="884"/>
      <c r="J559" s="884"/>
      <c r="K559" s="886"/>
      <c r="L559" s="884"/>
      <c r="M559" s="884"/>
      <c r="N559" s="884"/>
      <c r="O559" s="884"/>
      <c r="P559" s="884"/>
      <c r="Q559" s="884"/>
      <c r="R559" s="884"/>
      <c r="S559" s="884"/>
      <c r="T559" s="884"/>
      <c r="U559" s="884"/>
      <c r="V559" s="884"/>
      <c r="W559" s="884"/>
      <c r="X559" s="884"/>
      <c r="Y559" s="884"/>
      <c r="Z559" s="884"/>
    </row>
    <row r="560" spans="1:26" ht="12.75" customHeight="1">
      <c r="A560" s="884"/>
      <c r="B560" s="884"/>
      <c r="C560" s="884"/>
      <c r="D560" s="884"/>
      <c r="E560" s="884"/>
      <c r="F560" s="885"/>
      <c r="G560" s="884"/>
      <c r="H560" s="884"/>
      <c r="I560" s="884"/>
      <c r="J560" s="884"/>
      <c r="K560" s="886"/>
      <c r="L560" s="884"/>
      <c r="M560" s="884"/>
      <c r="N560" s="884"/>
      <c r="O560" s="884"/>
      <c r="P560" s="884"/>
      <c r="Q560" s="884"/>
      <c r="R560" s="884"/>
      <c r="S560" s="884"/>
      <c r="T560" s="884"/>
      <c r="U560" s="884"/>
      <c r="V560" s="884"/>
      <c r="W560" s="884"/>
      <c r="X560" s="884"/>
      <c r="Y560" s="884"/>
      <c r="Z560" s="884"/>
    </row>
    <row r="561" spans="1:26" ht="12.75" customHeight="1">
      <c r="A561" s="884"/>
      <c r="B561" s="884"/>
      <c r="C561" s="884"/>
      <c r="D561" s="884"/>
      <c r="E561" s="884"/>
      <c r="F561" s="885"/>
      <c r="G561" s="884"/>
      <c r="H561" s="884"/>
      <c r="I561" s="884"/>
      <c r="J561" s="884"/>
      <c r="K561" s="886"/>
      <c r="L561" s="884"/>
      <c r="M561" s="884"/>
      <c r="N561" s="884"/>
      <c r="O561" s="884"/>
      <c r="P561" s="884"/>
      <c r="Q561" s="884"/>
      <c r="R561" s="884"/>
      <c r="S561" s="884"/>
      <c r="T561" s="884"/>
      <c r="U561" s="884"/>
      <c r="V561" s="884"/>
      <c r="W561" s="884"/>
      <c r="X561" s="884"/>
      <c r="Y561" s="884"/>
      <c r="Z561" s="884"/>
    </row>
    <row r="562" spans="1:26" ht="12.75" customHeight="1">
      <c r="A562" s="884"/>
      <c r="B562" s="884"/>
      <c r="C562" s="884"/>
      <c r="D562" s="884"/>
      <c r="E562" s="884"/>
      <c r="F562" s="885"/>
      <c r="G562" s="884"/>
      <c r="H562" s="884"/>
      <c r="I562" s="884"/>
      <c r="J562" s="884"/>
      <c r="K562" s="886"/>
      <c r="L562" s="884"/>
      <c r="M562" s="884"/>
      <c r="N562" s="884"/>
      <c r="O562" s="884"/>
      <c r="P562" s="884"/>
      <c r="Q562" s="884"/>
      <c r="R562" s="884"/>
      <c r="S562" s="884"/>
      <c r="T562" s="884"/>
      <c r="U562" s="884"/>
      <c r="V562" s="884"/>
      <c r="W562" s="884"/>
      <c r="X562" s="884"/>
      <c r="Y562" s="884"/>
      <c r="Z562" s="884"/>
    </row>
    <row r="563" spans="1:26" ht="12.75" customHeight="1">
      <c r="A563" s="884"/>
      <c r="B563" s="884"/>
      <c r="C563" s="884"/>
      <c r="D563" s="884"/>
      <c r="E563" s="884"/>
      <c r="F563" s="885"/>
      <c r="G563" s="884"/>
      <c r="H563" s="884"/>
      <c r="I563" s="884"/>
      <c r="J563" s="884"/>
      <c r="K563" s="886"/>
      <c r="L563" s="884"/>
      <c r="M563" s="884"/>
      <c r="N563" s="884"/>
      <c r="O563" s="884"/>
      <c r="P563" s="884"/>
      <c r="Q563" s="884"/>
      <c r="R563" s="884"/>
      <c r="S563" s="884"/>
      <c r="T563" s="884"/>
      <c r="U563" s="884"/>
      <c r="V563" s="884"/>
      <c r="W563" s="884"/>
      <c r="X563" s="884"/>
      <c r="Y563" s="884"/>
      <c r="Z563" s="884"/>
    </row>
    <row r="564" spans="1:26" ht="12.75" customHeight="1">
      <c r="A564" s="884"/>
      <c r="B564" s="884"/>
      <c r="C564" s="884"/>
      <c r="D564" s="884"/>
      <c r="E564" s="884"/>
      <c r="F564" s="885"/>
      <c r="G564" s="884"/>
      <c r="H564" s="884"/>
      <c r="I564" s="884"/>
      <c r="J564" s="884"/>
      <c r="K564" s="886"/>
      <c r="L564" s="884"/>
      <c r="M564" s="884"/>
      <c r="N564" s="884"/>
      <c r="O564" s="884"/>
      <c r="P564" s="884"/>
      <c r="Q564" s="884"/>
      <c r="R564" s="884"/>
      <c r="S564" s="884"/>
      <c r="T564" s="884"/>
      <c r="U564" s="884"/>
      <c r="V564" s="884"/>
      <c r="W564" s="884"/>
      <c r="X564" s="884"/>
      <c r="Y564" s="884"/>
      <c r="Z564" s="884"/>
    </row>
    <row r="565" spans="1:26" ht="12.75" customHeight="1">
      <c r="A565" s="884"/>
      <c r="B565" s="884"/>
      <c r="C565" s="884"/>
      <c r="D565" s="884"/>
      <c r="E565" s="884"/>
      <c r="F565" s="885"/>
      <c r="G565" s="884"/>
      <c r="H565" s="884"/>
      <c r="I565" s="884"/>
      <c r="J565" s="884"/>
      <c r="K565" s="886"/>
      <c r="L565" s="884"/>
      <c r="M565" s="884"/>
      <c r="N565" s="884"/>
      <c r="O565" s="884"/>
      <c r="P565" s="884"/>
      <c r="Q565" s="884"/>
      <c r="R565" s="884"/>
      <c r="S565" s="884"/>
      <c r="T565" s="884"/>
      <c r="U565" s="884"/>
      <c r="V565" s="884"/>
      <c r="W565" s="884"/>
      <c r="X565" s="884"/>
      <c r="Y565" s="884"/>
      <c r="Z565" s="884"/>
    </row>
    <row r="566" spans="1:26" ht="12.75" customHeight="1">
      <c r="A566" s="884"/>
      <c r="B566" s="884"/>
      <c r="C566" s="884"/>
      <c r="D566" s="884"/>
      <c r="E566" s="884"/>
      <c r="F566" s="885"/>
      <c r="G566" s="884"/>
      <c r="H566" s="884"/>
      <c r="I566" s="884"/>
      <c r="J566" s="884"/>
      <c r="K566" s="886"/>
      <c r="L566" s="884"/>
      <c r="M566" s="884"/>
      <c r="N566" s="884"/>
      <c r="O566" s="884"/>
      <c r="P566" s="884"/>
      <c r="Q566" s="884"/>
      <c r="R566" s="884"/>
      <c r="S566" s="884"/>
      <c r="T566" s="884"/>
      <c r="U566" s="884"/>
      <c r="V566" s="884"/>
      <c r="W566" s="884"/>
      <c r="X566" s="884"/>
      <c r="Y566" s="884"/>
      <c r="Z566" s="884"/>
    </row>
    <row r="567" spans="1:26" ht="12.75" customHeight="1">
      <c r="A567" s="884"/>
      <c r="B567" s="884"/>
      <c r="C567" s="884"/>
      <c r="D567" s="884"/>
      <c r="E567" s="884"/>
      <c r="F567" s="885"/>
      <c r="G567" s="884"/>
      <c r="H567" s="884"/>
      <c r="I567" s="884"/>
      <c r="J567" s="884"/>
      <c r="K567" s="886"/>
      <c r="L567" s="884"/>
      <c r="M567" s="884"/>
      <c r="N567" s="884"/>
      <c r="O567" s="884"/>
      <c r="P567" s="884"/>
      <c r="Q567" s="884"/>
      <c r="R567" s="884"/>
      <c r="S567" s="884"/>
      <c r="T567" s="884"/>
      <c r="U567" s="884"/>
      <c r="V567" s="884"/>
      <c r="W567" s="884"/>
      <c r="X567" s="884"/>
      <c r="Y567" s="884"/>
      <c r="Z567" s="884"/>
    </row>
    <row r="568" spans="1:26" ht="12.75" customHeight="1">
      <c r="A568" s="884"/>
      <c r="B568" s="884"/>
      <c r="C568" s="884"/>
      <c r="D568" s="884"/>
      <c r="E568" s="884"/>
      <c r="F568" s="885"/>
      <c r="G568" s="884"/>
      <c r="H568" s="884"/>
      <c r="I568" s="884"/>
      <c r="J568" s="884"/>
      <c r="K568" s="886"/>
      <c r="L568" s="884"/>
      <c r="M568" s="884"/>
      <c r="N568" s="884"/>
      <c r="O568" s="884"/>
      <c r="P568" s="884"/>
      <c r="Q568" s="884"/>
      <c r="R568" s="884"/>
      <c r="S568" s="884"/>
      <c r="T568" s="884"/>
      <c r="U568" s="884"/>
      <c r="V568" s="884"/>
      <c r="W568" s="884"/>
      <c r="X568" s="884"/>
      <c r="Y568" s="884"/>
      <c r="Z568" s="884"/>
    </row>
    <row r="569" spans="1:26" ht="12.75" customHeight="1">
      <c r="A569" s="884"/>
      <c r="B569" s="884"/>
      <c r="C569" s="884"/>
      <c r="D569" s="884"/>
      <c r="E569" s="884"/>
      <c r="F569" s="885"/>
      <c r="G569" s="884"/>
      <c r="H569" s="884"/>
      <c r="I569" s="884"/>
      <c r="J569" s="884"/>
      <c r="K569" s="886"/>
      <c r="L569" s="884"/>
      <c r="M569" s="884"/>
      <c r="N569" s="884"/>
      <c r="O569" s="884"/>
      <c r="P569" s="884"/>
      <c r="Q569" s="884"/>
      <c r="R569" s="884"/>
      <c r="S569" s="884"/>
      <c r="T569" s="884"/>
      <c r="U569" s="884"/>
      <c r="V569" s="884"/>
      <c r="W569" s="884"/>
      <c r="X569" s="884"/>
      <c r="Y569" s="884"/>
      <c r="Z569" s="884"/>
    </row>
    <row r="570" spans="1:26" ht="12.75" customHeight="1">
      <c r="A570" s="884"/>
      <c r="B570" s="884"/>
      <c r="C570" s="884"/>
      <c r="D570" s="884"/>
      <c r="E570" s="884"/>
      <c r="F570" s="885"/>
      <c r="G570" s="884"/>
      <c r="H570" s="884"/>
      <c r="I570" s="884"/>
      <c r="J570" s="884"/>
      <c r="K570" s="886"/>
      <c r="L570" s="884"/>
      <c r="M570" s="884"/>
      <c r="N570" s="884"/>
      <c r="O570" s="884"/>
      <c r="P570" s="884"/>
      <c r="Q570" s="884"/>
      <c r="R570" s="884"/>
      <c r="S570" s="884"/>
      <c r="T570" s="884"/>
      <c r="U570" s="884"/>
      <c r="V570" s="884"/>
      <c r="W570" s="884"/>
      <c r="X570" s="884"/>
      <c r="Y570" s="884"/>
      <c r="Z570" s="884"/>
    </row>
    <row r="571" spans="1:26" ht="12.75" customHeight="1">
      <c r="A571" s="884"/>
      <c r="B571" s="884"/>
      <c r="C571" s="884"/>
      <c r="D571" s="884"/>
      <c r="E571" s="884"/>
      <c r="F571" s="885"/>
      <c r="G571" s="884"/>
      <c r="H571" s="884"/>
      <c r="I571" s="884"/>
      <c r="J571" s="884"/>
      <c r="K571" s="886"/>
      <c r="L571" s="884"/>
      <c r="M571" s="884"/>
      <c r="N571" s="884"/>
      <c r="O571" s="884"/>
      <c r="P571" s="884"/>
      <c r="Q571" s="884"/>
      <c r="R571" s="884"/>
      <c r="S571" s="884"/>
      <c r="T571" s="884"/>
      <c r="U571" s="884"/>
      <c r="V571" s="884"/>
      <c r="W571" s="884"/>
      <c r="X571" s="884"/>
      <c r="Y571" s="884"/>
      <c r="Z571" s="884"/>
    </row>
    <row r="572" spans="1:26" ht="12.75" customHeight="1">
      <c r="A572" s="884"/>
      <c r="B572" s="884"/>
      <c r="C572" s="884"/>
      <c r="D572" s="884"/>
      <c r="E572" s="884"/>
      <c r="F572" s="885"/>
      <c r="G572" s="884"/>
      <c r="H572" s="884"/>
      <c r="I572" s="884"/>
      <c r="J572" s="884"/>
      <c r="K572" s="886"/>
      <c r="L572" s="884"/>
      <c r="M572" s="884"/>
      <c r="N572" s="884"/>
      <c r="O572" s="884"/>
      <c r="P572" s="884"/>
      <c r="Q572" s="884"/>
      <c r="R572" s="884"/>
      <c r="S572" s="884"/>
      <c r="T572" s="884"/>
      <c r="U572" s="884"/>
      <c r="V572" s="884"/>
      <c r="W572" s="884"/>
      <c r="X572" s="884"/>
      <c r="Y572" s="884"/>
      <c r="Z572" s="884"/>
    </row>
    <row r="573" spans="1:26" ht="12.75" customHeight="1">
      <c r="A573" s="884"/>
      <c r="B573" s="884"/>
      <c r="C573" s="884"/>
      <c r="D573" s="884"/>
      <c r="E573" s="884"/>
      <c r="F573" s="885"/>
      <c r="G573" s="884"/>
      <c r="H573" s="884"/>
      <c r="I573" s="884"/>
      <c r="J573" s="884"/>
      <c r="K573" s="886"/>
      <c r="L573" s="884"/>
      <c r="M573" s="884"/>
      <c r="N573" s="884"/>
      <c r="O573" s="884"/>
      <c r="P573" s="884"/>
      <c r="Q573" s="884"/>
      <c r="R573" s="884"/>
      <c r="S573" s="884"/>
      <c r="T573" s="884"/>
      <c r="U573" s="884"/>
      <c r="V573" s="884"/>
      <c r="W573" s="884"/>
      <c r="X573" s="884"/>
      <c r="Y573" s="884"/>
      <c r="Z573" s="884"/>
    </row>
    <row r="574" spans="1:26" ht="12.75" customHeight="1">
      <c r="A574" s="884"/>
      <c r="B574" s="884"/>
      <c r="C574" s="884"/>
      <c r="D574" s="884"/>
      <c r="E574" s="884"/>
      <c r="F574" s="885"/>
      <c r="G574" s="884"/>
      <c r="H574" s="884"/>
      <c r="I574" s="884"/>
      <c r="J574" s="884"/>
      <c r="K574" s="886"/>
      <c r="L574" s="884"/>
      <c r="M574" s="884"/>
      <c r="N574" s="884"/>
      <c r="O574" s="884"/>
      <c r="P574" s="884"/>
      <c r="Q574" s="884"/>
      <c r="R574" s="884"/>
      <c r="S574" s="884"/>
      <c r="T574" s="884"/>
      <c r="U574" s="884"/>
      <c r="V574" s="884"/>
      <c r="W574" s="884"/>
      <c r="X574" s="884"/>
      <c r="Y574" s="884"/>
      <c r="Z574" s="884"/>
    </row>
    <row r="575" spans="1:26" ht="12.75" customHeight="1">
      <c r="A575" s="884"/>
      <c r="B575" s="884"/>
      <c r="C575" s="884"/>
      <c r="D575" s="884"/>
      <c r="E575" s="884"/>
      <c r="F575" s="885"/>
      <c r="G575" s="884"/>
      <c r="H575" s="884"/>
      <c r="I575" s="884"/>
      <c r="J575" s="884"/>
      <c r="K575" s="886"/>
      <c r="L575" s="884"/>
      <c r="M575" s="884"/>
      <c r="N575" s="884"/>
      <c r="O575" s="884"/>
      <c r="P575" s="884"/>
      <c r="Q575" s="884"/>
      <c r="R575" s="884"/>
      <c r="S575" s="884"/>
      <c r="T575" s="884"/>
      <c r="U575" s="884"/>
      <c r="V575" s="884"/>
      <c r="W575" s="884"/>
      <c r="X575" s="884"/>
      <c r="Y575" s="884"/>
      <c r="Z575" s="884"/>
    </row>
    <row r="576" spans="1:26" ht="12.75" customHeight="1">
      <c r="A576" s="884"/>
      <c r="B576" s="884"/>
      <c r="C576" s="884"/>
      <c r="D576" s="884"/>
      <c r="E576" s="884"/>
      <c r="F576" s="885"/>
      <c r="G576" s="884"/>
      <c r="H576" s="884"/>
      <c r="I576" s="884"/>
      <c r="J576" s="884"/>
      <c r="K576" s="886"/>
      <c r="L576" s="884"/>
      <c r="M576" s="884"/>
      <c r="N576" s="884"/>
      <c r="O576" s="884"/>
      <c r="P576" s="884"/>
      <c r="Q576" s="884"/>
      <c r="R576" s="884"/>
      <c r="S576" s="884"/>
      <c r="T576" s="884"/>
      <c r="U576" s="884"/>
      <c r="V576" s="884"/>
      <c r="W576" s="884"/>
      <c r="X576" s="884"/>
      <c r="Y576" s="884"/>
      <c r="Z576" s="884"/>
    </row>
    <row r="577" spans="1:26" ht="12.75" customHeight="1">
      <c r="A577" s="884"/>
      <c r="B577" s="884"/>
      <c r="C577" s="884"/>
      <c r="D577" s="884"/>
      <c r="E577" s="884"/>
      <c r="F577" s="885"/>
      <c r="G577" s="884"/>
      <c r="H577" s="884"/>
      <c r="I577" s="884"/>
      <c r="J577" s="884"/>
      <c r="K577" s="886"/>
      <c r="L577" s="884"/>
      <c r="M577" s="884"/>
      <c r="N577" s="884"/>
      <c r="O577" s="884"/>
      <c r="P577" s="884"/>
      <c r="Q577" s="884"/>
      <c r="R577" s="884"/>
      <c r="S577" s="884"/>
      <c r="T577" s="884"/>
      <c r="U577" s="884"/>
      <c r="V577" s="884"/>
      <c r="W577" s="884"/>
      <c r="X577" s="884"/>
      <c r="Y577" s="884"/>
      <c r="Z577" s="884"/>
    </row>
    <row r="578" spans="1:26" ht="12.75" customHeight="1">
      <c r="A578" s="884"/>
      <c r="B578" s="884"/>
      <c r="C578" s="884"/>
      <c r="D578" s="884"/>
      <c r="E578" s="884"/>
      <c r="F578" s="885"/>
      <c r="G578" s="884"/>
      <c r="H578" s="884"/>
      <c r="I578" s="884"/>
      <c r="J578" s="884"/>
      <c r="K578" s="886"/>
      <c r="L578" s="884"/>
      <c r="M578" s="884"/>
      <c r="N578" s="884"/>
      <c r="O578" s="884"/>
      <c r="P578" s="884"/>
      <c r="Q578" s="884"/>
      <c r="R578" s="884"/>
      <c r="S578" s="884"/>
      <c r="T578" s="884"/>
      <c r="U578" s="884"/>
      <c r="V578" s="884"/>
      <c r="W578" s="884"/>
      <c r="X578" s="884"/>
      <c r="Y578" s="884"/>
      <c r="Z578" s="884"/>
    </row>
    <row r="579" spans="1:26" ht="12.75" customHeight="1">
      <c r="A579" s="884"/>
      <c r="B579" s="884"/>
      <c r="C579" s="884"/>
      <c r="D579" s="884"/>
      <c r="E579" s="884"/>
      <c r="F579" s="885"/>
      <c r="G579" s="884"/>
      <c r="H579" s="884"/>
      <c r="I579" s="884"/>
      <c r="J579" s="884"/>
      <c r="K579" s="886"/>
      <c r="L579" s="884"/>
      <c r="M579" s="884"/>
      <c r="N579" s="884"/>
      <c r="O579" s="884"/>
      <c r="P579" s="884"/>
      <c r="Q579" s="884"/>
      <c r="R579" s="884"/>
      <c r="S579" s="884"/>
      <c r="T579" s="884"/>
      <c r="U579" s="884"/>
      <c r="V579" s="884"/>
      <c r="W579" s="884"/>
      <c r="X579" s="884"/>
      <c r="Y579" s="884"/>
      <c r="Z579" s="884"/>
    </row>
    <row r="580" spans="1:26" ht="12.75" customHeight="1">
      <c r="A580" s="884"/>
      <c r="B580" s="884"/>
      <c r="C580" s="884"/>
      <c r="D580" s="884"/>
      <c r="E580" s="884"/>
      <c r="F580" s="885"/>
      <c r="G580" s="884"/>
      <c r="H580" s="884"/>
      <c r="I580" s="884"/>
      <c r="J580" s="884"/>
      <c r="K580" s="886"/>
      <c r="L580" s="884"/>
      <c r="M580" s="884"/>
      <c r="N580" s="884"/>
      <c r="O580" s="884"/>
      <c r="P580" s="884"/>
      <c r="Q580" s="884"/>
      <c r="R580" s="884"/>
      <c r="S580" s="884"/>
      <c r="T580" s="884"/>
      <c r="U580" s="884"/>
      <c r="V580" s="884"/>
      <c r="W580" s="884"/>
      <c r="X580" s="884"/>
      <c r="Y580" s="884"/>
      <c r="Z580" s="884"/>
    </row>
    <row r="581" spans="1:26" ht="12.75" customHeight="1">
      <c r="A581" s="884"/>
      <c r="B581" s="884"/>
      <c r="C581" s="884"/>
      <c r="D581" s="884"/>
      <c r="E581" s="884"/>
      <c r="F581" s="885"/>
      <c r="G581" s="884"/>
      <c r="H581" s="884"/>
      <c r="I581" s="884"/>
      <c r="J581" s="884"/>
      <c r="K581" s="886"/>
      <c r="L581" s="884"/>
      <c r="M581" s="884"/>
      <c r="N581" s="884"/>
      <c r="O581" s="884"/>
      <c r="P581" s="884"/>
      <c r="Q581" s="884"/>
      <c r="R581" s="884"/>
      <c r="S581" s="884"/>
      <c r="T581" s="884"/>
      <c r="U581" s="884"/>
      <c r="V581" s="884"/>
      <c r="W581" s="884"/>
      <c r="X581" s="884"/>
      <c r="Y581" s="884"/>
      <c r="Z581" s="884"/>
    </row>
    <row r="582" spans="1:26" ht="12.75" customHeight="1">
      <c r="A582" s="884"/>
      <c r="B582" s="884"/>
      <c r="C582" s="884"/>
      <c r="D582" s="884"/>
      <c r="E582" s="884"/>
      <c r="F582" s="885"/>
      <c r="G582" s="884"/>
      <c r="H582" s="884"/>
      <c r="I582" s="884"/>
      <c r="J582" s="884"/>
      <c r="K582" s="886"/>
      <c r="L582" s="884"/>
      <c r="M582" s="884"/>
      <c r="N582" s="884"/>
      <c r="O582" s="884"/>
      <c r="P582" s="884"/>
      <c r="Q582" s="884"/>
      <c r="R582" s="884"/>
      <c r="S582" s="884"/>
      <c r="T582" s="884"/>
      <c r="U582" s="884"/>
      <c r="V582" s="884"/>
      <c r="W582" s="884"/>
      <c r="X582" s="884"/>
      <c r="Y582" s="884"/>
      <c r="Z582" s="884"/>
    </row>
    <row r="583" spans="1:26" ht="12.75" customHeight="1">
      <c r="A583" s="884"/>
      <c r="B583" s="884"/>
      <c r="C583" s="884"/>
      <c r="D583" s="884"/>
      <c r="E583" s="884"/>
      <c r="F583" s="885"/>
      <c r="G583" s="884"/>
      <c r="H583" s="884"/>
      <c r="I583" s="884"/>
      <c r="J583" s="884"/>
      <c r="K583" s="886"/>
      <c r="L583" s="884"/>
      <c r="M583" s="884"/>
      <c r="N583" s="884"/>
      <c r="O583" s="884"/>
      <c r="P583" s="884"/>
      <c r="Q583" s="884"/>
      <c r="R583" s="884"/>
      <c r="S583" s="884"/>
      <c r="T583" s="884"/>
      <c r="U583" s="884"/>
      <c r="V583" s="884"/>
      <c r="W583" s="884"/>
      <c r="X583" s="884"/>
      <c r="Y583" s="884"/>
      <c r="Z583" s="884"/>
    </row>
    <row r="584" spans="1:26" ht="12.75" customHeight="1">
      <c r="A584" s="884"/>
      <c r="B584" s="884"/>
      <c r="C584" s="884"/>
      <c r="D584" s="884"/>
      <c r="E584" s="884"/>
      <c r="F584" s="885"/>
      <c r="G584" s="884"/>
      <c r="H584" s="884"/>
      <c r="I584" s="884"/>
      <c r="J584" s="884"/>
      <c r="K584" s="886"/>
      <c r="L584" s="884"/>
      <c r="M584" s="884"/>
      <c r="N584" s="884"/>
      <c r="O584" s="884"/>
      <c r="P584" s="884"/>
      <c r="Q584" s="884"/>
      <c r="R584" s="884"/>
      <c r="S584" s="884"/>
      <c r="T584" s="884"/>
      <c r="U584" s="884"/>
      <c r="V584" s="884"/>
      <c r="W584" s="884"/>
      <c r="X584" s="884"/>
      <c r="Y584" s="884"/>
      <c r="Z584" s="884"/>
    </row>
    <row r="585" spans="1:26" ht="12.75" customHeight="1">
      <c r="A585" s="884"/>
      <c r="B585" s="884"/>
      <c r="C585" s="884"/>
      <c r="D585" s="884"/>
      <c r="E585" s="884"/>
      <c r="F585" s="885"/>
      <c r="G585" s="884"/>
      <c r="H585" s="884"/>
      <c r="I585" s="884"/>
      <c r="J585" s="884"/>
      <c r="K585" s="886"/>
      <c r="L585" s="884"/>
      <c r="M585" s="884"/>
      <c r="N585" s="884"/>
      <c r="O585" s="884"/>
      <c r="P585" s="884"/>
      <c r="Q585" s="884"/>
      <c r="R585" s="884"/>
      <c r="S585" s="884"/>
      <c r="T585" s="884"/>
      <c r="U585" s="884"/>
      <c r="V585" s="884"/>
      <c r="W585" s="884"/>
      <c r="X585" s="884"/>
      <c r="Y585" s="884"/>
      <c r="Z585" s="884"/>
    </row>
    <row r="586" spans="1:26" ht="12.75" customHeight="1">
      <c r="A586" s="884"/>
      <c r="B586" s="884"/>
      <c r="C586" s="884"/>
      <c r="D586" s="884"/>
      <c r="E586" s="884"/>
      <c r="F586" s="885"/>
      <c r="G586" s="884"/>
      <c r="H586" s="884"/>
      <c r="I586" s="884"/>
      <c r="J586" s="884"/>
      <c r="K586" s="886"/>
      <c r="L586" s="884"/>
      <c r="M586" s="884"/>
      <c r="N586" s="884"/>
      <c r="O586" s="884"/>
      <c r="P586" s="884"/>
      <c r="Q586" s="884"/>
      <c r="R586" s="884"/>
      <c r="S586" s="884"/>
      <c r="T586" s="884"/>
      <c r="U586" s="884"/>
      <c r="V586" s="884"/>
      <c r="W586" s="884"/>
      <c r="X586" s="884"/>
      <c r="Y586" s="884"/>
      <c r="Z586" s="884"/>
    </row>
    <row r="587" spans="1:26" ht="12.75" customHeight="1">
      <c r="A587" s="884"/>
      <c r="B587" s="884"/>
      <c r="C587" s="884"/>
      <c r="D587" s="884"/>
      <c r="E587" s="884"/>
      <c r="F587" s="885"/>
      <c r="G587" s="884"/>
      <c r="H587" s="884"/>
      <c r="I587" s="884"/>
      <c r="J587" s="884"/>
      <c r="K587" s="886"/>
      <c r="L587" s="884"/>
      <c r="M587" s="884"/>
      <c r="N587" s="884"/>
      <c r="O587" s="884"/>
      <c r="P587" s="884"/>
      <c r="Q587" s="884"/>
      <c r="R587" s="884"/>
      <c r="S587" s="884"/>
      <c r="T587" s="884"/>
      <c r="U587" s="884"/>
      <c r="V587" s="884"/>
      <c r="W587" s="884"/>
      <c r="X587" s="884"/>
      <c r="Y587" s="884"/>
      <c r="Z587" s="884"/>
    </row>
    <row r="588" spans="1:26" ht="12.75" customHeight="1">
      <c r="A588" s="884"/>
      <c r="B588" s="884"/>
      <c r="C588" s="884"/>
      <c r="D588" s="884"/>
      <c r="E588" s="884"/>
      <c r="F588" s="885"/>
      <c r="G588" s="884"/>
      <c r="H588" s="884"/>
      <c r="I588" s="884"/>
      <c r="J588" s="884"/>
      <c r="K588" s="886"/>
      <c r="L588" s="884"/>
      <c r="M588" s="884"/>
      <c r="N588" s="884"/>
      <c r="O588" s="884"/>
      <c r="P588" s="884"/>
      <c r="Q588" s="884"/>
      <c r="R588" s="884"/>
      <c r="S588" s="884"/>
      <c r="T588" s="884"/>
      <c r="U588" s="884"/>
      <c r="V588" s="884"/>
      <c r="W588" s="884"/>
      <c r="X588" s="884"/>
      <c r="Y588" s="884"/>
      <c r="Z588" s="884"/>
    </row>
    <row r="589" spans="1:26" ht="12.75" customHeight="1">
      <c r="A589" s="884"/>
      <c r="B589" s="884"/>
      <c r="C589" s="884"/>
      <c r="D589" s="884"/>
      <c r="E589" s="884"/>
      <c r="F589" s="885"/>
      <c r="G589" s="884"/>
      <c r="H589" s="884"/>
      <c r="I589" s="884"/>
      <c r="J589" s="884"/>
      <c r="K589" s="886"/>
      <c r="L589" s="884"/>
      <c r="M589" s="884"/>
      <c r="N589" s="884"/>
      <c r="O589" s="884"/>
      <c r="P589" s="884"/>
      <c r="Q589" s="884"/>
      <c r="R589" s="884"/>
      <c r="S589" s="884"/>
      <c r="T589" s="884"/>
      <c r="U589" s="884"/>
      <c r="V589" s="884"/>
      <c r="W589" s="884"/>
      <c r="X589" s="884"/>
      <c r="Y589" s="884"/>
      <c r="Z589" s="884"/>
    </row>
    <row r="590" spans="1:26" ht="12.75" customHeight="1">
      <c r="A590" s="884"/>
      <c r="B590" s="884"/>
      <c r="C590" s="884"/>
      <c r="D590" s="884"/>
      <c r="E590" s="884"/>
      <c r="F590" s="885"/>
      <c r="G590" s="884"/>
      <c r="H590" s="884"/>
      <c r="I590" s="884"/>
      <c r="J590" s="884"/>
      <c r="K590" s="886"/>
      <c r="L590" s="884"/>
      <c r="M590" s="884"/>
      <c r="N590" s="884"/>
      <c r="O590" s="884"/>
      <c r="P590" s="884"/>
      <c r="Q590" s="884"/>
      <c r="R590" s="884"/>
      <c r="S590" s="884"/>
      <c r="T590" s="884"/>
      <c r="U590" s="884"/>
      <c r="V590" s="884"/>
      <c r="W590" s="884"/>
      <c r="X590" s="884"/>
      <c r="Y590" s="884"/>
      <c r="Z590" s="884"/>
    </row>
    <row r="591" spans="1:26" ht="12.75" customHeight="1">
      <c r="A591" s="884"/>
      <c r="B591" s="884"/>
      <c r="C591" s="884"/>
      <c r="D591" s="884"/>
      <c r="E591" s="884"/>
      <c r="F591" s="885"/>
      <c r="G591" s="884"/>
      <c r="H591" s="884"/>
      <c r="I591" s="884"/>
      <c r="J591" s="884"/>
      <c r="K591" s="886"/>
      <c r="L591" s="884"/>
      <c r="M591" s="884"/>
      <c r="N591" s="884"/>
      <c r="O591" s="884"/>
      <c r="P591" s="884"/>
      <c r="Q591" s="884"/>
      <c r="R591" s="884"/>
      <c r="S591" s="884"/>
      <c r="T591" s="884"/>
      <c r="U591" s="884"/>
      <c r="V591" s="884"/>
      <c r="W591" s="884"/>
      <c r="X591" s="884"/>
      <c r="Y591" s="884"/>
      <c r="Z591" s="884"/>
    </row>
    <row r="592" spans="1:26" ht="12.75" customHeight="1">
      <c r="A592" s="884"/>
      <c r="B592" s="884"/>
      <c r="C592" s="884"/>
      <c r="D592" s="884"/>
      <c r="E592" s="884"/>
      <c r="F592" s="885"/>
      <c r="G592" s="884"/>
      <c r="H592" s="884"/>
      <c r="I592" s="884"/>
      <c r="J592" s="884"/>
      <c r="K592" s="886"/>
      <c r="L592" s="884"/>
      <c r="M592" s="884"/>
      <c r="N592" s="884"/>
      <c r="O592" s="884"/>
      <c r="P592" s="884"/>
      <c r="Q592" s="884"/>
      <c r="R592" s="884"/>
      <c r="S592" s="884"/>
      <c r="T592" s="884"/>
      <c r="U592" s="884"/>
      <c r="V592" s="884"/>
      <c r="W592" s="884"/>
      <c r="X592" s="884"/>
      <c r="Y592" s="884"/>
      <c r="Z592" s="884"/>
    </row>
    <row r="593" spans="1:26" ht="12.75" customHeight="1">
      <c r="A593" s="884"/>
      <c r="B593" s="884"/>
      <c r="C593" s="884"/>
      <c r="D593" s="884"/>
      <c r="E593" s="884"/>
      <c r="F593" s="885"/>
      <c r="G593" s="884"/>
      <c r="H593" s="884"/>
      <c r="I593" s="884"/>
      <c r="J593" s="884"/>
      <c r="K593" s="886"/>
      <c r="L593" s="884"/>
      <c r="M593" s="884"/>
      <c r="N593" s="884"/>
      <c r="O593" s="884"/>
      <c r="P593" s="884"/>
      <c r="Q593" s="884"/>
      <c r="R593" s="884"/>
      <c r="S593" s="884"/>
      <c r="T593" s="884"/>
      <c r="U593" s="884"/>
      <c r="V593" s="884"/>
      <c r="W593" s="884"/>
      <c r="X593" s="884"/>
      <c r="Y593" s="884"/>
      <c r="Z593" s="884"/>
    </row>
    <row r="594" spans="1:26" ht="12.75" customHeight="1">
      <c r="A594" s="884"/>
      <c r="B594" s="884"/>
      <c r="C594" s="884"/>
      <c r="D594" s="884"/>
      <c r="E594" s="884"/>
      <c r="F594" s="885"/>
      <c r="G594" s="884"/>
      <c r="H594" s="884"/>
      <c r="I594" s="884"/>
      <c r="J594" s="884"/>
      <c r="K594" s="886"/>
      <c r="L594" s="884"/>
      <c r="M594" s="884"/>
      <c r="N594" s="884"/>
      <c r="O594" s="884"/>
      <c r="P594" s="884"/>
      <c r="Q594" s="884"/>
      <c r="R594" s="884"/>
      <c r="S594" s="884"/>
      <c r="T594" s="884"/>
      <c r="U594" s="884"/>
      <c r="V594" s="884"/>
      <c r="W594" s="884"/>
      <c r="X594" s="884"/>
      <c r="Y594" s="884"/>
      <c r="Z594" s="884"/>
    </row>
    <row r="595" spans="1:26" ht="12.75" customHeight="1">
      <c r="A595" s="884"/>
      <c r="B595" s="884"/>
      <c r="C595" s="884"/>
      <c r="D595" s="884"/>
      <c r="E595" s="884"/>
      <c r="F595" s="885"/>
      <c r="G595" s="884"/>
      <c r="H595" s="884"/>
      <c r="I595" s="884"/>
      <c r="J595" s="884"/>
      <c r="K595" s="886"/>
      <c r="L595" s="884"/>
      <c r="M595" s="884"/>
      <c r="N595" s="884"/>
      <c r="O595" s="884"/>
      <c r="P595" s="884"/>
      <c r="Q595" s="884"/>
      <c r="R595" s="884"/>
      <c r="S595" s="884"/>
      <c r="T595" s="884"/>
      <c r="U595" s="884"/>
      <c r="V595" s="884"/>
      <c r="W595" s="884"/>
      <c r="X595" s="884"/>
      <c r="Y595" s="884"/>
      <c r="Z595" s="884"/>
    </row>
    <row r="596" spans="1:26" ht="12.75" customHeight="1">
      <c r="A596" s="884"/>
      <c r="B596" s="884"/>
      <c r="C596" s="884"/>
      <c r="D596" s="884"/>
      <c r="E596" s="884"/>
      <c r="F596" s="885"/>
      <c r="G596" s="884"/>
      <c r="H596" s="884"/>
      <c r="I596" s="884"/>
      <c r="J596" s="884"/>
      <c r="K596" s="886"/>
      <c r="L596" s="884"/>
      <c r="M596" s="884"/>
      <c r="N596" s="884"/>
      <c r="O596" s="884"/>
      <c r="P596" s="884"/>
      <c r="Q596" s="884"/>
      <c r="R596" s="884"/>
      <c r="S596" s="884"/>
      <c r="T596" s="884"/>
      <c r="U596" s="884"/>
      <c r="V596" s="884"/>
      <c r="W596" s="884"/>
      <c r="X596" s="884"/>
      <c r="Y596" s="884"/>
      <c r="Z596" s="884"/>
    </row>
    <row r="597" spans="1:26" ht="12.75" customHeight="1">
      <c r="A597" s="884"/>
      <c r="B597" s="884"/>
      <c r="C597" s="884"/>
      <c r="D597" s="884"/>
      <c r="E597" s="884"/>
      <c r="F597" s="885"/>
      <c r="G597" s="884"/>
      <c r="H597" s="884"/>
      <c r="I597" s="884"/>
      <c r="J597" s="884"/>
      <c r="K597" s="886"/>
      <c r="L597" s="884"/>
      <c r="M597" s="884"/>
      <c r="N597" s="884"/>
      <c r="O597" s="884"/>
      <c r="P597" s="884"/>
      <c r="Q597" s="884"/>
      <c r="R597" s="884"/>
      <c r="S597" s="884"/>
      <c r="T597" s="884"/>
      <c r="U597" s="884"/>
      <c r="V597" s="884"/>
      <c r="W597" s="884"/>
      <c r="X597" s="884"/>
      <c r="Y597" s="884"/>
      <c r="Z597" s="884"/>
    </row>
    <row r="598" spans="1:26" ht="12.75" customHeight="1">
      <c r="A598" s="884"/>
      <c r="B598" s="884"/>
      <c r="C598" s="884"/>
      <c r="D598" s="884"/>
      <c r="E598" s="884"/>
      <c r="F598" s="885"/>
      <c r="G598" s="884"/>
      <c r="H598" s="884"/>
      <c r="I598" s="884"/>
      <c r="J598" s="884"/>
      <c r="K598" s="886"/>
      <c r="L598" s="884"/>
      <c r="M598" s="884"/>
      <c r="N598" s="884"/>
      <c r="O598" s="884"/>
      <c r="P598" s="884"/>
      <c r="Q598" s="884"/>
      <c r="R598" s="884"/>
      <c r="S598" s="884"/>
      <c r="T598" s="884"/>
      <c r="U598" s="884"/>
      <c r="V598" s="884"/>
      <c r="W598" s="884"/>
      <c r="X598" s="884"/>
      <c r="Y598" s="884"/>
      <c r="Z598" s="884"/>
    </row>
    <row r="599" spans="1:26" ht="12.75" customHeight="1">
      <c r="A599" s="884"/>
      <c r="B599" s="884"/>
      <c r="C599" s="884"/>
      <c r="D599" s="884"/>
      <c r="E599" s="884"/>
      <c r="F599" s="885"/>
      <c r="G599" s="884"/>
      <c r="H599" s="884"/>
      <c r="I599" s="884"/>
      <c r="J599" s="884"/>
      <c r="K599" s="886"/>
      <c r="L599" s="884"/>
      <c r="M599" s="884"/>
      <c r="N599" s="884"/>
      <c r="O599" s="884"/>
      <c r="P599" s="884"/>
      <c r="Q599" s="884"/>
      <c r="R599" s="884"/>
      <c r="S599" s="884"/>
      <c r="T599" s="884"/>
      <c r="U599" s="884"/>
      <c r="V599" s="884"/>
      <c r="W599" s="884"/>
      <c r="X599" s="884"/>
      <c r="Y599" s="884"/>
      <c r="Z599" s="884"/>
    </row>
    <row r="600" spans="1:26" ht="12.75" customHeight="1">
      <c r="A600" s="884"/>
      <c r="B600" s="884"/>
      <c r="C600" s="884"/>
      <c r="D600" s="884"/>
      <c r="E600" s="884"/>
      <c r="F600" s="885"/>
      <c r="G600" s="884"/>
      <c r="H600" s="884"/>
      <c r="I600" s="884"/>
      <c r="J600" s="884"/>
      <c r="K600" s="886"/>
      <c r="L600" s="884"/>
      <c r="M600" s="884"/>
      <c r="N600" s="884"/>
      <c r="O600" s="884"/>
      <c r="P600" s="884"/>
      <c r="Q600" s="884"/>
      <c r="R600" s="884"/>
      <c r="S600" s="884"/>
      <c r="T600" s="884"/>
      <c r="U600" s="884"/>
      <c r="V600" s="884"/>
      <c r="W600" s="884"/>
      <c r="X600" s="884"/>
      <c r="Y600" s="884"/>
      <c r="Z600" s="884"/>
    </row>
    <row r="601" spans="1:26" ht="12.75" customHeight="1">
      <c r="A601" s="884"/>
      <c r="B601" s="884"/>
      <c r="C601" s="884"/>
      <c r="D601" s="884"/>
      <c r="E601" s="884"/>
      <c r="F601" s="885"/>
      <c r="G601" s="884"/>
      <c r="H601" s="884"/>
      <c r="I601" s="884"/>
      <c r="J601" s="884"/>
      <c r="K601" s="886"/>
      <c r="L601" s="884"/>
      <c r="M601" s="884"/>
      <c r="N601" s="884"/>
      <c r="O601" s="884"/>
      <c r="P601" s="884"/>
      <c r="Q601" s="884"/>
      <c r="R601" s="884"/>
      <c r="S601" s="884"/>
      <c r="T601" s="884"/>
      <c r="U601" s="884"/>
      <c r="V601" s="884"/>
      <c r="W601" s="884"/>
      <c r="X601" s="884"/>
      <c r="Y601" s="884"/>
      <c r="Z601" s="884"/>
    </row>
    <row r="602" spans="1:26" ht="12.75" customHeight="1">
      <c r="A602" s="884"/>
      <c r="B602" s="884"/>
      <c r="C602" s="884"/>
      <c r="D602" s="884"/>
      <c r="E602" s="884"/>
      <c r="F602" s="885"/>
      <c r="G602" s="884"/>
      <c r="H602" s="884"/>
      <c r="I602" s="884"/>
      <c r="J602" s="884"/>
      <c r="K602" s="886"/>
      <c r="L602" s="884"/>
      <c r="M602" s="884"/>
      <c r="N602" s="884"/>
      <c r="O602" s="884"/>
      <c r="P602" s="884"/>
      <c r="Q602" s="884"/>
      <c r="R602" s="884"/>
      <c r="S602" s="884"/>
      <c r="T602" s="884"/>
      <c r="U602" s="884"/>
      <c r="V602" s="884"/>
      <c r="W602" s="884"/>
      <c r="X602" s="884"/>
      <c r="Y602" s="884"/>
      <c r="Z602" s="884"/>
    </row>
    <row r="603" spans="1:26" ht="12.75" customHeight="1">
      <c r="A603" s="884"/>
      <c r="B603" s="884"/>
      <c r="C603" s="884"/>
      <c r="D603" s="884"/>
      <c r="E603" s="884"/>
      <c r="F603" s="885"/>
      <c r="G603" s="884"/>
      <c r="H603" s="884"/>
      <c r="I603" s="884"/>
      <c r="J603" s="884"/>
      <c r="K603" s="886"/>
      <c r="L603" s="884"/>
      <c r="M603" s="884"/>
      <c r="N603" s="884"/>
      <c r="O603" s="884"/>
      <c r="P603" s="884"/>
      <c r="Q603" s="884"/>
      <c r="R603" s="884"/>
      <c r="S603" s="884"/>
      <c r="T603" s="884"/>
      <c r="U603" s="884"/>
      <c r="V603" s="884"/>
      <c r="W603" s="884"/>
      <c r="X603" s="884"/>
      <c r="Y603" s="884"/>
      <c r="Z603" s="884"/>
    </row>
    <row r="604" spans="1:26" ht="12.75" customHeight="1">
      <c r="A604" s="884"/>
      <c r="B604" s="884"/>
      <c r="C604" s="884"/>
      <c r="D604" s="884"/>
      <c r="E604" s="884"/>
      <c r="F604" s="885"/>
      <c r="G604" s="884"/>
      <c r="H604" s="884"/>
      <c r="I604" s="884"/>
      <c r="J604" s="884"/>
      <c r="K604" s="886"/>
      <c r="L604" s="884"/>
      <c r="M604" s="884"/>
      <c r="N604" s="884"/>
      <c r="O604" s="884"/>
      <c r="P604" s="884"/>
      <c r="Q604" s="884"/>
      <c r="R604" s="884"/>
      <c r="S604" s="884"/>
      <c r="T604" s="884"/>
      <c r="U604" s="884"/>
      <c r="V604" s="884"/>
      <c r="W604" s="884"/>
      <c r="X604" s="884"/>
      <c r="Y604" s="884"/>
      <c r="Z604" s="884"/>
    </row>
    <row r="605" spans="1:26" ht="12.75" customHeight="1">
      <c r="A605" s="884"/>
      <c r="B605" s="884"/>
      <c r="C605" s="884"/>
      <c r="D605" s="884"/>
      <c r="E605" s="884"/>
      <c r="F605" s="885"/>
      <c r="G605" s="884"/>
      <c r="H605" s="884"/>
      <c r="I605" s="884"/>
      <c r="J605" s="884"/>
      <c r="K605" s="886"/>
      <c r="L605" s="884"/>
      <c r="M605" s="884"/>
      <c r="N605" s="884"/>
      <c r="O605" s="884"/>
      <c r="P605" s="884"/>
      <c r="Q605" s="884"/>
      <c r="R605" s="884"/>
      <c r="S605" s="884"/>
      <c r="T605" s="884"/>
      <c r="U605" s="884"/>
      <c r="V605" s="884"/>
      <c r="W605" s="884"/>
      <c r="X605" s="884"/>
      <c r="Y605" s="884"/>
      <c r="Z605" s="884"/>
    </row>
    <row r="606" spans="1:26" ht="12.75" customHeight="1">
      <c r="A606" s="884"/>
      <c r="B606" s="884"/>
      <c r="C606" s="884"/>
      <c r="D606" s="884"/>
      <c r="E606" s="884"/>
      <c r="F606" s="885"/>
      <c r="G606" s="884"/>
      <c r="H606" s="884"/>
      <c r="I606" s="884"/>
      <c r="J606" s="884"/>
      <c r="K606" s="886"/>
      <c r="L606" s="884"/>
      <c r="M606" s="884"/>
      <c r="N606" s="884"/>
      <c r="O606" s="884"/>
      <c r="P606" s="884"/>
      <c r="Q606" s="884"/>
      <c r="R606" s="884"/>
      <c r="S606" s="884"/>
      <c r="T606" s="884"/>
      <c r="U606" s="884"/>
      <c r="V606" s="884"/>
      <c r="W606" s="884"/>
      <c r="X606" s="884"/>
      <c r="Y606" s="884"/>
      <c r="Z606" s="884"/>
    </row>
    <row r="607" spans="1:26" ht="12.75" customHeight="1">
      <c r="A607" s="884"/>
      <c r="B607" s="884"/>
      <c r="C607" s="884"/>
      <c r="D607" s="884"/>
      <c r="E607" s="884"/>
      <c r="F607" s="885"/>
      <c r="G607" s="884"/>
      <c r="H607" s="884"/>
      <c r="I607" s="884"/>
      <c r="J607" s="884"/>
      <c r="K607" s="886"/>
      <c r="L607" s="884"/>
      <c r="M607" s="884"/>
      <c r="N607" s="884"/>
      <c r="O607" s="884"/>
      <c r="P607" s="884"/>
      <c r="Q607" s="884"/>
      <c r="R607" s="884"/>
      <c r="S607" s="884"/>
      <c r="T607" s="884"/>
      <c r="U607" s="884"/>
      <c r="V607" s="884"/>
      <c r="W607" s="884"/>
      <c r="X607" s="884"/>
      <c r="Y607" s="884"/>
      <c r="Z607" s="884"/>
    </row>
    <row r="608" spans="1:26" ht="12.75" customHeight="1">
      <c r="A608" s="884"/>
      <c r="B608" s="884"/>
      <c r="C608" s="884"/>
      <c r="D608" s="884"/>
      <c r="E608" s="884"/>
      <c r="F608" s="885"/>
      <c r="G608" s="884"/>
      <c r="H608" s="884"/>
      <c r="I608" s="884"/>
      <c r="J608" s="884"/>
      <c r="K608" s="886"/>
      <c r="L608" s="884"/>
      <c r="M608" s="884"/>
      <c r="N608" s="884"/>
      <c r="O608" s="884"/>
      <c r="P608" s="884"/>
      <c r="Q608" s="884"/>
      <c r="R608" s="884"/>
      <c r="S608" s="884"/>
      <c r="T608" s="884"/>
      <c r="U608" s="884"/>
      <c r="V608" s="884"/>
      <c r="W608" s="884"/>
      <c r="X608" s="884"/>
      <c r="Y608" s="884"/>
      <c r="Z608" s="884"/>
    </row>
    <row r="609" spans="1:26" ht="12.75" customHeight="1">
      <c r="A609" s="884"/>
      <c r="B609" s="884"/>
      <c r="C609" s="884"/>
      <c r="D609" s="884"/>
      <c r="E609" s="884"/>
      <c r="F609" s="885"/>
      <c r="G609" s="884"/>
      <c r="H609" s="884"/>
      <c r="I609" s="884"/>
      <c r="J609" s="884"/>
      <c r="K609" s="886"/>
      <c r="L609" s="884"/>
      <c r="M609" s="884"/>
      <c r="N609" s="884"/>
      <c r="O609" s="884"/>
      <c r="P609" s="884"/>
      <c r="Q609" s="884"/>
      <c r="R609" s="884"/>
      <c r="S609" s="884"/>
      <c r="T609" s="884"/>
      <c r="U609" s="884"/>
      <c r="V609" s="884"/>
      <c r="W609" s="884"/>
      <c r="X609" s="884"/>
      <c r="Y609" s="884"/>
      <c r="Z609" s="884"/>
    </row>
    <row r="610" spans="1:26" ht="12.75" customHeight="1">
      <c r="A610" s="884"/>
      <c r="B610" s="884"/>
      <c r="C610" s="884"/>
      <c r="D610" s="884"/>
      <c r="E610" s="884"/>
      <c r="F610" s="885"/>
      <c r="G610" s="884"/>
      <c r="H610" s="884"/>
      <c r="I610" s="884"/>
      <c r="J610" s="884"/>
      <c r="K610" s="886"/>
      <c r="L610" s="884"/>
      <c r="M610" s="884"/>
      <c r="N610" s="884"/>
      <c r="O610" s="884"/>
      <c r="P610" s="884"/>
      <c r="Q610" s="884"/>
      <c r="R610" s="884"/>
      <c r="S610" s="884"/>
      <c r="T610" s="884"/>
      <c r="U610" s="884"/>
      <c r="V610" s="884"/>
      <c r="W610" s="884"/>
      <c r="X610" s="884"/>
      <c r="Y610" s="884"/>
      <c r="Z610" s="884"/>
    </row>
    <row r="611" spans="1:26" ht="12.75" customHeight="1">
      <c r="A611" s="884"/>
      <c r="B611" s="884"/>
      <c r="C611" s="884"/>
      <c r="D611" s="884"/>
      <c r="E611" s="884"/>
      <c r="F611" s="885"/>
      <c r="G611" s="884"/>
      <c r="H611" s="884"/>
      <c r="I611" s="884"/>
      <c r="J611" s="884"/>
      <c r="K611" s="886"/>
      <c r="L611" s="884"/>
      <c r="M611" s="884"/>
      <c r="N611" s="884"/>
      <c r="O611" s="884"/>
      <c r="P611" s="884"/>
      <c r="Q611" s="884"/>
      <c r="R611" s="884"/>
      <c r="S611" s="884"/>
      <c r="T611" s="884"/>
      <c r="U611" s="884"/>
      <c r="V611" s="884"/>
      <c r="W611" s="884"/>
      <c r="X611" s="884"/>
      <c r="Y611" s="884"/>
      <c r="Z611" s="884"/>
    </row>
    <row r="612" spans="1:26" ht="12.75" customHeight="1">
      <c r="A612" s="884"/>
      <c r="B612" s="884"/>
      <c r="C612" s="884"/>
      <c r="D612" s="884"/>
      <c r="E612" s="884"/>
      <c r="F612" s="885"/>
      <c r="G612" s="884"/>
      <c r="H612" s="884"/>
      <c r="I612" s="884"/>
      <c r="J612" s="884"/>
      <c r="K612" s="886"/>
      <c r="L612" s="884"/>
      <c r="M612" s="884"/>
      <c r="N612" s="884"/>
      <c r="O612" s="884"/>
      <c r="P612" s="884"/>
      <c r="Q612" s="884"/>
      <c r="R612" s="884"/>
      <c r="S612" s="884"/>
      <c r="T612" s="884"/>
      <c r="U612" s="884"/>
      <c r="V612" s="884"/>
      <c r="W612" s="884"/>
      <c r="X612" s="884"/>
      <c r="Y612" s="884"/>
      <c r="Z612" s="884"/>
    </row>
    <row r="613" spans="1:26" ht="12.75" customHeight="1">
      <c r="A613" s="884"/>
      <c r="B613" s="884"/>
      <c r="C613" s="884"/>
      <c r="D613" s="884"/>
      <c r="E613" s="884"/>
      <c r="F613" s="885"/>
      <c r="G613" s="884"/>
      <c r="H613" s="884"/>
      <c r="I613" s="884"/>
      <c r="J613" s="884"/>
      <c r="K613" s="886"/>
      <c r="L613" s="884"/>
      <c r="M613" s="884"/>
      <c r="N613" s="884"/>
      <c r="O613" s="884"/>
      <c r="P613" s="884"/>
      <c r="Q613" s="884"/>
      <c r="R613" s="884"/>
      <c r="S613" s="884"/>
      <c r="T613" s="884"/>
      <c r="U613" s="884"/>
      <c r="V613" s="884"/>
      <c r="W613" s="884"/>
      <c r="X613" s="884"/>
      <c r="Y613" s="884"/>
      <c r="Z613" s="884"/>
    </row>
    <row r="614" spans="1:26" ht="12.75" customHeight="1">
      <c r="A614" s="884"/>
      <c r="B614" s="884"/>
      <c r="C614" s="884"/>
      <c r="D614" s="884"/>
      <c r="E614" s="884"/>
      <c r="F614" s="885"/>
      <c r="G614" s="884"/>
      <c r="H614" s="884"/>
      <c r="I614" s="884"/>
      <c r="J614" s="884"/>
      <c r="K614" s="886"/>
      <c r="L614" s="884"/>
      <c r="M614" s="884"/>
      <c r="N614" s="884"/>
      <c r="O614" s="884"/>
      <c r="P614" s="884"/>
      <c r="Q614" s="884"/>
      <c r="R614" s="884"/>
      <c r="S614" s="884"/>
      <c r="T614" s="884"/>
      <c r="U614" s="884"/>
      <c r="V614" s="884"/>
      <c r="W614" s="884"/>
      <c r="X614" s="884"/>
      <c r="Y614" s="884"/>
      <c r="Z614" s="884"/>
    </row>
    <row r="615" spans="1:26" ht="12.75" customHeight="1">
      <c r="A615" s="884"/>
      <c r="B615" s="884"/>
      <c r="C615" s="884"/>
      <c r="D615" s="884"/>
      <c r="E615" s="884"/>
      <c r="F615" s="885"/>
      <c r="G615" s="884"/>
      <c r="H615" s="884"/>
      <c r="I615" s="884"/>
      <c r="J615" s="884"/>
      <c r="K615" s="886"/>
      <c r="L615" s="884"/>
      <c r="M615" s="884"/>
      <c r="N615" s="884"/>
      <c r="O615" s="884"/>
      <c r="P615" s="884"/>
      <c r="Q615" s="884"/>
      <c r="R615" s="884"/>
      <c r="S615" s="884"/>
      <c r="T615" s="884"/>
      <c r="U615" s="884"/>
      <c r="V615" s="884"/>
      <c r="W615" s="884"/>
      <c r="X615" s="884"/>
      <c r="Y615" s="884"/>
      <c r="Z615" s="884"/>
    </row>
    <row r="616" spans="1:26" ht="12.75" customHeight="1">
      <c r="A616" s="884"/>
      <c r="B616" s="884"/>
      <c r="C616" s="884"/>
      <c r="D616" s="884"/>
      <c r="E616" s="884"/>
      <c r="F616" s="885"/>
      <c r="G616" s="884"/>
      <c r="H616" s="884"/>
      <c r="I616" s="884"/>
      <c r="J616" s="884"/>
      <c r="K616" s="886"/>
      <c r="L616" s="884"/>
      <c r="M616" s="884"/>
      <c r="N616" s="884"/>
      <c r="O616" s="884"/>
      <c r="P616" s="884"/>
      <c r="Q616" s="884"/>
      <c r="R616" s="884"/>
      <c r="S616" s="884"/>
      <c r="T616" s="884"/>
      <c r="U616" s="884"/>
      <c r="V616" s="884"/>
      <c r="W616" s="884"/>
      <c r="X616" s="884"/>
      <c r="Y616" s="884"/>
      <c r="Z616" s="884"/>
    </row>
    <row r="617" spans="1:26" ht="12.75" customHeight="1">
      <c r="A617" s="884"/>
      <c r="B617" s="884"/>
      <c r="C617" s="884"/>
      <c r="D617" s="884"/>
      <c r="E617" s="884"/>
      <c r="F617" s="885"/>
      <c r="G617" s="884"/>
      <c r="H617" s="884"/>
      <c r="I617" s="884"/>
      <c r="J617" s="884"/>
      <c r="K617" s="886"/>
      <c r="L617" s="884"/>
      <c r="M617" s="884"/>
      <c r="N617" s="884"/>
      <c r="O617" s="884"/>
      <c r="P617" s="884"/>
      <c r="Q617" s="884"/>
      <c r="R617" s="884"/>
      <c r="S617" s="884"/>
      <c r="T617" s="884"/>
      <c r="U617" s="884"/>
      <c r="V617" s="884"/>
      <c r="W617" s="884"/>
      <c r="X617" s="884"/>
      <c r="Y617" s="884"/>
      <c r="Z617" s="884"/>
    </row>
    <row r="618" spans="1:26" ht="12.75" customHeight="1">
      <c r="A618" s="884"/>
      <c r="B618" s="884"/>
      <c r="C618" s="884"/>
      <c r="D618" s="884"/>
      <c r="E618" s="884"/>
      <c r="F618" s="885"/>
      <c r="G618" s="884"/>
      <c r="H618" s="884"/>
      <c r="I618" s="884"/>
      <c r="J618" s="884"/>
      <c r="K618" s="886"/>
      <c r="L618" s="884"/>
      <c r="M618" s="884"/>
      <c r="N618" s="884"/>
      <c r="O618" s="884"/>
      <c r="P618" s="884"/>
      <c r="Q618" s="884"/>
      <c r="R618" s="884"/>
      <c r="S618" s="884"/>
      <c r="T618" s="884"/>
      <c r="U618" s="884"/>
      <c r="V618" s="884"/>
      <c r="W618" s="884"/>
      <c r="X618" s="884"/>
      <c r="Y618" s="884"/>
      <c r="Z618" s="884"/>
    </row>
    <row r="619" spans="1:26" ht="12.75" customHeight="1">
      <c r="A619" s="884"/>
      <c r="B619" s="884"/>
      <c r="C619" s="884"/>
      <c r="D619" s="884"/>
      <c r="E619" s="884"/>
      <c r="F619" s="885"/>
      <c r="G619" s="884"/>
      <c r="H619" s="884"/>
      <c r="I619" s="884"/>
      <c r="J619" s="884"/>
      <c r="K619" s="886"/>
      <c r="L619" s="884"/>
      <c r="M619" s="884"/>
      <c r="N619" s="884"/>
      <c r="O619" s="884"/>
      <c r="P619" s="884"/>
      <c r="Q619" s="884"/>
      <c r="R619" s="884"/>
      <c r="S619" s="884"/>
      <c r="T619" s="884"/>
      <c r="U619" s="884"/>
      <c r="V619" s="884"/>
      <c r="W619" s="884"/>
      <c r="X619" s="884"/>
      <c r="Y619" s="884"/>
      <c r="Z619" s="884"/>
    </row>
    <row r="620" spans="1:26" ht="12.75" customHeight="1">
      <c r="A620" s="884"/>
      <c r="B620" s="884"/>
      <c r="C620" s="884"/>
      <c r="D620" s="884"/>
      <c r="E620" s="884"/>
      <c r="F620" s="885"/>
      <c r="G620" s="884"/>
      <c r="H620" s="884"/>
      <c r="I620" s="884"/>
      <c r="J620" s="884"/>
      <c r="K620" s="886"/>
      <c r="L620" s="884"/>
      <c r="M620" s="884"/>
      <c r="N620" s="884"/>
      <c r="O620" s="884"/>
      <c r="P620" s="884"/>
      <c r="Q620" s="884"/>
      <c r="R620" s="884"/>
      <c r="S620" s="884"/>
      <c r="T620" s="884"/>
      <c r="U620" s="884"/>
      <c r="V620" s="884"/>
      <c r="W620" s="884"/>
      <c r="X620" s="884"/>
      <c r="Y620" s="884"/>
      <c r="Z620" s="884"/>
    </row>
    <row r="621" spans="1:26" ht="12.75" customHeight="1">
      <c r="A621" s="884"/>
      <c r="B621" s="884"/>
      <c r="C621" s="884"/>
      <c r="D621" s="884"/>
      <c r="E621" s="884"/>
      <c r="F621" s="885"/>
      <c r="G621" s="884"/>
      <c r="H621" s="884"/>
      <c r="I621" s="884"/>
      <c r="J621" s="884"/>
      <c r="K621" s="886"/>
      <c r="L621" s="884"/>
      <c r="M621" s="884"/>
      <c r="N621" s="884"/>
      <c r="O621" s="884"/>
      <c r="P621" s="884"/>
      <c r="Q621" s="884"/>
      <c r="R621" s="884"/>
      <c r="S621" s="884"/>
      <c r="T621" s="884"/>
      <c r="U621" s="884"/>
      <c r="V621" s="884"/>
      <c r="W621" s="884"/>
      <c r="X621" s="884"/>
      <c r="Y621" s="884"/>
      <c r="Z621" s="884"/>
    </row>
    <row r="622" spans="1:26" ht="12.75" customHeight="1">
      <c r="A622" s="884"/>
      <c r="B622" s="884"/>
      <c r="C622" s="884"/>
      <c r="D622" s="884"/>
      <c r="E622" s="884"/>
      <c r="F622" s="885"/>
      <c r="G622" s="884"/>
      <c r="H622" s="884"/>
      <c r="I622" s="884"/>
      <c r="J622" s="884"/>
      <c r="K622" s="886"/>
      <c r="L622" s="884"/>
      <c r="M622" s="884"/>
      <c r="N622" s="884"/>
      <c r="O622" s="884"/>
      <c r="P622" s="884"/>
      <c r="Q622" s="884"/>
      <c r="R622" s="884"/>
      <c r="S622" s="884"/>
      <c r="T622" s="884"/>
      <c r="U622" s="884"/>
      <c r="V622" s="884"/>
      <c r="W622" s="884"/>
      <c r="X622" s="884"/>
      <c r="Y622" s="884"/>
      <c r="Z622" s="884"/>
    </row>
    <row r="623" spans="1:26" ht="12.75" customHeight="1">
      <c r="A623" s="884"/>
      <c r="B623" s="884"/>
      <c r="C623" s="884"/>
      <c r="D623" s="884"/>
      <c r="E623" s="884"/>
      <c r="F623" s="885"/>
      <c r="G623" s="884"/>
      <c r="H623" s="884"/>
      <c r="I623" s="884"/>
      <c r="J623" s="884"/>
      <c r="K623" s="886"/>
      <c r="L623" s="884"/>
      <c r="M623" s="884"/>
      <c r="N623" s="884"/>
      <c r="O623" s="884"/>
      <c r="P623" s="884"/>
      <c r="Q623" s="884"/>
      <c r="R623" s="884"/>
      <c r="S623" s="884"/>
      <c r="T623" s="884"/>
      <c r="U623" s="884"/>
      <c r="V623" s="884"/>
      <c r="W623" s="884"/>
      <c r="X623" s="884"/>
      <c r="Y623" s="884"/>
      <c r="Z623" s="884"/>
    </row>
    <row r="624" spans="1:26" ht="12.75" customHeight="1">
      <c r="A624" s="884"/>
      <c r="B624" s="884"/>
      <c r="C624" s="884"/>
      <c r="D624" s="884"/>
      <c r="E624" s="884"/>
      <c r="F624" s="885"/>
      <c r="G624" s="884"/>
      <c r="H624" s="884"/>
      <c r="I624" s="884"/>
      <c r="J624" s="884"/>
      <c r="K624" s="886"/>
      <c r="L624" s="884"/>
      <c r="M624" s="884"/>
      <c r="N624" s="884"/>
      <c r="O624" s="884"/>
      <c r="P624" s="884"/>
      <c r="Q624" s="884"/>
      <c r="R624" s="884"/>
      <c r="S624" s="884"/>
      <c r="T624" s="884"/>
      <c r="U624" s="884"/>
      <c r="V624" s="884"/>
      <c r="W624" s="884"/>
      <c r="X624" s="884"/>
      <c r="Y624" s="884"/>
      <c r="Z624" s="884"/>
    </row>
    <row r="625" spans="1:26" ht="12.75" customHeight="1">
      <c r="A625" s="884"/>
      <c r="B625" s="884"/>
      <c r="C625" s="884"/>
      <c r="D625" s="884"/>
      <c r="E625" s="884"/>
      <c r="F625" s="885"/>
      <c r="G625" s="884"/>
      <c r="H625" s="884"/>
      <c r="I625" s="884"/>
      <c r="J625" s="884"/>
      <c r="K625" s="886"/>
      <c r="L625" s="884"/>
      <c r="M625" s="884"/>
      <c r="N625" s="884"/>
      <c r="O625" s="884"/>
      <c r="P625" s="884"/>
      <c r="Q625" s="884"/>
      <c r="R625" s="884"/>
      <c r="S625" s="884"/>
      <c r="T625" s="884"/>
      <c r="U625" s="884"/>
      <c r="V625" s="884"/>
      <c r="W625" s="884"/>
      <c r="X625" s="884"/>
      <c r="Y625" s="884"/>
      <c r="Z625" s="884"/>
    </row>
    <row r="626" spans="1:26" ht="12.75" customHeight="1">
      <c r="A626" s="884"/>
      <c r="B626" s="884"/>
      <c r="C626" s="884"/>
      <c r="D626" s="884"/>
      <c r="E626" s="884"/>
      <c r="F626" s="885"/>
      <c r="G626" s="884"/>
      <c r="H626" s="884"/>
      <c r="I626" s="884"/>
      <c r="J626" s="884"/>
      <c r="K626" s="886"/>
      <c r="L626" s="884"/>
      <c r="M626" s="884"/>
      <c r="N626" s="884"/>
      <c r="O626" s="884"/>
      <c r="P626" s="884"/>
      <c r="Q626" s="884"/>
      <c r="R626" s="884"/>
      <c r="S626" s="884"/>
      <c r="T626" s="884"/>
      <c r="U626" s="884"/>
      <c r="V626" s="884"/>
      <c r="W626" s="884"/>
      <c r="X626" s="884"/>
      <c r="Y626" s="884"/>
      <c r="Z626" s="884"/>
    </row>
    <row r="627" spans="1:26" ht="12.75" customHeight="1">
      <c r="A627" s="884"/>
      <c r="B627" s="884"/>
      <c r="C627" s="884"/>
      <c r="D627" s="884"/>
      <c r="E627" s="884"/>
      <c r="F627" s="885"/>
      <c r="G627" s="884"/>
      <c r="H627" s="884"/>
      <c r="I627" s="884"/>
      <c r="J627" s="884"/>
      <c r="K627" s="886"/>
      <c r="L627" s="884"/>
      <c r="M627" s="884"/>
      <c r="N627" s="884"/>
      <c r="O627" s="884"/>
      <c r="P627" s="884"/>
      <c r="Q627" s="884"/>
      <c r="R627" s="884"/>
      <c r="S627" s="884"/>
      <c r="T627" s="884"/>
      <c r="U627" s="884"/>
      <c r="V627" s="884"/>
      <c r="W627" s="884"/>
      <c r="X627" s="884"/>
      <c r="Y627" s="884"/>
      <c r="Z627" s="884"/>
    </row>
    <row r="628" spans="1:26" ht="12.75" customHeight="1">
      <c r="A628" s="884"/>
      <c r="B628" s="884"/>
      <c r="C628" s="884"/>
      <c r="D628" s="884"/>
      <c r="E628" s="884"/>
      <c r="F628" s="885"/>
      <c r="G628" s="884"/>
      <c r="H628" s="884"/>
      <c r="I628" s="884"/>
      <c r="J628" s="884"/>
      <c r="K628" s="886"/>
      <c r="L628" s="884"/>
      <c r="M628" s="884"/>
      <c r="N628" s="884"/>
      <c r="O628" s="884"/>
      <c r="P628" s="884"/>
      <c r="Q628" s="884"/>
      <c r="R628" s="884"/>
      <c r="S628" s="884"/>
      <c r="T628" s="884"/>
      <c r="U628" s="884"/>
      <c r="V628" s="884"/>
      <c r="W628" s="884"/>
      <c r="X628" s="884"/>
      <c r="Y628" s="884"/>
      <c r="Z628" s="884"/>
    </row>
    <row r="629" spans="1:26" ht="12.75" customHeight="1">
      <c r="A629" s="884"/>
      <c r="B629" s="884"/>
      <c r="C629" s="884"/>
      <c r="D629" s="884"/>
      <c r="E629" s="884"/>
      <c r="F629" s="885"/>
      <c r="G629" s="884"/>
      <c r="H629" s="884"/>
      <c r="I629" s="884"/>
      <c r="J629" s="884"/>
      <c r="K629" s="886"/>
      <c r="L629" s="884"/>
      <c r="M629" s="884"/>
      <c r="N629" s="884"/>
      <c r="O629" s="884"/>
      <c r="P629" s="884"/>
      <c r="Q629" s="884"/>
      <c r="R629" s="884"/>
      <c r="S629" s="884"/>
      <c r="T629" s="884"/>
      <c r="U629" s="884"/>
      <c r="V629" s="884"/>
      <c r="W629" s="884"/>
      <c r="X629" s="884"/>
      <c r="Y629" s="884"/>
      <c r="Z629" s="884"/>
    </row>
    <row r="630" spans="1:26" ht="12.75" customHeight="1">
      <c r="A630" s="884"/>
      <c r="B630" s="884"/>
      <c r="C630" s="884"/>
      <c r="D630" s="884"/>
      <c r="E630" s="884"/>
      <c r="F630" s="885"/>
      <c r="G630" s="884"/>
      <c r="H630" s="884"/>
      <c r="I630" s="884"/>
      <c r="J630" s="884"/>
      <c r="K630" s="886"/>
      <c r="L630" s="884"/>
      <c r="M630" s="884"/>
      <c r="N630" s="884"/>
      <c r="O630" s="884"/>
      <c r="P630" s="884"/>
      <c r="Q630" s="884"/>
      <c r="R630" s="884"/>
      <c r="S630" s="884"/>
      <c r="T630" s="884"/>
      <c r="U630" s="884"/>
      <c r="V630" s="884"/>
      <c r="W630" s="884"/>
      <c r="X630" s="884"/>
      <c r="Y630" s="884"/>
      <c r="Z630" s="884"/>
    </row>
    <row r="631" spans="1:26" ht="12.75" customHeight="1">
      <c r="A631" s="884"/>
      <c r="B631" s="884"/>
      <c r="C631" s="884"/>
      <c r="D631" s="884"/>
      <c r="E631" s="884"/>
      <c r="F631" s="885"/>
      <c r="G631" s="884"/>
      <c r="H631" s="884"/>
      <c r="I631" s="884"/>
      <c r="J631" s="884"/>
      <c r="K631" s="886"/>
      <c r="L631" s="884"/>
      <c r="M631" s="884"/>
      <c r="N631" s="884"/>
      <c r="O631" s="884"/>
      <c r="P631" s="884"/>
      <c r="Q631" s="884"/>
      <c r="R631" s="884"/>
      <c r="S631" s="884"/>
      <c r="T631" s="884"/>
      <c r="U631" s="884"/>
      <c r="V631" s="884"/>
      <c r="W631" s="884"/>
      <c r="X631" s="884"/>
      <c r="Y631" s="884"/>
      <c r="Z631" s="884"/>
    </row>
    <row r="632" spans="1:26" ht="12.75" customHeight="1">
      <c r="A632" s="884"/>
      <c r="B632" s="884"/>
      <c r="C632" s="884"/>
      <c r="D632" s="884"/>
      <c r="E632" s="884"/>
      <c r="F632" s="885"/>
      <c r="G632" s="884"/>
      <c r="H632" s="884"/>
      <c r="I632" s="884"/>
      <c r="J632" s="884"/>
      <c r="K632" s="886"/>
      <c r="L632" s="884"/>
      <c r="M632" s="884"/>
      <c r="N632" s="884"/>
      <c r="O632" s="884"/>
      <c r="P632" s="884"/>
      <c r="Q632" s="884"/>
      <c r="R632" s="884"/>
      <c r="S632" s="884"/>
      <c r="T632" s="884"/>
      <c r="U632" s="884"/>
      <c r="V632" s="884"/>
      <c r="W632" s="884"/>
      <c r="X632" s="884"/>
      <c r="Y632" s="884"/>
      <c r="Z632" s="884"/>
    </row>
    <row r="633" spans="1:26" ht="12.75" customHeight="1">
      <c r="A633" s="884"/>
      <c r="B633" s="884"/>
      <c r="C633" s="884"/>
      <c r="D633" s="884"/>
      <c r="E633" s="884"/>
      <c r="F633" s="885"/>
      <c r="G633" s="884"/>
      <c r="H633" s="884"/>
      <c r="I633" s="884"/>
      <c r="J633" s="884"/>
      <c r="K633" s="886"/>
      <c r="L633" s="884"/>
      <c r="M633" s="884"/>
      <c r="N633" s="884"/>
      <c r="O633" s="884"/>
      <c r="P633" s="884"/>
      <c r="Q633" s="884"/>
      <c r="R633" s="884"/>
      <c r="S633" s="884"/>
      <c r="T633" s="884"/>
      <c r="U633" s="884"/>
      <c r="V633" s="884"/>
      <c r="W633" s="884"/>
      <c r="X633" s="884"/>
      <c r="Y633" s="884"/>
      <c r="Z633" s="884"/>
    </row>
    <row r="634" spans="1:26" ht="12.75" customHeight="1">
      <c r="A634" s="884"/>
      <c r="B634" s="884"/>
      <c r="C634" s="884"/>
      <c r="D634" s="884"/>
      <c r="E634" s="884"/>
      <c r="F634" s="885"/>
      <c r="G634" s="884"/>
      <c r="H634" s="884"/>
      <c r="I634" s="884"/>
      <c r="J634" s="884"/>
      <c r="K634" s="886"/>
      <c r="L634" s="884"/>
      <c r="M634" s="884"/>
      <c r="N634" s="884"/>
      <c r="O634" s="884"/>
      <c r="P634" s="884"/>
      <c r="Q634" s="884"/>
      <c r="R634" s="884"/>
      <c r="S634" s="884"/>
      <c r="T634" s="884"/>
      <c r="U634" s="884"/>
      <c r="V634" s="884"/>
      <c r="W634" s="884"/>
      <c r="X634" s="884"/>
      <c r="Y634" s="884"/>
      <c r="Z634" s="884"/>
    </row>
    <row r="635" spans="1:26" ht="12.75" customHeight="1">
      <c r="A635" s="884"/>
      <c r="B635" s="884"/>
      <c r="C635" s="884"/>
      <c r="D635" s="884"/>
      <c r="E635" s="884"/>
      <c r="F635" s="885"/>
      <c r="G635" s="884"/>
      <c r="H635" s="884"/>
      <c r="I635" s="884"/>
      <c r="J635" s="884"/>
      <c r="K635" s="886"/>
      <c r="L635" s="884"/>
      <c r="M635" s="884"/>
      <c r="N635" s="884"/>
      <c r="O635" s="884"/>
      <c r="P635" s="884"/>
      <c r="Q635" s="884"/>
      <c r="R635" s="884"/>
      <c r="S635" s="884"/>
      <c r="T635" s="884"/>
      <c r="U635" s="884"/>
      <c r="V635" s="884"/>
      <c r="W635" s="884"/>
      <c r="X635" s="884"/>
      <c r="Y635" s="884"/>
      <c r="Z635" s="884"/>
    </row>
    <row r="636" spans="1:26" ht="12.75" customHeight="1">
      <c r="A636" s="884"/>
      <c r="B636" s="884"/>
      <c r="C636" s="884"/>
      <c r="D636" s="884"/>
      <c r="E636" s="884"/>
      <c r="F636" s="885"/>
      <c r="G636" s="884"/>
      <c r="H636" s="884"/>
      <c r="I636" s="884"/>
      <c r="J636" s="884"/>
      <c r="K636" s="886"/>
      <c r="L636" s="884"/>
      <c r="M636" s="884"/>
      <c r="N636" s="884"/>
      <c r="O636" s="884"/>
      <c r="P636" s="884"/>
      <c r="Q636" s="884"/>
      <c r="R636" s="884"/>
      <c r="S636" s="884"/>
      <c r="T636" s="884"/>
      <c r="U636" s="884"/>
      <c r="V636" s="884"/>
      <c r="W636" s="884"/>
      <c r="X636" s="884"/>
      <c r="Y636" s="884"/>
      <c r="Z636" s="884"/>
    </row>
    <row r="637" spans="1:26" ht="12.75" customHeight="1">
      <c r="A637" s="884"/>
      <c r="B637" s="884"/>
      <c r="C637" s="884"/>
      <c r="D637" s="884"/>
      <c r="E637" s="884"/>
      <c r="F637" s="885"/>
      <c r="G637" s="884"/>
      <c r="H637" s="884"/>
      <c r="I637" s="884"/>
      <c r="J637" s="884"/>
      <c r="K637" s="886"/>
      <c r="L637" s="884"/>
      <c r="M637" s="884"/>
      <c r="N637" s="884"/>
      <c r="O637" s="884"/>
      <c r="P637" s="884"/>
      <c r="Q637" s="884"/>
      <c r="R637" s="884"/>
      <c r="S637" s="884"/>
      <c r="T637" s="884"/>
      <c r="U637" s="884"/>
      <c r="V637" s="884"/>
      <c r="W637" s="884"/>
      <c r="X637" s="884"/>
      <c r="Y637" s="884"/>
      <c r="Z637" s="884"/>
    </row>
    <row r="638" spans="1:26" ht="12.75" customHeight="1">
      <c r="A638" s="884"/>
      <c r="B638" s="884"/>
      <c r="C638" s="884"/>
      <c r="D638" s="884"/>
      <c r="E638" s="884"/>
      <c r="F638" s="885"/>
      <c r="G638" s="884"/>
      <c r="H638" s="884"/>
      <c r="I638" s="884"/>
      <c r="J638" s="884"/>
      <c r="K638" s="886"/>
      <c r="L638" s="884"/>
      <c r="M638" s="884"/>
      <c r="N638" s="884"/>
      <c r="O638" s="884"/>
      <c r="P638" s="884"/>
      <c r="Q638" s="884"/>
      <c r="R638" s="884"/>
      <c r="S638" s="884"/>
      <c r="T638" s="884"/>
      <c r="U638" s="884"/>
      <c r="V638" s="884"/>
      <c r="W638" s="884"/>
      <c r="X638" s="884"/>
      <c r="Y638" s="884"/>
      <c r="Z638" s="884"/>
    </row>
    <row r="639" spans="1:26" ht="12.75" customHeight="1">
      <c r="A639" s="884"/>
      <c r="B639" s="884"/>
      <c r="C639" s="884"/>
      <c r="D639" s="884"/>
      <c r="E639" s="884"/>
      <c r="F639" s="885"/>
      <c r="G639" s="884"/>
      <c r="H639" s="884"/>
      <c r="I639" s="884"/>
      <c r="J639" s="884"/>
      <c r="K639" s="886"/>
      <c r="L639" s="884"/>
      <c r="M639" s="884"/>
      <c r="N639" s="884"/>
      <c r="O639" s="884"/>
      <c r="P639" s="884"/>
      <c r="Q639" s="884"/>
      <c r="R639" s="884"/>
      <c r="S639" s="884"/>
      <c r="T639" s="884"/>
      <c r="U639" s="884"/>
      <c r="V639" s="884"/>
      <c r="W639" s="884"/>
      <c r="X639" s="884"/>
      <c r="Y639" s="884"/>
      <c r="Z639" s="884"/>
    </row>
    <row r="640" spans="1:26" ht="12.75" customHeight="1">
      <c r="A640" s="884"/>
      <c r="B640" s="884"/>
      <c r="C640" s="884"/>
      <c r="D640" s="884"/>
      <c r="E640" s="884"/>
      <c r="F640" s="885"/>
      <c r="G640" s="884"/>
      <c r="H640" s="884"/>
      <c r="I640" s="884"/>
      <c r="J640" s="884"/>
      <c r="K640" s="886"/>
      <c r="L640" s="884"/>
      <c r="M640" s="884"/>
      <c r="N640" s="884"/>
      <c r="O640" s="884"/>
      <c r="P640" s="884"/>
      <c r="Q640" s="884"/>
      <c r="R640" s="884"/>
      <c r="S640" s="884"/>
      <c r="T640" s="884"/>
      <c r="U640" s="884"/>
      <c r="V640" s="884"/>
      <c r="W640" s="884"/>
      <c r="X640" s="884"/>
      <c r="Y640" s="884"/>
      <c r="Z640" s="884"/>
    </row>
    <row r="641" spans="1:26" ht="12.75" customHeight="1">
      <c r="A641" s="884"/>
      <c r="B641" s="884"/>
      <c r="C641" s="884"/>
      <c r="D641" s="884"/>
      <c r="E641" s="884"/>
      <c r="F641" s="885"/>
      <c r="G641" s="884"/>
      <c r="H641" s="884"/>
      <c r="I641" s="884"/>
      <c r="J641" s="884"/>
      <c r="K641" s="886"/>
      <c r="L641" s="884"/>
      <c r="M641" s="884"/>
      <c r="N641" s="884"/>
      <c r="O641" s="884"/>
      <c r="P641" s="884"/>
      <c r="Q641" s="884"/>
      <c r="R641" s="884"/>
      <c r="S641" s="884"/>
      <c r="T641" s="884"/>
      <c r="U641" s="884"/>
      <c r="V641" s="884"/>
      <c r="W641" s="884"/>
      <c r="X641" s="884"/>
      <c r="Y641" s="884"/>
      <c r="Z641" s="884"/>
    </row>
    <row r="642" spans="1:26" ht="12.75" customHeight="1">
      <c r="A642" s="884"/>
      <c r="B642" s="884"/>
      <c r="C642" s="884"/>
      <c r="D642" s="884"/>
      <c r="E642" s="884"/>
      <c r="F642" s="885"/>
      <c r="G642" s="884"/>
      <c r="H642" s="884"/>
      <c r="I642" s="884"/>
      <c r="J642" s="884"/>
      <c r="K642" s="886"/>
      <c r="L642" s="884"/>
      <c r="M642" s="884"/>
      <c r="N642" s="884"/>
      <c r="O642" s="884"/>
      <c r="P642" s="884"/>
      <c r="Q642" s="884"/>
      <c r="R642" s="884"/>
      <c r="S642" s="884"/>
      <c r="T642" s="884"/>
      <c r="U642" s="884"/>
      <c r="V642" s="884"/>
      <c r="W642" s="884"/>
      <c r="X642" s="884"/>
      <c r="Y642" s="884"/>
      <c r="Z642" s="884"/>
    </row>
    <row r="643" spans="1:26" ht="12.75" customHeight="1">
      <c r="A643" s="884"/>
      <c r="B643" s="884"/>
      <c r="C643" s="884"/>
      <c r="D643" s="884"/>
      <c r="E643" s="884"/>
      <c r="F643" s="885"/>
      <c r="G643" s="884"/>
      <c r="H643" s="884"/>
      <c r="I643" s="884"/>
      <c r="J643" s="884"/>
      <c r="K643" s="886"/>
      <c r="L643" s="884"/>
      <c r="M643" s="884"/>
      <c r="N643" s="884"/>
      <c r="O643" s="884"/>
      <c r="P643" s="884"/>
      <c r="Q643" s="884"/>
      <c r="R643" s="884"/>
      <c r="S643" s="884"/>
      <c r="T643" s="884"/>
      <c r="U643" s="884"/>
      <c r="V643" s="884"/>
      <c r="W643" s="884"/>
      <c r="X643" s="884"/>
      <c r="Y643" s="884"/>
      <c r="Z643" s="884"/>
    </row>
    <row r="644" spans="1:26" ht="12.75" customHeight="1">
      <c r="A644" s="884"/>
      <c r="B644" s="884"/>
      <c r="C644" s="884"/>
      <c r="D644" s="884"/>
      <c r="E644" s="884"/>
      <c r="F644" s="885"/>
      <c r="G644" s="884"/>
      <c r="H644" s="884"/>
      <c r="I644" s="884"/>
      <c r="J644" s="884"/>
      <c r="K644" s="886"/>
      <c r="L644" s="884"/>
      <c r="M644" s="884"/>
      <c r="N644" s="884"/>
      <c r="O644" s="884"/>
      <c r="P644" s="884"/>
      <c r="Q644" s="884"/>
      <c r="R644" s="884"/>
      <c r="S644" s="884"/>
      <c r="T644" s="884"/>
      <c r="U644" s="884"/>
      <c r="V644" s="884"/>
      <c r="W644" s="884"/>
      <c r="X644" s="884"/>
      <c r="Y644" s="884"/>
      <c r="Z644" s="884"/>
    </row>
    <row r="645" spans="1:26" ht="12.75" customHeight="1">
      <c r="A645" s="884"/>
      <c r="B645" s="884"/>
      <c r="C645" s="884"/>
      <c r="D645" s="884"/>
      <c r="E645" s="884"/>
      <c r="F645" s="885"/>
      <c r="G645" s="884"/>
      <c r="H645" s="884"/>
      <c r="I645" s="884"/>
      <c r="J645" s="884"/>
      <c r="K645" s="886"/>
      <c r="L645" s="884"/>
      <c r="M645" s="884"/>
      <c r="N645" s="884"/>
      <c r="O645" s="884"/>
      <c r="P645" s="884"/>
      <c r="Q645" s="884"/>
      <c r="R645" s="884"/>
      <c r="S645" s="884"/>
      <c r="T645" s="884"/>
      <c r="U645" s="884"/>
      <c r="V645" s="884"/>
      <c r="W645" s="884"/>
      <c r="X645" s="884"/>
      <c r="Y645" s="884"/>
      <c r="Z645" s="884"/>
    </row>
    <row r="646" spans="1:26" ht="12.75" customHeight="1">
      <c r="A646" s="884"/>
      <c r="B646" s="884"/>
      <c r="C646" s="884"/>
      <c r="D646" s="884"/>
      <c r="E646" s="884"/>
      <c r="F646" s="885"/>
      <c r="G646" s="884"/>
      <c r="H646" s="884"/>
      <c r="I646" s="884"/>
      <c r="J646" s="884"/>
      <c r="K646" s="886"/>
      <c r="L646" s="884"/>
      <c r="M646" s="884"/>
      <c r="N646" s="884"/>
      <c r="O646" s="884"/>
      <c r="P646" s="884"/>
      <c r="Q646" s="884"/>
      <c r="R646" s="884"/>
      <c r="S646" s="884"/>
      <c r="T646" s="884"/>
      <c r="U646" s="884"/>
      <c r="V646" s="884"/>
      <c r="W646" s="884"/>
      <c r="X646" s="884"/>
      <c r="Y646" s="884"/>
      <c r="Z646" s="884"/>
    </row>
    <row r="647" spans="1:26" ht="12.75" customHeight="1">
      <c r="A647" s="884"/>
      <c r="B647" s="884"/>
      <c r="C647" s="884"/>
      <c r="D647" s="884"/>
      <c r="E647" s="884"/>
      <c r="F647" s="885"/>
      <c r="G647" s="884"/>
      <c r="H647" s="884"/>
      <c r="I647" s="884"/>
      <c r="J647" s="884"/>
      <c r="K647" s="886"/>
      <c r="L647" s="884"/>
      <c r="M647" s="884"/>
      <c r="N647" s="884"/>
      <c r="O647" s="884"/>
      <c r="P647" s="884"/>
      <c r="Q647" s="884"/>
      <c r="R647" s="884"/>
      <c r="S647" s="884"/>
      <c r="T647" s="884"/>
      <c r="U647" s="884"/>
      <c r="V647" s="884"/>
      <c r="W647" s="884"/>
      <c r="X647" s="884"/>
      <c r="Y647" s="884"/>
      <c r="Z647" s="884"/>
    </row>
    <row r="648" spans="1:26" ht="12.75" customHeight="1">
      <c r="A648" s="884"/>
      <c r="B648" s="884"/>
      <c r="C648" s="884"/>
      <c r="D648" s="884"/>
      <c r="E648" s="884"/>
      <c r="F648" s="885"/>
      <c r="G648" s="884"/>
      <c r="H648" s="884"/>
      <c r="I648" s="884"/>
      <c r="J648" s="884"/>
      <c r="K648" s="886"/>
      <c r="L648" s="884"/>
      <c r="M648" s="884"/>
      <c r="N648" s="884"/>
      <c r="O648" s="884"/>
      <c r="P648" s="884"/>
      <c r="Q648" s="884"/>
      <c r="R648" s="884"/>
      <c r="S648" s="884"/>
      <c r="T648" s="884"/>
      <c r="U648" s="884"/>
      <c r="V648" s="884"/>
      <c r="W648" s="884"/>
      <c r="X648" s="884"/>
      <c r="Y648" s="884"/>
      <c r="Z648" s="884"/>
    </row>
    <row r="649" spans="1:26" ht="12.75" customHeight="1">
      <c r="A649" s="884"/>
      <c r="B649" s="884"/>
      <c r="C649" s="884"/>
      <c r="D649" s="884"/>
      <c r="E649" s="884"/>
      <c r="F649" s="885"/>
      <c r="G649" s="884"/>
      <c r="H649" s="884"/>
      <c r="I649" s="884"/>
      <c r="J649" s="884"/>
      <c r="K649" s="886"/>
      <c r="L649" s="884"/>
      <c r="M649" s="884"/>
      <c r="N649" s="884"/>
      <c r="O649" s="884"/>
      <c r="P649" s="884"/>
      <c r="Q649" s="884"/>
      <c r="R649" s="884"/>
      <c r="S649" s="884"/>
      <c r="T649" s="884"/>
      <c r="U649" s="884"/>
      <c r="V649" s="884"/>
      <c r="W649" s="884"/>
      <c r="X649" s="884"/>
      <c r="Y649" s="884"/>
      <c r="Z649" s="884"/>
    </row>
    <row r="650" spans="1:26" ht="12.75" customHeight="1">
      <c r="A650" s="884"/>
      <c r="B650" s="884"/>
      <c r="C650" s="884"/>
      <c r="D650" s="884"/>
      <c r="E650" s="884"/>
      <c r="F650" s="885"/>
      <c r="G650" s="884"/>
      <c r="H650" s="884"/>
      <c r="I650" s="884"/>
      <c r="J650" s="884"/>
      <c r="K650" s="886"/>
      <c r="L650" s="884"/>
      <c r="M650" s="884"/>
      <c r="N650" s="884"/>
      <c r="O650" s="884"/>
      <c r="P650" s="884"/>
      <c r="Q650" s="884"/>
      <c r="R650" s="884"/>
      <c r="S650" s="884"/>
      <c r="T650" s="884"/>
      <c r="U650" s="884"/>
      <c r="V650" s="884"/>
      <c r="W650" s="884"/>
      <c r="X650" s="884"/>
      <c r="Y650" s="884"/>
      <c r="Z650" s="884"/>
    </row>
    <row r="651" spans="1:26" ht="12.75" customHeight="1">
      <c r="A651" s="884"/>
      <c r="B651" s="884"/>
      <c r="C651" s="884"/>
      <c r="D651" s="884"/>
      <c r="E651" s="884"/>
      <c r="F651" s="885"/>
      <c r="G651" s="884"/>
      <c r="H651" s="884"/>
      <c r="I651" s="884"/>
      <c r="J651" s="884"/>
      <c r="K651" s="886"/>
      <c r="L651" s="884"/>
      <c r="M651" s="884"/>
      <c r="N651" s="884"/>
      <c r="O651" s="884"/>
      <c r="P651" s="884"/>
      <c r="Q651" s="884"/>
      <c r="R651" s="884"/>
      <c r="S651" s="884"/>
      <c r="T651" s="884"/>
      <c r="U651" s="884"/>
      <c r="V651" s="884"/>
      <c r="W651" s="884"/>
      <c r="X651" s="884"/>
      <c r="Y651" s="884"/>
      <c r="Z651" s="884"/>
    </row>
    <row r="652" spans="1:26" ht="12.75" customHeight="1">
      <c r="A652" s="884"/>
      <c r="B652" s="884"/>
      <c r="C652" s="884"/>
      <c r="D652" s="884"/>
      <c r="E652" s="884"/>
      <c r="F652" s="885"/>
      <c r="G652" s="884"/>
      <c r="H652" s="884"/>
      <c r="I652" s="884"/>
      <c r="J652" s="884"/>
      <c r="K652" s="886"/>
      <c r="L652" s="884"/>
      <c r="M652" s="884"/>
      <c r="N652" s="884"/>
      <c r="O652" s="884"/>
      <c r="P652" s="884"/>
      <c r="Q652" s="884"/>
      <c r="R652" s="884"/>
      <c r="S652" s="884"/>
      <c r="T652" s="884"/>
      <c r="U652" s="884"/>
      <c r="V652" s="884"/>
      <c r="W652" s="884"/>
      <c r="X652" s="884"/>
      <c r="Y652" s="884"/>
      <c r="Z652" s="884"/>
    </row>
    <row r="653" spans="1:26" ht="12.75" customHeight="1">
      <c r="A653" s="884"/>
      <c r="B653" s="884"/>
      <c r="C653" s="884"/>
      <c r="D653" s="884"/>
      <c r="E653" s="884"/>
      <c r="F653" s="885"/>
      <c r="G653" s="884"/>
      <c r="H653" s="884"/>
      <c r="I653" s="884"/>
      <c r="J653" s="884"/>
      <c r="K653" s="886"/>
      <c r="L653" s="884"/>
      <c r="M653" s="884"/>
      <c r="N653" s="884"/>
      <c r="O653" s="884"/>
      <c r="P653" s="884"/>
      <c r="Q653" s="884"/>
      <c r="R653" s="884"/>
      <c r="S653" s="884"/>
      <c r="T653" s="884"/>
      <c r="U653" s="884"/>
      <c r="V653" s="884"/>
      <c r="W653" s="884"/>
      <c r="X653" s="884"/>
      <c r="Y653" s="884"/>
      <c r="Z653" s="884"/>
    </row>
    <row r="654" spans="1:26" ht="12.75" customHeight="1">
      <c r="A654" s="884"/>
      <c r="B654" s="884"/>
      <c r="C654" s="884"/>
      <c r="D654" s="884"/>
      <c r="E654" s="884"/>
      <c r="F654" s="885"/>
      <c r="G654" s="884"/>
      <c r="H654" s="884"/>
      <c r="I654" s="884"/>
      <c r="J654" s="884"/>
      <c r="K654" s="886"/>
      <c r="L654" s="884"/>
      <c r="M654" s="884"/>
      <c r="N654" s="884"/>
      <c r="O654" s="884"/>
      <c r="P654" s="884"/>
      <c r="Q654" s="884"/>
      <c r="R654" s="884"/>
      <c r="S654" s="884"/>
      <c r="T654" s="884"/>
      <c r="U654" s="884"/>
      <c r="V654" s="884"/>
      <c r="W654" s="884"/>
      <c r="X654" s="884"/>
      <c r="Y654" s="884"/>
      <c r="Z654" s="884"/>
    </row>
    <row r="655" spans="1:26" ht="12.75" customHeight="1">
      <c r="A655" s="884"/>
      <c r="B655" s="884"/>
      <c r="C655" s="884"/>
      <c r="D655" s="884"/>
      <c r="E655" s="884"/>
      <c r="F655" s="885"/>
      <c r="G655" s="884"/>
      <c r="H655" s="884"/>
      <c r="I655" s="884"/>
      <c r="J655" s="884"/>
      <c r="K655" s="886"/>
      <c r="L655" s="884"/>
      <c r="M655" s="884"/>
      <c r="N655" s="884"/>
      <c r="O655" s="884"/>
      <c r="P655" s="884"/>
      <c r="Q655" s="884"/>
      <c r="R655" s="884"/>
      <c r="S655" s="884"/>
      <c r="T655" s="884"/>
      <c r="U655" s="884"/>
      <c r="V655" s="884"/>
      <c r="W655" s="884"/>
      <c r="X655" s="884"/>
      <c r="Y655" s="884"/>
      <c r="Z655" s="884"/>
    </row>
    <row r="656" spans="1:26" ht="12.75" customHeight="1">
      <c r="A656" s="884"/>
      <c r="B656" s="884"/>
      <c r="C656" s="884"/>
      <c r="D656" s="884"/>
      <c r="E656" s="884"/>
      <c r="F656" s="885"/>
      <c r="G656" s="884"/>
      <c r="H656" s="884"/>
      <c r="I656" s="884"/>
      <c r="J656" s="884"/>
      <c r="K656" s="886"/>
      <c r="L656" s="884"/>
      <c r="M656" s="884"/>
      <c r="N656" s="884"/>
      <c r="O656" s="884"/>
      <c r="P656" s="884"/>
      <c r="Q656" s="884"/>
      <c r="R656" s="884"/>
      <c r="S656" s="884"/>
      <c r="T656" s="884"/>
      <c r="U656" s="884"/>
      <c r="V656" s="884"/>
      <c r="W656" s="884"/>
      <c r="X656" s="884"/>
      <c r="Y656" s="884"/>
      <c r="Z656" s="884"/>
    </row>
    <row r="657" spans="1:26" ht="12.75" customHeight="1">
      <c r="A657" s="884"/>
      <c r="B657" s="884"/>
      <c r="C657" s="884"/>
      <c r="D657" s="884"/>
      <c r="E657" s="884"/>
      <c r="F657" s="885"/>
      <c r="G657" s="884"/>
      <c r="H657" s="884"/>
      <c r="I657" s="884"/>
      <c r="J657" s="884"/>
      <c r="K657" s="886"/>
      <c r="L657" s="884"/>
      <c r="M657" s="884"/>
      <c r="N657" s="884"/>
      <c r="O657" s="884"/>
      <c r="P657" s="884"/>
      <c r="Q657" s="884"/>
      <c r="R657" s="884"/>
      <c r="S657" s="884"/>
      <c r="T657" s="884"/>
      <c r="U657" s="884"/>
      <c r="V657" s="884"/>
      <c r="W657" s="884"/>
      <c r="X657" s="884"/>
      <c r="Y657" s="884"/>
      <c r="Z657" s="884"/>
    </row>
    <row r="658" spans="1:26" ht="12.75" customHeight="1">
      <c r="A658" s="884"/>
      <c r="B658" s="884"/>
      <c r="C658" s="884"/>
      <c r="D658" s="884"/>
      <c r="E658" s="884"/>
      <c r="F658" s="885"/>
      <c r="G658" s="884"/>
      <c r="H658" s="884"/>
      <c r="I658" s="884"/>
      <c r="J658" s="884"/>
      <c r="K658" s="886"/>
      <c r="L658" s="884"/>
      <c r="M658" s="884"/>
      <c r="N658" s="884"/>
      <c r="O658" s="884"/>
      <c r="P658" s="884"/>
      <c r="Q658" s="884"/>
      <c r="R658" s="884"/>
      <c r="S658" s="884"/>
      <c r="T658" s="884"/>
      <c r="U658" s="884"/>
      <c r="V658" s="884"/>
      <c r="W658" s="884"/>
      <c r="X658" s="884"/>
      <c r="Y658" s="884"/>
      <c r="Z658" s="884"/>
    </row>
    <row r="659" spans="1:26" ht="12.75" customHeight="1">
      <c r="A659" s="884"/>
      <c r="B659" s="884"/>
      <c r="C659" s="884"/>
      <c r="D659" s="884"/>
      <c r="E659" s="884"/>
      <c r="F659" s="885"/>
      <c r="G659" s="884"/>
      <c r="H659" s="884"/>
      <c r="I659" s="884"/>
      <c r="J659" s="884"/>
      <c r="K659" s="886"/>
      <c r="L659" s="884"/>
      <c r="M659" s="884"/>
      <c r="N659" s="884"/>
      <c r="O659" s="884"/>
      <c r="P659" s="884"/>
      <c r="Q659" s="884"/>
      <c r="R659" s="884"/>
      <c r="S659" s="884"/>
      <c r="T659" s="884"/>
      <c r="U659" s="884"/>
      <c r="V659" s="884"/>
      <c r="W659" s="884"/>
      <c r="X659" s="884"/>
      <c r="Y659" s="884"/>
      <c r="Z659" s="884"/>
    </row>
    <row r="660" spans="1:26" ht="12.75" customHeight="1">
      <c r="A660" s="884"/>
      <c r="B660" s="884"/>
      <c r="C660" s="884"/>
      <c r="D660" s="884"/>
      <c r="E660" s="884"/>
      <c r="F660" s="885"/>
      <c r="G660" s="884"/>
      <c r="H660" s="884"/>
      <c r="I660" s="884"/>
      <c r="J660" s="884"/>
      <c r="K660" s="886"/>
      <c r="L660" s="884"/>
      <c r="M660" s="884"/>
      <c r="N660" s="884"/>
      <c r="O660" s="884"/>
      <c r="P660" s="884"/>
      <c r="Q660" s="884"/>
      <c r="R660" s="884"/>
      <c r="S660" s="884"/>
      <c r="T660" s="884"/>
      <c r="U660" s="884"/>
      <c r="V660" s="884"/>
      <c r="W660" s="884"/>
      <c r="X660" s="884"/>
      <c r="Y660" s="884"/>
      <c r="Z660" s="884"/>
    </row>
    <row r="661" spans="1:26" ht="12.75" customHeight="1">
      <c r="A661" s="884"/>
      <c r="B661" s="884"/>
      <c r="C661" s="884"/>
      <c r="D661" s="884"/>
      <c r="E661" s="884"/>
      <c r="F661" s="885"/>
      <c r="G661" s="884"/>
      <c r="H661" s="884"/>
      <c r="I661" s="884"/>
      <c r="J661" s="884"/>
      <c r="K661" s="886"/>
      <c r="L661" s="884"/>
      <c r="M661" s="884"/>
      <c r="N661" s="884"/>
      <c r="O661" s="884"/>
      <c r="P661" s="884"/>
      <c r="Q661" s="884"/>
      <c r="R661" s="884"/>
      <c r="S661" s="884"/>
      <c r="T661" s="884"/>
      <c r="U661" s="884"/>
      <c r="V661" s="884"/>
      <c r="W661" s="884"/>
      <c r="X661" s="884"/>
      <c r="Y661" s="884"/>
      <c r="Z661" s="884"/>
    </row>
    <row r="662" spans="1:26" ht="12.75" customHeight="1">
      <c r="A662" s="884"/>
      <c r="B662" s="884"/>
      <c r="C662" s="884"/>
      <c r="D662" s="884"/>
      <c r="E662" s="884"/>
      <c r="F662" s="885"/>
      <c r="G662" s="884"/>
      <c r="H662" s="884"/>
      <c r="I662" s="884"/>
      <c r="J662" s="884"/>
      <c r="K662" s="886"/>
      <c r="L662" s="884"/>
      <c r="M662" s="884"/>
      <c r="N662" s="884"/>
      <c r="O662" s="884"/>
      <c r="P662" s="884"/>
      <c r="Q662" s="884"/>
      <c r="R662" s="884"/>
      <c r="S662" s="884"/>
      <c r="T662" s="884"/>
      <c r="U662" s="884"/>
      <c r="V662" s="884"/>
      <c r="W662" s="884"/>
      <c r="X662" s="884"/>
      <c r="Y662" s="884"/>
      <c r="Z662" s="884"/>
    </row>
    <row r="663" spans="1:26" ht="12.75" customHeight="1">
      <c r="A663" s="884"/>
      <c r="B663" s="884"/>
      <c r="C663" s="884"/>
      <c r="D663" s="884"/>
      <c r="E663" s="884"/>
      <c r="F663" s="885"/>
      <c r="G663" s="884"/>
      <c r="H663" s="884"/>
      <c r="I663" s="884"/>
      <c r="J663" s="884"/>
      <c r="K663" s="886"/>
      <c r="L663" s="884"/>
      <c r="M663" s="884"/>
      <c r="N663" s="884"/>
      <c r="O663" s="884"/>
      <c r="P663" s="884"/>
      <c r="Q663" s="884"/>
      <c r="R663" s="884"/>
      <c r="S663" s="884"/>
      <c r="T663" s="884"/>
      <c r="U663" s="884"/>
      <c r="V663" s="884"/>
      <c r="W663" s="884"/>
      <c r="X663" s="884"/>
      <c r="Y663" s="884"/>
      <c r="Z663" s="884"/>
    </row>
    <row r="664" spans="1:26" ht="12.75" customHeight="1">
      <c r="A664" s="884"/>
      <c r="B664" s="884"/>
      <c r="C664" s="884"/>
      <c r="D664" s="884"/>
      <c r="E664" s="884"/>
      <c r="F664" s="885"/>
      <c r="G664" s="884"/>
      <c r="H664" s="884"/>
      <c r="I664" s="884"/>
      <c r="J664" s="884"/>
      <c r="K664" s="886"/>
      <c r="L664" s="884"/>
      <c r="M664" s="884"/>
      <c r="N664" s="884"/>
      <c r="O664" s="884"/>
      <c r="P664" s="884"/>
      <c r="Q664" s="884"/>
      <c r="R664" s="884"/>
      <c r="S664" s="884"/>
      <c r="T664" s="884"/>
      <c r="U664" s="884"/>
      <c r="V664" s="884"/>
      <c r="W664" s="884"/>
      <c r="X664" s="884"/>
      <c r="Y664" s="884"/>
      <c r="Z664" s="884"/>
    </row>
    <row r="665" spans="1:26" ht="12.75" customHeight="1">
      <c r="A665" s="884"/>
      <c r="B665" s="884"/>
      <c r="C665" s="884"/>
      <c r="D665" s="884"/>
      <c r="E665" s="884"/>
      <c r="F665" s="885"/>
      <c r="G665" s="884"/>
      <c r="H665" s="884"/>
      <c r="I665" s="884"/>
      <c r="J665" s="884"/>
      <c r="K665" s="886"/>
      <c r="L665" s="884"/>
      <c r="M665" s="884"/>
      <c r="N665" s="884"/>
      <c r="O665" s="884"/>
      <c r="P665" s="884"/>
      <c r="Q665" s="884"/>
      <c r="R665" s="884"/>
      <c r="S665" s="884"/>
      <c r="T665" s="884"/>
      <c r="U665" s="884"/>
      <c r="V665" s="884"/>
      <c r="W665" s="884"/>
      <c r="X665" s="884"/>
      <c r="Y665" s="884"/>
      <c r="Z665" s="884"/>
    </row>
    <row r="666" spans="1:26" ht="12.75" customHeight="1">
      <c r="A666" s="884"/>
      <c r="B666" s="884"/>
      <c r="C666" s="884"/>
      <c r="D666" s="884"/>
      <c r="E666" s="884"/>
      <c r="F666" s="885"/>
      <c r="G666" s="884"/>
      <c r="H666" s="884"/>
      <c r="I666" s="884"/>
      <c r="J666" s="884"/>
      <c r="K666" s="886"/>
      <c r="L666" s="884"/>
      <c r="M666" s="884"/>
      <c r="N666" s="884"/>
      <c r="O666" s="884"/>
      <c r="P666" s="884"/>
      <c r="Q666" s="884"/>
      <c r="R666" s="884"/>
      <c r="S666" s="884"/>
      <c r="T666" s="884"/>
      <c r="U666" s="884"/>
      <c r="V666" s="884"/>
      <c r="W666" s="884"/>
      <c r="X666" s="884"/>
      <c r="Y666" s="884"/>
      <c r="Z666" s="884"/>
    </row>
    <row r="667" spans="1:26" ht="12.75" customHeight="1">
      <c r="A667" s="884"/>
      <c r="B667" s="884"/>
      <c r="C667" s="884"/>
      <c r="D667" s="884"/>
      <c r="E667" s="884"/>
      <c r="F667" s="885"/>
      <c r="G667" s="884"/>
      <c r="H667" s="884"/>
      <c r="I667" s="884"/>
      <c r="J667" s="884"/>
      <c r="K667" s="886"/>
      <c r="L667" s="884"/>
      <c r="M667" s="884"/>
      <c r="N667" s="884"/>
      <c r="O667" s="884"/>
      <c r="P667" s="884"/>
      <c r="Q667" s="884"/>
      <c r="R667" s="884"/>
      <c r="S667" s="884"/>
      <c r="T667" s="884"/>
      <c r="U667" s="884"/>
      <c r="V667" s="884"/>
      <c r="W667" s="884"/>
      <c r="X667" s="884"/>
      <c r="Y667" s="884"/>
      <c r="Z667" s="884"/>
    </row>
    <row r="668" spans="1:26" ht="12.75" customHeight="1">
      <c r="A668" s="884"/>
      <c r="B668" s="884"/>
      <c r="C668" s="884"/>
      <c r="D668" s="884"/>
      <c r="E668" s="884"/>
      <c r="F668" s="885"/>
      <c r="G668" s="884"/>
      <c r="H668" s="884"/>
      <c r="I668" s="884"/>
      <c r="J668" s="884"/>
      <c r="K668" s="886"/>
      <c r="L668" s="884"/>
      <c r="M668" s="884"/>
      <c r="N668" s="884"/>
      <c r="O668" s="884"/>
      <c r="P668" s="884"/>
      <c r="Q668" s="884"/>
      <c r="R668" s="884"/>
      <c r="S668" s="884"/>
      <c r="T668" s="884"/>
      <c r="U668" s="884"/>
      <c r="V668" s="884"/>
      <c r="W668" s="884"/>
      <c r="X668" s="884"/>
      <c r="Y668" s="884"/>
      <c r="Z668" s="884"/>
    </row>
    <row r="669" spans="1:26" ht="12.75" customHeight="1">
      <c r="A669" s="884"/>
      <c r="B669" s="884"/>
      <c r="C669" s="884"/>
      <c r="D669" s="884"/>
      <c r="E669" s="884"/>
      <c r="F669" s="885"/>
      <c r="G669" s="884"/>
      <c r="H669" s="884"/>
      <c r="I669" s="884"/>
      <c r="J669" s="884"/>
      <c r="K669" s="886"/>
      <c r="L669" s="884"/>
      <c r="M669" s="884"/>
      <c r="N669" s="884"/>
      <c r="O669" s="884"/>
      <c r="P669" s="884"/>
      <c r="Q669" s="884"/>
      <c r="R669" s="884"/>
      <c r="S669" s="884"/>
      <c r="T669" s="884"/>
      <c r="U669" s="884"/>
      <c r="V669" s="884"/>
      <c r="W669" s="884"/>
      <c r="X669" s="884"/>
      <c r="Y669" s="884"/>
      <c r="Z669" s="884"/>
    </row>
    <row r="670" spans="1:26" ht="12.75" customHeight="1">
      <c r="A670" s="884"/>
      <c r="B670" s="884"/>
      <c r="C670" s="884"/>
      <c r="D670" s="884"/>
      <c r="E670" s="884"/>
      <c r="F670" s="885"/>
      <c r="G670" s="884"/>
      <c r="H670" s="884"/>
      <c r="I670" s="884"/>
      <c r="J670" s="884"/>
      <c r="K670" s="886"/>
      <c r="L670" s="884"/>
      <c r="M670" s="884"/>
      <c r="N670" s="884"/>
      <c r="O670" s="884"/>
      <c r="P670" s="884"/>
      <c r="Q670" s="884"/>
      <c r="R670" s="884"/>
      <c r="S670" s="884"/>
      <c r="T670" s="884"/>
      <c r="U670" s="884"/>
      <c r="V670" s="884"/>
      <c r="W670" s="884"/>
      <c r="X670" s="884"/>
      <c r="Y670" s="884"/>
      <c r="Z670" s="884"/>
    </row>
    <row r="671" spans="1:26" ht="12.75" customHeight="1">
      <c r="A671" s="884"/>
      <c r="B671" s="884"/>
      <c r="C671" s="884"/>
      <c r="D671" s="884"/>
      <c r="E671" s="884"/>
      <c r="F671" s="885"/>
      <c r="G671" s="884"/>
      <c r="H671" s="884"/>
      <c r="I671" s="884"/>
      <c r="J671" s="884"/>
      <c r="K671" s="886"/>
      <c r="L671" s="884"/>
      <c r="M671" s="884"/>
      <c r="N671" s="884"/>
      <c r="O671" s="884"/>
      <c r="P671" s="884"/>
      <c r="Q671" s="884"/>
      <c r="R671" s="884"/>
      <c r="S671" s="884"/>
      <c r="T671" s="884"/>
      <c r="U671" s="884"/>
      <c r="V671" s="884"/>
      <c r="W671" s="884"/>
      <c r="X671" s="884"/>
      <c r="Y671" s="884"/>
      <c r="Z671" s="884"/>
    </row>
    <row r="672" spans="1:26" ht="12.75" customHeight="1">
      <c r="A672" s="884"/>
      <c r="B672" s="884"/>
      <c r="C672" s="884"/>
      <c r="D672" s="884"/>
      <c r="E672" s="884"/>
      <c r="F672" s="885"/>
      <c r="G672" s="884"/>
      <c r="H672" s="884"/>
      <c r="I672" s="884"/>
      <c r="J672" s="884"/>
      <c r="K672" s="886"/>
      <c r="L672" s="884"/>
      <c r="M672" s="884"/>
      <c r="N672" s="884"/>
      <c r="O672" s="884"/>
      <c r="P672" s="884"/>
      <c r="Q672" s="884"/>
      <c r="R672" s="884"/>
      <c r="S672" s="884"/>
      <c r="T672" s="884"/>
      <c r="U672" s="884"/>
      <c r="V672" s="884"/>
      <c r="W672" s="884"/>
      <c r="X672" s="884"/>
      <c r="Y672" s="884"/>
      <c r="Z672" s="884"/>
    </row>
    <row r="673" spans="1:26" ht="12.75" customHeight="1">
      <c r="A673" s="884"/>
      <c r="B673" s="884"/>
      <c r="C673" s="884"/>
      <c r="D673" s="884"/>
      <c r="E673" s="884"/>
      <c r="F673" s="885"/>
      <c r="G673" s="884"/>
      <c r="H673" s="884"/>
      <c r="I673" s="884"/>
      <c r="J673" s="884"/>
      <c r="K673" s="886"/>
      <c r="L673" s="884"/>
      <c r="M673" s="884"/>
      <c r="N673" s="884"/>
      <c r="O673" s="884"/>
      <c r="P673" s="884"/>
      <c r="Q673" s="884"/>
      <c r="R673" s="884"/>
      <c r="S673" s="884"/>
      <c r="T673" s="884"/>
      <c r="U673" s="884"/>
      <c r="V673" s="884"/>
      <c r="W673" s="884"/>
      <c r="X673" s="884"/>
      <c r="Y673" s="884"/>
      <c r="Z673" s="884"/>
    </row>
    <row r="674" spans="1:26" ht="12.75" customHeight="1">
      <c r="A674" s="884"/>
      <c r="B674" s="884"/>
      <c r="C674" s="884"/>
      <c r="D674" s="884"/>
      <c r="E674" s="884"/>
      <c r="F674" s="885"/>
      <c r="G674" s="884"/>
      <c r="H674" s="884"/>
      <c r="I674" s="884"/>
      <c r="J674" s="884"/>
      <c r="K674" s="886"/>
      <c r="L674" s="884"/>
      <c r="M674" s="884"/>
      <c r="N674" s="884"/>
      <c r="O674" s="884"/>
      <c r="P674" s="884"/>
      <c r="Q674" s="884"/>
      <c r="R674" s="884"/>
      <c r="S674" s="884"/>
      <c r="T674" s="884"/>
      <c r="U674" s="884"/>
      <c r="V674" s="884"/>
      <c r="W674" s="884"/>
      <c r="X674" s="884"/>
      <c r="Y674" s="884"/>
      <c r="Z674" s="884"/>
    </row>
    <row r="675" spans="1:26" ht="12.75" customHeight="1">
      <c r="A675" s="884"/>
      <c r="B675" s="884"/>
      <c r="C675" s="884"/>
      <c r="D675" s="884"/>
      <c r="E675" s="884"/>
      <c r="F675" s="885"/>
      <c r="G675" s="884"/>
      <c r="H675" s="884"/>
      <c r="I675" s="884"/>
      <c r="J675" s="884"/>
      <c r="K675" s="886"/>
      <c r="L675" s="884"/>
      <c r="M675" s="884"/>
      <c r="N675" s="884"/>
      <c r="O675" s="884"/>
      <c r="P675" s="884"/>
      <c r="Q675" s="884"/>
      <c r="R675" s="884"/>
      <c r="S675" s="884"/>
      <c r="T675" s="884"/>
      <c r="U675" s="884"/>
      <c r="V675" s="884"/>
      <c r="W675" s="884"/>
      <c r="X675" s="884"/>
      <c r="Y675" s="884"/>
      <c r="Z675" s="884"/>
    </row>
    <row r="676" spans="1:26" ht="12.75" customHeight="1">
      <c r="A676" s="884"/>
      <c r="B676" s="884"/>
      <c r="C676" s="884"/>
      <c r="D676" s="884"/>
      <c r="E676" s="884"/>
      <c r="F676" s="885"/>
      <c r="G676" s="884"/>
      <c r="H676" s="884"/>
      <c r="I676" s="884"/>
      <c r="J676" s="884"/>
      <c r="K676" s="886"/>
      <c r="L676" s="884"/>
      <c r="M676" s="884"/>
      <c r="N676" s="884"/>
      <c r="O676" s="884"/>
      <c r="P676" s="884"/>
      <c r="Q676" s="884"/>
      <c r="R676" s="884"/>
      <c r="S676" s="884"/>
      <c r="T676" s="884"/>
      <c r="U676" s="884"/>
      <c r="V676" s="884"/>
      <c r="W676" s="884"/>
      <c r="X676" s="884"/>
      <c r="Y676" s="884"/>
      <c r="Z676" s="884"/>
    </row>
    <row r="677" spans="1:26" ht="12.75" customHeight="1">
      <c r="A677" s="884"/>
      <c r="B677" s="884"/>
      <c r="C677" s="884"/>
      <c r="D677" s="884"/>
      <c r="E677" s="884"/>
      <c r="F677" s="885"/>
      <c r="G677" s="884"/>
      <c r="H677" s="884"/>
      <c r="I677" s="884"/>
      <c r="J677" s="884"/>
      <c r="K677" s="886"/>
      <c r="L677" s="884"/>
      <c r="M677" s="884"/>
      <c r="N677" s="884"/>
      <c r="O677" s="884"/>
      <c r="P677" s="884"/>
      <c r="Q677" s="884"/>
      <c r="R677" s="884"/>
      <c r="S677" s="884"/>
      <c r="T677" s="884"/>
      <c r="U677" s="884"/>
      <c r="V677" s="884"/>
      <c r="W677" s="884"/>
      <c r="X677" s="884"/>
      <c r="Y677" s="884"/>
      <c r="Z677" s="884"/>
    </row>
    <row r="678" spans="1:26" ht="12.75" customHeight="1">
      <c r="A678" s="884"/>
      <c r="B678" s="884"/>
      <c r="C678" s="884"/>
      <c r="D678" s="884"/>
      <c r="E678" s="884"/>
      <c r="F678" s="885"/>
      <c r="G678" s="884"/>
      <c r="H678" s="884"/>
      <c r="I678" s="884"/>
      <c r="J678" s="884"/>
      <c r="K678" s="886"/>
      <c r="L678" s="884"/>
      <c r="M678" s="884"/>
      <c r="N678" s="884"/>
      <c r="O678" s="884"/>
      <c r="P678" s="884"/>
      <c r="Q678" s="884"/>
      <c r="R678" s="884"/>
      <c r="S678" s="884"/>
      <c r="T678" s="884"/>
      <c r="U678" s="884"/>
      <c r="V678" s="884"/>
      <c r="W678" s="884"/>
      <c r="X678" s="884"/>
      <c r="Y678" s="884"/>
      <c r="Z678" s="884"/>
    </row>
    <row r="679" spans="1:26" ht="12.75" customHeight="1">
      <c r="A679" s="884"/>
      <c r="B679" s="884"/>
      <c r="C679" s="884"/>
      <c r="D679" s="884"/>
      <c r="E679" s="884"/>
      <c r="F679" s="885"/>
      <c r="G679" s="884"/>
      <c r="H679" s="884"/>
      <c r="I679" s="884"/>
      <c r="J679" s="884"/>
      <c r="K679" s="886"/>
      <c r="L679" s="884"/>
      <c r="M679" s="884"/>
      <c r="N679" s="884"/>
      <c r="O679" s="884"/>
      <c r="P679" s="884"/>
      <c r="Q679" s="884"/>
      <c r="R679" s="884"/>
      <c r="S679" s="884"/>
      <c r="T679" s="884"/>
      <c r="U679" s="884"/>
      <c r="V679" s="884"/>
      <c r="W679" s="884"/>
      <c r="X679" s="884"/>
      <c r="Y679" s="884"/>
      <c r="Z679" s="884"/>
    </row>
    <row r="680" spans="1:26" ht="12.75" customHeight="1">
      <c r="A680" s="884"/>
      <c r="B680" s="884"/>
      <c r="C680" s="884"/>
      <c r="D680" s="884"/>
      <c r="E680" s="884"/>
      <c r="F680" s="885"/>
      <c r="G680" s="884"/>
      <c r="H680" s="884"/>
      <c r="I680" s="884"/>
      <c r="J680" s="884"/>
      <c r="K680" s="886"/>
      <c r="L680" s="884"/>
      <c r="M680" s="884"/>
      <c r="N680" s="884"/>
      <c r="O680" s="884"/>
      <c r="P680" s="884"/>
      <c r="Q680" s="884"/>
      <c r="R680" s="884"/>
      <c r="S680" s="884"/>
      <c r="T680" s="884"/>
      <c r="U680" s="884"/>
      <c r="V680" s="884"/>
      <c r="W680" s="884"/>
      <c r="X680" s="884"/>
      <c r="Y680" s="884"/>
      <c r="Z680" s="884"/>
    </row>
    <row r="681" spans="1:26" ht="12.75" customHeight="1">
      <c r="A681" s="884"/>
      <c r="B681" s="884"/>
      <c r="C681" s="884"/>
      <c r="D681" s="884"/>
      <c r="E681" s="884"/>
      <c r="F681" s="885"/>
      <c r="G681" s="884"/>
      <c r="H681" s="884"/>
      <c r="I681" s="884"/>
      <c r="J681" s="884"/>
      <c r="K681" s="886"/>
      <c r="L681" s="884"/>
      <c r="M681" s="884"/>
      <c r="N681" s="884"/>
      <c r="O681" s="884"/>
      <c r="P681" s="884"/>
      <c r="Q681" s="884"/>
      <c r="R681" s="884"/>
      <c r="S681" s="884"/>
      <c r="T681" s="884"/>
      <c r="U681" s="884"/>
      <c r="V681" s="884"/>
      <c r="W681" s="884"/>
      <c r="X681" s="884"/>
      <c r="Y681" s="884"/>
      <c r="Z681" s="884"/>
    </row>
    <row r="682" spans="1:26" ht="12.75" customHeight="1">
      <c r="A682" s="884"/>
      <c r="B682" s="884"/>
      <c r="C682" s="884"/>
      <c r="D682" s="884"/>
      <c r="E682" s="884"/>
      <c r="F682" s="885"/>
      <c r="G682" s="884"/>
      <c r="H682" s="884"/>
      <c r="I682" s="884"/>
      <c r="J682" s="884"/>
      <c r="K682" s="886"/>
      <c r="L682" s="884"/>
      <c r="M682" s="884"/>
      <c r="N682" s="884"/>
      <c r="O682" s="884"/>
      <c r="P682" s="884"/>
      <c r="Q682" s="884"/>
      <c r="R682" s="884"/>
      <c r="S682" s="884"/>
      <c r="T682" s="884"/>
      <c r="U682" s="884"/>
      <c r="V682" s="884"/>
      <c r="W682" s="884"/>
      <c r="X682" s="884"/>
      <c r="Y682" s="884"/>
      <c r="Z682" s="884"/>
    </row>
    <row r="683" spans="1:26" ht="12.75" customHeight="1">
      <c r="A683" s="884"/>
      <c r="B683" s="884"/>
      <c r="C683" s="884"/>
      <c r="D683" s="884"/>
      <c r="E683" s="884"/>
      <c r="F683" s="885"/>
      <c r="G683" s="884"/>
      <c r="H683" s="884"/>
      <c r="I683" s="884"/>
      <c r="J683" s="884"/>
      <c r="K683" s="886"/>
      <c r="L683" s="884"/>
      <c r="M683" s="884"/>
      <c r="N683" s="884"/>
      <c r="O683" s="884"/>
      <c r="P683" s="884"/>
      <c r="Q683" s="884"/>
      <c r="R683" s="884"/>
      <c r="S683" s="884"/>
      <c r="T683" s="884"/>
      <c r="U683" s="884"/>
      <c r="V683" s="884"/>
      <c r="W683" s="884"/>
      <c r="X683" s="884"/>
      <c r="Y683" s="884"/>
      <c r="Z683" s="884"/>
    </row>
    <row r="684" spans="1:26" ht="12.75" customHeight="1">
      <c r="A684" s="884"/>
      <c r="B684" s="884"/>
      <c r="C684" s="884"/>
      <c r="D684" s="884"/>
      <c r="E684" s="884"/>
      <c r="F684" s="885"/>
      <c r="G684" s="884"/>
      <c r="H684" s="884"/>
      <c r="I684" s="884"/>
      <c r="J684" s="884"/>
      <c r="K684" s="886"/>
      <c r="L684" s="884"/>
      <c r="M684" s="884"/>
      <c r="N684" s="884"/>
      <c r="O684" s="884"/>
      <c r="P684" s="884"/>
      <c r="Q684" s="884"/>
      <c r="R684" s="884"/>
      <c r="S684" s="884"/>
      <c r="T684" s="884"/>
      <c r="U684" s="884"/>
      <c r="V684" s="884"/>
      <c r="W684" s="884"/>
      <c r="X684" s="884"/>
      <c r="Y684" s="884"/>
      <c r="Z684" s="884"/>
    </row>
    <row r="685" spans="1:26" ht="12.75" customHeight="1">
      <c r="A685" s="884"/>
      <c r="B685" s="884"/>
      <c r="C685" s="884"/>
      <c r="D685" s="884"/>
      <c r="E685" s="884"/>
      <c r="F685" s="885"/>
      <c r="G685" s="884"/>
      <c r="H685" s="884"/>
      <c r="I685" s="884"/>
      <c r="J685" s="884"/>
      <c r="K685" s="886"/>
      <c r="L685" s="884"/>
      <c r="M685" s="884"/>
      <c r="N685" s="884"/>
      <c r="O685" s="884"/>
      <c r="P685" s="884"/>
      <c r="Q685" s="884"/>
      <c r="R685" s="884"/>
      <c r="S685" s="884"/>
      <c r="T685" s="884"/>
      <c r="U685" s="884"/>
      <c r="V685" s="884"/>
      <c r="W685" s="884"/>
      <c r="X685" s="884"/>
      <c r="Y685" s="884"/>
      <c r="Z685" s="884"/>
    </row>
    <row r="686" spans="1:26" ht="12.75" customHeight="1">
      <c r="A686" s="884"/>
      <c r="B686" s="884"/>
      <c r="C686" s="884"/>
      <c r="D686" s="884"/>
      <c r="E686" s="884"/>
      <c r="F686" s="885"/>
      <c r="G686" s="884"/>
      <c r="H686" s="884"/>
      <c r="I686" s="884"/>
      <c r="J686" s="884"/>
      <c r="K686" s="886"/>
      <c r="L686" s="884"/>
      <c r="M686" s="884"/>
      <c r="N686" s="884"/>
      <c r="O686" s="884"/>
      <c r="P686" s="884"/>
      <c r="Q686" s="884"/>
      <c r="R686" s="884"/>
      <c r="S686" s="884"/>
      <c r="T686" s="884"/>
      <c r="U686" s="884"/>
      <c r="V686" s="884"/>
      <c r="W686" s="884"/>
      <c r="X686" s="884"/>
      <c r="Y686" s="884"/>
      <c r="Z686" s="884"/>
    </row>
    <row r="687" spans="1:26" ht="12.75" customHeight="1">
      <c r="A687" s="884"/>
      <c r="B687" s="884"/>
      <c r="C687" s="884"/>
      <c r="D687" s="884"/>
      <c r="E687" s="884"/>
      <c r="F687" s="885"/>
      <c r="G687" s="884"/>
      <c r="H687" s="884"/>
      <c r="I687" s="884"/>
      <c r="J687" s="884"/>
      <c r="K687" s="886"/>
      <c r="L687" s="884"/>
      <c r="M687" s="884"/>
      <c r="N687" s="884"/>
      <c r="O687" s="884"/>
      <c r="P687" s="884"/>
      <c r="Q687" s="884"/>
      <c r="R687" s="884"/>
      <c r="S687" s="884"/>
      <c r="T687" s="884"/>
      <c r="U687" s="884"/>
      <c r="V687" s="884"/>
      <c r="W687" s="884"/>
      <c r="X687" s="884"/>
      <c r="Y687" s="884"/>
      <c r="Z687" s="884"/>
    </row>
    <row r="688" spans="1:26" ht="12.75" customHeight="1">
      <c r="A688" s="884"/>
      <c r="B688" s="884"/>
      <c r="C688" s="884"/>
      <c r="D688" s="884"/>
      <c r="E688" s="884"/>
      <c r="F688" s="885"/>
      <c r="G688" s="884"/>
      <c r="H688" s="884"/>
      <c r="I688" s="884"/>
      <c r="J688" s="884"/>
      <c r="K688" s="886"/>
      <c r="L688" s="884"/>
      <c r="M688" s="884"/>
      <c r="N688" s="884"/>
      <c r="O688" s="884"/>
      <c r="P688" s="884"/>
      <c r="Q688" s="884"/>
      <c r="R688" s="884"/>
      <c r="S688" s="884"/>
      <c r="T688" s="884"/>
      <c r="U688" s="884"/>
      <c r="V688" s="884"/>
      <c r="W688" s="884"/>
      <c r="X688" s="884"/>
      <c r="Y688" s="884"/>
      <c r="Z688" s="884"/>
    </row>
    <row r="689" spans="1:26" ht="12.75" customHeight="1">
      <c r="A689" s="884"/>
      <c r="B689" s="884"/>
      <c r="C689" s="884"/>
      <c r="D689" s="884"/>
      <c r="E689" s="884"/>
      <c r="F689" s="885"/>
      <c r="G689" s="884"/>
      <c r="H689" s="884"/>
      <c r="I689" s="884"/>
      <c r="J689" s="884"/>
      <c r="K689" s="886"/>
      <c r="L689" s="884"/>
      <c r="M689" s="884"/>
      <c r="N689" s="884"/>
      <c r="O689" s="884"/>
      <c r="P689" s="884"/>
      <c r="Q689" s="884"/>
      <c r="R689" s="884"/>
      <c r="S689" s="884"/>
      <c r="T689" s="884"/>
      <c r="U689" s="884"/>
      <c r="V689" s="884"/>
      <c r="W689" s="884"/>
      <c r="X689" s="884"/>
      <c r="Y689" s="884"/>
      <c r="Z689" s="884"/>
    </row>
    <row r="690" spans="1:26" ht="12.75" customHeight="1">
      <c r="A690" s="884"/>
      <c r="B690" s="884"/>
      <c r="C690" s="884"/>
      <c r="D690" s="884"/>
      <c r="E690" s="884"/>
      <c r="F690" s="885"/>
      <c r="G690" s="884"/>
      <c r="H690" s="884"/>
      <c r="I690" s="884"/>
      <c r="J690" s="884"/>
      <c r="K690" s="886"/>
      <c r="L690" s="884"/>
      <c r="M690" s="884"/>
      <c r="N690" s="884"/>
      <c r="O690" s="884"/>
      <c r="P690" s="884"/>
      <c r="Q690" s="884"/>
      <c r="R690" s="884"/>
      <c r="S690" s="884"/>
      <c r="T690" s="884"/>
      <c r="U690" s="884"/>
      <c r="V690" s="884"/>
      <c r="W690" s="884"/>
      <c r="X690" s="884"/>
      <c r="Y690" s="884"/>
      <c r="Z690" s="884"/>
    </row>
    <row r="691" spans="1:26" ht="12.75" customHeight="1">
      <c r="A691" s="884"/>
      <c r="B691" s="884"/>
      <c r="C691" s="884"/>
      <c r="D691" s="884"/>
      <c r="E691" s="884"/>
      <c r="F691" s="885"/>
      <c r="G691" s="884"/>
      <c r="H691" s="884"/>
      <c r="I691" s="884"/>
      <c r="J691" s="884"/>
      <c r="K691" s="886"/>
      <c r="L691" s="884"/>
      <c r="M691" s="884"/>
      <c r="N691" s="884"/>
      <c r="O691" s="884"/>
      <c r="P691" s="884"/>
      <c r="Q691" s="884"/>
      <c r="R691" s="884"/>
      <c r="S691" s="884"/>
      <c r="T691" s="884"/>
      <c r="U691" s="884"/>
      <c r="V691" s="884"/>
      <c r="W691" s="884"/>
      <c r="X691" s="884"/>
      <c r="Y691" s="884"/>
      <c r="Z691" s="884"/>
    </row>
    <row r="692" spans="1:26" ht="12.75" customHeight="1">
      <c r="A692" s="884"/>
      <c r="B692" s="884"/>
      <c r="C692" s="884"/>
      <c r="D692" s="884"/>
      <c r="E692" s="884"/>
      <c r="F692" s="885"/>
      <c r="G692" s="884"/>
      <c r="H692" s="884"/>
      <c r="I692" s="884"/>
      <c r="J692" s="884"/>
      <c r="K692" s="886"/>
      <c r="L692" s="884"/>
      <c r="M692" s="884"/>
      <c r="N692" s="884"/>
      <c r="O692" s="884"/>
      <c r="P692" s="884"/>
      <c r="Q692" s="884"/>
      <c r="R692" s="884"/>
      <c r="S692" s="884"/>
      <c r="T692" s="884"/>
      <c r="U692" s="884"/>
      <c r="V692" s="884"/>
      <c r="W692" s="884"/>
      <c r="X692" s="884"/>
      <c r="Y692" s="884"/>
      <c r="Z692" s="884"/>
    </row>
    <row r="693" spans="1:26" ht="12.75" customHeight="1">
      <c r="A693" s="884"/>
      <c r="B693" s="884"/>
      <c r="C693" s="884"/>
      <c r="D693" s="884"/>
      <c r="E693" s="884"/>
      <c r="F693" s="885"/>
      <c r="G693" s="884"/>
      <c r="H693" s="884"/>
      <c r="I693" s="884"/>
      <c r="J693" s="884"/>
      <c r="K693" s="886"/>
      <c r="L693" s="884"/>
      <c r="M693" s="884"/>
      <c r="N693" s="884"/>
      <c r="O693" s="884"/>
      <c r="P693" s="884"/>
      <c r="Q693" s="884"/>
      <c r="R693" s="884"/>
      <c r="S693" s="884"/>
      <c r="T693" s="884"/>
      <c r="U693" s="884"/>
      <c r="V693" s="884"/>
      <c r="W693" s="884"/>
      <c r="X693" s="884"/>
      <c r="Y693" s="884"/>
      <c r="Z693" s="884"/>
    </row>
    <row r="694" spans="1:26" ht="12.75" customHeight="1">
      <c r="A694" s="884"/>
      <c r="B694" s="884"/>
      <c r="C694" s="884"/>
      <c r="D694" s="884"/>
      <c r="E694" s="884"/>
      <c r="F694" s="885"/>
      <c r="G694" s="884"/>
      <c r="H694" s="884"/>
      <c r="I694" s="884"/>
      <c r="J694" s="884"/>
      <c r="K694" s="886"/>
      <c r="L694" s="884"/>
      <c r="M694" s="884"/>
      <c r="N694" s="884"/>
      <c r="O694" s="884"/>
      <c r="P694" s="884"/>
      <c r="Q694" s="884"/>
      <c r="R694" s="884"/>
      <c r="S694" s="884"/>
      <c r="T694" s="884"/>
      <c r="U694" s="884"/>
      <c r="V694" s="884"/>
      <c r="W694" s="884"/>
      <c r="X694" s="884"/>
      <c r="Y694" s="884"/>
      <c r="Z694" s="884"/>
    </row>
    <row r="695" spans="1:26" ht="12.75" customHeight="1">
      <c r="A695" s="884"/>
      <c r="B695" s="884"/>
      <c r="C695" s="884"/>
      <c r="D695" s="884"/>
      <c r="E695" s="884"/>
      <c r="F695" s="885"/>
      <c r="G695" s="884"/>
      <c r="H695" s="884"/>
      <c r="I695" s="884"/>
      <c r="J695" s="884"/>
      <c r="K695" s="886"/>
      <c r="L695" s="884"/>
      <c r="M695" s="884"/>
      <c r="N695" s="884"/>
      <c r="O695" s="884"/>
      <c r="P695" s="884"/>
      <c r="Q695" s="884"/>
      <c r="R695" s="884"/>
      <c r="S695" s="884"/>
      <c r="T695" s="884"/>
      <c r="U695" s="884"/>
      <c r="V695" s="884"/>
      <c r="W695" s="884"/>
      <c r="X695" s="884"/>
      <c r="Y695" s="884"/>
      <c r="Z695" s="884"/>
    </row>
    <row r="696" spans="1:26" ht="12.75" customHeight="1">
      <c r="A696" s="884"/>
      <c r="B696" s="884"/>
      <c r="C696" s="884"/>
      <c r="D696" s="884"/>
      <c r="E696" s="884"/>
      <c r="F696" s="885"/>
      <c r="G696" s="884"/>
      <c r="H696" s="884"/>
      <c r="I696" s="884"/>
      <c r="J696" s="884"/>
      <c r="K696" s="886"/>
      <c r="L696" s="884"/>
      <c r="M696" s="884"/>
      <c r="N696" s="884"/>
      <c r="O696" s="884"/>
      <c r="P696" s="884"/>
      <c r="Q696" s="884"/>
      <c r="R696" s="884"/>
      <c r="S696" s="884"/>
      <c r="T696" s="884"/>
      <c r="U696" s="884"/>
      <c r="V696" s="884"/>
      <c r="W696" s="884"/>
      <c r="X696" s="884"/>
      <c r="Y696" s="884"/>
      <c r="Z696" s="884"/>
    </row>
    <row r="697" spans="1:26" ht="12.75" customHeight="1">
      <c r="A697" s="884"/>
      <c r="B697" s="884"/>
      <c r="C697" s="884"/>
      <c r="D697" s="884"/>
      <c r="E697" s="884"/>
      <c r="F697" s="885"/>
      <c r="G697" s="884"/>
      <c r="H697" s="884"/>
      <c r="I697" s="884"/>
      <c r="J697" s="884"/>
      <c r="K697" s="886"/>
      <c r="L697" s="884"/>
      <c r="M697" s="884"/>
      <c r="N697" s="884"/>
      <c r="O697" s="884"/>
      <c r="P697" s="884"/>
      <c r="Q697" s="884"/>
      <c r="R697" s="884"/>
      <c r="S697" s="884"/>
      <c r="T697" s="884"/>
      <c r="U697" s="884"/>
      <c r="V697" s="884"/>
      <c r="W697" s="884"/>
      <c r="X697" s="884"/>
      <c r="Y697" s="884"/>
      <c r="Z697" s="884"/>
    </row>
    <row r="698" spans="1:26" ht="12.75" customHeight="1">
      <c r="A698" s="884"/>
      <c r="B698" s="884"/>
      <c r="C698" s="884"/>
      <c r="D698" s="884"/>
      <c r="E698" s="884"/>
      <c r="F698" s="885"/>
      <c r="G698" s="884"/>
      <c r="H698" s="884"/>
      <c r="I698" s="884"/>
      <c r="J698" s="884"/>
      <c r="K698" s="886"/>
      <c r="L698" s="884"/>
      <c r="M698" s="884"/>
      <c r="N698" s="884"/>
      <c r="O698" s="884"/>
      <c r="P698" s="884"/>
      <c r="Q698" s="884"/>
      <c r="R698" s="884"/>
      <c r="S698" s="884"/>
      <c r="T698" s="884"/>
      <c r="U698" s="884"/>
      <c r="V698" s="884"/>
      <c r="W698" s="884"/>
      <c r="X698" s="884"/>
      <c r="Y698" s="884"/>
      <c r="Z698" s="884"/>
    </row>
    <row r="699" spans="1:26" ht="12.75" customHeight="1">
      <c r="A699" s="884"/>
      <c r="B699" s="884"/>
      <c r="C699" s="884"/>
      <c r="D699" s="884"/>
      <c r="E699" s="884"/>
      <c r="F699" s="885"/>
      <c r="G699" s="884"/>
      <c r="H699" s="884"/>
      <c r="I699" s="884"/>
      <c r="J699" s="884"/>
      <c r="K699" s="886"/>
      <c r="L699" s="884"/>
      <c r="M699" s="884"/>
      <c r="N699" s="884"/>
      <c r="O699" s="884"/>
      <c r="P699" s="884"/>
      <c r="Q699" s="884"/>
      <c r="R699" s="884"/>
      <c r="S699" s="884"/>
      <c r="T699" s="884"/>
      <c r="U699" s="884"/>
      <c r="V699" s="884"/>
      <c r="W699" s="884"/>
      <c r="X699" s="884"/>
      <c r="Y699" s="884"/>
      <c r="Z699" s="884"/>
    </row>
    <row r="700" spans="1:26" ht="12.75" customHeight="1">
      <c r="A700" s="884"/>
      <c r="B700" s="884"/>
      <c r="C700" s="884"/>
      <c r="D700" s="884"/>
      <c r="E700" s="884"/>
      <c r="F700" s="885"/>
      <c r="G700" s="884"/>
      <c r="H700" s="884"/>
      <c r="I700" s="884"/>
      <c r="J700" s="884"/>
      <c r="K700" s="886"/>
      <c r="L700" s="884"/>
      <c r="M700" s="884"/>
      <c r="N700" s="884"/>
      <c r="O700" s="884"/>
      <c r="P700" s="884"/>
      <c r="Q700" s="884"/>
      <c r="R700" s="884"/>
      <c r="S700" s="884"/>
      <c r="T700" s="884"/>
      <c r="U700" s="884"/>
      <c r="V700" s="884"/>
      <c r="W700" s="884"/>
      <c r="X700" s="884"/>
      <c r="Y700" s="884"/>
      <c r="Z700" s="884"/>
    </row>
    <row r="701" spans="1:26" ht="12.75" customHeight="1">
      <c r="A701" s="884"/>
      <c r="B701" s="884"/>
      <c r="C701" s="884"/>
      <c r="D701" s="884"/>
      <c r="E701" s="884"/>
      <c r="F701" s="885"/>
      <c r="G701" s="884"/>
      <c r="H701" s="884"/>
      <c r="I701" s="884"/>
      <c r="J701" s="884"/>
      <c r="K701" s="886"/>
      <c r="L701" s="884"/>
      <c r="M701" s="884"/>
      <c r="N701" s="884"/>
      <c r="O701" s="884"/>
      <c r="P701" s="884"/>
      <c r="Q701" s="884"/>
      <c r="R701" s="884"/>
      <c r="S701" s="884"/>
      <c r="T701" s="884"/>
      <c r="U701" s="884"/>
      <c r="V701" s="884"/>
      <c r="W701" s="884"/>
      <c r="X701" s="884"/>
      <c r="Y701" s="884"/>
      <c r="Z701" s="884"/>
    </row>
    <row r="702" spans="1:26" ht="12.75" customHeight="1">
      <c r="A702" s="884"/>
      <c r="B702" s="884"/>
      <c r="C702" s="884"/>
      <c r="D702" s="884"/>
      <c r="E702" s="884"/>
      <c r="F702" s="885"/>
      <c r="G702" s="884"/>
      <c r="H702" s="884"/>
      <c r="I702" s="884"/>
      <c r="J702" s="884"/>
      <c r="K702" s="886"/>
      <c r="L702" s="884"/>
      <c r="M702" s="884"/>
      <c r="N702" s="884"/>
      <c r="O702" s="884"/>
      <c r="P702" s="884"/>
      <c r="Q702" s="884"/>
      <c r="R702" s="884"/>
      <c r="S702" s="884"/>
      <c r="T702" s="884"/>
      <c r="U702" s="884"/>
      <c r="V702" s="884"/>
      <c r="W702" s="884"/>
      <c r="X702" s="884"/>
      <c r="Y702" s="884"/>
      <c r="Z702" s="884"/>
    </row>
    <row r="703" spans="1:26" ht="12.75" customHeight="1">
      <c r="A703" s="884"/>
      <c r="B703" s="884"/>
      <c r="C703" s="884"/>
      <c r="D703" s="884"/>
      <c r="E703" s="884"/>
      <c r="F703" s="885"/>
      <c r="G703" s="884"/>
      <c r="H703" s="884"/>
      <c r="I703" s="884"/>
      <c r="J703" s="884"/>
      <c r="K703" s="886"/>
      <c r="L703" s="884"/>
      <c r="M703" s="884"/>
      <c r="N703" s="884"/>
      <c r="O703" s="884"/>
      <c r="P703" s="884"/>
      <c r="Q703" s="884"/>
      <c r="R703" s="884"/>
      <c r="S703" s="884"/>
      <c r="T703" s="884"/>
      <c r="U703" s="884"/>
      <c r="V703" s="884"/>
      <c r="W703" s="884"/>
      <c r="X703" s="884"/>
      <c r="Y703" s="884"/>
      <c r="Z703" s="884"/>
    </row>
    <row r="704" spans="1:26" ht="12.75" customHeight="1">
      <c r="A704" s="884"/>
      <c r="B704" s="884"/>
      <c r="C704" s="884"/>
      <c r="D704" s="884"/>
      <c r="E704" s="884"/>
      <c r="F704" s="885"/>
      <c r="G704" s="884"/>
      <c r="H704" s="884"/>
      <c r="I704" s="884"/>
      <c r="J704" s="884"/>
      <c r="K704" s="886"/>
      <c r="L704" s="884"/>
      <c r="M704" s="884"/>
      <c r="N704" s="884"/>
      <c r="O704" s="884"/>
      <c r="P704" s="884"/>
      <c r="Q704" s="884"/>
      <c r="R704" s="884"/>
      <c r="S704" s="884"/>
      <c r="T704" s="884"/>
      <c r="U704" s="884"/>
      <c r="V704" s="884"/>
      <c r="W704" s="884"/>
      <c r="X704" s="884"/>
      <c r="Y704" s="884"/>
      <c r="Z704" s="884"/>
    </row>
    <row r="705" spans="1:26" ht="12.75" customHeight="1">
      <c r="A705" s="884"/>
      <c r="B705" s="884"/>
      <c r="C705" s="884"/>
      <c r="D705" s="884"/>
      <c r="E705" s="884"/>
      <c r="F705" s="885"/>
      <c r="G705" s="884"/>
      <c r="H705" s="884"/>
      <c r="I705" s="884"/>
      <c r="J705" s="884"/>
      <c r="K705" s="886"/>
      <c r="L705" s="884"/>
      <c r="M705" s="884"/>
      <c r="N705" s="884"/>
      <c r="O705" s="884"/>
      <c r="P705" s="884"/>
      <c r="Q705" s="884"/>
      <c r="R705" s="884"/>
      <c r="S705" s="884"/>
      <c r="T705" s="884"/>
      <c r="U705" s="884"/>
      <c r="V705" s="884"/>
      <c r="W705" s="884"/>
      <c r="X705" s="884"/>
      <c r="Y705" s="884"/>
      <c r="Z705" s="884"/>
    </row>
    <row r="706" spans="1:26" ht="12.75" customHeight="1">
      <c r="A706" s="884"/>
      <c r="B706" s="884"/>
      <c r="C706" s="884"/>
      <c r="D706" s="884"/>
      <c r="E706" s="884"/>
      <c r="F706" s="885"/>
      <c r="G706" s="884"/>
      <c r="H706" s="884"/>
      <c r="I706" s="884"/>
      <c r="J706" s="884"/>
      <c r="K706" s="886"/>
      <c r="L706" s="884"/>
      <c r="M706" s="884"/>
      <c r="N706" s="884"/>
      <c r="O706" s="884"/>
      <c r="P706" s="884"/>
      <c r="Q706" s="884"/>
      <c r="R706" s="884"/>
      <c r="S706" s="884"/>
      <c r="T706" s="884"/>
      <c r="U706" s="884"/>
      <c r="V706" s="884"/>
      <c r="W706" s="884"/>
      <c r="X706" s="884"/>
      <c r="Y706" s="884"/>
      <c r="Z706" s="884"/>
    </row>
    <row r="707" spans="1:26" ht="12.75" customHeight="1">
      <c r="A707" s="884"/>
      <c r="B707" s="884"/>
      <c r="C707" s="884"/>
      <c r="D707" s="884"/>
      <c r="E707" s="884"/>
      <c r="F707" s="885"/>
      <c r="G707" s="884"/>
      <c r="H707" s="884"/>
      <c r="I707" s="884"/>
      <c r="J707" s="884"/>
      <c r="K707" s="886"/>
      <c r="L707" s="884"/>
      <c r="M707" s="884"/>
      <c r="N707" s="884"/>
      <c r="O707" s="884"/>
      <c r="P707" s="884"/>
      <c r="Q707" s="884"/>
      <c r="R707" s="884"/>
      <c r="S707" s="884"/>
      <c r="T707" s="884"/>
      <c r="U707" s="884"/>
      <c r="V707" s="884"/>
      <c r="W707" s="884"/>
      <c r="X707" s="884"/>
      <c r="Y707" s="884"/>
      <c r="Z707" s="884"/>
    </row>
    <row r="708" spans="1:26" ht="12.75" customHeight="1">
      <c r="A708" s="884"/>
      <c r="B708" s="884"/>
      <c r="C708" s="884"/>
      <c r="D708" s="884"/>
      <c r="E708" s="884"/>
      <c r="F708" s="885"/>
      <c r="G708" s="884"/>
      <c r="H708" s="884"/>
      <c r="I708" s="884"/>
      <c r="J708" s="884"/>
      <c r="K708" s="886"/>
      <c r="L708" s="884"/>
      <c r="M708" s="884"/>
      <c r="N708" s="884"/>
      <c r="O708" s="884"/>
      <c r="P708" s="884"/>
      <c r="Q708" s="884"/>
      <c r="R708" s="884"/>
      <c r="S708" s="884"/>
      <c r="T708" s="884"/>
      <c r="U708" s="884"/>
      <c r="V708" s="884"/>
      <c r="W708" s="884"/>
      <c r="X708" s="884"/>
      <c r="Y708" s="884"/>
      <c r="Z708" s="884"/>
    </row>
    <row r="709" spans="1:26" ht="12.75" customHeight="1">
      <c r="A709" s="884"/>
      <c r="B709" s="884"/>
      <c r="C709" s="884"/>
      <c r="D709" s="884"/>
      <c r="E709" s="884"/>
      <c r="F709" s="885"/>
      <c r="G709" s="884"/>
      <c r="H709" s="884"/>
      <c r="I709" s="884"/>
      <c r="J709" s="884"/>
      <c r="K709" s="886"/>
      <c r="L709" s="884"/>
      <c r="M709" s="884"/>
      <c r="N709" s="884"/>
      <c r="O709" s="884"/>
      <c r="P709" s="884"/>
      <c r="Q709" s="884"/>
      <c r="R709" s="884"/>
      <c r="S709" s="884"/>
      <c r="T709" s="884"/>
      <c r="U709" s="884"/>
      <c r="V709" s="884"/>
      <c r="W709" s="884"/>
      <c r="X709" s="884"/>
      <c r="Y709" s="884"/>
      <c r="Z709" s="884"/>
    </row>
    <row r="710" spans="1:26" ht="12.75" customHeight="1">
      <c r="A710" s="884"/>
      <c r="B710" s="884"/>
      <c r="C710" s="884"/>
      <c r="D710" s="884"/>
      <c r="E710" s="884"/>
      <c r="F710" s="885"/>
      <c r="G710" s="884"/>
      <c r="H710" s="884"/>
      <c r="I710" s="884"/>
      <c r="J710" s="884"/>
      <c r="K710" s="886"/>
      <c r="L710" s="884"/>
      <c r="M710" s="884"/>
      <c r="N710" s="884"/>
      <c r="O710" s="884"/>
      <c r="P710" s="884"/>
      <c r="Q710" s="884"/>
      <c r="R710" s="884"/>
      <c r="S710" s="884"/>
      <c r="T710" s="884"/>
      <c r="U710" s="884"/>
      <c r="V710" s="884"/>
      <c r="W710" s="884"/>
      <c r="X710" s="884"/>
      <c r="Y710" s="884"/>
      <c r="Z710" s="884"/>
    </row>
    <row r="711" spans="1:26" ht="12.75" customHeight="1">
      <c r="A711" s="884"/>
      <c r="B711" s="884"/>
      <c r="C711" s="884"/>
      <c r="D711" s="884"/>
      <c r="E711" s="884"/>
      <c r="F711" s="885"/>
      <c r="G711" s="884"/>
      <c r="H711" s="884"/>
      <c r="I711" s="884"/>
      <c r="J711" s="884"/>
      <c r="K711" s="886"/>
      <c r="L711" s="884"/>
      <c r="M711" s="884"/>
      <c r="N711" s="884"/>
      <c r="O711" s="884"/>
      <c r="P711" s="884"/>
      <c r="Q711" s="884"/>
      <c r="R711" s="884"/>
      <c r="S711" s="884"/>
      <c r="T711" s="884"/>
      <c r="U711" s="884"/>
      <c r="V711" s="884"/>
      <c r="W711" s="884"/>
      <c r="X711" s="884"/>
      <c r="Y711" s="884"/>
      <c r="Z711" s="884"/>
    </row>
    <row r="712" spans="1:26" ht="12.75" customHeight="1">
      <c r="A712" s="884"/>
      <c r="B712" s="884"/>
      <c r="C712" s="884"/>
      <c r="D712" s="884"/>
      <c r="E712" s="884"/>
      <c r="F712" s="885"/>
      <c r="G712" s="884"/>
      <c r="H712" s="884"/>
      <c r="I712" s="884"/>
      <c r="J712" s="884"/>
      <c r="K712" s="886"/>
      <c r="L712" s="884"/>
      <c r="M712" s="884"/>
      <c r="N712" s="884"/>
      <c r="O712" s="884"/>
      <c r="P712" s="884"/>
      <c r="Q712" s="884"/>
      <c r="R712" s="884"/>
      <c r="S712" s="884"/>
      <c r="T712" s="884"/>
      <c r="U712" s="884"/>
      <c r="V712" s="884"/>
      <c r="W712" s="884"/>
      <c r="X712" s="884"/>
      <c r="Y712" s="884"/>
      <c r="Z712" s="884"/>
    </row>
    <row r="713" spans="1:26" ht="12.75" customHeight="1">
      <c r="A713" s="884"/>
      <c r="B713" s="884"/>
      <c r="C713" s="884"/>
      <c r="D713" s="884"/>
      <c r="E713" s="884"/>
      <c r="F713" s="885"/>
      <c r="G713" s="884"/>
      <c r="H713" s="884"/>
      <c r="I713" s="884"/>
      <c r="J713" s="884"/>
      <c r="K713" s="886"/>
      <c r="L713" s="884"/>
      <c r="M713" s="884"/>
      <c r="N713" s="884"/>
      <c r="O713" s="884"/>
      <c r="P713" s="884"/>
      <c r="Q713" s="884"/>
      <c r="R713" s="884"/>
      <c r="S713" s="884"/>
      <c r="T713" s="884"/>
      <c r="U713" s="884"/>
      <c r="V713" s="884"/>
      <c r="W713" s="884"/>
      <c r="X713" s="884"/>
      <c r="Y713" s="884"/>
      <c r="Z713" s="884"/>
    </row>
    <row r="714" spans="1:26" ht="12.75" customHeight="1">
      <c r="A714" s="884"/>
      <c r="B714" s="884"/>
      <c r="C714" s="884"/>
      <c r="D714" s="884"/>
      <c r="E714" s="884"/>
      <c r="F714" s="885"/>
      <c r="G714" s="884"/>
      <c r="H714" s="884"/>
      <c r="I714" s="884"/>
      <c r="J714" s="884"/>
      <c r="K714" s="886"/>
      <c r="L714" s="884"/>
      <c r="M714" s="884"/>
      <c r="N714" s="884"/>
      <c r="O714" s="884"/>
      <c r="P714" s="884"/>
      <c r="Q714" s="884"/>
      <c r="R714" s="884"/>
      <c r="S714" s="884"/>
      <c r="T714" s="884"/>
      <c r="U714" s="884"/>
      <c r="V714" s="884"/>
      <c r="W714" s="884"/>
      <c r="X714" s="884"/>
      <c r="Y714" s="884"/>
      <c r="Z714" s="884"/>
    </row>
    <row r="715" spans="1:26" ht="12.75" customHeight="1">
      <c r="A715" s="884"/>
      <c r="B715" s="884"/>
      <c r="C715" s="884"/>
      <c r="D715" s="884"/>
      <c r="E715" s="884"/>
      <c r="F715" s="885"/>
      <c r="G715" s="884"/>
      <c r="H715" s="884"/>
      <c r="I715" s="884"/>
      <c r="J715" s="884"/>
      <c r="K715" s="886"/>
      <c r="L715" s="884"/>
      <c r="M715" s="884"/>
      <c r="N715" s="884"/>
      <c r="O715" s="884"/>
      <c r="P715" s="884"/>
      <c r="Q715" s="884"/>
      <c r="R715" s="884"/>
      <c r="S715" s="884"/>
      <c r="T715" s="884"/>
      <c r="U715" s="884"/>
      <c r="V715" s="884"/>
      <c r="W715" s="884"/>
      <c r="X715" s="884"/>
      <c r="Y715" s="884"/>
      <c r="Z715" s="884"/>
    </row>
    <row r="716" spans="1:26" ht="12.75" customHeight="1">
      <c r="A716" s="884"/>
      <c r="B716" s="884"/>
      <c r="C716" s="884"/>
      <c r="D716" s="884"/>
      <c r="E716" s="884"/>
      <c r="F716" s="885"/>
      <c r="G716" s="884"/>
      <c r="H716" s="884"/>
      <c r="I716" s="884"/>
      <c r="J716" s="884"/>
      <c r="K716" s="886"/>
      <c r="L716" s="884"/>
      <c r="M716" s="884"/>
      <c r="N716" s="884"/>
      <c r="O716" s="884"/>
      <c r="P716" s="884"/>
      <c r="Q716" s="884"/>
      <c r="R716" s="884"/>
      <c r="S716" s="884"/>
      <c r="T716" s="884"/>
      <c r="U716" s="884"/>
      <c r="V716" s="884"/>
      <c r="W716" s="884"/>
      <c r="X716" s="884"/>
      <c r="Y716" s="884"/>
      <c r="Z716" s="884"/>
    </row>
    <row r="717" spans="1:26" ht="12.75" customHeight="1">
      <c r="A717" s="884"/>
      <c r="B717" s="884"/>
      <c r="C717" s="884"/>
      <c r="D717" s="884"/>
      <c r="E717" s="884"/>
      <c r="F717" s="885"/>
      <c r="G717" s="884"/>
      <c r="H717" s="884"/>
      <c r="I717" s="884"/>
      <c r="J717" s="884"/>
      <c r="K717" s="886"/>
      <c r="L717" s="884"/>
      <c r="M717" s="884"/>
      <c r="N717" s="884"/>
      <c r="O717" s="884"/>
      <c r="P717" s="884"/>
      <c r="Q717" s="884"/>
      <c r="R717" s="884"/>
      <c r="S717" s="884"/>
      <c r="T717" s="884"/>
      <c r="U717" s="884"/>
      <c r="V717" s="884"/>
      <c r="W717" s="884"/>
      <c r="X717" s="884"/>
      <c r="Y717" s="884"/>
      <c r="Z717" s="884"/>
    </row>
    <row r="718" spans="1:26" ht="12.75" customHeight="1">
      <c r="A718" s="884"/>
      <c r="B718" s="884"/>
      <c r="C718" s="884"/>
      <c r="D718" s="884"/>
      <c r="E718" s="884"/>
      <c r="F718" s="885"/>
      <c r="G718" s="884"/>
      <c r="H718" s="884"/>
      <c r="I718" s="884"/>
      <c r="J718" s="884"/>
      <c r="K718" s="886"/>
      <c r="L718" s="884"/>
      <c r="M718" s="884"/>
      <c r="N718" s="884"/>
      <c r="O718" s="884"/>
      <c r="P718" s="884"/>
      <c r="Q718" s="884"/>
      <c r="R718" s="884"/>
      <c r="S718" s="884"/>
      <c r="T718" s="884"/>
      <c r="U718" s="884"/>
      <c r="V718" s="884"/>
      <c r="W718" s="884"/>
      <c r="X718" s="884"/>
      <c r="Y718" s="884"/>
      <c r="Z718" s="884"/>
    </row>
    <row r="719" spans="1:26" ht="12.75" customHeight="1">
      <c r="A719" s="884"/>
      <c r="B719" s="884"/>
      <c r="C719" s="884"/>
      <c r="D719" s="884"/>
      <c r="E719" s="884"/>
      <c r="F719" s="885"/>
      <c r="G719" s="884"/>
      <c r="H719" s="884"/>
      <c r="I719" s="884"/>
      <c r="J719" s="884"/>
      <c r="K719" s="886"/>
      <c r="L719" s="884"/>
      <c r="M719" s="884"/>
      <c r="N719" s="884"/>
      <c r="O719" s="884"/>
      <c r="P719" s="884"/>
      <c r="Q719" s="884"/>
      <c r="R719" s="884"/>
      <c r="S719" s="884"/>
      <c r="T719" s="884"/>
      <c r="U719" s="884"/>
      <c r="V719" s="884"/>
      <c r="W719" s="884"/>
      <c r="X719" s="884"/>
      <c r="Y719" s="884"/>
      <c r="Z719" s="884"/>
    </row>
    <row r="720" spans="1:26" ht="12.75" customHeight="1">
      <c r="A720" s="884"/>
      <c r="B720" s="884"/>
      <c r="C720" s="884"/>
      <c r="D720" s="884"/>
      <c r="E720" s="884"/>
      <c r="F720" s="885"/>
      <c r="G720" s="884"/>
      <c r="H720" s="884"/>
      <c r="I720" s="884"/>
      <c r="J720" s="884"/>
      <c r="K720" s="886"/>
      <c r="L720" s="884"/>
      <c r="M720" s="884"/>
      <c r="N720" s="884"/>
      <c r="O720" s="884"/>
      <c r="P720" s="884"/>
      <c r="Q720" s="884"/>
      <c r="R720" s="884"/>
      <c r="S720" s="884"/>
      <c r="T720" s="884"/>
      <c r="U720" s="884"/>
      <c r="V720" s="884"/>
      <c r="W720" s="884"/>
      <c r="X720" s="884"/>
      <c r="Y720" s="884"/>
      <c r="Z720" s="884"/>
    </row>
    <row r="721" spans="1:26" ht="12.75" customHeight="1">
      <c r="A721" s="884"/>
      <c r="B721" s="884"/>
      <c r="C721" s="884"/>
      <c r="D721" s="884"/>
      <c r="E721" s="884"/>
      <c r="F721" s="885"/>
      <c r="G721" s="884"/>
      <c r="H721" s="884"/>
      <c r="I721" s="884"/>
      <c r="J721" s="884"/>
      <c r="K721" s="886"/>
      <c r="L721" s="884"/>
      <c r="M721" s="884"/>
      <c r="N721" s="884"/>
      <c r="O721" s="884"/>
      <c r="P721" s="884"/>
      <c r="Q721" s="884"/>
      <c r="R721" s="884"/>
      <c r="S721" s="884"/>
      <c r="T721" s="884"/>
      <c r="U721" s="884"/>
      <c r="V721" s="884"/>
      <c r="W721" s="884"/>
      <c r="X721" s="884"/>
      <c r="Y721" s="884"/>
      <c r="Z721" s="884"/>
    </row>
    <row r="722" spans="1:26" ht="12.75" customHeight="1">
      <c r="A722" s="884"/>
      <c r="B722" s="884"/>
      <c r="C722" s="884"/>
      <c r="D722" s="884"/>
      <c r="E722" s="884"/>
      <c r="F722" s="885"/>
      <c r="G722" s="884"/>
      <c r="H722" s="884"/>
      <c r="I722" s="884"/>
      <c r="J722" s="884"/>
      <c r="K722" s="886"/>
      <c r="L722" s="884"/>
      <c r="M722" s="884"/>
      <c r="N722" s="884"/>
      <c r="O722" s="884"/>
      <c r="P722" s="884"/>
      <c r="Q722" s="884"/>
      <c r="R722" s="884"/>
      <c r="S722" s="884"/>
      <c r="T722" s="884"/>
      <c r="U722" s="884"/>
      <c r="V722" s="884"/>
      <c r="W722" s="884"/>
      <c r="X722" s="884"/>
      <c r="Y722" s="884"/>
      <c r="Z722" s="884"/>
    </row>
    <row r="723" spans="1:26" ht="12.75" customHeight="1">
      <c r="A723" s="884"/>
      <c r="B723" s="884"/>
      <c r="C723" s="884"/>
      <c r="D723" s="884"/>
      <c r="E723" s="884"/>
      <c r="F723" s="885"/>
      <c r="G723" s="884"/>
      <c r="H723" s="884"/>
      <c r="I723" s="884"/>
      <c r="J723" s="884"/>
      <c r="K723" s="886"/>
      <c r="L723" s="884"/>
      <c r="M723" s="884"/>
      <c r="N723" s="884"/>
      <c r="O723" s="884"/>
      <c r="P723" s="884"/>
      <c r="Q723" s="884"/>
      <c r="R723" s="884"/>
      <c r="S723" s="884"/>
      <c r="T723" s="884"/>
      <c r="U723" s="884"/>
      <c r="V723" s="884"/>
      <c r="W723" s="884"/>
      <c r="X723" s="884"/>
      <c r="Y723" s="884"/>
      <c r="Z723" s="884"/>
    </row>
    <row r="724" spans="1:26" ht="12.75" customHeight="1">
      <c r="A724" s="884"/>
      <c r="B724" s="884"/>
      <c r="C724" s="884"/>
      <c r="D724" s="884"/>
      <c r="E724" s="884"/>
      <c r="F724" s="885"/>
      <c r="G724" s="884"/>
      <c r="H724" s="884"/>
      <c r="I724" s="884"/>
      <c r="J724" s="884"/>
      <c r="K724" s="886"/>
      <c r="L724" s="884"/>
      <c r="M724" s="884"/>
      <c r="N724" s="884"/>
      <c r="O724" s="884"/>
      <c r="P724" s="884"/>
      <c r="Q724" s="884"/>
      <c r="R724" s="884"/>
      <c r="S724" s="884"/>
      <c r="T724" s="884"/>
      <c r="U724" s="884"/>
      <c r="V724" s="884"/>
      <c r="W724" s="884"/>
      <c r="X724" s="884"/>
      <c r="Y724" s="884"/>
      <c r="Z724" s="884"/>
    </row>
    <row r="725" spans="1:26" ht="12.75" customHeight="1">
      <c r="A725" s="884"/>
      <c r="B725" s="884"/>
      <c r="C725" s="884"/>
      <c r="D725" s="884"/>
      <c r="E725" s="884"/>
      <c r="F725" s="885"/>
      <c r="G725" s="884"/>
      <c r="H725" s="884"/>
      <c r="I725" s="884"/>
      <c r="J725" s="884"/>
      <c r="K725" s="886"/>
      <c r="L725" s="884"/>
      <c r="M725" s="884"/>
      <c r="N725" s="884"/>
      <c r="O725" s="884"/>
      <c r="P725" s="884"/>
      <c r="Q725" s="884"/>
      <c r="R725" s="884"/>
      <c r="S725" s="884"/>
      <c r="T725" s="884"/>
      <c r="U725" s="884"/>
      <c r="V725" s="884"/>
      <c r="W725" s="884"/>
      <c r="X725" s="884"/>
      <c r="Y725" s="884"/>
      <c r="Z725" s="884"/>
    </row>
    <row r="726" spans="1:26" ht="12.75" customHeight="1">
      <c r="A726" s="884"/>
      <c r="B726" s="884"/>
      <c r="C726" s="884"/>
      <c r="D726" s="884"/>
      <c r="E726" s="884"/>
      <c r="F726" s="885"/>
      <c r="G726" s="884"/>
      <c r="H726" s="884"/>
      <c r="I726" s="884"/>
      <c r="J726" s="884"/>
      <c r="K726" s="886"/>
      <c r="L726" s="884"/>
      <c r="M726" s="884"/>
      <c r="N726" s="884"/>
      <c r="O726" s="884"/>
      <c r="P726" s="884"/>
      <c r="Q726" s="884"/>
      <c r="R726" s="884"/>
      <c r="S726" s="884"/>
      <c r="T726" s="884"/>
      <c r="U726" s="884"/>
      <c r="V726" s="884"/>
      <c r="W726" s="884"/>
      <c r="X726" s="884"/>
      <c r="Y726" s="884"/>
      <c r="Z726" s="884"/>
    </row>
    <row r="727" spans="1:26" ht="12.75" customHeight="1">
      <c r="A727" s="884"/>
      <c r="B727" s="884"/>
      <c r="C727" s="884"/>
      <c r="D727" s="884"/>
      <c r="E727" s="884"/>
      <c r="F727" s="885"/>
      <c r="G727" s="884"/>
      <c r="H727" s="884"/>
      <c r="I727" s="884"/>
      <c r="J727" s="884"/>
      <c r="K727" s="886"/>
      <c r="L727" s="884"/>
      <c r="M727" s="884"/>
      <c r="N727" s="884"/>
      <c r="O727" s="884"/>
      <c r="P727" s="884"/>
      <c r="Q727" s="884"/>
      <c r="R727" s="884"/>
      <c r="S727" s="884"/>
      <c r="T727" s="884"/>
      <c r="U727" s="884"/>
      <c r="V727" s="884"/>
      <c r="W727" s="884"/>
      <c r="X727" s="884"/>
      <c r="Y727" s="884"/>
      <c r="Z727" s="884"/>
    </row>
    <row r="728" spans="1:26" ht="12.75" customHeight="1">
      <c r="A728" s="884"/>
      <c r="B728" s="884"/>
      <c r="C728" s="884"/>
      <c r="D728" s="884"/>
      <c r="E728" s="884"/>
      <c r="F728" s="885"/>
      <c r="G728" s="884"/>
      <c r="H728" s="884"/>
      <c r="I728" s="884"/>
      <c r="J728" s="884"/>
      <c r="K728" s="886"/>
      <c r="L728" s="884"/>
      <c r="M728" s="884"/>
      <c r="N728" s="884"/>
      <c r="O728" s="884"/>
      <c r="P728" s="884"/>
      <c r="Q728" s="884"/>
      <c r="R728" s="884"/>
      <c r="S728" s="884"/>
      <c r="T728" s="884"/>
      <c r="U728" s="884"/>
      <c r="V728" s="884"/>
      <c r="W728" s="884"/>
      <c r="X728" s="884"/>
      <c r="Y728" s="884"/>
      <c r="Z728" s="884"/>
    </row>
    <row r="729" spans="1:26" ht="12.75" customHeight="1">
      <c r="A729" s="884"/>
      <c r="B729" s="884"/>
      <c r="C729" s="884"/>
      <c r="D729" s="884"/>
      <c r="E729" s="884"/>
      <c r="F729" s="885"/>
      <c r="G729" s="884"/>
      <c r="H729" s="884"/>
      <c r="I729" s="884"/>
      <c r="J729" s="884"/>
      <c r="K729" s="886"/>
      <c r="L729" s="884"/>
      <c r="M729" s="884"/>
      <c r="N729" s="884"/>
      <c r="O729" s="884"/>
      <c r="P729" s="884"/>
      <c r="Q729" s="884"/>
      <c r="R729" s="884"/>
      <c r="S729" s="884"/>
      <c r="T729" s="884"/>
      <c r="U729" s="884"/>
      <c r="V729" s="884"/>
      <c r="W729" s="884"/>
      <c r="X729" s="884"/>
      <c r="Y729" s="884"/>
      <c r="Z729" s="884"/>
    </row>
    <row r="730" spans="1:26" ht="12.75" customHeight="1">
      <c r="A730" s="884"/>
      <c r="B730" s="884"/>
      <c r="C730" s="884"/>
      <c r="D730" s="884"/>
      <c r="E730" s="884"/>
      <c r="F730" s="885"/>
      <c r="G730" s="884"/>
      <c r="H730" s="884"/>
      <c r="I730" s="884"/>
      <c r="J730" s="884"/>
      <c r="K730" s="886"/>
      <c r="L730" s="884"/>
      <c r="M730" s="884"/>
      <c r="N730" s="884"/>
      <c r="O730" s="884"/>
      <c r="P730" s="884"/>
      <c r="Q730" s="884"/>
      <c r="R730" s="884"/>
      <c r="S730" s="884"/>
      <c r="T730" s="884"/>
      <c r="U730" s="884"/>
      <c r="V730" s="884"/>
      <c r="W730" s="884"/>
      <c r="X730" s="884"/>
      <c r="Y730" s="884"/>
      <c r="Z730" s="884"/>
    </row>
    <row r="731" spans="1:26" ht="12.75" customHeight="1">
      <c r="A731" s="884"/>
      <c r="B731" s="884"/>
      <c r="C731" s="884"/>
      <c r="D731" s="884"/>
      <c r="E731" s="884"/>
      <c r="F731" s="885"/>
      <c r="G731" s="884"/>
      <c r="H731" s="884"/>
      <c r="I731" s="884"/>
      <c r="J731" s="884"/>
      <c r="K731" s="886"/>
      <c r="L731" s="884"/>
      <c r="M731" s="884"/>
      <c r="N731" s="884"/>
      <c r="O731" s="884"/>
      <c r="P731" s="884"/>
      <c r="Q731" s="884"/>
      <c r="R731" s="884"/>
      <c r="S731" s="884"/>
      <c r="T731" s="884"/>
      <c r="U731" s="884"/>
      <c r="V731" s="884"/>
      <c r="W731" s="884"/>
      <c r="X731" s="884"/>
      <c r="Y731" s="884"/>
      <c r="Z731" s="884"/>
    </row>
    <row r="732" spans="1:26" ht="12.75" customHeight="1">
      <c r="A732" s="884"/>
      <c r="B732" s="884"/>
      <c r="C732" s="884"/>
      <c r="D732" s="884"/>
      <c r="E732" s="884"/>
      <c r="F732" s="885"/>
      <c r="G732" s="884"/>
      <c r="H732" s="884"/>
      <c r="I732" s="884"/>
      <c r="J732" s="884"/>
      <c r="K732" s="886"/>
      <c r="L732" s="884"/>
      <c r="M732" s="884"/>
      <c r="N732" s="884"/>
      <c r="O732" s="884"/>
      <c r="P732" s="884"/>
      <c r="Q732" s="884"/>
      <c r="R732" s="884"/>
      <c r="S732" s="884"/>
      <c r="T732" s="884"/>
      <c r="U732" s="884"/>
      <c r="V732" s="884"/>
      <c r="W732" s="884"/>
      <c r="X732" s="884"/>
      <c r="Y732" s="884"/>
      <c r="Z732" s="884"/>
    </row>
    <row r="733" spans="1:26" ht="12.75" customHeight="1">
      <c r="A733" s="884"/>
      <c r="B733" s="884"/>
      <c r="C733" s="884"/>
      <c r="D733" s="884"/>
      <c r="E733" s="884"/>
      <c r="F733" s="885"/>
      <c r="G733" s="884"/>
      <c r="H733" s="884"/>
      <c r="I733" s="884"/>
      <c r="J733" s="884"/>
      <c r="K733" s="886"/>
      <c r="L733" s="884"/>
      <c r="M733" s="884"/>
      <c r="N733" s="884"/>
      <c r="O733" s="884"/>
      <c r="P733" s="884"/>
      <c r="Q733" s="884"/>
      <c r="R733" s="884"/>
      <c r="S733" s="884"/>
      <c r="T733" s="884"/>
      <c r="U733" s="884"/>
      <c r="V733" s="884"/>
      <c r="W733" s="884"/>
      <c r="X733" s="884"/>
      <c r="Y733" s="884"/>
      <c r="Z733" s="884"/>
    </row>
    <row r="734" spans="1:26" ht="12.75" customHeight="1">
      <c r="A734" s="884"/>
      <c r="B734" s="884"/>
      <c r="C734" s="884"/>
      <c r="D734" s="884"/>
      <c r="E734" s="884"/>
      <c r="F734" s="885"/>
      <c r="G734" s="884"/>
      <c r="H734" s="884"/>
      <c r="I734" s="884"/>
      <c r="J734" s="884"/>
      <c r="K734" s="886"/>
      <c r="L734" s="884"/>
      <c r="M734" s="884"/>
      <c r="N734" s="884"/>
      <c r="O734" s="884"/>
      <c r="P734" s="884"/>
      <c r="Q734" s="884"/>
      <c r="R734" s="884"/>
      <c r="S734" s="884"/>
      <c r="T734" s="884"/>
      <c r="U734" s="884"/>
      <c r="V734" s="884"/>
      <c r="W734" s="884"/>
      <c r="X734" s="884"/>
      <c r="Y734" s="884"/>
      <c r="Z734" s="884"/>
    </row>
    <row r="735" spans="1:26" ht="12.75" customHeight="1">
      <c r="A735" s="884"/>
      <c r="B735" s="884"/>
      <c r="C735" s="884"/>
      <c r="D735" s="884"/>
      <c r="E735" s="884"/>
      <c r="F735" s="885"/>
      <c r="G735" s="884"/>
      <c r="H735" s="884"/>
      <c r="I735" s="884"/>
      <c r="J735" s="884"/>
      <c r="K735" s="886"/>
      <c r="L735" s="884"/>
      <c r="M735" s="884"/>
      <c r="N735" s="884"/>
      <c r="O735" s="884"/>
      <c r="P735" s="884"/>
      <c r="Q735" s="884"/>
      <c r="R735" s="884"/>
      <c r="S735" s="884"/>
      <c r="T735" s="884"/>
      <c r="U735" s="884"/>
      <c r="V735" s="884"/>
      <c r="W735" s="884"/>
      <c r="X735" s="884"/>
      <c r="Y735" s="884"/>
      <c r="Z735" s="884"/>
    </row>
    <row r="736" spans="1:26" ht="12.75" customHeight="1">
      <c r="A736" s="884"/>
      <c r="B736" s="884"/>
      <c r="C736" s="884"/>
      <c r="D736" s="884"/>
      <c r="E736" s="884"/>
      <c r="F736" s="885"/>
      <c r="G736" s="884"/>
      <c r="H736" s="884"/>
      <c r="I736" s="884"/>
      <c r="J736" s="884"/>
      <c r="K736" s="886"/>
      <c r="L736" s="884"/>
      <c r="M736" s="884"/>
      <c r="N736" s="884"/>
      <c r="O736" s="884"/>
      <c r="P736" s="884"/>
      <c r="Q736" s="884"/>
      <c r="R736" s="884"/>
      <c r="S736" s="884"/>
      <c r="T736" s="884"/>
      <c r="U736" s="884"/>
      <c r="V736" s="884"/>
      <c r="W736" s="884"/>
      <c r="X736" s="884"/>
      <c r="Y736" s="884"/>
      <c r="Z736" s="884"/>
    </row>
    <row r="737" spans="1:26" ht="12.75" customHeight="1">
      <c r="A737" s="884"/>
      <c r="B737" s="884"/>
      <c r="C737" s="884"/>
      <c r="D737" s="884"/>
      <c r="E737" s="884"/>
      <c r="F737" s="885"/>
      <c r="G737" s="884"/>
      <c r="H737" s="884"/>
      <c r="I737" s="884"/>
      <c r="J737" s="884"/>
      <c r="K737" s="886"/>
      <c r="L737" s="884"/>
      <c r="M737" s="884"/>
      <c r="N737" s="884"/>
      <c r="O737" s="884"/>
      <c r="P737" s="884"/>
      <c r="Q737" s="884"/>
      <c r="R737" s="884"/>
      <c r="S737" s="884"/>
      <c r="T737" s="884"/>
      <c r="U737" s="884"/>
      <c r="V737" s="884"/>
      <c r="W737" s="884"/>
      <c r="X737" s="884"/>
      <c r="Y737" s="884"/>
      <c r="Z737" s="884"/>
    </row>
    <row r="738" spans="1:26" ht="12.75" customHeight="1">
      <c r="A738" s="884"/>
      <c r="B738" s="884"/>
      <c r="C738" s="884"/>
      <c r="D738" s="884"/>
      <c r="E738" s="884"/>
      <c r="F738" s="885"/>
      <c r="G738" s="884"/>
      <c r="H738" s="884"/>
      <c r="I738" s="884"/>
      <c r="J738" s="884"/>
      <c r="K738" s="886"/>
      <c r="L738" s="884"/>
      <c r="M738" s="884"/>
      <c r="N738" s="884"/>
      <c r="O738" s="884"/>
      <c r="P738" s="884"/>
      <c r="Q738" s="884"/>
      <c r="R738" s="884"/>
      <c r="S738" s="884"/>
      <c r="T738" s="884"/>
      <c r="U738" s="884"/>
      <c r="V738" s="884"/>
      <c r="W738" s="884"/>
      <c r="X738" s="884"/>
      <c r="Y738" s="884"/>
      <c r="Z738" s="884"/>
    </row>
    <row r="739" spans="1:26" ht="12.75" customHeight="1">
      <c r="A739" s="884"/>
      <c r="B739" s="884"/>
      <c r="C739" s="884"/>
      <c r="D739" s="884"/>
      <c r="E739" s="884"/>
      <c r="F739" s="885"/>
      <c r="G739" s="884"/>
      <c r="H739" s="884"/>
      <c r="I739" s="884"/>
      <c r="J739" s="884"/>
      <c r="K739" s="886"/>
      <c r="L739" s="884"/>
      <c r="M739" s="884"/>
      <c r="N739" s="884"/>
      <c r="O739" s="884"/>
      <c r="P739" s="884"/>
      <c r="Q739" s="884"/>
      <c r="R739" s="884"/>
      <c r="S739" s="884"/>
      <c r="T739" s="884"/>
      <c r="U739" s="884"/>
      <c r="V739" s="884"/>
      <c r="W739" s="884"/>
      <c r="X739" s="884"/>
      <c r="Y739" s="884"/>
      <c r="Z739" s="884"/>
    </row>
    <row r="740" spans="1:26" ht="12.75" customHeight="1">
      <c r="A740" s="884"/>
      <c r="B740" s="884"/>
      <c r="C740" s="884"/>
      <c r="D740" s="884"/>
      <c r="E740" s="884"/>
      <c r="F740" s="885"/>
      <c r="G740" s="884"/>
      <c r="H740" s="884"/>
      <c r="I740" s="884"/>
      <c r="J740" s="884"/>
      <c r="K740" s="886"/>
      <c r="L740" s="884"/>
      <c r="M740" s="884"/>
      <c r="N740" s="884"/>
      <c r="O740" s="884"/>
      <c r="P740" s="884"/>
      <c r="Q740" s="884"/>
      <c r="R740" s="884"/>
      <c r="S740" s="884"/>
      <c r="T740" s="884"/>
      <c r="U740" s="884"/>
      <c r="V740" s="884"/>
      <c r="W740" s="884"/>
      <c r="X740" s="884"/>
      <c r="Y740" s="884"/>
      <c r="Z740" s="884"/>
    </row>
    <row r="741" spans="1:26" ht="12.75" customHeight="1">
      <c r="A741" s="884"/>
      <c r="B741" s="884"/>
      <c r="C741" s="884"/>
      <c r="D741" s="884"/>
      <c r="E741" s="884"/>
      <c r="F741" s="885"/>
      <c r="G741" s="884"/>
      <c r="H741" s="884"/>
      <c r="I741" s="884"/>
      <c r="J741" s="884"/>
      <c r="K741" s="886"/>
      <c r="L741" s="884"/>
      <c r="M741" s="884"/>
      <c r="N741" s="884"/>
      <c r="O741" s="884"/>
      <c r="P741" s="884"/>
      <c r="Q741" s="884"/>
      <c r="R741" s="884"/>
      <c r="S741" s="884"/>
      <c r="T741" s="884"/>
      <c r="U741" s="884"/>
      <c r="V741" s="884"/>
      <c r="W741" s="884"/>
      <c r="X741" s="884"/>
      <c r="Y741" s="884"/>
      <c r="Z741" s="884"/>
    </row>
    <row r="742" spans="1:26" ht="12.75" customHeight="1">
      <c r="A742" s="884"/>
      <c r="B742" s="884"/>
      <c r="C742" s="884"/>
      <c r="D742" s="884"/>
      <c r="E742" s="884"/>
      <c r="F742" s="885"/>
      <c r="G742" s="884"/>
      <c r="H742" s="884"/>
      <c r="I742" s="884"/>
      <c r="J742" s="884"/>
      <c r="K742" s="886"/>
      <c r="L742" s="884"/>
      <c r="M742" s="884"/>
      <c r="N742" s="884"/>
      <c r="O742" s="884"/>
      <c r="P742" s="884"/>
      <c r="Q742" s="884"/>
      <c r="R742" s="884"/>
      <c r="S742" s="884"/>
      <c r="T742" s="884"/>
      <c r="U742" s="884"/>
      <c r="V742" s="884"/>
      <c r="W742" s="884"/>
      <c r="X742" s="884"/>
      <c r="Y742" s="884"/>
      <c r="Z742" s="884"/>
    </row>
    <row r="743" spans="1:26" ht="12.75" customHeight="1">
      <c r="A743" s="884"/>
      <c r="B743" s="884"/>
      <c r="C743" s="884"/>
      <c r="D743" s="884"/>
      <c r="E743" s="884"/>
      <c r="F743" s="885"/>
      <c r="G743" s="884"/>
      <c r="H743" s="884"/>
      <c r="I743" s="884"/>
      <c r="J743" s="884"/>
      <c r="K743" s="886"/>
      <c r="L743" s="884"/>
      <c r="M743" s="884"/>
      <c r="N743" s="884"/>
      <c r="O743" s="884"/>
      <c r="P743" s="884"/>
      <c r="Q743" s="884"/>
      <c r="R743" s="884"/>
      <c r="S743" s="884"/>
      <c r="T743" s="884"/>
      <c r="U743" s="884"/>
      <c r="V743" s="884"/>
      <c r="W743" s="884"/>
      <c r="X743" s="884"/>
      <c r="Y743" s="884"/>
      <c r="Z743" s="884"/>
    </row>
    <row r="744" spans="1:26" ht="12.75" customHeight="1">
      <c r="A744" s="884"/>
      <c r="B744" s="884"/>
      <c r="C744" s="884"/>
      <c r="D744" s="884"/>
      <c r="E744" s="884"/>
      <c r="F744" s="885"/>
      <c r="G744" s="884"/>
      <c r="H744" s="884"/>
      <c r="I744" s="884"/>
      <c r="J744" s="884"/>
      <c r="K744" s="886"/>
      <c r="L744" s="884"/>
      <c r="M744" s="884"/>
      <c r="N744" s="884"/>
      <c r="O744" s="884"/>
      <c r="P744" s="884"/>
      <c r="Q744" s="884"/>
      <c r="R744" s="884"/>
      <c r="S744" s="884"/>
      <c r="T744" s="884"/>
      <c r="U744" s="884"/>
      <c r="V744" s="884"/>
      <c r="W744" s="884"/>
      <c r="X744" s="884"/>
      <c r="Y744" s="884"/>
      <c r="Z744" s="884"/>
    </row>
    <row r="745" spans="1:26" ht="12.75" customHeight="1">
      <c r="A745" s="884"/>
      <c r="B745" s="884"/>
      <c r="C745" s="884"/>
      <c r="D745" s="884"/>
      <c r="E745" s="884"/>
      <c r="F745" s="885"/>
      <c r="G745" s="884"/>
      <c r="H745" s="884"/>
      <c r="I745" s="884"/>
      <c r="J745" s="884"/>
      <c r="K745" s="886"/>
      <c r="L745" s="884"/>
      <c r="M745" s="884"/>
      <c r="N745" s="884"/>
      <c r="O745" s="884"/>
      <c r="P745" s="884"/>
      <c r="Q745" s="884"/>
      <c r="R745" s="884"/>
      <c r="S745" s="884"/>
      <c r="T745" s="884"/>
      <c r="U745" s="884"/>
      <c r="V745" s="884"/>
      <c r="W745" s="884"/>
      <c r="X745" s="884"/>
      <c r="Y745" s="884"/>
      <c r="Z745" s="884"/>
    </row>
    <row r="746" spans="1:26" ht="12.75" customHeight="1">
      <c r="A746" s="884"/>
      <c r="B746" s="884"/>
      <c r="C746" s="884"/>
      <c r="D746" s="884"/>
      <c r="E746" s="884"/>
      <c r="F746" s="885"/>
      <c r="G746" s="884"/>
      <c r="H746" s="884"/>
      <c r="I746" s="884"/>
      <c r="J746" s="884"/>
      <c r="K746" s="886"/>
      <c r="L746" s="884"/>
      <c r="M746" s="884"/>
      <c r="N746" s="884"/>
      <c r="O746" s="884"/>
      <c r="P746" s="884"/>
      <c r="Q746" s="884"/>
      <c r="R746" s="884"/>
      <c r="S746" s="884"/>
      <c r="T746" s="884"/>
      <c r="U746" s="884"/>
      <c r="V746" s="884"/>
      <c r="W746" s="884"/>
      <c r="X746" s="884"/>
      <c r="Y746" s="884"/>
      <c r="Z746" s="884"/>
    </row>
    <row r="747" spans="1:26" ht="12.75" customHeight="1">
      <c r="A747" s="884"/>
      <c r="B747" s="884"/>
      <c r="C747" s="884"/>
      <c r="D747" s="884"/>
      <c r="E747" s="884"/>
      <c r="F747" s="885"/>
      <c r="G747" s="884"/>
      <c r="H747" s="884"/>
      <c r="I747" s="884"/>
      <c r="J747" s="884"/>
      <c r="K747" s="886"/>
      <c r="L747" s="884"/>
      <c r="M747" s="884"/>
      <c r="N747" s="884"/>
      <c r="O747" s="884"/>
      <c r="P747" s="884"/>
      <c r="Q747" s="884"/>
      <c r="R747" s="884"/>
      <c r="S747" s="884"/>
      <c r="T747" s="884"/>
      <c r="U747" s="884"/>
      <c r="V747" s="884"/>
      <c r="W747" s="884"/>
      <c r="X747" s="884"/>
      <c r="Y747" s="884"/>
      <c r="Z747" s="884"/>
    </row>
    <row r="748" spans="1:26" ht="12.75" customHeight="1">
      <c r="A748" s="884"/>
      <c r="B748" s="884"/>
      <c r="C748" s="884"/>
      <c r="D748" s="884"/>
      <c r="E748" s="884"/>
      <c r="F748" s="885"/>
      <c r="G748" s="884"/>
      <c r="H748" s="884"/>
      <c r="I748" s="884"/>
      <c r="J748" s="884"/>
      <c r="K748" s="886"/>
      <c r="L748" s="884"/>
      <c r="M748" s="884"/>
      <c r="N748" s="884"/>
      <c r="O748" s="884"/>
      <c r="P748" s="884"/>
      <c r="Q748" s="884"/>
      <c r="R748" s="884"/>
      <c r="S748" s="884"/>
      <c r="T748" s="884"/>
      <c r="U748" s="884"/>
      <c r="V748" s="884"/>
      <c r="W748" s="884"/>
      <c r="X748" s="884"/>
      <c r="Y748" s="884"/>
      <c r="Z748" s="884"/>
    </row>
    <row r="749" spans="1:26" ht="12.75" customHeight="1">
      <c r="A749" s="884"/>
      <c r="B749" s="884"/>
      <c r="C749" s="884"/>
      <c r="D749" s="884"/>
      <c r="E749" s="884"/>
      <c r="F749" s="885"/>
      <c r="G749" s="884"/>
      <c r="H749" s="884"/>
      <c r="I749" s="884"/>
      <c r="J749" s="884"/>
      <c r="K749" s="886"/>
      <c r="L749" s="884"/>
      <c r="M749" s="884"/>
      <c r="N749" s="884"/>
      <c r="O749" s="884"/>
      <c r="P749" s="884"/>
      <c r="Q749" s="884"/>
      <c r="R749" s="884"/>
      <c r="S749" s="884"/>
      <c r="T749" s="884"/>
      <c r="U749" s="884"/>
      <c r="V749" s="884"/>
      <c r="W749" s="884"/>
      <c r="X749" s="884"/>
      <c r="Y749" s="884"/>
      <c r="Z749" s="884"/>
    </row>
    <row r="750" spans="1:26" ht="12.75" customHeight="1">
      <c r="A750" s="884"/>
      <c r="B750" s="884"/>
      <c r="C750" s="884"/>
      <c r="D750" s="884"/>
      <c r="E750" s="884"/>
      <c r="F750" s="885"/>
      <c r="G750" s="884"/>
      <c r="H750" s="884"/>
      <c r="I750" s="884"/>
      <c r="J750" s="884"/>
      <c r="K750" s="886"/>
      <c r="L750" s="884"/>
      <c r="M750" s="884"/>
      <c r="N750" s="884"/>
      <c r="O750" s="884"/>
      <c r="P750" s="884"/>
      <c r="Q750" s="884"/>
      <c r="R750" s="884"/>
      <c r="S750" s="884"/>
      <c r="T750" s="884"/>
      <c r="U750" s="884"/>
      <c r="V750" s="884"/>
      <c r="W750" s="884"/>
      <c r="X750" s="884"/>
      <c r="Y750" s="884"/>
      <c r="Z750" s="884"/>
    </row>
    <row r="751" spans="1:26" ht="12.75" customHeight="1">
      <c r="A751" s="884"/>
      <c r="B751" s="884"/>
      <c r="C751" s="884"/>
      <c r="D751" s="884"/>
      <c r="E751" s="884"/>
      <c r="F751" s="885"/>
      <c r="G751" s="884"/>
      <c r="H751" s="884"/>
      <c r="I751" s="884"/>
      <c r="J751" s="884"/>
      <c r="K751" s="886"/>
      <c r="L751" s="884"/>
      <c r="M751" s="884"/>
      <c r="N751" s="884"/>
      <c r="O751" s="884"/>
      <c r="P751" s="884"/>
      <c r="Q751" s="884"/>
      <c r="R751" s="884"/>
      <c r="S751" s="884"/>
      <c r="T751" s="884"/>
      <c r="U751" s="884"/>
      <c r="V751" s="884"/>
      <c r="W751" s="884"/>
      <c r="X751" s="884"/>
      <c r="Y751" s="884"/>
      <c r="Z751" s="884"/>
    </row>
    <row r="752" spans="1:26" ht="12.75" customHeight="1">
      <c r="A752" s="884"/>
      <c r="B752" s="884"/>
      <c r="C752" s="884"/>
      <c r="D752" s="884"/>
      <c r="E752" s="884"/>
      <c r="F752" s="885"/>
      <c r="G752" s="884"/>
      <c r="H752" s="884"/>
      <c r="I752" s="884"/>
      <c r="J752" s="884"/>
      <c r="K752" s="886"/>
      <c r="L752" s="884"/>
      <c r="M752" s="884"/>
      <c r="N752" s="884"/>
      <c r="O752" s="884"/>
      <c r="P752" s="884"/>
      <c r="Q752" s="884"/>
      <c r="R752" s="884"/>
      <c r="S752" s="884"/>
      <c r="T752" s="884"/>
      <c r="U752" s="884"/>
      <c r="V752" s="884"/>
      <c r="W752" s="884"/>
      <c r="X752" s="884"/>
      <c r="Y752" s="884"/>
      <c r="Z752" s="884"/>
    </row>
    <row r="753" spans="1:26" ht="12.75" customHeight="1">
      <c r="A753" s="884"/>
      <c r="B753" s="884"/>
      <c r="C753" s="884"/>
      <c r="D753" s="884"/>
      <c r="E753" s="884"/>
      <c r="F753" s="885"/>
      <c r="G753" s="884"/>
      <c r="H753" s="884"/>
      <c r="I753" s="884"/>
      <c r="J753" s="884"/>
      <c r="K753" s="886"/>
      <c r="L753" s="884"/>
      <c r="M753" s="884"/>
      <c r="N753" s="884"/>
      <c r="O753" s="884"/>
      <c r="P753" s="884"/>
      <c r="Q753" s="884"/>
      <c r="R753" s="884"/>
      <c r="S753" s="884"/>
      <c r="T753" s="884"/>
      <c r="U753" s="884"/>
      <c r="V753" s="884"/>
      <c r="W753" s="884"/>
      <c r="X753" s="884"/>
      <c r="Y753" s="884"/>
      <c r="Z753" s="884"/>
    </row>
    <row r="754" spans="1:26" ht="12.75" customHeight="1">
      <c r="A754" s="884"/>
      <c r="B754" s="884"/>
      <c r="C754" s="884"/>
      <c r="D754" s="884"/>
      <c r="E754" s="884"/>
      <c r="F754" s="885"/>
      <c r="G754" s="884"/>
      <c r="H754" s="884"/>
      <c r="I754" s="884"/>
      <c r="J754" s="884"/>
      <c r="K754" s="886"/>
      <c r="L754" s="884"/>
      <c r="M754" s="884"/>
      <c r="N754" s="884"/>
      <c r="O754" s="884"/>
      <c r="P754" s="884"/>
      <c r="Q754" s="884"/>
      <c r="R754" s="884"/>
      <c r="S754" s="884"/>
      <c r="T754" s="884"/>
      <c r="U754" s="884"/>
      <c r="V754" s="884"/>
      <c r="W754" s="884"/>
      <c r="X754" s="884"/>
      <c r="Y754" s="884"/>
      <c r="Z754" s="884"/>
    </row>
    <row r="755" spans="1:26" ht="12.75" customHeight="1">
      <c r="A755" s="884"/>
      <c r="B755" s="884"/>
      <c r="C755" s="884"/>
      <c r="D755" s="884"/>
      <c r="E755" s="884"/>
      <c r="F755" s="885"/>
      <c r="G755" s="884"/>
      <c r="H755" s="884"/>
      <c r="I755" s="884"/>
      <c r="J755" s="884"/>
      <c r="K755" s="886"/>
      <c r="L755" s="884"/>
      <c r="M755" s="884"/>
      <c r="N755" s="884"/>
      <c r="O755" s="884"/>
      <c r="P755" s="884"/>
      <c r="Q755" s="884"/>
      <c r="R755" s="884"/>
      <c r="S755" s="884"/>
      <c r="T755" s="884"/>
      <c r="U755" s="884"/>
      <c r="V755" s="884"/>
      <c r="W755" s="884"/>
      <c r="X755" s="884"/>
      <c r="Y755" s="884"/>
      <c r="Z755" s="884"/>
    </row>
    <row r="756" spans="1:26" ht="12.75" customHeight="1">
      <c r="A756" s="884"/>
      <c r="B756" s="884"/>
      <c r="C756" s="884"/>
      <c r="D756" s="884"/>
      <c r="E756" s="884"/>
      <c r="F756" s="885"/>
      <c r="G756" s="884"/>
      <c r="H756" s="884"/>
      <c r="I756" s="884"/>
      <c r="J756" s="884"/>
      <c r="K756" s="886"/>
      <c r="L756" s="884"/>
      <c r="M756" s="884"/>
      <c r="N756" s="884"/>
      <c r="O756" s="884"/>
      <c r="P756" s="884"/>
      <c r="Q756" s="884"/>
      <c r="R756" s="884"/>
      <c r="S756" s="884"/>
      <c r="T756" s="884"/>
      <c r="U756" s="884"/>
      <c r="V756" s="884"/>
      <c r="W756" s="884"/>
      <c r="X756" s="884"/>
      <c r="Y756" s="884"/>
      <c r="Z756" s="884"/>
    </row>
    <row r="757" spans="1:26" ht="12.75" customHeight="1">
      <c r="A757" s="884"/>
      <c r="B757" s="884"/>
      <c r="C757" s="884"/>
      <c r="D757" s="884"/>
      <c r="E757" s="884"/>
      <c r="F757" s="885"/>
      <c r="G757" s="884"/>
      <c r="H757" s="884"/>
      <c r="I757" s="884"/>
      <c r="J757" s="884"/>
      <c r="K757" s="886"/>
      <c r="L757" s="884"/>
      <c r="M757" s="884"/>
      <c r="N757" s="884"/>
      <c r="O757" s="884"/>
      <c r="P757" s="884"/>
      <c r="Q757" s="884"/>
      <c r="R757" s="884"/>
      <c r="S757" s="884"/>
      <c r="T757" s="884"/>
      <c r="U757" s="884"/>
      <c r="V757" s="884"/>
      <c r="W757" s="884"/>
      <c r="X757" s="884"/>
      <c r="Y757" s="884"/>
      <c r="Z757" s="884"/>
    </row>
    <row r="758" spans="1:26" ht="12.75" customHeight="1">
      <c r="A758" s="884"/>
      <c r="B758" s="884"/>
      <c r="C758" s="884"/>
      <c r="D758" s="884"/>
      <c r="E758" s="884"/>
      <c r="F758" s="885"/>
      <c r="G758" s="884"/>
      <c r="H758" s="884"/>
      <c r="I758" s="884"/>
      <c r="J758" s="884"/>
      <c r="K758" s="886"/>
      <c r="L758" s="884"/>
      <c r="M758" s="884"/>
      <c r="N758" s="884"/>
      <c r="O758" s="884"/>
      <c r="P758" s="884"/>
      <c r="Q758" s="884"/>
      <c r="R758" s="884"/>
      <c r="S758" s="884"/>
      <c r="T758" s="884"/>
      <c r="U758" s="884"/>
      <c r="V758" s="884"/>
      <c r="W758" s="884"/>
      <c r="X758" s="884"/>
      <c r="Y758" s="884"/>
      <c r="Z758" s="884"/>
    </row>
    <row r="759" spans="1:26" ht="12.75" customHeight="1">
      <c r="A759" s="884"/>
      <c r="B759" s="884"/>
      <c r="C759" s="884"/>
      <c r="D759" s="884"/>
      <c r="E759" s="884"/>
      <c r="F759" s="885"/>
      <c r="G759" s="884"/>
      <c r="H759" s="884"/>
      <c r="I759" s="884"/>
      <c r="J759" s="884"/>
      <c r="K759" s="886"/>
      <c r="L759" s="884"/>
      <c r="M759" s="884"/>
      <c r="N759" s="884"/>
      <c r="O759" s="884"/>
      <c r="P759" s="884"/>
      <c r="Q759" s="884"/>
      <c r="R759" s="884"/>
      <c r="S759" s="884"/>
      <c r="T759" s="884"/>
      <c r="U759" s="884"/>
      <c r="V759" s="884"/>
      <c r="W759" s="884"/>
      <c r="X759" s="884"/>
      <c r="Y759" s="884"/>
      <c r="Z759" s="884"/>
    </row>
    <row r="760" spans="1:26" ht="12.75" customHeight="1">
      <c r="A760" s="884"/>
      <c r="B760" s="884"/>
      <c r="C760" s="884"/>
      <c r="D760" s="884"/>
      <c r="E760" s="884"/>
      <c r="F760" s="885"/>
      <c r="G760" s="884"/>
      <c r="H760" s="884"/>
      <c r="I760" s="884"/>
      <c r="J760" s="884"/>
      <c r="K760" s="886"/>
      <c r="L760" s="884"/>
      <c r="M760" s="884"/>
      <c r="N760" s="884"/>
      <c r="O760" s="884"/>
      <c r="P760" s="884"/>
      <c r="Q760" s="884"/>
      <c r="R760" s="884"/>
      <c r="S760" s="884"/>
      <c r="T760" s="884"/>
      <c r="U760" s="884"/>
      <c r="V760" s="884"/>
      <c r="W760" s="884"/>
      <c r="X760" s="884"/>
      <c r="Y760" s="884"/>
      <c r="Z760" s="884"/>
    </row>
    <row r="761" spans="1:26" ht="12.75" customHeight="1">
      <c r="A761" s="884"/>
      <c r="B761" s="884"/>
      <c r="C761" s="884"/>
      <c r="D761" s="884"/>
      <c r="E761" s="884"/>
      <c r="F761" s="885"/>
      <c r="G761" s="884"/>
      <c r="H761" s="884"/>
      <c r="I761" s="884"/>
      <c r="J761" s="884"/>
      <c r="K761" s="886"/>
      <c r="L761" s="884"/>
      <c r="M761" s="884"/>
      <c r="N761" s="884"/>
      <c r="O761" s="884"/>
      <c r="P761" s="884"/>
      <c r="Q761" s="884"/>
      <c r="R761" s="884"/>
      <c r="S761" s="884"/>
      <c r="T761" s="884"/>
      <c r="U761" s="884"/>
      <c r="V761" s="884"/>
      <c r="W761" s="884"/>
      <c r="X761" s="884"/>
      <c r="Y761" s="884"/>
      <c r="Z761" s="884"/>
    </row>
    <row r="762" spans="1:26" ht="12.75" customHeight="1">
      <c r="A762" s="884"/>
      <c r="B762" s="884"/>
      <c r="C762" s="884"/>
      <c r="D762" s="884"/>
      <c r="E762" s="884"/>
      <c r="F762" s="885"/>
      <c r="G762" s="884"/>
      <c r="H762" s="884"/>
      <c r="I762" s="884"/>
      <c r="J762" s="884"/>
      <c r="K762" s="886"/>
      <c r="L762" s="884"/>
      <c r="M762" s="884"/>
      <c r="N762" s="884"/>
      <c r="O762" s="884"/>
      <c r="P762" s="884"/>
      <c r="Q762" s="884"/>
      <c r="R762" s="884"/>
      <c r="S762" s="884"/>
      <c r="T762" s="884"/>
      <c r="U762" s="884"/>
      <c r="V762" s="884"/>
      <c r="W762" s="884"/>
      <c r="X762" s="884"/>
      <c r="Y762" s="884"/>
      <c r="Z762" s="884"/>
    </row>
    <row r="763" spans="1:26" ht="12.75" customHeight="1">
      <c r="A763" s="884"/>
      <c r="B763" s="884"/>
      <c r="C763" s="884"/>
      <c r="D763" s="884"/>
      <c r="E763" s="884"/>
      <c r="F763" s="885"/>
      <c r="G763" s="884"/>
      <c r="H763" s="884"/>
      <c r="I763" s="884"/>
      <c r="J763" s="884"/>
      <c r="K763" s="886"/>
      <c r="L763" s="884"/>
      <c r="M763" s="884"/>
      <c r="N763" s="884"/>
      <c r="O763" s="884"/>
      <c r="P763" s="884"/>
      <c r="Q763" s="884"/>
      <c r="R763" s="884"/>
      <c r="S763" s="884"/>
      <c r="T763" s="884"/>
      <c r="U763" s="884"/>
      <c r="V763" s="884"/>
      <c r="W763" s="884"/>
      <c r="X763" s="884"/>
      <c r="Y763" s="884"/>
      <c r="Z763" s="884"/>
    </row>
    <row r="764" spans="1:26" ht="12.75" customHeight="1">
      <c r="A764" s="884"/>
      <c r="B764" s="884"/>
      <c r="C764" s="884"/>
      <c r="D764" s="884"/>
      <c r="E764" s="884"/>
      <c r="F764" s="885"/>
      <c r="G764" s="884"/>
      <c r="H764" s="884"/>
      <c r="I764" s="884"/>
      <c r="J764" s="884"/>
      <c r="K764" s="886"/>
      <c r="L764" s="884"/>
      <c r="M764" s="884"/>
      <c r="N764" s="884"/>
      <c r="O764" s="884"/>
      <c r="P764" s="884"/>
      <c r="Q764" s="884"/>
      <c r="R764" s="884"/>
      <c r="S764" s="884"/>
      <c r="T764" s="884"/>
      <c r="U764" s="884"/>
      <c r="V764" s="884"/>
      <c r="W764" s="884"/>
      <c r="X764" s="884"/>
      <c r="Y764" s="884"/>
      <c r="Z764" s="884"/>
    </row>
    <row r="765" spans="1:26" ht="12.75" customHeight="1">
      <c r="A765" s="884"/>
      <c r="B765" s="884"/>
      <c r="C765" s="884"/>
      <c r="D765" s="884"/>
      <c r="E765" s="884"/>
      <c r="F765" s="885"/>
      <c r="G765" s="884"/>
      <c r="H765" s="884"/>
      <c r="I765" s="884"/>
      <c r="J765" s="884"/>
      <c r="K765" s="886"/>
      <c r="L765" s="884"/>
      <c r="M765" s="884"/>
      <c r="N765" s="884"/>
      <c r="O765" s="884"/>
      <c r="P765" s="884"/>
      <c r="Q765" s="884"/>
      <c r="R765" s="884"/>
      <c r="S765" s="884"/>
      <c r="T765" s="884"/>
      <c r="U765" s="884"/>
      <c r="V765" s="884"/>
      <c r="W765" s="884"/>
      <c r="X765" s="884"/>
      <c r="Y765" s="884"/>
      <c r="Z765" s="884"/>
    </row>
    <row r="766" spans="1:26" ht="12.75" customHeight="1">
      <c r="A766" s="884"/>
      <c r="B766" s="884"/>
      <c r="C766" s="884"/>
      <c r="D766" s="884"/>
      <c r="E766" s="884"/>
      <c r="F766" s="885"/>
      <c r="G766" s="884"/>
      <c r="H766" s="884"/>
      <c r="I766" s="884"/>
      <c r="J766" s="884"/>
      <c r="K766" s="886"/>
      <c r="L766" s="884"/>
      <c r="M766" s="884"/>
      <c r="N766" s="884"/>
      <c r="O766" s="884"/>
      <c r="P766" s="884"/>
      <c r="Q766" s="884"/>
      <c r="R766" s="884"/>
      <c r="S766" s="884"/>
      <c r="T766" s="884"/>
      <c r="U766" s="884"/>
      <c r="V766" s="884"/>
      <c r="W766" s="884"/>
      <c r="X766" s="884"/>
      <c r="Y766" s="884"/>
      <c r="Z766" s="884"/>
    </row>
    <row r="767" spans="1:26" ht="12.75" customHeight="1">
      <c r="A767" s="884"/>
      <c r="B767" s="884"/>
      <c r="C767" s="884"/>
      <c r="D767" s="884"/>
      <c r="E767" s="884"/>
      <c r="F767" s="885"/>
      <c r="G767" s="884"/>
      <c r="H767" s="884"/>
      <c r="I767" s="884"/>
      <c r="J767" s="884"/>
      <c r="K767" s="886"/>
      <c r="L767" s="884"/>
      <c r="M767" s="884"/>
      <c r="N767" s="884"/>
      <c r="O767" s="884"/>
      <c r="P767" s="884"/>
      <c r="Q767" s="884"/>
      <c r="R767" s="884"/>
      <c r="S767" s="884"/>
      <c r="T767" s="884"/>
      <c r="U767" s="884"/>
      <c r="V767" s="884"/>
      <c r="W767" s="884"/>
      <c r="X767" s="884"/>
      <c r="Y767" s="884"/>
      <c r="Z767" s="884"/>
    </row>
    <row r="768" spans="1:26" ht="12.75" customHeight="1">
      <c r="A768" s="884"/>
      <c r="B768" s="884"/>
      <c r="C768" s="884"/>
      <c r="D768" s="884"/>
      <c r="E768" s="884"/>
      <c r="F768" s="885"/>
      <c r="G768" s="884"/>
      <c r="H768" s="884"/>
      <c r="I768" s="884"/>
      <c r="J768" s="884"/>
      <c r="K768" s="886"/>
      <c r="L768" s="884"/>
      <c r="M768" s="884"/>
      <c r="N768" s="884"/>
      <c r="O768" s="884"/>
      <c r="P768" s="884"/>
      <c r="Q768" s="884"/>
      <c r="R768" s="884"/>
      <c r="S768" s="884"/>
      <c r="T768" s="884"/>
      <c r="U768" s="884"/>
      <c r="V768" s="884"/>
      <c r="W768" s="884"/>
      <c r="X768" s="884"/>
      <c r="Y768" s="884"/>
      <c r="Z768" s="884"/>
    </row>
    <row r="769" spans="1:26" ht="12.75" customHeight="1">
      <c r="A769" s="884"/>
      <c r="B769" s="884"/>
      <c r="C769" s="884"/>
      <c r="D769" s="884"/>
      <c r="E769" s="884"/>
      <c r="F769" s="885"/>
      <c r="G769" s="884"/>
      <c r="H769" s="884"/>
      <c r="I769" s="884"/>
      <c r="J769" s="884"/>
      <c r="K769" s="886"/>
      <c r="L769" s="884"/>
      <c r="M769" s="884"/>
      <c r="N769" s="884"/>
      <c r="O769" s="884"/>
      <c r="P769" s="884"/>
      <c r="Q769" s="884"/>
      <c r="R769" s="884"/>
      <c r="S769" s="884"/>
      <c r="T769" s="884"/>
      <c r="U769" s="884"/>
      <c r="V769" s="884"/>
      <c r="W769" s="884"/>
      <c r="X769" s="884"/>
      <c r="Y769" s="884"/>
      <c r="Z769" s="884"/>
    </row>
    <row r="770" spans="1:26" ht="12.75" customHeight="1">
      <c r="A770" s="884"/>
      <c r="B770" s="884"/>
      <c r="C770" s="884"/>
      <c r="D770" s="884"/>
      <c r="E770" s="884"/>
      <c r="F770" s="885"/>
      <c r="G770" s="884"/>
      <c r="H770" s="884"/>
      <c r="I770" s="884"/>
      <c r="J770" s="884"/>
      <c r="K770" s="886"/>
      <c r="L770" s="884"/>
      <c r="M770" s="884"/>
      <c r="N770" s="884"/>
      <c r="O770" s="884"/>
      <c r="P770" s="884"/>
      <c r="Q770" s="884"/>
      <c r="R770" s="884"/>
      <c r="S770" s="884"/>
      <c r="T770" s="884"/>
      <c r="U770" s="884"/>
      <c r="V770" s="884"/>
      <c r="W770" s="884"/>
      <c r="X770" s="884"/>
      <c r="Y770" s="884"/>
      <c r="Z770" s="884"/>
    </row>
    <row r="771" spans="1:26" ht="12.75" customHeight="1">
      <c r="A771" s="884"/>
      <c r="B771" s="884"/>
      <c r="C771" s="884"/>
      <c r="D771" s="884"/>
      <c r="E771" s="884"/>
      <c r="F771" s="885"/>
      <c r="G771" s="884"/>
      <c r="H771" s="884"/>
      <c r="I771" s="884"/>
      <c r="J771" s="884"/>
      <c r="K771" s="886"/>
      <c r="L771" s="884"/>
      <c r="M771" s="884"/>
      <c r="N771" s="884"/>
      <c r="O771" s="884"/>
      <c r="P771" s="884"/>
      <c r="Q771" s="884"/>
      <c r="R771" s="884"/>
      <c r="S771" s="884"/>
      <c r="T771" s="884"/>
      <c r="U771" s="884"/>
      <c r="V771" s="884"/>
      <c r="W771" s="884"/>
      <c r="X771" s="884"/>
      <c r="Y771" s="884"/>
      <c r="Z771" s="884"/>
    </row>
    <row r="772" spans="1:26" ht="12.75" customHeight="1">
      <c r="A772" s="884"/>
      <c r="B772" s="884"/>
      <c r="C772" s="884"/>
      <c r="D772" s="884"/>
      <c r="E772" s="884"/>
      <c r="F772" s="885"/>
      <c r="G772" s="884"/>
      <c r="H772" s="884"/>
      <c r="I772" s="884"/>
      <c r="J772" s="884"/>
      <c r="K772" s="886"/>
      <c r="L772" s="884"/>
      <c r="M772" s="884"/>
      <c r="N772" s="884"/>
      <c r="O772" s="884"/>
      <c r="P772" s="884"/>
      <c r="Q772" s="884"/>
      <c r="R772" s="884"/>
      <c r="S772" s="884"/>
      <c r="T772" s="884"/>
      <c r="U772" s="884"/>
      <c r="V772" s="884"/>
      <c r="W772" s="884"/>
      <c r="X772" s="884"/>
      <c r="Y772" s="884"/>
      <c r="Z772" s="884"/>
    </row>
    <row r="773" spans="1:26" ht="12.75" customHeight="1">
      <c r="A773" s="884"/>
      <c r="B773" s="884"/>
      <c r="C773" s="884"/>
      <c r="D773" s="884"/>
      <c r="E773" s="884"/>
      <c r="F773" s="885"/>
      <c r="G773" s="884"/>
      <c r="H773" s="884"/>
      <c r="I773" s="884"/>
      <c r="J773" s="884"/>
      <c r="K773" s="886"/>
      <c r="L773" s="884"/>
      <c r="M773" s="884"/>
      <c r="N773" s="884"/>
      <c r="O773" s="884"/>
      <c r="P773" s="884"/>
      <c r="Q773" s="884"/>
      <c r="R773" s="884"/>
      <c r="S773" s="884"/>
      <c r="T773" s="884"/>
      <c r="U773" s="884"/>
      <c r="V773" s="884"/>
      <c r="W773" s="884"/>
      <c r="X773" s="884"/>
      <c r="Y773" s="884"/>
      <c r="Z773" s="884"/>
    </row>
    <row r="774" spans="1:26" ht="12.75" customHeight="1">
      <c r="A774" s="884"/>
      <c r="B774" s="884"/>
      <c r="C774" s="884"/>
      <c r="D774" s="884"/>
      <c r="E774" s="884"/>
      <c r="F774" s="885"/>
      <c r="G774" s="884"/>
      <c r="H774" s="884"/>
      <c r="I774" s="884"/>
      <c r="J774" s="884"/>
      <c r="K774" s="886"/>
      <c r="L774" s="884"/>
      <c r="M774" s="884"/>
      <c r="N774" s="884"/>
      <c r="O774" s="884"/>
      <c r="P774" s="884"/>
      <c r="Q774" s="884"/>
      <c r="R774" s="884"/>
      <c r="S774" s="884"/>
      <c r="T774" s="884"/>
      <c r="U774" s="884"/>
      <c r="V774" s="884"/>
      <c r="W774" s="884"/>
      <c r="X774" s="884"/>
      <c r="Y774" s="884"/>
      <c r="Z774" s="884"/>
    </row>
    <row r="775" spans="1:26" ht="12.75" customHeight="1">
      <c r="A775" s="884"/>
      <c r="B775" s="884"/>
      <c r="C775" s="884"/>
      <c r="D775" s="884"/>
      <c r="E775" s="884"/>
      <c r="F775" s="885"/>
      <c r="G775" s="884"/>
      <c r="H775" s="884"/>
      <c r="I775" s="884"/>
      <c r="J775" s="884"/>
      <c r="K775" s="886"/>
      <c r="L775" s="884"/>
      <c r="M775" s="884"/>
      <c r="N775" s="884"/>
      <c r="O775" s="884"/>
      <c r="P775" s="884"/>
      <c r="Q775" s="884"/>
      <c r="R775" s="884"/>
      <c r="S775" s="884"/>
      <c r="T775" s="884"/>
      <c r="U775" s="884"/>
      <c r="V775" s="884"/>
      <c r="W775" s="884"/>
      <c r="X775" s="884"/>
      <c r="Y775" s="884"/>
      <c r="Z775" s="884"/>
    </row>
    <row r="776" spans="1:26" ht="12.75" customHeight="1">
      <c r="A776" s="884"/>
      <c r="B776" s="884"/>
      <c r="C776" s="884"/>
      <c r="D776" s="884"/>
      <c r="E776" s="884"/>
      <c r="F776" s="885"/>
      <c r="G776" s="884"/>
      <c r="H776" s="884"/>
      <c r="I776" s="884"/>
      <c r="J776" s="884"/>
      <c r="K776" s="886"/>
      <c r="L776" s="884"/>
      <c r="M776" s="884"/>
      <c r="N776" s="884"/>
      <c r="O776" s="884"/>
      <c r="P776" s="884"/>
      <c r="Q776" s="884"/>
      <c r="R776" s="884"/>
      <c r="S776" s="884"/>
      <c r="T776" s="884"/>
      <c r="U776" s="884"/>
      <c r="V776" s="884"/>
      <c r="W776" s="884"/>
      <c r="X776" s="884"/>
      <c r="Y776" s="884"/>
      <c r="Z776" s="884"/>
    </row>
    <row r="777" spans="1:26" ht="12.75" customHeight="1">
      <c r="A777" s="884"/>
      <c r="B777" s="884"/>
      <c r="C777" s="884"/>
      <c r="D777" s="884"/>
      <c r="E777" s="884"/>
      <c r="F777" s="885"/>
      <c r="G777" s="884"/>
      <c r="H777" s="884"/>
      <c r="I777" s="884"/>
      <c r="J777" s="884"/>
      <c r="K777" s="886"/>
      <c r="L777" s="884"/>
      <c r="M777" s="884"/>
      <c r="N777" s="884"/>
      <c r="O777" s="884"/>
      <c r="P777" s="884"/>
      <c r="Q777" s="884"/>
      <c r="R777" s="884"/>
      <c r="S777" s="884"/>
      <c r="T777" s="884"/>
      <c r="U777" s="884"/>
      <c r="V777" s="884"/>
      <c r="W777" s="884"/>
      <c r="X777" s="884"/>
      <c r="Y777" s="884"/>
      <c r="Z777" s="884"/>
    </row>
    <row r="778" spans="1:26" ht="12.75" customHeight="1">
      <c r="A778" s="884"/>
      <c r="B778" s="884"/>
      <c r="C778" s="884"/>
      <c r="D778" s="884"/>
      <c r="E778" s="884"/>
      <c r="F778" s="885"/>
      <c r="G778" s="884"/>
      <c r="H778" s="884"/>
      <c r="I778" s="884"/>
      <c r="J778" s="884"/>
      <c r="K778" s="886"/>
      <c r="L778" s="884"/>
      <c r="M778" s="884"/>
      <c r="N778" s="884"/>
      <c r="O778" s="884"/>
      <c r="P778" s="884"/>
      <c r="Q778" s="884"/>
      <c r="R778" s="884"/>
      <c r="S778" s="884"/>
      <c r="T778" s="884"/>
      <c r="U778" s="884"/>
      <c r="V778" s="884"/>
      <c r="W778" s="884"/>
      <c r="X778" s="884"/>
      <c r="Y778" s="884"/>
      <c r="Z778" s="884"/>
    </row>
    <row r="779" spans="1:26" ht="12.75" customHeight="1">
      <c r="A779" s="884"/>
      <c r="B779" s="884"/>
      <c r="C779" s="884"/>
      <c r="D779" s="884"/>
      <c r="E779" s="884"/>
      <c r="F779" s="885"/>
      <c r="G779" s="884"/>
      <c r="H779" s="884"/>
      <c r="I779" s="884"/>
      <c r="J779" s="884"/>
      <c r="K779" s="886"/>
      <c r="L779" s="884"/>
      <c r="M779" s="884"/>
      <c r="N779" s="884"/>
      <c r="O779" s="884"/>
      <c r="P779" s="884"/>
      <c r="Q779" s="884"/>
      <c r="R779" s="884"/>
      <c r="S779" s="884"/>
      <c r="T779" s="884"/>
      <c r="U779" s="884"/>
      <c r="V779" s="884"/>
      <c r="W779" s="884"/>
      <c r="X779" s="884"/>
      <c r="Y779" s="884"/>
      <c r="Z779" s="884"/>
    </row>
    <row r="780" spans="1:26" ht="12.75" customHeight="1">
      <c r="A780" s="884"/>
      <c r="B780" s="884"/>
      <c r="C780" s="884"/>
      <c r="D780" s="884"/>
      <c r="E780" s="884"/>
      <c r="F780" s="885"/>
      <c r="G780" s="884"/>
      <c r="H780" s="884"/>
      <c r="I780" s="884"/>
      <c r="J780" s="884"/>
      <c r="K780" s="886"/>
      <c r="L780" s="884"/>
      <c r="M780" s="884"/>
      <c r="N780" s="884"/>
      <c r="O780" s="884"/>
      <c r="P780" s="884"/>
      <c r="Q780" s="884"/>
      <c r="R780" s="884"/>
      <c r="S780" s="884"/>
      <c r="T780" s="884"/>
      <c r="U780" s="884"/>
      <c r="V780" s="884"/>
      <c r="W780" s="884"/>
      <c r="X780" s="884"/>
      <c r="Y780" s="884"/>
      <c r="Z780" s="884"/>
    </row>
    <row r="781" spans="1:26" ht="12.75" customHeight="1">
      <c r="A781" s="884"/>
      <c r="B781" s="884"/>
      <c r="C781" s="884"/>
      <c r="D781" s="884"/>
      <c r="E781" s="884"/>
      <c r="F781" s="885"/>
      <c r="G781" s="884"/>
      <c r="H781" s="884"/>
      <c r="I781" s="884"/>
      <c r="J781" s="884"/>
      <c r="K781" s="886"/>
      <c r="L781" s="884"/>
      <c r="M781" s="884"/>
      <c r="N781" s="884"/>
      <c r="O781" s="884"/>
      <c r="P781" s="884"/>
      <c r="Q781" s="884"/>
      <c r="R781" s="884"/>
      <c r="S781" s="884"/>
      <c r="T781" s="884"/>
      <c r="U781" s="884"/>
      <c r="V781" s="884"/>
      <c r="W781" s="884"/>
      <c r="X781" s="884"/>
      <c r="Y781" s="884"/>
      <c r="Z781" s="884"/>
    </row>
    <row r="782" spans="1:26" ht="12.75" customHeight="1">
      <c r="A782" s="884"/>
      <c r="B782" s="884"/>
      <c r="C782" s="884"/>
      <c r="D782" s="884"/>
      <c r="E782" s="884"/>
      <c r="F782" s="885"/>
      <c r="G782" s="884"/>
      <c r="H782" s="884"/>
      <c r="I782" s="884"/>
      <c r="J782" s="884"/>
      <c r="K782" s="886"/>
      <c r="L782" s="884"/>
      <c r="M782" s="884"/>
      <c r="N782" s="884"/>
      <c r="O782" s="884"/>
      <c r="P782" s="884"/>
      <c r="Q782" s="884"/>
      <c r="R782" s="884"/>
      <c r="S782" s="884"/>
      <c r="T782" s="884"/>
      <c r="U782" s="884"/>
      <c r="V782" s="884"/>
      <c r="W782" s="884"/>
      <c r="X782" s="884"/>
      <c r="Y782" s="884"/>
      <c r="Z782" s="884"/>
    </row>
    <row r="783" spans="1:26" ht="12.75" customHeight="1">
      <c r="A783" s="884"/>
      <c r="B783" s="884"/>
      <c r="C783" s="884"/>
      <c r="D783" s="884"/>
      <c r="E783" s="884"/>
      <c r="F783" s="885"/>
      <c r="G783" s="884"/>
      <c r="H783" s="884"/>
      <c r="I783" s="884"/>
      <c r="J783" s="884"/>
      <c r="K783" s="886"/>
      <c r="L783" s="884"/>
      <c r="M783" s="884"/>
      <c r="N783" s="884"/>
      <c r="O783" s="884"/>
      <c r="P783" s="884"/>
      <c r="Q783" s="884"/>
      <c r="R783" s="884"/>
      <c r="S783" s="884"/>
      <c r="T783" s="884"/>
      <c r="U783" s="884"/>
      <c r="V783" s="884"/>
      <c r="W783" s="884"/>
      <c r="X783" s="884"/>
      <c r="Y783" s="884"/>
      <c r="Z783" s="884"/>
    </row>
    <row r="784" spans="1:26" ht="12.75" customHeight="1">
      <c r="A784" s="884"/>
      <c r="B784" s="884"/>
      <c r="C784" s="884"/>
      <c r="D784" s="884"/>
      <c r="E784" s="884"/>
      <c r="F784" s="885"/>
      <c r="G784" s="884"/>
      <c r="H784" s="884"/>
      <c r="I784" s="884"/>
      <c r="J784" s="884"/>
      <c r="K784" s="886"/>
      <c r="L784" s="884"/>
      <c r="M784" s="884"/>
      <c r="N784" s="884"/>
      <c r="O784" s="884"/>
      <c r="P784" s="884"/>
      <c r="Q784" s="884"/>
      <c r="R784" s="884"/>
      <c r="S784" s="884"/>
      <c r="T784" s="884"/>
      <c r="U784" s="884"/>
      <c r="V784" s="884"/>
      <c r="W784" s="884"/>
      <c r="X784" s="884"/>
      <c r="Y784" s="884"/>
      <c r="Z784" s="884"/>
    </row>
    <row r="785" spans="1:26" ht="12.75" customHeight="1">
      <c r="A785" s="884"/>
      <c r="B785" s="884"/>
      <c r="C785" s="884"/>
      <c r="D785" s="884"/>
      <c r="E785" s="884"/>
      <c r="F785" s="885"/>
      <c r="G785" s="884"/>
      <c r="H785" s="884"/>
      <c r="I785" s="884"/>
      <c r="J785" s="884"/>
      <c r="K785" s="886"/>
      <c r="L785" s="884"/>
      <c r="M785" s="884"/>
      <c r="N785" s="884"/>
      <c r="O785" s="884"/>
      <c r="P785" s="884"/>
      <c r="Q785" s="884"/>
      <c r="R785" s="884"/>
      <c r="S785" s="884"/>
      <c r="T785" s="884"/>
      <c r="U785" s="884"/>
      <c r="V785" s="884"/>
      <c r="W785" s="884"/>
      <c r="X785" s="884"/>
      <c r="Y785" s="884"/>
      <c r="Z785" s="884"/>
    </row>
    <row r="786" spans="1:26" ht="12.75" customHeight="1">
      <c r="A786" s="884"/>
      <c r="B786" s="884"/>
      <c r="C786" s="884"/>
      <c r="D786" s="884"/>
      <c r="E786" s="884"/>
      <c r="F786" s="885"/>
      <c r="G786" s="884"/>
      <c r="H786" s="884"/>
      <c r="I786" s="884"/>
      <c r="J786" s="884"/>
      <c r="K786" s="886"/>
      <c r="L786" s="884"/>
      <c r="M786" s="884"/>
      <c r="N786" s="884"/>
      <c r="O786" s="884"/>
      <c r="P786" s="884"/>
      <c r="Q786" s="884"/>
      <c r="R786" s="884"/>
      <c r="S786" s="884"/>
      <c r="T786" s="884"/>
      <c r="U786" s="884"/>
      <c r="V786" s="884"/>
      <c r="W786" s="884"/>
      <c r="X786" s="884"/>
      <c r="Y786" s="884"/>
      <c r="Z786" s="884"/>
    </row>
    <row r="787" spans="1:26" ht="12.75" customHeight="1">
      <c r="A787" s="884"/>
      <c r="B787" s="884"/>
      <c r="C787" s="884"/>
      <c r="D787" s="884"/>
      <c r="E787" s="884"/>
      <c r="F787" s="885"/>
      <c r="G787" s="884"/>
      <c r="H787" s="884"/>
      <c r="I787" s="884"/>
      <c r="J787" s="884"/>
      <c r="K787" s="886"/>
      <c r="L787" s="884"/>
      <c r="M787" s="884"/>
      <c r="N787" s="884"/>
      <c r="O787" s="884"/>
      <c r="P787" s="884"/>
      <c r="Q787" s="884"/>
      <c r="R787" s="884"/>
      <c r="S787" s="884"/>
      <c r="T787" s="884"/>
      <c r="U787" s="884"/>
      <c r="V787" s="884"/>
      <c r="W787" s="884"/>
      <c r="X787" s="884"/>
      <c r="Y787" s="884"/>
      <c r="Z787" s="884"/>
    </row>
    <row r="788" spans="1:26" ht="12.75" customHeight="1">
      <c r="A788" s="884"/>
      <c r="B788" s="884"/>
      <c r="C788" s="884"/>
      <c r="D788" s="884"/>
      <c r="E788" s="884"/>
      <c r="F788" s="885"/>
      <c r="G788" s="884"/>
      <c r="H788" s="884"/>
      <c r="I788" s="884"/>
      <c r="J788" s="884"/>
      <c r="K788" s="886"/>
      <c r="L788" s="884"/>
      <c r="M788" s="884"/>
      <c r="N788" s="884"/>
      <c r="O788" s="884"/>
      <c r="P788" s="884"/>
      <c r="Q788" s="884"/>
      <c r="R788" s="884"/>
      <c r="S788" s="884"/>
      <c r="T788" s="884"/>
      <c r="U788" s="884"/>
      <c r="V788" s="884"/>
      <c r="W788" s="884"/>
      <c r="X788" s="884"/>
      <c r="Y788" s="884"/>
      <c r="Z788" s="884"/>
    </row>
    <row r="789" spans="1:26" ht="12.75" customHeight="1">
      <c r="A789" s="884"/>
      <c r="B789" s="884"/>
      <c r="C789" s="884"/>
      <c r="D789" s="884"/>
      <c r="E789" s="884"/>
      <c r="F789" s="885"/>
      <c r="G789" s="884"/>
      <c r="H789" s="884"/>
      <c r="I789" s="884"/>
      <c r="J789" s="884"/>
      <c r="K789" s="886"/>
      <c r="L789" s="884"/>
      <c r="M789" s="884"/>
      <c r="N789" s="884"/>
      <c r="O789" s="884"/>
      <c r="P789" s="884"/>
      <c r="Q789" s="884"/>
      <c r="R789" s="884"/>
      <c r="S789" s="884"/>
      <c r="T789" s="884"/>
      <c r="U789" s="884"/>
      <c r="V789" s="884"/>
      <c r="W789" s="884"/>
      <c r="X789" s="884"/>
      <c r="Y789" s="884"/>
      <c r="Z789" s="884"/>
    </row>
    <row r="790" spans="1:26" ht="12.75" customHeight="1">
      <c r="A790" s="884"/>
      <c r="B790" s="884"/>
      <c r="C790" s="884"/>
      <c r="D790" s="884"/>
      <c r="E790" s="884"/>
      <c r="F790" s="885"/>
      <c r="G790" s="884"/>
      <c r="H790" s="884"/>
      <c r="I790" s="884"/>
      <c r="J790" s="884"/>
      <c r="K790" s="886"/>
      <c r="L790" s="884"/>
      <c r="M790" s="884"/>
      <c r="N790" s="884"/>
      <c r="O790" s="884"/>
      <c r="P790" s="884"/>
      <c r="Q790" s="884"/>
      <c r="R790" s="884"/>
      <c r="S790" s="884"/>
      <c r="T790" s="884"/>
      <c r="U790" s="884"/>
      <c r="V790" s="884"/>
      <c r="W790" s="884"/>
      <c r="X790" s="884"/>
      <c r="Y790" s="884"/>
      <c r="Z790" s="884"/>
    </row>
    <row r="791" spans="1:26" ht="12.75" customHeight="1">
      <c r="A791" s="884"/>
      <c r="B791" s="884"/>
      <c r="C791" s="884"/>
      <c r="D791" s="884"/>
      <c r="E791" s="884"/>
      <c r="F791" s="885"/>
      <c r="G791" s="884"/>
      <c r="H791" s="884"/>
      <c r="I791" s="884"/>
      <c r="J791" s="884"/>
      <c r="K791" s="886"/>
      <c r="L791" s="884"/>
      <c r="M791" s="884"/>
      <c r="N791" s="884"/>
      <c r="O791" s="884"/>
      <c r="P791" s="884"/>
      <c r="Q791" s="884"/>
      <c r="R791" s="884"/>
      <c r="S791" s="884"/>
      <c r="T791" s="884"/>
      <c r="U791" s="884"/>
      <c r="V791" s="884"/>
      <c r="W791" s="884"/>
      <c r="X791" s="884"/>
      <c r="Y791" s="884"/>
      <c r="Z791" s="884"/>
    </row>
    <row r="792" spans="1:26" ht="12.75" customHeight="1">
      <c r="A792" s="884"/>
      <c r="B792" s="884"/>
      <c r="C792" s="884"/>
      <c r="D792" s="884"/>
      <c r="E792" s="884"/>
      <c r="F792" s="885"/>
      <c r="G792" s="884"/>
      <c r="H792" s="884"/>
      <c r="I792" s="884"/>
      <c r="J792" s="884"/>
      <c r="K792" s="886"/>
      <c r="L792" s="884"/>
      <c r="M792" s="884"/>
      <c r="N792" s="884"/>
      <c r="O792" s="884"/>
      <c r="P792" s="884"/>
      <c r="Q792" s="884"/>
      <c r="R792" s="884"/>
      <c r="S792" s="884"/>
      <c r="T792" s="884"/>
      <c r="U792" s="884"/>
      <c r="V792" s="884"/>
      <c r="W792" s="884"/>
      <c r="X792" s="884"/>
      <c r="Y792" s="884"/>
      <c r="Z792" s="884"/>
    </row>
    <row r="793" spans="1:26" ht="12.75" customHeight="1">
      <c r="A793" s="884"/>
      <c r="B793" s="884"/>
      <c r="C793" s="884"/>
      <c r="D793" s="884"/>
      <c r="E793" s="884"/>
      <c r="F793" s="885"/>
      <c r="G793" s="884"/>
      <c r="H793" s="884"/>
      <c r="I793" s="884"/>
      <c r="J793" s="884"/>
      <c r="K793" s="886"/>
      <c r="L793" s="884"/>
      <c r="M793" s="884"/>
      <c r="N793" s="884"/>
      <c r="O793" s="884"/>
      <c r="P793" s="884"/>
      <c r="Q793" s="884"/>
      <c r="R793" s="884"/>
      <c r="S793" s="884"/>
      <c r="T793" s="884"/>
      <c r="U793" s="884"/>
      <c r="V793" s="884"/>
      <c r="W793" s="884"/>
      <c r="X793" s="884"/>
      <c r="Y793" s="884"/>
      <c r="Z793" s="884"/>
    </row>
    <row r="794" spans="1:26" ht="12.75" customHeight="1">
      <c r="A794" s="884"/>
      <c r="B794" s="884"/>
      <c r="C794" s="884"/>
      <c r="D794" s="884"/>
      <c r="E794" s="884"/>
      <c r="F794" s="885"/>
      <c r="G794" s="884"/>
      <c r="H794" s="884"/>
      <c r="I794" s="884"/>
      <c r="J794" s="884"/>
      <c r="K794" s="886"/>
      <c r="L794" s="884"/>
      <c r="M794" s="884"/>
      <c r="N794" s="884"/>
      <c r="O794" s="884"/>
      <c r="P794" s="884"/>
      <c r="Q794" s="884"/>
      <c r="R794" s="884"/>
      <c r="S794" s="884"/>
      <c r="T794" s="884"/>
      <c r="U794" s="884"/>
      <c r="V794" s="884"/>
      <c r="W794" s="884"/>
      <c r="X794" s="884"/>
      <c r="Y794" s="884"/>
      <c r="Z794" s="884"/>
    </row>
    <row r="795" spans="1:26" ht="12.75" customHeight="1">
      <c r="A795" s="884"/>
      <c r="B795" s="884"/>
      <c r="C795" s="884"/>
      <c r="D795" s="884"/>
      <c r="E795" s="884"/>
      <c r="F795" s="885"/>
      <c r="G795" s="884"/>
      <c r="H795" s="884"/>
      <c r="I795" s="884"/>
      <c r="J795" s="884"/>
      <c r="K795" s="886"/>
      <c r="L795" s="884"/>
      <c r="M795" s="884"/>
      <c r="N795" s="884"/>
      <c r="O795" s="884"/>
      <c r="P795" s="884"/>
      <c r="Q795" s="884"/>
      <c r="R795" s="884"/>
      <c r="S795" s="884"/>
      <c r="T795" s="884"/>
      <c r="U795" s="884"/>
      <c r="V795" s="884"/>
      <c r="W795" s="884"/>
      <c r="X795" s="884"/>
      <c r="Y795" s="884"/>
      <c r="Z795" s="884"/>
    </row>
    <row r="796" spans="1:26" ht="12.75" customHeight="1">
      <c r="A796" s="884"/>
      <c r="B796" s="884"/>
      <c r="C796" s="884"/>
      <c r="D796" s="884"/>
      <c r="E796" s="884"/>
      <c r="F796" s="885"/>
      <c r="G796" s="884"/>
      <c r="H796" s="884"/>
      <c r="I796" s="884"/>
      <c r="J796" s="884"/>
      <c r="K796" s="886"/>
      <c r="L796" s="884"/>
      <c r="M796" s="884"/>
      <c r="N796" s="884"/>
      <c r="O796" s="884"/>
      <c r="P796" s="884"/>
      <c r="Q796" s="884"/>
      <c r="R796" s="884"/>
      <c r="S796" s="884"/>
      <c r="T796" s="884"/>
      <c r="U796" s="884"/>
      <c r="V796" s="884"/>
      <c r="W796" s="884"/>
      <c r="X796" s="884"/>
      <c r="Y796" s="884"/>
      <c r="Z796" s="884"/>
    </row>
    <row r="797" spans="1:26" ht="12.75" customHeight="1">
      <c r="A797" s="884"/>
      <c r="B797" s="884"/>
      <c r="C797" s="884"/>
      <c r="D797" s="884"/>
      <c r="E797" s="884"/>
      <c r="F797" s="885"/>
      <c r="G797" s="884"/>
      <c r="H797" s="884"/>
      <c r="I797" s="884"/>
      <c r="J797" s="884"/>
      <c r="K797" s="886"/>
      <c r="L797" s="884"/>
      <c r="M797" s="884"/>
      <c r="N797" s="884"/>
      <c r="O797" s="884"/>
      <c r="P797" s="884"/>
      <c r="Q797" s="884"/>
      <c r="R797" s="884"/>
      <c r="S797" s="884"/>
      <c r="T797" s="884"/>
      <c r="U797" s="884"/>
      <c r="V797" s="884"/>
      <c r="W797" s="884"/>
      <c r="X797" s="884"/>
      <c r="Y797" s="884"/>
      <c r="Z797" s="884"/>
    </row>
    <row r="798" spans="1:26" ht="12.75" customHeight="1">
      <c r="A798" s="884"/>
      <c r="B798" s="884"/>
      <c r="C798" s="884"/>
      <c r="D798" s="884"/>
      <c r="E798" s="884"/>
      <c r="F798" s="885"/>
      <c r="G798" s="884"/>
      <c r="H798" s="884"/>
      <c r="I798" s="884"/>
      <c r="J798" s="884"/>
      <c r="K798" s="886"/>
      <c r="L798" s="884"/>
      <c r="M798" s="884"/>
      <c r="N798" s="884"/>
      <c r="O798" s="884"/>
      <c r="P798" s="884"/>
      <c r="Q798" s="884"/>
      <c r="R798" s="884"/>
      <c r="S798" s="884"/>
      <c r="T798" s="884"/>
      <c r="U798" s="884"/>
      <c r="V798" s="884"/>
      <c r="W798" s="884"/>
      <c r="X798" s="884"/>
      <c r="Y798" s="884"/>
      <c r="Z798" s="884"/>
    </row>
    <row r="799" spans="1:26" ht="12.75" customHeight="1">
      <c r="A799" s="884"/>
      <c r="B799" s="884"/>
      <c r="C799" s="884"/>
      <c r="D799" s="884"/>
      <c r="E799" s="884"/>
      <c r="F799" s="885"/>
      <c r="G799" s="884"/>
      <c r="H799" s="884"/>
      <c r="I799" s="884"/>
      <c r="J799" s="884"/>
      <c r="K799" s="886"/>
      <c r="L799" s="884"/>
      <c r="M799" s="884"/>
      <c r="N799" s="884"/>
      <c r="O799" s="884"/>
      <c r="P799" s="884"/>
      <c r="Q799" s="884"/>
      <c r="R799" s="884"/>
      <c r="S799" s="884"/>
      <c r="T799" s="884"/>
      <c r="U799" s="884"/>
      <c r="V799" s="884"/>
      <c r="W799" s="884"/>
      <c r="X799" s="884"/>
      <c r="Y799" s="884"/>
      <c r="Z799" s="884"/>
    </row>
    <row r="800" spans="1:26" ht="12.75" customHeight="1">
      <c r="A800" s="884"/>
      <c r="B800" s="884"/>
      <c r="C800" s="884"/>
      <c r="D800" s="884"/>
      <c r="E800" s="884"/>
      <c r="F800" s="885"/>
      <c r="G800" s="884"/>
      <c r="H800" s="884"/>
      <c r="I800" s="884"/>
      <c r="J800" s="884"/>
      <c r="K800" s="886"/>
      <c r="L800" s="884"/>
      <c r="M800" s="884"/>
      <c r="N800" s="884"/>
      <c r="O800" s="884"/>
      <c r="P800" s="884"/>
      <c r="Q800" s="884"/>
      <c r="R800" s="884"/>
      <c r="S800" s="884"/>
      <c r="T800" s="884"/>
      <c r="U800" s="884"/>
      <c r="V800" s="884"/>
      <c r="W800" s="884"/>
      <c r="X800" s="884"/>
      <c r="Y800" s="884"/>
      <c r="Z800" s="884"/>
    </row>
    <row r="801" spans="1:26" ht="12.75" customHeight="1">
      <c r="A801" s="884"/>
      <c r="B801" s="884"/>
      <c r="C801" s="884"/>
      <c r="D801" s="884"/>
      <c r="E801" s="884"/>
      <c r="F801" s="885"/>
      <c r="G801" s="884"/>
      <c r="H801" s="884"/>
      <c r="I801" s="884"/>
      <c r="J801" s="884"/>
      <c r="K801" s="886"/>
      <c r="L801" s="884"/>
      <c r="M801" s="884"/>
      <c r="N801" s="884"/>
      <c r="O801" s="884"/>
      <c r="P801" s="884"/>
      <c r="Q801" s="884"/>
      <c r="R801" s="884"/>
      <c r="S801" s="884"/>
      <c r="T801" s="884"/>
      <c r="U801" s="884"/>
      <c r="V801" s="884"/>
      <c r="W801" s="884"/>
      <c r="X801" s="884"/>
      <c r="Y801" s="884"/>
      <c r="Z801" s="884"/>
    </row>
    <row r="802" spans="1:26" ht="12.75" customHeight="1">
      <c r="A802" s="884"/>
      <c r="B802" s="884"/>
      <c r="C802" s="884"/>
      <c r="D802" s="884"/>
      <c r="E802" s="884"/>
      <c r="F802" s="885"/>
      <c r="G802" s="884"/>
      <c r="H802" s="884"/>
      <c r="I802" s="884"/>
      <c r="J802" s="884"/>
      <c r="K802" s="886"/>
      <c r="L802" s="884"/>
      <c r="M802" s="884"/>
      <c r="N802" s="884"/>
      <c r="O802" s="884"/>
      <c r="P802" s="884"/>
      <c r="Q802" s="884"/>
      <c r="R802" s="884"/>
      <c r="S802" s="884"/>
      <c r="T802" s="884"/>
      <c r="U802" s="884"/>
      <c r="V802" s="884"/>
      <c r="W802" s="884"/>
      <c r="X802" s="884"/>
      <c r="Y802" s="884"/>
      <c r="Z802" s="884"/>
    </row>
    <row r="803" spans="1:26" ht="12.75" customHeight="1">
      <c r="A803" s="884"/>
      <c r="B803" s="884"/>
      <c r="C803" s="884"/>
      <c r="D803" s="884"/>
      <c r="E803" s="884"/>
      <c r="F803" s="885"/>
      <c r="G803" s="884"/>
      <c r="H803" s="884"/>
      <c r="I803" s="884"/>
      <c r="J803" s="884"/>
      <c r="K803" s="886"/>
      <c r="L803" s="884"/>
      <c r="M803" s="884"/>
      <c r="N803" s="884"/>
      <c r="O803" s="884"/>
      <c r="P803" s="884"/>
      <c r="Q803" s="884"/>
      <c r="R803" s="884"/>
      <c r="S803" s="884"/>
      <c r="T803" s="884"/>
      <c r="U803" s="884"/>
      <c r="V803" s="884"/>
      <c r="W803" s="884"/>
      <c r="X803" s="884"/>
      <c r="Y803" s="884"/>
      <c r="Z803" s="884"/>
    </row>
    <row r="804" spans="1:26" ht="12.75" customHeight="1">
      <c r="A804" s="884"/>
      <c r="B804" s="884"/>
      <c r="C804" s="884"/>
      <c r="D804" s="884"/>
      <c r="E804" s="884"/>
      <c r="F804" s="885"/>
      <c r="G804" s="884"/>
      <c r="H804" s="884"/>
      <c r="I804" s="884"/>
      <c r="J804" s="884"/>
      <c r="K804" s="886"/>
      <c r="L804" s="884"/>
      <c r="M804" s="884"/>
      <c r="N804" s="884"/>
      <c r="O804" s="884"/>
      <c r="P804" s="884"/>
      <c r="Q804" s="884"/>
      <c r="R804" s="884"/>
      <c r="S804" s="884"/>
      <c r="T804" s="884"/>
      <c r="U804" s="884"/>
      <c r="V804" s="884"/>
      <c r="W804" s="884"/>
      <c r="X804" s="884"/>
      <c r="Y804" s="884"/>
      <c r="Z804" s="884"/>
    </row>
    <row r="805" spans="1:26" ht="12.75" customHeight="1">
      <c r="A805" s="884"/>
      <c r="B805" s="884"/>
      <c r="C805" s="884"/>
      <c r="D805" s="884"/>
      <c r="E805" s="884"/>
      <c r="F805" s="885"/>
      <c r="G805" s="884"/>
      <c r="H805" s="884"/>
      <c r="I805" s="884"/>
      <c r="J805" s="884"/>
      <c r="K805" s="886"/>
      <c r="L805" s="884"/>
      <c r="M805" s="884"/>
      <c r="N805" s="884"/>
      <c r="O805" s="884"/>
      <c r="P805" s="884"/>
      <c r="Q805" s="884"/>
      <c r="R805" s="884"/>
      <c r="S805" s="884"/>
      <c r="T805" s="884"/>
      <c r="U805" s="884"/>
      <c r="V805" s="884"/>
      <c r="W805" s="884"/>
      <c r="X805" s="884"/>
      <c r="Y805" s="884"/>
      <c r="Z805" s="884"/>
    </row>
    <row r="806" spans="1:26" ht="12.75" customHeight="1">
      <c r="A806" s="884"/>
      <c r="B806" s="884"/>
      <c r="C806" s="884"/>
      <c r="D806" s="884"/>
      <c r="E806" s="884"/>
      <c r="F806" s="885"/>
      <c r="G806" s="884"/>
      <c r="H806" s="884"/>
      <c r="I806" s="884"/>
      <c r="J806" s="884"/>
      <c r="K806" s="886"/>
      <c r="L806" s="884"/>
      <c r="M806" s="884"/>
      <c r="N806" s="884"/>
      <c r="O806" s="884"/>
      <c r="P806" s="884"/>
      <c r="Q806" s="884"/>
      <c r="R806" s="884"/>
      <c r="S806" s="884"/>
      <c r="T806" s="884"/>
      <c r="U806" s="884"/>
      <c r="V806" s="884"/>
      <c r="W806" s="884"/>
      <c r="X806" s="884"/>
      <c r="Y806" s="884"/>
      <c r="Z806" s="884"/>
    </row>
    <row r="807" spans="1:26" ht="12.75" customHeight="1">
      <c r="A807" s="884"/>
      <c r="B807" s="884"/>
      <c r="C807" s="884"/>
      <c r="D807" s="884"/>
      <c r="E807" s="884"/>
      <c r="F807" s="885"/>
      <c r="G807" s="884"/>
      <c r="H807" s="884"/>
      <c r="I807" s="884"/>
      <c r="J807" s="884"/>
      <c r="K807" s="886"/>
      <c r="L807" s="884"/>
      <c r="M807" s="884"/>
      <c r="N807" s="884"/>
      <c r="O807" s="884"/>
      <c r="P807" s="884"/>
      <c r="Q807" s="884"/>
      <c r="R807" s="884"/>
      <c r="S807" s="884"/>
      <c r="T807" s="884"/>
      <c r="U807" s="884"/>
      <c r="V807" s="884"/>
      <c r="W807" s="884"/>
      <c r="X807" s="884"/>
      <c r="Y807" s="884"/>
      <c r="Z807" s="884"/>
    </row>
    <row r="808" spans="1:26" ht="12.75" customHeight="1">
      <c r="A808" s="884"/>
      <c r="B808" s="884"/>
      <c r="C808" s="884"/>
      <c r="D808" s="884"/>
      <c r="E808" s="884"/>
      <c r="F808" s="885"/>
      <c r="G808" s="884"/>
      <c r="H808" s="884"/>
      <c r="I808" s="884"/>
      <c r="J808" s="884"/>
      <c r="K808" s="886"/>
      <c r="L808" s="884"/>
      <c r="M808" s="884"/>
      <c r="N808" s="884"/>
      <c r="O808" s="884"/>
      <c r="P808" s="884"/>
      <c r="Q808" s="884"/>
      <c r="R808" s="884"/>
      <c r="S808" s="884"/>
      <c r="T808" s="884"/>
      <c r="U808" s="884"/>
      <c r="V808" s="884"/>
      <c r="W808" s="884"/>
      <c r="X808" s="884"/>
      <c r="Y808" s="884"/>
      <c r="Z808" s="884"/>
    </row>
    <row r="809" spans="1:26" ht="12.75" customHeight="1">
      <c r="A809" s="884"/>
      <c r="B809" s="884"/>
      <c r="C809" s="884"/>
      <c r="D809" s="884"/>
      <c r="E809" s="884"/>
      <c r="F809" s="885"/>
      <c r="G809" s="884"/>
      <c r="H809" s="884"/>
      <c r="I809" s="884"/>
      <c r="J809" s="884"/>
      <c r="K809" s="886"/>
      <c r="L809" s="884"/>
      <c r="M809" s="884"/>
      <c r="N809" s="884"/>
      <c r="O809" s="884"/>
      <c r="P809" s="884"/>
      <c r="Q809" s="884"/>
      <c r="R809" s="884"/>
      <c r="S809" s="884"/>
      <c r="T809" s="884"/>
      <c r="U809" s="884"/>
      <c r="V809" s="884"/>
      <c r="W809" s="884"/>
      <c r="X809" s="884"/>
      <c r="Y809" s="884"/>
      <c r="Z809" s="884"/>
    </row>
    <row r="810" spans="1:26" ht="12.75" customHeight="1">
      <c r="A810" s="884"/>
      <c r="B810" s="884"/>
      <c r="C810" s="884"/>
      <c r="D810" s="884"/>
      <c r="E810" s="884"/>
      <c r="F810" s="885"/>
      <c r="G810" s="884"/>
      <c r="H810" s="884"/>
      <c r="I810" s="884"/>
      <c r="J810" s="884"/>
      <c r="K810" s="886"/>
      <c r="L810" s="884"/>
      <c r="M810" s="884"/>
      <c r="N810" s="884"/>
      <c r="O810" s="884"/>
      <c r="P810" s="884"/>
      <c r="Q810" s="884"/>
      <c r="R810" s="884"/>
      <c r="S810" s="884"/>
      <c r="T810" s="884"/>
      <c r="U810" s="884"/>
      <c r="V810" s="884"/>
      <c r="W810" s="884"/>
      <c r="X810" s="884"/>
      <c r="Y810" s="884"/>
      <c r="Z810" s="884"/>
    </row>
    <row r="811" spans="1:26" ht="12.75" customHeight="1">
      <c r="A811" s="884"/>
      <c r="B811" s="884"/>
      <c r="C811" s="884"/>
      <c r="D811" s="884"/>
      <c r="E811" s="884"/>
      <c r="F811" s="885"/>
      <c r="G811" s="884"/>
      <c r="H811" s="884"/>
      <c r="I811" s="884"/>
      <c r="J811" s="884"/>
      <c r="K811" s="886"/>
      <c r="L811" s="884"/>
      <c r="M811" s="884"/>
      <c r="N811" s="884"/>
      <c r="O811" s="884"/>
      <c r="P811" s="884"/>
      <c r="Q811" s="884"/>
      <c r="R811" s="884"/>
      <c r="S811" s="884"/>
      <c r="T811" s="884"/>
      <c r="U811" s="884"/>
      <c r="V811" s="884"/>
      <c r="W811" s="884"/>
      <c r="X811" s="884"/>
      <c r="Y811" s="884"/>
      <c r="Z811" s="884"/>
    </row>
    <row r="812" spans="1:26" ht="12.75" customHeight="1">
      <c r="A812" s="884"/>
      <c r="B812" s="884"/>
      <c r="C812" s="884"/>
      <c r="D812" s="884"/>
      <c r="E812" s="884"/>
      <c r="F812" s="885"/>
      <c r="G812" s="884"/>
      <c r="H812" s="884"/>
      <c r="I812" s="884"/>
      <c r="J812" s="884"/>
      <c r="K812" s="886"/>
      <c r="L812" s="884"/>
      <c r="M812" s="884"/>
      <c r="N812" s="884"/>
      <c r="O812" s="884"/>
      <c r="P812" s="884"/>
      <c r="Q812" s="884"/>
      <c r="R812" s="884"/>
      <c r="S812" s="884"/>
      <c r="T812" s="884"/>
      <c r="U812" s="884"/>
      <c r="V812" s="884"/>
      <c r="W812" s="884"/>
      <c r="X812" s="884"/>
      <c r="Y812" s="884"/>
      <c r="Z812" s="884"/>
    </row>
    <row r="813" spans="1:26" ht="12.75" customHeight="1">
      <c r="A813" s="884"/>
      <c r="B813" s="884"/>
      <c r="C813" s="884"/>
      <c r="D813" s="884"/>
      <c r="E813" s="884"/>
      <c r="F813" s="885"/>
      <c r="G813" s="884"/>
      <c r="H813" s="884"/>
      <c r="I813" s="884"/>
      <c r="J813" s="884"/>
      <c r="K813" s="886"/>
      <c r="L813" s="884"/>
      <c r="M813" s="884"/>
      <c r="N813" s="884"/>
      <c r="O813" s="884"/>
      <c r="P813" s="884"/>
      <c r="Q813" s="884"/>
      <c r="R813" s="884"/>
      <c r="S813" s="884"/>
      <c r="T813" s="884"/>
      <c r="U813" s="884"/>
      <c r="V813" s="884"/>
      <c r="W813" s="884"/>
      <c r="X813" s="884"/>
      <c r="Y813" s="884"/>
      <c r="Z813" s="884"/>
    </row>
    <row r="814" spans="1:26" ht="12.75" customHeight="1">
      <c r="A814" s="884"/>
      <c r="B814" s="884"/>
      <c r="C814" s="884"/>
      <c r="D814" s="884"/>
      <c r="E814" s="884"/>
      <c r="F814" s="885"/>
      <c r="G814" s="884"/>
      <c r="H814" s="884"/>
      <c r="I814" s="884"/>
      <c r="J814" s="884"/>
      <c r="K814" s="886"/>
      <c r="L814" s="884"/>
      <c r="M814" s="884"/>
      <c r="N814" s="884"/>
      <c r="O814" s="884"/>
      <c r="P814" s="884"/>
      <c r="Q814" s="884"/>
      <c r="R814" s="884"/>
      <c r="S814" s="884"/>
      <c r="T814" s="884"/>
      <c r="U814" s="884"/>
      <c r="V814" s="884"/>
      <c r="W814" s="884"/>
      <c r="X814" s="884"/>
      <c r="Y814" s="884"/>
      <c r="Z814" s="884"/>
    </row>
    <row r="815" spans="1:26" ht="12.75" customHeight="1">
      <c r="A815" s="884"/>
      <c r="B815" s="884"/>
      <c r="C815" s="884"/>
      <c r="D815" s="884"/>
      <c r="E815" s="884"/>
      <c r="F815" s="885"/>
      <c r="G815" s="884"/>
      <c r="H815" s="884"/>
      <c r="I815" s="884"/>
      <c r="J815" s="884"/>
      <c r="K815" s="886"/>
      <c r="L815" s="884"/>
      <c r="M815" s="884"/>
      <c r="N815" s="884"/>
      <c r="O815" s="884"/>
      <c r="P815" s="884"/>
      <c r="Q815" s="884"/>
      <c r="R815" s="884"/>
      <c r="S815" s="884"/>
      <c r="T815" s="884"/>
      <c r="U815" s="884"/>
      <c r="V815" s="884"/>
      <c r="W815" s="884"/>
      <c r="X815" s="884"/>
      <c r="Y815" s="884"/>
      <c r="Z815" s="884"/>
    </row>
    <row r="816" spans="1:26" ht="12.75" customHeight="1">
      <c r="A816" s="884"/>
      <c r="B816" s="884"/>
      <c r="C816" s="884"/>
      <c r="D816" s="884"/>
      <c r="E816" s="884"/>
      <c r="F816" s="885"/>
      <c r="G816" s="884"/>
      <c r="H816" s="884"/>
      <c r="I816" s="884"/>
      <c r="J816" s="884"/>
      <c r="K816" s="886"/>
      <c r="L816" s="884"/>
      <c r="M816" s="884"/>
      <c r="N816" s="884"/>
      <c r="O816" s="884"/>
      <c r="P816" s="884"/>
      <c r="Q816" s="884"/>
      <c r="R816" s="884"/>
      <c r="S816" s="884"/>
      <c r="T816" s="884"/>
      <c r="U816" s="884"/>
      <c r="V816" s="884"/>
      <c r="W816" s="884"/>
      <c r="X816" s="884"/>
      <c r="Y816" s="884"/>
      <c r="Z816" s="884"/>
    </row>
    <row r="817" spans="1:26" ht="12.75" customHeight="1">
      <c r="A817" s="884"/>
      <c r="B817" s="884"/>
      <c r="C817" s="884"/>
      <c r="D817" s="884"/>
      <c r="E817" s="884"/>
      <c r="F817" s="885"/>
      <c r="G817" s="884"/>
      <c r="H817" s="884"/>
      <c r="I817" s="884"/>
      <c r="J817" s="884"/>
      <c r="K817" s="886"/>
      <c r="L817" s="884"/>
      <c r="M817" s="884"/>
      <c r="N817" s="884"/>
      <c r="O817" s="884"/>
      <c r="P817" s="884"/>
      <c r="Q817" s="884"/>
      <c r="R817" s="884"/>
      <c r="S817" s="884"/>
      <c r="T817" s="884"/>
      <c r="U817" s="884"/>
      <c r="V817" s="884"/>
      <c r="W817" s="884"/>
      <c r="X817" s="884"/>
      <c r="Y817" s="884"/>
      <c r="Z817" s="884"/>
    </row>
    <row r="818" spans="1:26" ht="12.75" customHeight="1">
      <c r="A818" s="884"/>
      <c r="B818" s="884"/>
      <c r="C818" s="884"/>
      <c r="D818" s="884"/>
      <c r="E818" s="884"/>
      <c r="F818" s="885"/>
      <c r="G818" s="884"/>
      <c r="H818" s="884"/>
      <c r="I818" s="884"/>
      <c r="J818" s="884"/>
      <c r="K818" s="886"/>
      <c r="L818" s="884"/>
      <c r="M818" s="884"/>
      <c r="N818" s="884"/>
      <c r="O818" s="884"/>
      <c r="P818" s="884"/>
      <c r="Q818" s="884"/>
      <c r="R818" s="884"/>
      <c r="S818" s="884"/>
      <c r="T818" s="884"/>
      <c r="U818" s="884"/>
      <c r="V818" s="884"/>
      <c r="W818" s="884"/>
      <c r="X818" s="884"/>
      <c r="Y818" s="884"/>
      <c r="Z818" s="884"/>
    </row>
    <row r="819" spans="1:26" ht="12.75" customHeight="1">
      <c r="A819" s="884"/>
      <c r="B819" s="884"/>
      <c r="C819" s="884"/>
      <c r="D819" s="884"/>
      <c r="E819" s="884"/>
      <c r="F819" s="885"/>
      <c r="G819" s="884"/>
      <c r="H819" s="884"/>
      <c r="I819" s="884"/>
      <c r="J819" s="884"/>
      <c r="K819" s="886"/>
      <c r="L819" s="884"/>
      <c r="M819" s="884"/>
      <c r="N819" s="884"/>
      <c r="O819" s="884"/>
      <c r="P819" s="884"/>
      <c r="Q819" s="884"/>
      <c r="R819" s="884"/>
      <c r="S819" s="884"/>
      <c r="T819" s="884"/>
      <c r="U819" s="884"/>
      <c r="V819" s="884"/>
      <c r="W819" s="884"/>
      <c r="X819" s="884"/>
      <c r="Y819" s="884"/>
      <c r="Z819" s="884"/>
    </row>
    <row r="820" spans="1:26" ht="12.75" customHeight="1">
      <c r="A820" s="884"/>
      <c r="B820" s="884"/>
      <c r="C820" s="884"/>
      <c r="D820" s="884"/>
      <c r="E820" s="884"/>
      <c r="F820" s="885"/>
      <c r="G820" s="884"/>
      <c r="H820" s="884"/>
      <c r="I820" s="884"/>
      <c r="J820" s="884"/>
      <c r="K820" s="886"/>
      <c r="L820" s="884"/>
      <c r="M820" s="884"/>
      <c r="N820" s="884"/>
      <c r="O820" s="884"/>
      <c r="P820" s="884"/>
      <c r="Q820" s="884"/>
      <c r="R820" s="884"/>
      <c r="S820" s="884"/>
      <c r="T820" s="884"/>
      <c r="U820" s="884"/>
      <c r="V820" s="884"/>
      <c r="W820" s="884"/>
      <c r="X820" s="884"/>
      <c r="Y820" s="884"/>
      <c r="Z820" s="884"/>
    </row>
    <row r="821" spans="1:26" ht="12.75" customHeight="1">
      <c r="A821" s="884"/>
      <c r="B821" s="884"/>
      <c r="C821" s="884"/>
      <c r="D821" s="884"/>
      <c r="E821" s="884"/>
      <c r="F821" s="885"/>
      <c r="G821" s="884"/>
      <c r="H821" s="884"/>
      <c r="I821" s="884"/>
      <c r="J821" s="884"/>
      <c r="K821" s="886"/>
      <c r="L821" s="884"/>
      <c r="M821" s="884"/>
      <c r="N821" s="884"/>
      <c r="O821" s="884"/>
      <c r="P821" s="884"/>
      <c r="Q821" s="884"/>
      <c r="R821" s="884"/>
      <c r="S821" s="884"/>
      <c r="T821" s="884"/>
      <c r="U821" s="884"/>
      <c r="V821" s="884"/>
      <c r="W821" s="884"/>
      <c r="X821" s="884"/>
      <c r="Y821" s="884"/>
      <c r="Z821" s="884"/>
    </row>
    <row r="822" spans="1:26" ht="12.75" customHeight="1">
      <c r="A822" s="884"/>
      <c r="B822" s="884"/>
      <c r="C822" s="884"/>
      <c r="D822" s="884"/>
      <c r="E822" s="884"/>
      <c r="F822" s="885"/>
      <c r="G822" s="884"/>
      <c r="H822" s="884"/>
      <c r="I822" s="884"/>
      <c r="J822" s="884"/>
      <c r="K822" s="886"/>
      <c r="L822" s="884"/>
      <c r="M822" s="884"/>
      <c r="N822" s="884"/>
      <c r="O822" s="884"/>
      <c r="P822" s="884"/>
      <c r="Q822" s="884"/>
      <c r="R822" s="884"/>
      <c r="S822" s="884"/>
      <c r="T822" s="884"/>
      <c r="U822" s="884"/>
      <c r="V822" s="884"/>
      <c r="W822" s="884"/>
      <c r="X822" s="884"/>
      <c r="Y822" s="884"/>
      <c r="Z822" s="884"/>
    </row>
    <row r="823" spans="1:26" ht="12.75" customHeight="1">
      <c r="A823" s="884"/>
      <c r="B823" s="884"/>
      <c r="C823" s="884"/>
      <c r="D823" s="884"/>
      <c r="E823" s="884"/>
      <c r="F823" s="885"/>
      <c r="G823" s="884"/>
      <c r="H823" s="884"/>
      <c r="I823" s="884"/>
      <c r="J823" s="884"/>
      <c r="K823" s="886"/>
      <c r="L823" s="884"/>
      <c r="M823" s="884"/>
      <c r="N823" s="884"/>
      <c r="O823" s="884"/>
      <c r="P823" s="884"/>
      <c r="Q823" s="884"/>
      <c r="R823" s="884"/>
      <c r="S823" s="884"/>
      <c r="T823" s="884"/>
      <c r="U823" s="884"/>
      <c r="V823" s="884"/>
      <c r="W823" s="884"/>
      <c r="X823" s="884"/>
      <c r="Y823" s="884"/>
      <c r="Z823" s="884"/>
    </row>
    <row r="824" spans="1:26" ht="12.75" customHeight="1">
      <c r="A824" s="884"/>
      <c r="B824" s="884"/>
      <c r="C824" s="884"/>
      <c r="D824" s="884"/>
      <c r="E824" s="884"/>
      <c r="F824" s="885"/>
      <c r="G824" s="884"/>
      <c r="H824" s="884"/>
      <c r="I824" s="884"/>
      <c r="J824" s="884"/>
      <c r="K824" s="886"/>
      <c r="L824" s="884"/>
      <c r="M824" s="884"/>
      <c r="N824" s="884"/>
      <c r="O824" s="884"/>
      <c r="P824" s="884"/>
      <c r="Q824" s="884"/>
      <c r="R824" s="884"/>
      <c r="S824" s="884"/>
      <c r="T824" s="884"/>
      <c r="U824" s="884"/>
      <c r="V824" s="884"/>
      <c r="W824" s="884"/>
      <c r="X824" s="884"/>
      <c r="Y824" s="884"/>
      <c r="Z824" s="884"/>
    </row>
    <row r="825" spans="1:26" ht="12.75" customHeight="1">
      <c r="A825" s="884"/>
      <c r="B825" s="884"/>
      <c r="C825" s="884"/>
      <c r="D825" s="884"/>
      <c r="E825" s="884"/>
      <c r="F825" s="885"/>
      <c r="G825" s="884"/>
      <c r="H825" s="884"/>
      <c r="I825" s="884"/>
      <c r="J825" s="884"/>
      <c r="K825" s="886"/>
      <c r="L825" s="884"/>
      <c r="M825" s="884"/>
      <c r="N825" s="884"/>
      <c r="O825" s="884"/>
      <c r="P825" s="884"/>
      <c r="Q825" s="884"/>
      <c r="R825" s="884"/>
      <c r="S825" s="884"/>
      <c r="T825" s="884"/>
      <c r="U825" s="884"/>
      <c r="V825" s="884"/>
      <c r="W825" s="884"/>
      <c r="X825" s="884"/>
      <c r="Y825" s="884"/>
      <c r="Z825" s="884"/>
    </row>
    <row r="826" spans="1:26" ht="12.75" customHeight="1">
      <c r="A826" s="884"/>
      <c r="B826" s="884"/>
      <c r="C826" s="884"/>
      <c r="D826" s="884"/>
      <c r="E826" s="884"/>
      <c r="F826" s="885"/>
      <c r="G826" s="884"/>
      <c r="H826" s="884"/>
      <c r="I826" s="884"/>
      <c r="J826" s="884"/>
      <c r="K826" s="886"/>
      <c r="L826" s="884"/>
      <c r="M826" s="884"/>
      <c r="N826" s="884"/>
      <c r="O826" s="884"/>
      <c r="P826" s="884"/>
      <c r="Q826" s="884"/>
      <c r="R826" s="884"/>
      <c r="S826" s="884"/>
      <c r="T826" s="884"/>
      <c r="U826" s="884"/>
      <c r="V826" s="884"/>
      <c r="W826" s="884"/>
      <c r="X826" s="884"/>
      <c r="Y826" s="884"/>
      <c r="Z826" s="884"/>
    </row>
    <row r="827" spans="1:26" ht="12.75" customHeight="1">
      <c r="A827" s="884"/>
      <c r="B827" s="884"/>
      <c r="C827" s="884"/>
      <c r="D827" s="884"/>
      <c r="E827" s="884"/>
      <c r="F827" s="885"/>
      <c r="G827" s="884"/>
      <c r="H827" s="884"/>
      <c r="I827" s="884"/>
      <c r="J827" s="884"/>
      <c r="K827" s="886"/>
      <c r="L827" s="884"/>
      <c r="M827" s="884"/>
      <c r="N827" s="884"/>
      <c r="O827" s="884"/>
      <c r="P827" s="884"/>
      <c r="Q827" s="884"/>
      <c r="R827" s="884"/>
      <c r="S827" s="884"/>
      <c r="T827" s="884"/>
      <c r="U827" s="884"/>
      <c r="V827" s="884"/>
      <c r="W827" s="884"/>
      <c r="X827" s="884"/>
      <c r="Y827" s="884"/>
      <c r="Z827" s="884"/>
    </row>
    <row r="828" spans="1:26" ht="12.75" customHeight="1">
      <c r="A828" s="884"/>
      <c r="B828" s="884"/>
      <c r="C828" s="884"/>
      <c r="D828" s="884"/>
      <c r="E828" s="884"/>
      <c r="F828" s="885"/>
      <c r="G828" s="884"/>
      <c r="H828" s="884"/>
      <c r="I828" s="884"/>
      <c r="J828" s="884"/>
      <c r="K828" s="886"/>
      <c r="L828" s="884"/>
      <c r="M828" s="884"/>
      <c r="N828" s="884"/>
      <c r="O828" s="884"/>
      <c r="P828" s="884"/>
      <c r="Q828" s="884"/>
      <c r="R828" s="884"/>
      <c r="S828" s="884"/>
      <c r="T828" s="884"/>
      <c r="U828" s="884"/>
      <c r="V828" s="884"/>
      <c r="W828" s="884"/>
      <c r="X828" s="884"/>
      <c r="Y828" s="884"/>
      <c r="Z828" s="884"/>
    </row>
    <row r="829" spans="1:26" ht="12.75" customHeight="1">
      <c r="A829" s="884"/>
      <c r="B829" s="884"/>
      <c r="C829" s="884"/>
      <c r="D829" s="884"/>
      <c r="E829" s="884"/>
      <c r="F829" s="885"/>
      <c r="G829" s="884"/>
      <c r="H829" s="884"/>
      <c r="I829" s="884"/>
      <c r="J829" s="884"/>
      <c r="K829" s="886"/>
      <c r="L829" s="884"/>
      <c r="M829" s="884"/>
      <c r="N829" s="884"/>
      <c r="O829" s="884"/>
      <c r="P829" s="884"/>
      <c r="Q829" s="884"/>
      <c r="R829" s="884"/>
      <c r="S829" s="884"/>
      <c r="T829" s="884"/>
      <c r="U829" s="884"/>
      <c r="V829" s="884"/>
      <c r="W829" s="884"/>
      <c r="X829" s="884"/>
      <c r="Y829" s="884"/>
      <c r="Z829" s="884"/>
    </row>
    <row r="830" spans="1:26" ht="12.75" customHeight="1">
      <c r="A830" s="884"/>
      <c r="B830" s="884"/>
      <c r="C830" s="884"/>
      <c r="D830" s="884"/>
      <c r="E830" s="884"/>
      <c r="F830" s="885"/>
      <c r="G830" s="884"/>
      <c r="H830" s="884"/>
      <c r="I830" s="884"/>
      <c r="J830" s="884"/>
      <c r="K830" s="886"/>
      <c r="L830" s="884"/>
      <c r="M830" s="884"/>
      <c r="N830" s="884"/>
      <c r="O830" s="884"/>
      <c r="P830" s="884"/>
      <c r="Q830" s="884"/>
      <c r="R830" s="884"/>
      <c r="S830" s="884"/>
      <c r="T830" s="884"/>
      <c r="U830" s="884"/>
      <c r="V830" s="884"/>
      <c r="W830" s="884"/>
      <c r="X830" s="884"/>
      <c r="Y830" s="884"/>
      <c r="Z830" s="884"/>
    </row>
    <row r="831" spans="1:26" ht="12.75" customHeight="1">
      <c r="A831" s="884"/>
      <c r="B831" s="884"/>
      <c r="C831" s="884"/>
      <c r="D831" s="884"/>
      <c r="E831" s="884"/>
      <c r="F831" s="885"/>
      <c r="G831" s="884"/>
      <c r="H831" s="884"/>
      <c r="I831" s="884"/>
      <c r="J831" s="884"/>
      <c r="K831" s="886"/>
      <c r="L831" s="884"/>
      <c r="M831" s="884"/>
      <c r="N831" s="884"/>
      <c r="O831" s="884"/>
      <c r="P831" s="884"/>
      <c r="Q831" s="884"/>
      <c r="R831" s="884"/>
      <c r="S831" s="884"/>
      <c r="T831" s="884"/>
      <c r="U831" s="884"/>
      <c r="V831" s="884"/>
      <c r="W831" s="884"/>
      <c r="X831" s="884"/>
      <c r="Y831" s="884"/>
      <c r="Z831" s="884"/>
    </row>
    <row r="832" spans="1:26" ht="12.75" customHeight="1">
      <c r="A832" s="884"/>
      <c r="B832" s="884"/>
      <c r="C832" s="884"/>
      <c r="D832" s="884"/>
      <c r="E832" s="884"/>
      <c r="F832" s="885"/>
      <c r="G832" s="884"/>
      <c r="H832" s="884"/>
      <c r="I832" s="884"/>
      <c r="J832" s="884"/>
      <c r="K832" s="886"/>
      <c r="L832" s="884"/>
      <c r="M832" s="884"/>
      <c r="N832" s="884"/>
      <c r="O832" s="884"/>
      <c r="P832" s="884"/>
      <c r="Q832" s="884"/>
      <c r="R832" s="884"/>
      <c r="S832" s="884"/>
      <c r="T832" s="884"/>
      <c r="U832" s="884"/>
      <c r="V832" s="884"/>
      <c r="W832" s="884"/>
      <c r="X832" s="884"/>
      <c r="Y832" s="884"/>
      <c r="Z832" s="884"/>
    </row>
    <row r="833" spans="1:26" ht="12.75" customHeight="1">
      <c r="A833" s="884"/>
      <c r="B833" s="884"/>
      <c r="C833" s="884"/>
      <c r="D833" s="884"/>
      <c r="E833" s="884"/>
      <c r="F833" s="885"/>
      <c r="G833" s="884"/>
      <c r="H833" s="884"/>
      <c r="I833" s="884"/>
      <c r="J833" s="884"/>
      <c r="K833" s="886"/>
      <c r="L833" s="884"/>
      <c r="M833" s="884"/>
      <c r="N833" s="884"/>
      <c r="O833" s="884"/>
      <c r="P833" s="884"/>
      <c r="Q833" s="884"/>
      <c r="R833" s="884"/>
      <c r="S833" s="884"/>
      <c r="T833" s="884"/>
      <c r="U833" s="884"/>
      <c r="V833" s="884"/>
      <c r="W833" s="884"/>
      <c r="X833" s="884"/>
      <c r="Y833" s="884"/>
      <c r="Z833" s="884"/>
    </row>
    <row r="834" spans="1:26" ht="12.75" customHeight="1">
      <c r="A834" s="884"/>
      <c r="B834" s="884"/>
      <c r="C834" s="884"/>
      <c r="D834" s="884"/>
      <c r="E834" s="884"/>
      <c r="F834" s="885"/>
      <c r="G834" s="884"/>
      <c r="H834" s="884"/>
      <c r="I834" s="884"/>
      <c r="J834" s="884"/>
      <c r="K834" s="886"/>
      <c r="L834" s="884"/>
      <c r="M834" s="884"/>
      <c r="N834" s="884"/>
      <c r="O834" s="884"/>
      <c r="P834" s="884"/>
      <c r="Q834" s="884"/>
      <c r="R834" s="884"/>
      <c r="S834" s="884"/>
      <c r="T834" s="884"/>
      <c r="U834" s="884"/>
      <c r="V834" s="884"/>
      <c r="W834" s="884"/>
      <c r="X834" s="884"/>
      <c r="Y834" s="884"/>
      <c r="Z834" s="884"/>
    </row>
    <row r="835" spans="1:26" ht="12.75" customHeight="1">
      <c r="A835" s="884"/>
      <c r="B835" s="884"/>
      <c r="C835" s="884"/>
      <c r="D835" s="884"/>
      <c r="E835" s="884"/>
      <c r="F835" s="885"/>
      <c r="G835" s="884"/>
      <c r="H835" s="884"/>
      <c r="I835" s="884"/>
      <c r="J835" s="884"/>
      <c r="K835" s="886"/>
      <c r="L835" s="884"/>
      <c r="M835" s="884"/>
      <c r="N835" s="884"/>
      <c r="O835" s="884"/>
      <c r="P835" s="884"/>
      <c r="Q835" s="884"/>
      <c r="R835" s="884"/>
      <c r="S835" s="884"/>
      <c r="T835" s="884"/>
      <c r="U835" s="884"/>
      <c r="V835" s="884"/>
      <c r="W835" s="884"/>
      <c r="X835" s="884"/>
      <c r="Y835" s="884"/>
      <c r="Z835" s="884"/>
    </row>
    <row r="836" spans="1:26" ht="12.75" customHeight="1">
      <c r="A836" s="884"/>
      <c r="B836" s="884"/>
      <c r="C836" s="884"/>
      <c r="D836" s="884"/>
      <c r="E836" s="884"/>
      <c r="F836" s="885"/>
      <c r="G836" s="884"/>
      <c r="H836" s="884"/>
      <c r="I836" s="884"/>
      <c r="J836" s="884"/>
      <c r="K836" s="886"/>
      <c r="L836" s="884"/>
      <c r="M836" s="884"/>
      <c r="N836" s="884"/>
      <c r="O836" s="884"/>
      <c r="P836" s="884"/>
      <c r="Q836" s="884"/>
      <c r="R836" s="884"/>
      <c r="S836" s="884"/>
      <c r="T836" s="884"/>
      <c r="U836" s="884"/>
      <c r="V836" s="884"/>
      <c r="W836" s="884"/>
      <c r="X836" s="884"/>
      <c r="Y836" s="884"/>
      <c r="Z836" s="884"/>
    </row>
    <row r="837" spans="1:26" ht="12.75" customHeight="1">
      <c r="A837" s="884"/>
      <c r="B837" s="884"/>
      <c r="C837" s="884"/>
      <c r="D837" s="884"/>
      <c r="E837" s="884"/>
      <c r="F837" s="885"/>
      <c r="G837" s="884"/>
      <c r="H837" s="884"/>
      <c r="I837" s="884"/>
      <c r="J837" s="884"/>
      <c r="K837" s="886"/>
      <c r="L837" s="884"/>
      <c r="M837" s="884"/>
      <c r="N837" s="884"/>
      <c r="O837" s="884"/>
      <c r="P837" s="884"/>
      <c r="Q837" s="884"/>
      <c r="R837" s="884"/>
      <c r="S837" s="884"/>
      <c r="T837" s="884"/>
      <c r="U837" s="884"/>
      <c r="V837" s="884"/>
      <c r="W837" s="884"/>
      <c r="X837" s="884"/>
      <c r="Y837" s="884"/>
      <c r="Z837" s="884"/>
    </row>
    <row r="838" spans="1:26" ht="12.75" customHeight="1">
      <c r="A838" s="884"/>
      <c r="B838" s="884"/>
      <c r="C838" s="884"/>
      <c r="D838" s="884"/>
      <c r="E838" s="884"/>
      <c r="F838" s="885"/>
      <c r="G838" s="884"/>
      <c r="H838" s="884"/>
      <c r="I838" s="884"/>
      <c r="J838" s="884"/>
      <c r="K838" s="886"/>
      <c r="L838" s="884"/>
      <c r="M838" s="884"/>
      <c r="N838" s="884"/>
      <c r="O838" s="884"/>
      <c r="P838" s="884"/>
      <c r="Q838" s="884"/>
      <c r="R838" s="884"/>
      <c r="S838" s="884"/>
      <c r="T838" s="884"/>
      <c r="U838" s="884"/>
      <c r="V838" s="884"/>
      <c r="W838" s="884"/>
      <c r="X838" s="884"/>
      <c r="Y838" s="884"/>
      <c r="Z838" s="884"/>
    </row>
    <row r="839" spans="1:26" ht="12.75" customHeight="1">
      <c r="A839" s="884"/>
      <c r="B839" s="884"/>
      <c r="C839" s="884"/>
      <c r="D839" s="884"/>
      <c r="E839" s="884"/>
      <c r="F839" s="885"/>
      <c r="G839" s="884"/>
      <c r="H839" s="884"/>
      <c r="I839" s="884"/>
      <c r="J839" s="884"/>
      <c r="K839" s="886"/>
      <c r="L839" s="884"/>
      <c r="M839" s="884"/>
      <c r="N839" s="884"/>
      <c r="O839" s="884"/>
      <c r="P839" s="884"/>
      <c r="Q839" s="884"/>
      <c r="R839" s="884"/>
      <c r="S839" s="884"/>
      <c r="T839" s="884"/>
      <c r="U839" s="884"/>
      <c r="V839" s="884"/>
      <c r="W839" s="884"/>
      <c r="X839" s="884"/>
      <c r="Y839" s="884"/>
      <c r="Z839" s="884"/>
    </row>
    <row r="840" spans="1:26" ht="12.75" customHeight="1">
      <c r="A840" s="884"/>
      <c r="B840" s="884"/>
      <c r="C840" s="884"/>
      <c r="D840" s="884"/>
      <c r="E840" s="884"/>
      <c r="F840" s="885"/>
      <c r="G840" s="884"/>
      <c r="H840" s="884"/>
      <c r="I840" s="884"/>
      <c r="J840" s="884"/>
      <c r="K840" s="886"/>
      <c r="L840" s="884"/>
      <c r="M840" s="884"/>
      <c r="N840" s="884"/>
      <c r="O840" s="884"/>
      <c r="P840" s="884"/>
      <c r="Q840" s="884"/>
      <c r="R840" s="884"/>
      <c r="S840" s="884"/>
      <c r="T840" s="884"/>
      <c r="U840" s="884"/>
      <c r="V840" s="884"/>
      <c r="W840" s="884"/>
      <c r="X840" s="884"/>
      <c r="Y840" s="884"/>
      <c r="Z840" s="884"/>
    </row>
    <row r="841" spans="1:26" ht="12.75" customHeight="1">
      <c r="A841" s="884"/>
      <c r="B841" s="884"/>
      <c r="C841" s="884"/>
      <c r="D841" s="884"/>
      <c r="E841" s="884"/>
      <c r="F841" s="885"/>
      <c r="G841" s="884"/>
      <c r="H841" s="884"/>
      <c r="I841" s="884"/>
      <c r="J841" s="884"/>
      <c r="K841" s="886"/>
      <c r="L841" s="884"/>
      <c r="M841" s="884"/>
      <c r="N841" s="884"/>
      <c r="O841" s="884"/>
      <c r="P841" s="884"/>
      <c r="Q841" s="884"/>
      <c r="R841" s="884"/>
      <c r="S841" s="884"/>
      <c r="T841" s="884"/>
      <c r="U841" s="884"/>
      <c r="V841" s="884"/>
      <c r="W841" s="884"/>
      <c r="X841" s="884"/>
      <c r="Y841" s="884"/>
      <c r="Z841" s="884"/>
    </row>
    <row r="842" spans="1:26" ht="12.75" customHeight="1">
      <c r="A842" s="884"/>
      <c r="B842" s="884"/>
      <c r="C842" s="884"/>
      <c r="D842" s="884"/>
      <c r="E842" s="884"/>
      <c r="F842" s="885"/>
      <c r="G842" s="884"/>
      <c r="H842" s="884"/>
      <c r="I842" s="884"/>
      <c r="J842" s="884"/>
      <c r="K842" s="886"/>
      <c r="L842" s="884"/>
      <c r="M842" s="884"/>
      <c r="N842" s="884"/>
      <c r="O842" s="884"/>
      <c r="P842" s="884"/>
      <c r="Q842" s="884"/>
      <c r="R842" s="884"/>
      <c r="S842" s="884"/>
      <c r="T842" s="884"/>
      <c r="U842" s="884"/>
      <c r="V842" s="884"/>
      <c r="W842" s="884"/>
      <c r="X842" s="884"/>
      <c r="Y842" s="884"/>
      <c r="Z842" s="884"/>
    </row>
    <row r="843" spans="1:26" ht="12.75" customHeight="1">
      <c r="A843" s="884"/>
      <c r="B843" s="884"/>
      <c r="C843" s="884"/>
      <c r="D843" s="884"/>
      <c r="E843" s="884"/>
      <c r="F843" s="885"/>
      <c r="G843" s="884"/>
      <c r="H843" s="884"/>
      <c r="I843" s="884"/>
      <c r="J843" s="884"/>
      <c r="K843" s="886"/>
      <c r="L843" s="884"/>
      <c r="M843" s="884"/>
      <c r="N843" s="884"/>
      <c r="O843" s="884"/>
      <c r="P843" s="884"/>
      <c r="Q843" s="884"/>
      <c r="R843" s="884"/>
      <c r="S843" s="884"/>
      <c r="T843" s="884"/>
      <c r="U843" s="884"/>
      <c r="V843" s="884"/>
      <c r="W843" s="884"/>
      <c r="X843" s="884"/>
      <c r="Y843" s="884"/>
      <c r="Z843" s="884"/>
    </row>
    <row r="844" spans="1:26" ht="12.75" customHeight="1">
      <c r="A844" s="884"/>
      <c r="B844" s="884"/>
      <c r="C844" s="884"/>
      <c r="D844" s="884"/>
      <c r="E844" s="884"/>
      <c r="F844" s="885"/>
      <c r="G844" s="884"/>
      <c r="H844" s="884"/>
      <c r="I844" s="884"/>
      <c r="J844" s="884"/>
      <c r="K844" s="886"/>
      <c r="L844" s="884"/>
      <c r="M844" s="884"/>
      <c r="N844" s="884"/>
      <c r="O844" s="884"/>
      <c r="P844" s="884"/>
      <c r="Q844" s="884"/>
      <c r="R844" s="884"/>
      <c r="S844" s="884"/>
      <c r="T844" s="884"/>
      <c r="U844" s="884"/>
      <c r="V844" s="884"/>
      <c r="W844" s="884"/>
      <c r="X844" s="884"/>
      <c r="Y844" s="884"/>
      <c r="Z844" s="884"/>
    </row>
    <row r="845" spans="1:26" ht="12.75" customHeight="1">
      <c r="A845" s="884"/>
      <c r="B845" s="884"/>
      <c r="C845" s="884"/>
      <c r="D845" s="884"/>
      <c r="E845" s="884"/>
      <c r="F845" s="885"/>
      <c r="G845" s="884"/>
      <c r="H845" s="884"/>
      <c r="I845" s="884"/>
      <c r="J845" s="884"/>
      <c r="K845" s="886"/>
      <c r="L845" s="884"/>
      <c r="M845" s="884"/>
      <c r="N845" s="884"/>
      <c r="O845" s="884"/>
      <c r="P845" s="884"/>
      <c r="Q845" s="884"/>
      <c r="R845" s="884"/>
      <c r="S845" s="884"/>
      <c r="T845" s="884"/>
      <c r="U845" s="884"/>
      <c r="V845" s="884"/>
      <c r="W845" s="884"/>
      <c r="X845" s="884"/>
      <c r="Y845" s="884"/>
      <c r="Z845" s="884"/>
    </row>
    <row r="846" spans="1:26" ht="12.75" customHeight="1">
      <c r="A846" s="884"/>
      <c r="B846" s="884"/>
      <c r="C846" s="884"/>
      <c r="D846" s="884"/>
      <c r="E846" s="884"/>
      <c r="F846" s="885"/>
      <c r="G846" s="884"/>
      <c r="H846" s="884"/>
      <c r="I846" s="884"/>
      <c r="J846" s="884"/>
      <c r="K846" s="886"/>
      <c r="L846" s="884"/>
      <c r="M846" s="884"/>
      <c r="N846" s="884"/>
      <c r="O846" s="884"/>
      <c r="P846" s="884"/>
      <c r="Q846" s="884"/>
      <c r="R846" s="884"/>
      <c r="S846" s="884"/>
      <c r="T846" s="884"/>
      <c r="U846" s="884"/>
      <c r="V846" s="884"/>
      <c r="W846" s="884"/>
      <c r="X846" s="884"/>
      <c r="Y846" s="884"/>
      <c r="Z846" s="884"/>
    </row>
    <row r="847" spans="1:26" ht="12.75" customHeight="1">
      <c r="A847" s="884"/>
      <c r="B847" s="884"/>
      <c r="C847" s="884"/>
      <c r="D847" s="884"/>
      <c r="E847" s="884"/>
      <c r="F847" s="885"/>
      <c r="G847" s="884"/>
      <c r="H847" s="884"/>
      <c r="I847" s="884"/>
      <c r="J847" s="884"/>
      <c r="K847" s="886"/>
      <c r="L847" s="884"/>
      <c r="M847" s="884"/>
      <c r="N847" s="884"/>
      <c r="O847" s="884"/>
      <c r="P847" s="884"/>
      <c r="Q847" s="884"/>
      <c r="R847" s="884"/>
      <c r="S847" s="884"/>
      <c r="T847" s="884"/>
      <c r="U847" s="884"/>
      <c r="V847" s="884"/>
      <c r="W847" s="884"/>
      <c r="X847" s="884"/>
      <c r="Y847" s="884"/>
      <c r="Z847" s="884"/>
    </row>
    <row r="848" spans="1:26" ht="12.75" customHeight="1">
      <c r="A848" s="884"/>
      <c r="B848" s="884"/>
      <c r="C848" s="884"/>
      <c r="D848" s="884"/>
      <c r="E848" s="884"/>
      <c r="F848" s="885"/>
      <c r="G848" s="884"/>
      <c r="H848" s="884"/>
      <c r="I848" s="884"/>
      <c r="J848" s="884"/>
      <c r="K848" s="886"/>
      <c r="L848" s="884"/>
      <c r="M848" s="884"/>
      <c r="N848" s="884"/>
      <c r="O848" s="884"/>
      <c r="P848" s="884"/>
      <c r="Q848" s="884"/>
      <c r="R848" s="884"/>
      <c r="S848" s="884"/>
      <c r="T848" s="884"/>
      <c r="U848" s="884"/>
      <c r="V848" s="884"/>
      <c r="W848" s="884"/>
      <c r="X848" s="884"/>
      <c r="Y848" s="884"/>
      <c r="Z848" s="884"/>
    </row>
    <row r="849" spans="1:26" ht="12.75" customHeight="1">
      <c r="A849" s="884"/>
      <c r="B849" s="884"/>
      <c r="C849" s="884"/>
      <c r="D849" s="884"/>
      <c r="E849" s="884"/>
      <c r="F849" s="885"/>
      <c r="G849" s="884"/>
      <c r="H849" s="884"/>
      <c r="I849" s="884"/>
      <c r="J849" s="884"/>
      <c r="K849" s="886"/>
      <c r="L849" s="884"/>
      <c r="M849" s="884"/>
      <c r="N849" s="884"/>
      <c r="O849" s="884"/>
      <c r="P849" s="884"/>
      <c r="Q849" s="884"/>
      <c r="R849" s="884"/>
      <c r="S849" s="884"/>
      <c r="T849" s="884"/>
      <c r="U849" s="884"/>
      <c r="V849" s="884"/>
      <c r="W849" s="884"/>
      <c r="X849" s="884"/>
      <c r="Y849" s="884"/>
      <c r="Z849" s="884"/>
    </row>
    <row r="850" spans="1:26" ht="12.75" customHeight="1">
      <c r="A850" s="884"/>
      <c r="B850" s="884"/>
      <c r="C850" s="884"/>
      <c r="D850" s="884"/>
      <c r="E850" s="884"/>
      <c r="F850" s="885"/>
      <c r="G850" s="884"/>
      <c r="H850" s="884"/>
      <c r="I850" s="884"/>
      <c r="J850" s="884"/>
      <c r="K850" s="886"/>
      <c r="L850" s="884"/>
      <c r="M850" s="884"/>
      <c r="N850" s="884"/>
      <c r="O850" s="884"/>
      <c r="P850" s="884"/>
      <c r="Q850" s="884"/>
      <c r="R850" s="884"/>
      <c r="S850" s="884"/>
      <c r="T850" s="884"/>
      <c r="U850" s="884"/>
      <c r="V850" s="884"/>
      <c r="W850" s="884"/>
      <c r="X850" s="884"/>
      <c r="Y850" s="884"/>
      <c r="Z850" s="884"/>
    </row>
    <row r="851" spans="1:26" ht="12.75" customHeight="1">
      <c r="A851" s="884"/>
      <c r="B851" s="884"/>
      <c r="C851" s="884"/>
      <c r="D851" s="884"/>
      <c r="E851" s="884"/>
      <c r="F851" s="885"/>
      <c r="G851" s="884"/>
      <c r="H851" s="884"/>
      <c r="I851" s="884"/>
      <c r="J851" s="884"/>
      <c r="K851" s="886"/>
      <c r="L851" s="884"/>
      <c r="M851" s="884"/>
      <c r="N851" s="884"/>
      <c r="O851" s="884"/>
      <c r="P851" s="884"/>
      <c r="Q851" s="884"/>
      <c r="R851" s="884"/>
      <c r="S851" s="884"/>
      <c r="T851" s="884"/>
      <c r="U851" s="884"/>
      <c r="V851" s="884"/>
      <c r="W851" s="884"/>
      <c r="X851" s="884"/>
      <c r="Y851" s="884"/>
      <c r="Z851" s="884"/>
    </row>
    <row r="852" spans="1:26" ht="12.75" customHeight="1">
      <c r="A852" s="884"/>
      <c r="B852" s="884"/>
      <c r="C852" s="884"/>
      <c r="D852" s="884"/>
      <c r="E852" s="884"/>
      <c r="F852" s="885"/>
      <c r="G852" s="884"/>
      <c r="H852" s="884"/>
      <c r="I852" s="884"/>
      <c r="J852" s="884"/>
      <c r="K852" s="886"/>
      <c r="L852" s="884"/>
      <c r="M852" s="884"/>
      <c r="N852" s="884"/>
      <c r="O852" s="884"/>
      <c r="P852" s="884"/>
      <c r="Q852" s="884"/>
      <c r="R852" s="884"/>
      <c r="S852" s="884"/>
      <c r="T852" s="884"/>
      <c r="U852" s="884"/>
      <c r="V852" s="884"/>
      <c r="W852" s="884"/>
      <c r="X852" s="884"/>
      <c r="Y852" s="884"/>
      <c r="Z852" s="884"/>
    </row>
    <row r="853" spans="1:26" ht="12.75" customHeight="1">
      <c r="A853" s="884"/>
      <c r="B853" s="884"/>
      <c r="C853" s="884"/>
      <c r="D853" s="884"/>
      <c r="E853" s="884"/>
      <c r="F853" s="885"/>
      <c r="G853" s="884"/>
      <c r="H853" s="884"/>
      <c r="I853" s="884"/>
      <c r="J853" s="884"/>
      <c r="K853" s="886"/>
      <c r="L853" s="884"/>
      <c r="M853" s="884"/>
      <c r="N853" s="884"/>
      <c r="O853" s="884"/>
      <c r="P853" s="884"/>
      <c r="Q853" s="884"/>
      <c r="R853" s="884"/>
      <c r="S853" s="884"/>
      <c r="T853" s="884"/>
      <c r="U853" s="884"/>
      <c r="V853" s="884"/>
      <c r="W853" s="884"/>
      <c r="X853" s="884"/>
      <c r="Y853" s="884"/>
      <c r="Z853" s="884"/>
    </row>
    <row r="854" spans="1:26" ht="12.75" customHeight="1">
      <c r="A854" s="884"/>
      <c r="B854" s="884"/>
      <c r="C854" s="884"/>
      <c r="D854" s="884"/>
      <c r="E854" s="884"/>
      <c r="F854" s="885"/>
      <c r="G854" s="884"/>
      <c r="H854" s="884"/>
      <c r="I854" s="884"/>
      <c r="J854" s="884"/>
      <c r="K854" s="886"/>
      <c r="L854" s="884"/>
      <c r="M854" s="884"/>
      <c r="N854" s="884"/>
      <c r="O854" s="884"/>
      <c r="P854" s="884"/>
      <c r="Q854" s="884"/>
      <c r="R854" s="884"/>
      <c r="S854" s="884"/>
      <c r="T854" s="884"/>
      <c r="U854" s="884"/>
      <c r="V854" s="884"/>
      <c r="W854" s="884"/>
      <c r="X854" s="884"/>
      <c r="Y854" s="884"/>
      <c r="Z854" s="884"/>
    </row>
    <row r="855" spans="1:26" ht="12.75" customHeight="1">
      <c r="A855" s="884"/>
      <c r="B855" s="884"/>
      <c r="C855" s="884"/>
      <c r="D855" s="884"/>
      <c r="E855" s="884"/>
      <c r="F855" s="885"/>
      <c r="G855" s="884"/>
      <c r="H855" s="884"/>
      <c r="I855" s="884"/>
      <c r="J855" s="884"/>
      <c r="K855" s="886"/>
      <c r="L855" s="884"/>
      <c r="M855" s="884"/>
      <c r="N855" s="884"/>
      <c r="O855" s="884"/>
      <c r="P855" s="884"/>
      <c r="Q855" s="884"/>
      <c r="R855" s="884"/>
      <c r="S855" s="884"/>
      <c r="T855" s="884"/>
      <c r="U855" s="884"/>
      <c r="V855" s="884"/>
      <c r="W855" s="884"/>
      <c r="X855" s="884"/>
      <c r="Y855" s="884"/>
      <c r="Z855" s="884"/>
    </row>
    <row r="856" spans="1:26" ht="12.75" customHeight="1">
      <c r="A856" s="884"/>
      <c r="B856" s="884"/>
      <c r="C856" s="884"/>
      <c r="D856" s="884"/>
      <c r="E856" s="884"/>
      <c r="F856" s="885"/>
      <c r="G856" s="884"/>
      <c r="H856" s="884"/>
      <c r="I856" s="884"/>
      <c r="J856" s="884"/>
      <c r="K856" s="886"/>
      <c r="L856" s="884"/>
      <c r="M856" s="884"/>
      <c r="N856" s="884"/>
      <c r="O856" s="884"/>
      <c r="P856" s="884"/>
      <c r="Q856" s="884"/>
      <c r="R856" s="884"/>
      <c r="S856" s="884"/>
      <c r="T856" s="884"/>
      <c r="U856" s="884"/>
      <c r="V856" s="884"/>
      <c r="W856" s="884"/>
      <c r="X856" s="884"/>
      <c r="Y856" s="884"/>
      <c r="Z856" s="884"/>
    </row>
    <row r="857" spans="1:26" ht="12.75" customHeight="1">
      <c r="A857" s="884"/>
      <c r="B857" s="884"/>
      <c r="C857" s="884"/>
      <c r="D857" s="884"/>
      <c r="E857" s="884"/>
      <c r="F857" s="885"/>
      <c r="G857" s="884"/>
      <c r="H857" s="884"/>
      <c r="I857" s="884"/>
      <c r="J857" s="884"/>
      <c r="K857" s="886"/>
      <c r="L857" s="884"/>
      <c r="M857" s="884"/>
      <c r="N857" s="884"/>
      <c r="O857" s="884"/>
      <c r="P857" s="884"/>
      <c r="Q857" s="884"/>
      <c r="R857" s="884"/>
      <c r="S857" s="884"/>
      <c r="T857" s="884"/>
      <c r="U857" s="884"/>
      <c r="V857" s="884"/>
      <c r="W857" s="884"/>
      <c r="X857" s="884"/>
      <c r="Y857" s="884"/>
      <c r="Z857" s="884"/>
    </row>
    <row r="858" spans="1:26" ht="12.75" customHeight="1">
      <c r="A858" s="884"/>
      <c r="B858" s="884"/>
      <c r="C858" s="884"/>
      <c r="D858" s="884"/>
      <c r="E858" s="884"/>
      <c r="F858" s="885"/>
      <c r="G858" s="884"/>
      <c r="H858" s="884"/>
      <c r="I858" s="884"/>
      <c r="J858" s="884"/>
      <c r="K858" s="886"/>
      <c r="L858" s="884"/>
      <c r="M858" s="884"/>
      <c r="N858" s="884"/>
      <c r="O858" s="884"/>
      <c r="P858" s="884"/>
      <c r="Q858" s="884"/>
      <c r="R858" s="884"/>
      <c r="S858" s="884"/>
      <c r="T858" s="884"/>
      <c r="U858" s="884"/>
      <c r="V858" s="884"/>
      <c r="W858" s="884"/>
      <c r="X858" s="884"/>
      <c r="Y858" s="884"/>
      <c r="Z858" s="884"/>
    </row>
    <row r="859" spans="1:26" ht="12.75" customHeight="1">
      <c r="A859" s="884"/>
      <c r="B859" s="884"/>
      <c r="C859" s="884"/>
      <c r="D859" s="884"/>
      <c r="E859" s="884"/>
      <c r="F859" s="885"/>
      <c r="G859" s="884"/>
      <c r="H859" s="884"/>
      <c r="I859" s="884"/>
      <c r="J859" s="884"/>
      <c r="K859" s="886"/>
      <c r="L859" s="884"/>
      <c r="M859" s="884"/>
      <c r="N859" s="884"/>
      <c r="O859" s="884"/>
      <c r="P859" s="884"/>
      <c r="Q859" s="884"/>
      <c r="R859" s="884"/>
      <c r="S859" s="884"/>
      <c r="T859" s="884"/>
      <c r="U859" s="884"/>
      <c r="V859" s="884"/>
      <c r="W859" s="884"/>
      <c r="X859" s="884"/>
      <c r="Y859" s="884"/>
      <c r="Z859" s="884"/>
    </row>
    <row r="860" spans="1:26" ht="12.75" customHeight="1">
      <c r="A860" s="884"/>
      <c r="B860" s="884"/>
      <c r="C860" s="884"/>
      <c r="D860" s="884"/>
      <c r="E860" s="884"/>
      <c r="F860" s="885"/>
      <c r="G860" s="884"/>
      <c r="H860" s="884"/>
      <c r="I860" s="884"/>
      <c r="J860" s="884"/>
      <c r="K860" s="886"/>
      <c r="L860" s="884"/>
      <c r="M860" s="884"/>
      <c r="N860" s="884"/>
      <c r="O860" s="884"/>
      <c r="P860" s="884"/>
      <c r="Q860" s="884"/>
      <c r="R860" s="884"/>
      <c r="S860" s="884"/>
      <c r="T860" s="884"/>
      <c r="U860" s="884"/>
      <c r="V860" s="884"/>
      <c r="W860" s="884"/>
      <c r="X860" s="884"/>
      <c r="Y860" s="884"/>
      <c r="Z860" s="884"/>
    </row>
    <row r="861" spans="1:26" ht="12.75" customHeight="1">
      <c r="A861" s="884"/>
      <c r="B861" s="884"/>
      <c r="C861" s="884"/>
      <c r="D861" s="884"/>
      <c r="E861" s="884"/>
      <c r="F861" s="885"/>
      <c r="G861" s="884"/>
      <c r="H861" s="884"/>
      <c r="I861" s="884"/>
      <c r="J861" s="884"/>
      <c r="K861" s="886"/>
      <c r="L861" s="884"/>
      <c r="M861" s="884"/>
      <c r="N861" s="884"/>
      <c r="O861" s="884"/>
      <c r="P861" s="884"/>
      <c r="Q861" s="884"/>
      <c r="R861" s="884"/>
      <c r="S861" s="884"/>
      <c r="T861" s="884"/>
      <c r="U861" s="884"/>
      <c r="V861" s="884"/>
      <c r="W861" s="884"/>
      <c r="X861" s="884"/>
      <c r="Y861" s="884"/>
      <c r="Z861" s="884"/>
    </row>
    <row r="862" spans="1:26" ht="12.75" customHeight="1">
      <c r="A862" s="884"/>
      <c r="B862" s="884"/>
      <c r="C862" s="884"/>
      <c r="D862" s="884"/>
      <c r="E862" s="884"/>
      <c r="F862" s="885"/>
      <c r="G862" s="884"/>
      <c r="H862" s="884"/>
      <c r="I862" s="884"/>
      <c r="J862" s="884"/>
      <c r="K862" s="886"/>
      <c r="L862" s="884"/>
      <c r="M862" s="884"/>
      <c r="N862" s="884"/>
      <c r="O862" s="884"/>
      <c r="P862" s="884"/>
      <c r="Q862" s="884"/>
      <c r="R862" s="884"/>
      <c r="S862" s="884"/>
      <c r="T862" s="884"/>
      <c r="U862" s="884"/>
      <c r="V862" s="884"/>
      <c r="W862" s="884"/>
      <c r="X862" s="884"/>
      <c r="Y862" s="884"/>
      <c r="Z862" s="884"/>
    </row>
    <row r="863" spans="1:26" ht="12.75" customHeight="1">
      <c r="A863" s="884"/>
      <c r="B863" s="884"/>
      <c r="C863" s="884"/>
      <c r="D863" s="884"/>
      <c r="E863" s="884"/>
      <c r="F863" s="885"/>
      <c r="G863" s="884"/>
      <c r="H863" s="884"/>
      <c r="I863" s="884"/>
      <c r="J863" s="884"/>
      <c r="K863" s="886"/>
      <c r="L863" s="884"/>
      <c r="M863" s="884"/>
      <c r="N863" s="884"/>
      <c r="O863" s="884"/>
      <c r="P863" s="884"/>
      <c r="Q863" s="884"/>
      <c r="R863" s="884"/>
      <c r="S863" s="884"/>
      <c r="T863" s="884"/>
      <c r="U863" s="884"/>
      <c r="V863" s="884"/>
      <c r="W863" s="884"/>
      <c r="X863" s="884"/>
      <c r="Y863" s="884"/>
      <c r="Z863" s="884"/>
    </row>
    <row r="864" spans="1:26" ht="12.75" customHeight="1">
      <c r="A864" s="884"/>
      <c r="B864" s="884"/>
      <c r="C864" s="884"/>
      <c r="D864" s="884"/>
      <c r="E864" s="884"/>
      <c r="F864" s="885"/>
      <c r="G864" s="884"/>
      <c r="H864" s="884"/>
      <c r="I864" s="884"/>
      <c r="J864" s="884"/>
      <c r="K864" s="886"/>
      <c r="L864" s="884"/>
      <c r="M864" s="884"/>
      <c r="N864" s="884"/>
      <c r="O864" s="884"/>
      <c r="P864" s="884"/>
      <c r="Q864" s="884"/>
      <c r="R864" s="884"/>
      <c r="S864" s="884"/>
      <c r="T864" s="884"/>
      <c r="U864" s="884"/>
      <c r="V864" s="884"/>
      <c r="W864" s="884"/>
      <c r="X864" s="884"/>
      <c r="Y864" s="884"/>
      <c r="Z864" s="884"/>
    </row>
    <row r="865" spans="1:26" ht="12.75" customHeight="1">
      <c r="A865" s="884"/>
      <c r="B865" s="884"/>
      <c r="C865" s="884"/>
      <c r="D865" s="884"/>
      <c r="E865" s="884"/>
      <c r="F865" s="885"/>
      <c r="G865" s="884"/>
      <c r="H865" s="884"/>
      <c r="I865" s="884"/>
      <c r="J865" s="884"/>
      <c r="K865" s="886"/>
      <c r="L865" s="884"/>
      <c r="M865" s="884"/>
      <c r="N865" s="884"/>
      <c r="O865" s="884"/>
      <c r="P865" s="884"/>
      <c r="Q865" s="884"/>
      <c r="R865" s="884"/>
      <c r="S865" s="884"/>
      <c r="T865" s="884"/>
      <c r="U865" s="884"/>
      <c r="V865" s="884"/>
      <c r="W865" s="884"/>
      <c r="X865" s="884"/>
      <c r="Y865" s="884"/>
      <c r="Z865" s="884"/>
    </row>
    <row r="866" spans="1:26" ht="12.75" customHeight="1">
      <c r="A866" s="884"/>
      <c r="B866" s="884"/>
      <c r="C866" s="884"/>
      <c r="D866" s="884"/>
      <c r="E866" s="884"/>
      <c r="F866" s="885"/>
      <c r="G866" s="884"/>
      <c r="H866" s="884"/>
      <c r="I866" s="884"/>
      <c r="J866" s="884"/>
      <c r="K866" s="886"/>
      <c r="L866" s="884"/>
      <c r="M866" s="884"/>
      <c r="N866" s="884"/>
      <c r="O866" s="884"/>
      <c r="P866" s="884"/>
      <c r="Q866" s="884"/>
      <c r="R866" s="884"/>
      <c r="S866" s="884"/>
      <c r="T866" s="884"/>
      <c r="U866" s="884"/>
      <c r="V866" s="884"/>
      <c r="W866" s="884"/>
      <c r="X866" s="884"/>
      <c r="Y866" s="884"/>
      <c r="Z866" s="884"/>
    </row>
    <row r="867" spans="1:26" ht="12.75" customHeight="1">
      <c r="A867" s="884"/>
      <c r="B867" s="884"/>
      <c r="C867" s="884"/>
      <c r="D867" s="884"/>
      <c r="E867" s="884"/>
      <c r="F867" s="885"/>
      <c r="G867" s="884"/>
      <c r="H867" s="884"/>
      <c r="I867" s="884"/>
      <c r="J867" s="884"/>
      <c r="K867" s="886"/>
      <c r="L867" s="884"/>
      <c r="M867" s="884"/>
      <c r="N867" s="884"/>
      <c r="O867" s="884"/>
      <c r="P867" s="884"/>
      <c r="Q867" s="884"/>
      <c r="R867" s="884"/>
      <c r="S867" s="884"/>
      <c r="T867" s="884"/>
      <c r="U867" s="884"/>
      <c r="V867" s="884"/>
      <c r="W867" s="884"/>
      <c r="X867" s="884"/>
      <c r="Y867" s="884"/>
      <c r="Z867" s="884"/>
    </row>
    <row r="868" spans="1:26" ht="12.75" customHeight="1">
      <c r="A868" s="884"/>
      <c r="B868" s="884"/>
      <c r="C868" s="884"/>
      <c r="D868" s="884"/>
      <c r="E868" s="884"/>
      <c r="F868" s="885"/>
      <c r="G868" s="884"/>
      <c r="H868" s="884"/>
      <c r="I868" s="884"/>
      <c r="J868" s="884"/>
      <c r="K868" s="886"/>
      <c r="L868" s="884"/>
      <c r="M868" s="884"/>
      <c r="N868" s="884"/>
      <c r="O868" s="884"/>
      <c r="P868" s="884"/>
      <c r="Q868" s="884"/>
      <c r="R868" s="884"/>
      <c r="S868" s="884"/>
      <c r="T868" s="884"/>
      <c r="U868" s="884"/>
      <c r="V868" s="884"/>
      <c r="W868" s="884"/>
      <c r="X868" s="884"/>
      <c r="Y868" s="884"/>
      <c r="Z868" s="884"/>
    </row>
    <row r="869" spans="1:26" ht="12.75" customHeight="1">
      <c r="A869" s="884"/>
      <c r="B869" s="884"/>
      <c r="C869" s="884"/>
      <c r="D869" s="884"/>
      <c r="E869" s="884"/>
      <c r="F869" s="885"/>
      <c r="G869" s="884"/>
      <c r="H869" s="884"/>
      <c r="I869" s="884"/>
      <c r="J869" s="884"/>
      <c r="K869" s="886"/>
      <c r="L869" s="884"/>
      <c r="M869" s="884"/>
      <c r="N869" s="884"/>
      <c r="O869" s="884"/>
      <c r="P869" s="884"/>
      <c r="Q869" s="884"/>
      <c r="R869" s="884"/>
      <c r="S869" s="884"/>
      <c r="T869" s="884"/>
      <c r="U869" s="884"/>
      <c r="V869" s="884"/>
      <c r="W869" s="884"/>
      <c r="X869" s="884"/>
      <c r="Y869" s="884"/>
      <c r="Z869" s="884"/>
    </row>
    <row r="870" spans="1:26" ht="12.75" customHeight="1">
      <c r="A870" s="884"/>
      <c r="B870" s="884"/>
      <c r="C870" s="884"/>
      <c r="D870" s="884"/>
      <c r="E870" s="884"/>
      <c r="F870" s="885"/>
      <c r="G870" s="884"/>
      <c r="H870" s="884"/>
      <c r="I870" s="884"/>
      <c r="J870" s="884"/>
      <c r="K870" s="886"/>
      <c r="L870" s="884"/>
      <c r="M870" s="884"/>
      <c r="N870" s="884"/>
      <c r="O870" s="884"/>
      <c r="P870" s="884"/>
      <c r="Q870" s="884"/>
      <c r="R870" s="884"/>
      <c r="S870" s="884"/>
      <c r="T870" s="884"/>
      <c r="U870" s="884"/>
      <c r="V870" s="884"/>
      <c r="W870" s="884"/>
      <c r="X870" s="884"/>
      <c r="Y870" s="884"/>
      <c r="Z870" s="884"/>
    </row>
    <row r="871" spans="1:26" ht="12.75" customHeight="1">
      <c r="A871" s="884"/>
      <c r="B871" s="884"/>
      <c r="C871" s="884"/>
      <c r="D871" s="884"/>
      <c r="E871" s="884"/>
      <c r="F871" s="885"/>
      <c r="G871" s="884"/>
      <c r="H871" s="884"/>
      <c r="I871" s="884"/>
      <c r="J871" s="884"/>
      <c r="K871" s="886"/>
      <c r="L871" s="884"/>
      <c r="M871" s="884"/>
      <c r="N871" s="884"/>
      <c r="O871" s="884"/>
      <c r="P871" s="884"/>
      <c r="Q871" s="884"/>
      <c r="R871" s="884"/>
      <c r="S871" s="884"/>
      <c r="T871" s="884"/>
      <c r="U871" s="884"/>
      <c r="V871" s="884"/>
      <c r="W871" s="884"/>
      <c r="X871" s="884"/>
      <c r="Y871" s="884"/>
      <c r="Z871" s="884"/>
    </row>
    <row r="872" spans="1:26" ht="12.75" customHeight="1">
      <c r="A872" s="884"/>
      <c r="B872" s="884"/>
      <c r="C872" s="884"/>
      <c r="D872" s="884"/>
      <c r="E872" s="884"/>
      <c r="F872" s="885"/>
      <c r="G872" s="884"/>
      <c r="H872" s="884"/>
      <c r="I872" s="884"/>
      <c r="J872" s="884"/>
      <c r="K872" s="886"/>
      <c r="L872" s="884"/>
      <c r="M872" s="884"/>
      <c r="N872" s="884"/>
      <c r="O872" s="884"/>
      <c r="P872" s="884"/>
      <c r="Q872" s="884"/>
      <c r="R872" s="884"/>
      <c r="S872" s="884"/>
      <c r="T872" s="884"/>
      <c r="U872" s="884"/>
      <c r="V872" s="884"/>
      <c r="W872" s="884"/>
      <c r="X872" s="884"/>
      <c r="Y872" s="884"/>
      <c r="Z872" s="884"/>
    </row>
    <row r="873" spans="1:26" ht="12.75" customHeight="1">
      <c r="A873" s="884"/>
      <c r="B873" s="884"/>
      <c r="C873" s="884"/>
      <c r="D873" s="884"/>
      <c r="E873" s="884"/>
      <c r="F873" s="885"/>
      <c r="G873" s="884"/>
      <c r="H873" s="884"/>
      <c r="I873" s="884"/>
      <c r="J873" s="884"/>
      <c r="K873" s="886"/>
      <c r="L873" s="884"/>
      <c r="M873" s="884"/>
      <c r="N873" s="884"/>
      <c r="O873" s="884"/>
      <c r="P873" s="884"/>
      <c r="Q873" s="884"/>
      <c r="R873" s="884"/>
      <c r="S873" s="884"/>
      <c r="T873" s="884"/>
      <c r="U873" s="884"/>
      <c r="V873" s="884"/>
      <c r="W873" s="884"/>
      <c r="X873" s="884"/>
      <c r="Y873" s="884"/>
      <c r="Z873" s="884"/>
    </row>
    <row r="874" spans="1:26" ht="12.75" customHeight="1">
      <c r="A874" s="884"/>
      <c r="B874" s="884"/>
      <c r="C874" s="884"/>
      <c r="D874" s="884"/>
      <c r="E874" s="884"/>
      <c r="F874" s="885"/>
      <c r="G874" s="884"/>
      <c r="H874" s="884"/>
      <c r="I874" s="884"/>
      <c r="J874" s="884"/>
      <c r="K874" s="886"/>
      <c r="L874" s="884"/>
      <c r="M874" s="884"/>
      <c r="N874" s="884"/>
      <c r="O874" s="884"/>
      <c r="P874" s="884"/>
      <c r="Q874" s="884"/>
      <c r="R874" s="884"/>
      <c r="S874" s="884"/>
      <c r="T874" s="884"/>
      <c r="U874" s="884"/>
      <c r="V874" s="884"/>
      <c r="W874" s="884"/>
      <c r="X874" s="884"/>
      <c r="Y874" s="884"/>
      <c r="Z874" s="884"/>
    </row>
    <row r="875" spans="1:26" ht="12.75" customHeight="1">
      <c r="A875" s="884"/>
      <c r="B875" s="884"/>
      <c r="C875" s="884"/>
      <c r="D875" s="884"/>
      <c r="E875" s="884"/>
      <c r="F875" s="885"/>
      <c r="G875" s="884"/>
      <c r="H875" s="884"/>
      <c r="I875" s="884"/>
      <c r="J875" s="884"/>
      <c r="K875" s="886"/>
      <c r="L875" s="884"/>
      <c r="M875" s="884"/>
      <c r="N875" s="884"/>
      <c r="O875" s="884"/>
      <c r="P875" s="884"/>
      <c r="Q875" s="884"/>
      <c r="R875" s="884"/>
      <c r="S875" s="884"/>
      <c r="T875" s="884"/>
      <c r="U875" s="884"/>
      <c r="V875" s="884"/>
      <c r="W875" s="884"/>
      <c r="X875" s="884"/>
      <c r="Y875" s="884"/>
      <c r="Z875" s="884"/>
    </row>
    <row r="876" spans="1:26" ht="12.75" customHeight="1">
      <c r="A876" s="884"/>
      <c r="B876" s="884"/>
      <c r="C876" s="884"/>
      <c r="D876" s="884"/>
      <c r="E876" s="884"/>
      <c r="F876" s="885"/>
      <c r="G876" s="884"/>
      <c r="H876" s="884"/>
      <c r="I876" s="884"/>
      <c r="J876" s="884"/>
      <c r="K876" s="886"/>
      <c r="L876" s="884"/>
      <c r="M876" s="884"/>
      <c r="N876" s="884"/>
      <c r="O876" s="884"/>
      <c r="P876" s="884"/>
      <c r="Q876" s="884"/>
      <c r="R876" s="884"/>
      <c r="S876" s="884"/>
      <c r="T876" s="884"/>
      <c r="U876" s="884"/>
      <c r="V876" s="884"/>
      <c r="W876" s="884"/>
      <c r="X876" s="884"/>
      <c r="Y876" s="884"/>
      <c r="Z876" s="884"/>
    </row>
    <row r="877" spans="1:26" ht="12.75" customHeight="1">
      <c r="A877" s="884"/>
      <c r="B877" s="884"/>
      <c r="C877" s="884"/>
      <c r="D877" s="884"/>
      <c r="E877" s="884"/>
      <c r="F877" s="885"/>
      <c r="G877" s="884"/>
      <c r="H877" s="884"/>
      <c r="I877" s="884"/>
      <c r="J877" s="884"/>
      <c r="K877" s="886"/>
      <c r="L877" s="884"/>
      <c r="M877" s="884"/>
      <c r="N877" s="884"/>
      <c r="O877" s="884"/>
      <c r="P877" s="884"/>
      <c r="Q877" s="884"/>
      <c r="R877" s="884"/>
      <c r="S877" s="884"/>
      <c r="T877" s="884"/>
      <c r="U877" s="884"/>
      <c r="V877" s="884"/>
      <c r="W877" s="884"/>
      <c r="X877" s="884"/>
      <c r="Y877" s="884"/>
      <c r="Z877" s="884"/>
    </row>
    <row r="878" spans="1:26" ht="12.75" customHeight="1">
      <c r="A878" s="884"/>
      <c r="B878" s="884"/>
      <c r="C878" s="884"/>
      <c r="D878" s="884"/>
      <c r="E878" s="884"/>
      <c r="F878" s="885"/>
      <c r="G878" s="884"/>
      <c r="H878" s="884"/>
      <c r="I878" s="884"/>
      <c r="J878" s="884"/>
      <c r="K878" s="886"/>
      <c r="L878" s="884"/>
      <c r="M878" s="884"/>
      <c r="N878" s="884"/>
      <c r="O878" s="884"/>
      <c r="P878" s="884"/>
      <c r="Q878" s="884"/>
      <c r="R878" s="884"/>
      <c r="S878" s="884"/>
      <c r="T878" s="884"/>
      <c r="U878" s="884"/>
      <c r="V878" s="884"/>
      <c r="W878" s="884"/>
      <c r="X878" s="884"/>
      <c r="Y878" s="884"/>
      <c r="Z878" s="884"/>
    </row>
    <row r="879" spans="1:26" ht="12.75" customHeight="1">
      <c r="A879" s="884"/>
      <c r="B879" s="884"/>
      <c r="C879" s="884"/>
      <c r="D879" s="884"/>
      <c r="E879" s="884"/>
      <c r="F879" s="885"/>
      <c r="G879" s="884"/>
      <c r="H879" s="884"/>
      <c r="I879" s="884"/>
      <c r="J879" s="884"/>
      <c r="K879" s="886"/>
      <c r="L879" s="884"/>
      <c r="M879" s="884"/>
      <c r="N879" s="884"/>
      <c r="O879" s="884"/>
      <c r="P879" s="884"/>
      <c r="Q879" s="884"/>
      <c r="R879" s="884"/>
      <c r="S879" s="884"/>
      <c r="T879" s="884"/>
      <c r="U879" s="884"/>
      <c r="V879" s="884"/>
      <c r="W879" s="884"/>
      <c r="X879" s="884"/>
      <c r="Y879" s="884"/>
      <c r="Z879" s="884"/>
    </row>
    <row r="880" spans="1:26" ht="12.75" customHeight="1">
      <c r="A880" s="884"/>
      <c r="B880" s="884"/>
      <c r="C880" s="884"/>
      <c r="D880" s="884"/>
      <c r="E880" s="884"/>
      <c r="F880" s="885"/>
      <c r="G880" s="884"/>
      <c r="H880" s="884"/>
      <c r="I880" s="884"/>
      <c r="J880" s="884"/>
      <c r="K880" s="886"/>
      <c r="L880" s="884"/>
      <c r="M880" s="884"/>
      <c r="N880" s="884"/>
      <c r="O880" s="884"/>
      <c r="P880" s="884"/>
      <c r="Q880" s="884"/>
      <c r="R880" s="884"/>
      <c r="S880" s="884"/>
      <c r="T880" s="884"/>
      <c r="U880" s="884"/>
      <c r="V880" s="884"/>
      <c r="W880" s="884"/>
      <c r="X880" s="884"/>
      <c r="Y880" s="884"/>
      <c r="Z880" s="884"/>
    </row>
    <row r="881" spans="1:26" ht="12.75" customHeight="1">
      <c r="A881" s="884"/>
      <c r="B881" s="884"/>
      <c r="C881" s="884"/>
      <c r="D881" s="884"/>
      <c r="E881" s="884"/>
      <c r="F881" s="885"/>
      <c r="G881" s="884"/>
      <c r="H881" s="884"/>
      <c r="I881" s="884"/>
      <c r="J881" s="884"/>
      <c r="K881" s="886"/>
      <c r="L881" s="884"/>
      <c r="M881" s="884"/>
      <c r="N881" s="884"/>
      <c r="O881" s="884"/>
      <c r="P881" s="884"/>
      <c r="Q881" s="884"/>
      <c r="R881" s="884"/>
      <c r="S881" s="884"/>
      <c r="T881" s="884"/>
      <c r="U881" s="884"/>
      <c r="V881" s="884"/>
      <c r="W881" s="884"/>
      <c r="X881" s="884"/>
      <c r="Y881" s="884"/>
      <c r="Z881" s="884"/>
    </row>
    <row r="882" spans="1:26" ht="12.75" customHeight="1">
      <c r="A882" s="884"/>
      <c r="B882" s="884"/>
      <c r="C882" s="884"/>
      <c r="D882" s="884"/>
      <c r="E882" s="884"/>
      <c r="F882" s="885"/>
      <c r="G882" s="884"/>
      <c r="H882" s="884"/>
      <c r="I882" s="884"/>
      <c r="J882" s="884"/>
      <c r="K882" s="886"/>
      <c r="L882" s="884"/>
      <c r="M882" s="884"/>
      <c r="N882" s="884"/>
      <c r="O882" s="884"/>
      <c r="P882" s="884"/>
      <c r="Q882" s="884"/>
      <c r="R882" s="884"/>
      <c r="S882" s="884"/>
      <c r="T882" s="884"/>
      <c r="U882" s="884"/>
      <c r="V882" s="884"/>
      <c r="W882" s="884"/>
      <c r="X882" s="884"/>
      <c r="Y882" s="884"/>
      <c r="Z882" s="884"/>
    </row>
    <row r="883" spans="1:26" ht="12.75" customHeight="1">
      <c r="A883" s="884"/>
      <c r="B883" s="884"/>
      <c r="C883" s="884"/>
      <c r="D883" s="884"/>
      <c r="E883" s="884"/>
      <c r="F883" s="885"/>
      <c r="G883" s="884"/>
      <c r="H883" s="884"/>
      <c r="I883" s="884"/>
      <c r="J883" s="884"/>
      <c r="K883" s="886"/>
      <c r="L883" s="884"/>
      <c r="M883" s="884"/>
      <c r="N883" s="884"/>
      <c r="O883" s="884"/>
      <c r="P883" s="884"/>
      <c r="Q883" s="884"/>
      <c r="R883" s="884"/>
      <c r="S883" s="884"/>
      <c r="T883" s="884"/>
      <c r="U883" s="884"/>
      <c r="V883" s="884"/>
      <c r="W883" s="884"/>
      <c r="X883" s="884"/>
      <c r="Y883" s="884"/>
      <c r="Z883" s="884"/>
    </row>
    <row r="884" spans="1:26" ht="12.75" customHeight="1">
      <c r="A884" s="884"/>
      <c r="B884" s="884"/>
      <c r="C884" s="884"/>
      <c r="D884" s="884"/>
      <c r="E884" s="884"/>
      <c r="F884" s="885"/>
      <c r="G884" s="884"/>
      <c r="H884" s="884"/>
      <c r="I884" s="884"/>
      <c r="J884" s="884"/>
      <c r="K884" s="886"/>
      <c r="L884" s="884"/>
      <c r="M884" s="884"/>
      <c r="N884" s="884"/>
      <c r="O884" s="884"/>
      <c r="P884" s="884"/>
      <c r="Q884" s="884"/>
      <c r="R884" s="884"/>
      <c r="S884" s="884"/>
      <c r="T884" s="884"/>
      <c r="U884" s="884"/>
      <c r="V884" s="884"/>
      <c r="W884" s="884"/>
      <c r="X884" s="884"/>
      <c r="Y884" s="884"/>
      <c r="Z884" s="884"/>
    </row>
    <row r="885" spans="1:26" ht="12.75" customHeight="1">
      <c r="A885" s="884"/>
      <c r="B885" s="884"/>
      <c r="C885" s="884"/>
      <c r="D885" s="884"/>
      <c r="E885" s="884"/>
      <c r="F885" s="885"/>
      <c r="G885" s="884"/>
      <c r="H885" s="884"/>
      <c r="I885" s="884"/>
      <c r="J885" s="884"/>
      <c r="K885" s="886"/>
      <c r="L885" s="884"/>
      <c r="M885" s="884"/>
      <c r="N885" s="884"/>
      <c r="O885" s="884"/>
      <c r="P885" s="884"/>
      <c r="Q885" s="884"/>
      <c r="R885" s="884"/>
      <c r="S885" s="884"/>
      <c r="T885" s="884"/>
      <c r="U885" s="884"/>
      <c r="V885" s="884"/>
      <c r="W885" s="884"/>
      <c r="X885" s="884"/>
      <c r="Y885" s="884"/>
      <c r="Z885" s="884"/>
    </row>
    <row r="886" spans="1:26" ht="12.75" customHeight="1">
      <c r="A886" s="884"/>
      <c r="B886" s="884"/>
      <c r="C886" s="884"/>
      <c r="D886" s="884"/>
      <c r="E886" s="884"/>
      <c r="F886" s="885"/>
      <c r="G886" s="884"/>
      <c r="H886" s="884"/>
      <c r="I886" s="884"/>
      <c r="J886" s="884"/>
      <c r="K886" s="886"/>
      <c r="L886" s="884"/>
      <c r="M886" s="884"/>
      <c r="N886" s="884"/>
      <c r="O886" s="884"/>
      <c r="P886" s="884"/>
      <c r="Q886" s="884"/>
      <c r="R886" s="884"/>
      <c r="S886" s="884"/>
      <c r="T886" s="884"/>
      <c r="U886" s="884"/>
      <c r="V886" s="884"/>
      <c r="W886" s="884"/>
      <c r="X886" s="884"/>
      <c r="Y886" s="884"/>
      <c r="Z886" s="884"/>
    </row>
    <row r="887" spans="1:26" ht="12.75" customHeight="1">
      <c r="A887" s="884"/>
      <c r="B887" s="884"/>
      <c r="C887" s="884"/>
      <c r="D887" s="884"/>
      <c r="E887" s="884"/>
      <c r="F887" s="885"/>
      <c r="G887" s="884"/>
      <c r="H887" s="884"/>
      <c r="I887" s="884"/>
      <c r="J887" s="884"/>
      <c r="K887" s="886"/>
      <c r="L887" s="884"/>
      <c r="M887" s="884"/>
      <c r="N887" s="884"/>
      <c r="O887" s="884"/>
      <c r="P887" s="884"/>
      <c r="Q887" s="884"/>
      <c r="R887" s="884"/>
      <c r="S887" s="884"/>
      <c r="T887" s="884"/>
      <c r="U887" s="884"/>
      <c r="V887" s="884"/>
      <c r="W887" s="884"/>
      <c r="X887" s="884"/>
      <c r="Y887" s="884"/>
      <c r="Z887" s="884"/>
    </row>
    <row r="888" spans="1:26" ht="12.75" customHeight="1">
      <c r="A888" s="884"/>
      <c r="B888" s="884"/>
      <c r="C888" s="884"/>
      <c r="D888" s="884"/>
      <c r="E888" s="884"/>
      <c r="F888" s="885"/>
      <c r="G888" s="884"/>
      <c r="H888" s="884"/>
      <c r="I888" s="884"/>
      <c r="J888" s="884"/>
      <c r="K888" s="886"/>
      <c r="L888" s="884"/>
      <c r="M888" s="884"/>
      <c r="N888" s="884"/>
      <c r="O888" s="884"/>
      <c r="P888" s="884"/>
      <c r="Q888" s="884"/>
      <c r="R888" s="884"/>
      <c r="S888" s="884"/>
      <c r="T888" s="884"/>
      <c r="U888" s="884"/>
      <c r="V888" s="884"/>
      <c r="W888" s="884"/>
      <c r="X888" s="884"/>
      <c r="Y888" s="884"/>
      <c r="Z888" s="884"/>
    </row>
    <row r="889" spans="1:26" ht="12.75" customHeight="1">
      <c r="A889" s="884"/>
      <c r="B889" s="884"/>
      <c r="C889" s="884"/>
      <c r="D889" s="884"/>
      <c r="E889" s="884"/>
      <c r="F889" s="885"/>
      <c r="G889" s="884"/>
      <c r="H889" s="884"/>
      <c r="I889" s="884"/>
      <c r="J889" s="884"/>
      <c r="K889" s="886"/>
      <c r="L889" s="884"/>
      <c r="M889" s="884"/>
      <c r="N889" s="884"/>
      <c r="O889" s="884"/>
      <c r="P889" s="884"/>
      <c r="Q889" s="884"/>
      <c r="R889" s="884"/>
      <c r="S889" s="884"/>
      <c r="T889" s="884"/>
      <c r="U889" s="884"/>
      <c r="V889" s="884"/>
      <c r="W889" s="884"/>
      <c r="X889" s="884"/>
      <c r="Y889" s="884"/>
      <c r="Z889" s="884"/>
    </row>
    <row r="890" spans="1:26" ht="12.75" customHeight="1">
      <c r="A890" s="884"/>
      <c r="B890" s="884"/>
      <c r="C890" s="884"/>
      <c r="D890" s="884"/>
      <c r="E890" s="884"/>
      <c r="F890" s="885"/>
      <c r="G890" s="884"/>
      <c r="H890" s="884"/>
      <c r="I890" s="884"/>
      <c r="J890" s="884"/>
      <c r="K890" s="886"/>
      <c r="L890" s="884"/>
      <c r="M890" s="884"/>
      <c r="N890" s="884"/>
      <c r="O890" s="884"/>
      <c r="P890" s="884"/>
      <c r="Q890" s="884"/>
      <c r="R890" s="884"/>
      <c r="S890" s="884"/>
      <c r="T890" s="884"/>
      <c r="U890" s="884"/>
      <c r="V890" s="884"/>
      <c r="W890" s="884"/>
      <c r="X890" s="884"/>
      <c r="Y890" s="884"/>
      <c r="Z890" s="884"/>
    </row>
    <row r="891" spans="1:26" ht="12.75" customHeight="1">
      <c r="A891" s="884"/>
      <c r="B891" s="884"/>
      <c r="C891" s="884"/>
      <c r="D891" s="884"/>
      <c r="E891" s="884"/>
      <c r="F891" s="885"/>
      <c r="G891" s="884"/>
      <c r="H891" s="884"/>
      <c r="I891" s="884"/>
      <c r="J891" s="884"/>
      <c r="K891" s="886"/>
      <c r="L891" s="884"/>
      <c r="M891" s="884"/>
      <c r="N891" s="884"/>
      <c r="O891" s="884"/>
      <c r="P891" s="884"/>
      <c r="Q891" s="884"/>
      <c r="R891" s="884"/>
      <c r="S891" s="884"/>
      <c r="T891" s="884"/>
      <c r="U891" s="884"/>
      <c r="V891" s="884"/>
      <c r="W891" s="884"/>
      <c r="X891" s="884"/>
      <c r="Y891" s="884"/>
      <c r="Z891" s="884"/>
    </row>
    <row r="892" spans="1:26" ht="12.75" customHeight="1">
      <c r="A892" s="884"/>
      <c r="B892" s="884"/>
      <c r="C892" s="884"/>
      <c r="D892" s="884"/>
      <c r="E892" s="884"/>
      <c r="F892" s="885"/>
      <c r="G892" s="884"/>
      <c r="H892" s="884"/>
      <c r="I892" s="884"/>
      <c r="J892" s="884"/>
      <c r="K892" s="886"/>
      <c r="L892" s="884"/>
      <c r="M892" s="884"/>
      <c r="N892" s="884"/>
      <c r="O892" s="884"/>
      <c r="P892" s="884"/>
      <c r="Q892" s="884"/>
      <c r="R892" s="884"/>
      <c r="S892" s="884"/>
      <c r="T892" s="884"/>
      <c r="U892" s="884"/>
      <c r="V892" s="884"/>
      <c r="W892" s="884"/>
      <c r="X892" s="884"/>
      <c r="Y892" s="884"/>
      <c r="Z892" s="884"/>
    </row>
    <row r="893" spans="1:26" ht="12.75" customHeight="1">
      <c r="A893" s="884"/>
      <c r="B893" s="884"/>
      <c r="C893" s="884"/>
      <c r="D893" s="884"/>
      <c r="E893" s="884"/>
      <c r="F893" s="885"/>
      <c r="G893" s="884"/>
      <c r="H893" s="884"/>
      <c r="I893" s="884"/>
      <c r="J893" s="884"/>
      <c r="K893" s="886"/>
      <c r="L893" s="884"/>
      <c r="M893" s="884"/>
      <c r="N893" s="884"/>
      <c r="O893" s="884"/>
      <c r="P893" s="884"/>
      <c r="Q893" s="884"/>
      <c r="R893" s="884"/>
      <c r="S893" s="884"/>
      <c r="T893" s="884"/>
      <c r="U893" s="884"/>
      <c r="V893" s="884"/>
      <c r="W893" s="884"/>
      <c r="X893" s="884"/>
      <c r="Y893" s="884"/>
      <c r="Z893" s="884"/>
    </row>
    <row r="894" spans="1:26" ht="12.75" customHeight="1">
      <c r="A894" s="884"/>
      <c r="B894" s="884"/>
      <c r="C894" s="884"/>
      <c r="D894" s="884"/>
      <c r="E894" s="884"/>
      <c r="F894" s="885"/>
      <c r="G894" s="884"/>
      <c r="H894" s="884"/>
      <c r="I894" s="884"/>
      <c r="J894" s="884"/>
      <c r="K894" s="886"/>
      <c r="L894" s="884"/>
      <c r="M894" s="884"/>
      <c r="N894" s="884"/>
      <c r="O894" s="884"/>
      <c r="P894" s="884"/>
      <c r="Q894" s="884"/>
      <c r="R894" s="884"/>
      <c r="S894" s="884"/>
      <c r="T894" s="884"/>
      <c r="U894" s="884"/>
      <c r="V894" s="884"/>
      <c r="W894" s="884"/>
      <c r="X894" s="884"/>
      <c r="Y894" s="884"/>
      <c r="Z894" s="884"/>
    </row>
    <row r="895" spans="1:26" ht="12.75" customHeight="1">
      <c r="A895" s="884"/>
      <c r="B895" s="884"/>
      <c r="C895" s="884"/>
      <c r="D895" s="884"/>
      <c r="E895" s="884"/>
      <c r="F895" s="885"/>
      <c r="G895" s="884"/>
      <c r="H895" s="884"/>
      <c r="I895" s="884"/>
      <c r="J895" s="884"/>
      <c r="K895" s="886"/>
      <c r="L895" s="884"/>
      <c r="M895" s="884"/>
      <c r="N895" s="884"/>
      <c r="O895" s="884"/>
      <c r="P895" s="884"/>
      <c r="Q895" s="884"/>
      <c r="R895" s="884"/>
      <c r="S895" s="884"/>
      <c r="T895" s="884"/>
      <c r="U895" s="884"/>
      <c r="V895" s="884"/>
      <c r="W895" s="884"/>
      <c r="X895" s="884"/>
      <c r="Y895" s="884"/>
      <c r="Z895" s="884"/>
    </row>
    <row r="896" spans="1:26" ht="12.75" customHeight="1">
      <c r="A896" s="884"/>
      <c r="B896" s="884"/>
      <c r="C896" s="884"/>
      <c r="D896" s="884"/>
      <c r="E896" s="884"/>
      <c r="F896" s="885"/>
      <c r="G896" s="884"/>
      <c r="H896" s="884"/>
      <c r="I896" s="884"/>
      <c r="J896" s="884"/>
      <c r="K896" s="886"/>
      <c r="L896" s="884"/>
      <c r="M896" s="884"/>
      <c r="N896" s="884"/>
      <c r="O896" s="884"/>
      <c r="P896" s="884"/>
      <c r="Q896" s="884"/>
      <c r="R896" s="884"/>
      <c r="S896" s="884"/>
      <c r="T896" s="884"/>
      <c r="U896" s="884"/>
      <c r="V896" s="884"/>
      <c r="W896" s="884"/>
      <c r="X896" s="884"/>
      <c r="Y896" s="884"/>
      <c r="Z896" s="884"/>
    </row>
    <row r="897" spans="1:26" ht="12.75" customHeight="1">
      <c r="A897" s="884"/>
      <c r="B897" s="884"/>
      <c r="C897" s="884"/>
      <c r="D897" s="884"/>
      <c r="E897" s="884"/>
      <c r="F897" s="885"/>
      <c r="G897" s="884"/>
      <c r="H897" s="884"/>
      <c r="I897" s="884"/>
      <c r="J897" s="884"/>
      <c r="K897" s="886"/>
      <c r="L897" s="884"/>
      <c r="M897" s="884"/>
      <c r="N897" s="884"/>
      <c r="O897" s="884"/>
      <c r="P897" s="884"/>
      <c r="Q897" s="884"/>
      <c r="R897" s="884"/>
      <c r="S897" s="884"/>
      <c r="T897" s="884"/>
      <c r="U897" s="884"/>
      <c r="V897" s="884"/>
      <c r="W897" s="884"/>
      <c r="X897" s="884"/>
      <c r="Y897" s="884"/>
      <c r="Z897" s="884"/>
    </row>
    <row r="898" spans="1:26" ht="12.75" customHeight="1">
      <c r="A898" s="884"/>
      <c r="B898" s="884"/>
      <c r="C898" s="884"/>
      <c r="D898" s="884"/>
      <c r="E898" s="884"/>
      <c r="F898" s="885"/>
      <c r="G898" s="884"/>
      <c r="H898" s="884"/>
      <c r="I898" s="884"/>
      <c r="J898" s="884"/>
      <c r="K898" s="886"/>
      <c r="L898" s="884"/>
      <c r="M898" s="884"/>
      <c r="N898" s="884"/>
      <c r="O898" s="884"/>
      <c r="P898" s="884"/>
      <c r="Q898" s="884"/>
      <c r="R898" s="884"/>
      <c r="S898" s="884"/>
      <c r="T898" s="884"/>
      <c r="U898" s="884"/>
      <c r="V898" s="884"/>
      <c r="W898" s="884"/>
      <c r="X898" s="884"/>
      <c r="Y898" s="884"/>
      <c r="Z898" s="884"/>
    </row>
    <row r="899" spans="1:26" ht="12.75" customHeight="1">
      <c r="A899" s="884"/>
      <c r="B899" s="884"/>
      <c r="C899" s="884"/>
      <c r="D899" s="884"/>
      <c r="E899" s="884"/>
      <c r="F899" s="885"/>
      <c r="G899" s="884"/>
      <c r="H899" s="884"/>
      <c r="I899" s="884"/>
      <c r="J899" s="884"/>
      <c r="K899" s="886"/>
      <c r="L899" s="884"/>
      <c r="M899" s="884"/>
      <c r="N899" s="884"/>
      <c r="O899" s="884"/>
      <c r="P899" s="884"/>
      <c r="Q899" s="884"/>
      <c r="R899" s="884"/>
      <c r="S899" s="884"/>
      <c r="T899" s="884"/>
      <c r="U899" s="884"/>
      <c r="V899" s="884"/>
      <c r="W899" s="884"/>
      <c r="X899" s="884"/>
      <c r="Y899" s="884"/>
      <c r="Z899" s="884"/>
    </row>
    <row r="900" spans="1:26" ht="12.75" customHeight="1">
      <c r="A900" s="884"/>
      <c r="B900" s="884"/>
      <c r="C900" s="884"/>
      <c r="D900" s="884"/>
      <c r="E900" s="884"/>
      <c r="F900" s="885"/>
      <c r="G900" s="884"/>
      <c r="H900" s="884"/>
      <c r="I900" s="884"/>
      <c r="J900" s="884"/>
      <c r="K900" s="886"/>
      <c r="L900" s="884"/>
      <c r="M900" s="884"/>
      <c r="N900" s="884"/>
      <c r="O900" s="884"/>
      <c r="P900" s="884"/>
      <c r="Q900" s="884"/>
      <c r="R900" s="884"/>
      <c r="S900" s="884"/>
      <c r="T900" s="884"/>
      <c r="U900" s="884"/>
      <c r="V900" s="884"/>
      <c r="W900" s="884"/>
      <c r="X900" s="884"/>
      <c r="Y900" s="884"/>
      <c r="Z900" s="884"/>
    </row>
    <row r="901" spans="1:26" ht="12.75" customHeight="1">
      <c r="A901" s="884"/>
      <c r="B901" s="884"/>
      <c r="C901" s="884"/>
      <c r="D901" s="884"/>
      <c r="E901" s="884"/>
      <c r="F901" s="885"/>
      <c r="G901" s="884"/>
      <c r="H901" s="884"/>
      <c r="I901" s="884"/>
      <c r="J901" s="884"/>
      <c r="K901" s="886"/>
      <c r="L901" s="884"/>
      <c r="M901" s="884"/>
      <c r="N901" s="884"/>
      <c r="O901" s="884"/>
      <c r="P901" s="884"/>
      <c r="Q901" s="884"/>
      <c r="R901" s="884"/>
      <c r="S901" s="884"/>
      <c r="T901" s="884"/>
      <c r="U901" s="884"/>
      <c r="V901" s="884"/>
      <c r="W901" s="884"/>
      <c r="X901" s="884"/>
      <c r="Y901" s="884"/>
      <c r="Z901" s="884"/>
    </row>
    <row r="902" spans="1:26" ht="12.75" customHeight="1">
      <c r="A902" s="884"/>
      <c r="B902" s="884"/>
      <c r="C902" s="884"/>
      <c r="D902" s="884"/>
      <c r="E902" s="884"/>
      <c r="F902" s="885"/>
      <c r="G902" s="884"/>
      <c r="H902" s="884"/>
      <c r="I902" s="884"/>
      <c r="J902" s="884"/>
      <c r="K902" s="886"/>
      <c r="L902" s="884"/>
      <c r="M902" s="884"/>
      <c r="N902" s="884"/>
      <c r="O902" s="884"/>
      <c r="P902" s="884"/>
      <c r="Q902" s="884"/>
      <c r="R902" s="884"/>
      <c r="S902" s="884"/>
      <c r="T902" s="884"/>
      <c r="U902" s="884"/>
      <c r="V902" s="884"/>
      <c r="W902" s="884"/>
      <c r="X902" s="884"/>
      <c r="Y902" s="884"/>
      <c r="Z902" s="884"/>
    </row>
    <row r="903" spans="1:26" ht="12.75" customHeight="1">
      <c r="A903" s="884"/>
      <c r="B903" s="884"/>
      <c r="C903" s="884"/>
      <c r="D903" s="884"/>
      <c r="E903" s="884"/>
      <c r="F903" s="885"/>
      <c r="G903" s="884"/>
      <c r="H903" s="884"/>
      <c r="I903" s="884"/>
      <c r="J903" s="884"/>
      <c r="K903" s="886"/>
      <c r="L903" s="884"/>
      <c r="M903" s="884"/>
      <c r="N903" s="884"/>
      <c r="O903" s="884"/>
      <c r="P903" s="884"/>
      <c r="Q903" s="884"/>
      <c r="R903" s="884"/>
      <c r="S903" s="884"/>
      <c r="T903" s="884"/>
      <c r="U903" s="884"/>
      <c r="V903" s="884"/>
      <c r="W903" s="884"/>
      <c r="X903" s="884"/>
      <c r="Y903" s="884"/>
      <c r="Z903" s="884"/>
    </row>
    <row r="904" spans="1:26" ht="12.75" customHeight="1">
      <c r="A904" s="884"/>
      <c r="B904" s="884"/>
      <c r="C904" s="884"/>
      <c r="D904" s="884"/>
      <c r="E904" s="884"/>
      <c r="F904" s="885"/>
      <c r="G904" s="884"/>
      <c r="H904" s="884"/>
      <c r="I904" s="884"/>
      <c r="J904" s="884"/>
      <c r="K904" s="886"/>
      <c r="L904" s="884"/>
      <c r="M904" s="884"/>
      <c r="N904" s="884"/>
      <c r="O904" s="884"/>
      <c r="P904" s="884"/>
      <c r="Q904" s="884"/>
      <c r="R904" s="884"/>
      <c r="S904" s="884"/>
      <c r="T904" s="884"/>
      <c r="U904" s="884"/>
      <c r="V904" s="884"/>
      <c r="W904" s="884"/>
      <c r="X904" s="884"/>
      <c r="Y904" s="884"/>
      <c r="Z904" s="884"/>
    </row>
    <row r="905" spans="1:26" ht="12.75" customHeight="1">
      <c r="A905" s="884"/>
      <c r="B905" s="884"/>
      <c r="C905" s="884"/>
      <c r="D905" s="884"/>
      <c r="E905" s="884"/>
      <c r="F905" s="885"/>
      <c r="G905" s="884"/>
      <c r="H905" s="884"/>
      <c r="I905" s="884"/>
      <c r="J905" s="884"/>
      <c r="K905" s="886"/>
      <c r="L905" s="884"/>
      <c r="M905" s="884"/>
      <c r="N905" s="884"/>
      <c r="O905" s="884"/>
      <c r="P905" s="884"/>
      <c r="Q905" s="884"/>
      <c r="R905" s="884"/>
      <c r="S905" s="884"/>
      <c r="T905" s="884"/>
      <c r="U905" s="884"/>
      <c r="V905" s="884"/>
      <c r="W905" s="884"/>
      <c r="X905" s="884"/>
      <c r="Y905" s="884"/>
      <c r="Z905" s="884"/>
    </row>
    <row r="906" spans="1:26" ht="12.75" customHeight="1">
      <c r="A906" s="884"/>
      <c r="B906" s="884"/>
      <c r="C906" s="884"/>
      <c r="D906" s="884"/>
      <c r="E906" s="884"/>
      <c r="F906" s="885"/>
      <c r="G906" s="884"/>
      <c r="H906" s="884"/>
      <c r="I906" s="884"/>
      <c r="J906" s="884"/>
      <c r="K906" s="886"/>
      <c r="L906" s="884"/>
      <c r="M906" s="884"/>
      <c r="N906" s="884"/>
      <c r="O906" s="884"/>
      <c r="P906" s="884"/>
      <c r="Q906" s="884"/>
      <c r="R906" s="884"/>
      <c r="S906" s="884"/>
      <c r="T906" s="884"/>
      <c r="U906" s="884"/>
      <c r="V906" s="884"/>
      <c r="W906" s="884"/>
      <c r="X906" s="884"/>
      <c r="Y906" s="884"/>
      <c r="Z906" s="884"/>
    </row>
    <row r="907" spans="1:26" ht="12.75" customHeight="1">
      <c r="A907" s="884"/>
      <c r="B907" s="884"/>
      <c r="C907" s="884"/>
      <c r="D907" s="884"/>
      <c r="E907" s="884"/>
      <c r="F907" s="885"/>
      <c r="G907" s="884"/>
      <c r="H907" s="884"/>
      <c r="I907" s="884"/>
      <c r="J907" s="884"/>
      <c r="K907" s="886"/>
      <c r="L907" s="884"/>
      <c r="M907" s="884"/>
      <c r="N907" s="884"/>
      <c r="O907" s="884"/>
      <c r="P907" s="884"/>
      <c r="Q907" s="884"/>
      <c r="R907" s="884"/>
      <c r="S907" s="884"/>
      <c r="T907" s="884"/>
      <c r="U907" s="884"/>
      <c r="V907" s="884"/>
      <c r="W907" s="884"/>
      <c r="X907" s="884"/>
      <c r="Y907" s="884"/>
      <c r="Z907" s="884"/>
    </row>
    <row r="908" spans="1:26" ht="12.75" customHeight="1">
      <c r="A908" s="884"/>
      <c r="B908" s="884"/>
      <c r="C908" s="884"/>
      <c r="D908" s="884"/>
      <c r="E908" s="884"/>
      <c r="F908" s="885"/>
      <c r="G908" s="884"/>
      <c r="H908" s="884"/>
      <c r="I908" s="884"/>
      <c r="J908" s="884"/>
      <c r="K908" s="886"/>
      <c r="L908" s="884"/>
      <c r="M908" s="884"/>
      <c r="N908" s="884"/>
      <c r="O908" s="884"/>
      <c r="P908" s="884"/>
      <c r="Q908" s="884"/>
      <c r="R908" s="884"/>
      <c r="S908" s="884"/>
      <c r="T908" s="884"/>
      <c r="U908" s="884"/>
      <c r="V908" s="884"/>
      <c r="W908" s="884"/>
      <c r="X908" s="884"/>
      <c r="Y908" s="884"/>
      <c r="Z908" s="884"/>
    </row>
    <row r="909" spans="1:26" ht="12.75" customHeight="1">
      <c r="A909" s="884"/>
      <c r="B909" s="884"/>
      <c r="C909" s="884"/>
      <c r="D909" s="884"/>
      <c r="E909" s="884"/>
      <c r="F909" s="885"/>
      <c r="G909" s="884"/>
      <c r="H909" s="884"/>
      <c r="I909" s="884"/>
      <c r="J909" s="884"/>
      <c r="K909" s="886"/>
      <c r="L909" s="884"/>
      <c r="M909" s="884"/>
      <c r="N909" s="884"/>
      <c r="O909" s="884"/>
      <c r="P909" s="884"/>
      <c r="Q909" s="884"/>
      <c r="R909" s="884"/>
      <c r="S909" s="884"/>
      <c r="T909" s="884"/>
      <c r="U909" s="884"/>
      <c r="V909" s="884"/>
      <c r="W909" s="884"/>
      <c r="X909" s="884"/>
      <c r="Y909" s="884"/>
      <c r="Z909" s="884"/>
    </row>
    <row r="910" spans="1:26" ht="12.75" customHeight="1">
      <c r="A910" s="884"/>
      <c r="B910" s="884"/>
      <c r="C910" s="884"/>
      <c r="D910" s="884"/>
      <c r="E910" s="884"/>
      <c r="F910" s="885"/>
      <c r="G910" s="884"/>
      <c r="H910" s="884"/>
      <c r="I910" s="884"/>
      <c r="J910" s="884"/>
      <c r="K910" s="886"/>
      <c r="L910" s="884"/>
      <c r="M910" s="884"/>
      <c r="N910" s="884"/>
      <c r="O910" s="884"/>
      <c r="P910" s="884"/>
      <c r="Q910" s="884"/>
      <c r="R910" s="884"/>
      <c r="S910" s="884"/>
      <c r="T910" s="884"/>
      <c r="U910" s="884"/>
      <c r="V910" s="884"/>
      <c r="W910" s="884"/>
      <c r="X910" s="884"/>
      <c r="Y910" s="884"/>
      <c r="Z910" s="884"/>
    </row>
    <row r="911" spans="1:26" ht="12.75" customHeight="1">
      <c r="A911" s="884"/>
      <c r="B911" s="884"/>
      <c r="C911" s="884"/>
      <c r="D911" s="884"/>
      <c r="E911" s="884"/>
      <c r="F911" s="885"/>
      <c r="G911" s="884"/>
      <c r="H911" s="884"/>
      <c r="I911" s="884"/>
      <c r="J911" s="884"/>
      <c r="K911" s="886"/>
      <c r="L911" s="884"/>
      <c r="M911" s="884"/>
      <c r="N911" s="884"/>
      <c r="O911" s="884"/>
      <c r="P911" s="884"/>
      <c r="Q911" s="884"/>
      <c r="R911" s="884"/>
      <c r="S911" s="884"/>
      <c r="T911" s="884"/>
      <c r="U911" s="884"/>
      <c r="V911" s="884"/>
      <c r="W911" s="884"/>
      <c r="X911" s="884"/>
      <c r="Y911" s="884"/>
      <c r="Z911" s="884"/>
    </row>
    <row r="912" spans="1:26" ht="12.75" customHeight="1">
      <c r="A912" s="884"/>
      <c r="B912" s="884"/>
      <c r="C912" s="884"/>
      <c r="D912" s="884"/>
      <c r="E912" s="884"/>
      <c r="F912" s="885"/>
      <c r="G912" s="884"/>
      <c r="H912" s="884"/>
      <c r="I912" s="884"/>
      <c r="J912" s="884"/>
      <c r="K912" s="886"/>
      <c r="L912" s="884"/>
      <c r="M912" s="884"/>
      <c r="N912" s="884"/>
      <c r="O912" s="884"/>
      <c r="P912" s="884"/>
      <c r="Q912" s="884"/>
      <c r="R912" s="884"/>
      <c r="S912" s="884"/>
      <c r="T912" s="884"/>
      <c r="U912" s="884"/>
      <c r="V912" s="884"/>
      <c r="W912" s="884"/>
      <c r="X912" s="884"/>
      <c r="Y912" s="884"/>
      <c r="Z912" s="884"/>
    </row>
    <row r="913" spans="1:26" ht="12.75" customHeight="1">
      <c r="A913" s="884"/>
      <c r="B913" s="884"/>
      <c r="C913" s="884"/>
      <c r="D913" s="884"/>
      <c r="E913" s="884"/>
      <c r="F913" s="885"/>
      <c r="G913" s="884"/>
      <c r="H913" s="884"/>
      <c r="I913" s="884"/>
      <c r="J913" s="884"/>
      <c r="K913" s="886"/>
      <c r="L913" s="884"/>
      <c r="M913" s="884"/>
      <c r="N913" s="884"/>
      <c r="O913" s="884"/>
      <c r="P913" s="884"/>
      <c r="Q913" s="884"/>
      <c r="R913" s="884"/>
      <c r="S913" s="884"/>
      <c r="T913" s="884"/>
      <c r="U913" s="884"/>
      <c r="V913" s="884"/>
      <c r="W913" s="884"/>
      <c r="X913" s="884"/>
      <c r="Y913" s="884"/>
      <c r="Z913" s="884"/>
    </row>
    <row r="914" spans="1:26" ht="12.75" customHeight="1">
      <c r="A914" s="884"/>
      <c r="B914" s="884"/>
      <c r="C914" s="884"/>
      <c r="D914" s="884"/>
      <c r="E914" s="884"/>
      <c r="F914" s="885"/>
      <c r="G914" s="884"/>
      <c r="H914" s="884"/>
      <c r="I914" s="884"/>
      <c r="J914" s="884"/>
      <c r="K914" s="886"/>
      <c r="L914" s="884"/>
      <c r="M914" s="884"/>
      <c r="N914" s="884"/>
      <c r="O914" s="884"/>
      <c r="P914" s="884"/>
      <c r="Q914" s="884"/>
      <c r="R914" s="884"/>
      <c r="S914" s="884"/>
      <c r="T914" s="884"/>
      <c r="U914" s="884"/>
      <c r="V914" s="884"/>
      <c r="W914" s="884"/>
      <c r="X914" s="884"/>
      <c r="Y914" s="884"/>
      <c r="Z914" s="884"/>
    </row>
    <row r="915" spans="1:26" ht="12.75" customHeight="1">
      <c r="A915" s="884"/>
      <c r="B915" s="884"/>
      <c r="C915" s="884"/>
      <c r="D915" s="884"/>
      <c r="E915" s="884"/>
      <c r="F915" s="885"/>
      <c r="G915" s="884"/>
      <c r="H915" s="884"/>
      <c r="I915" s="884"/>
      <c r="J915" s="884"/>
      <c r="K915" s="886"/>
      <c r="L915" s="884"/>
      <c r="M915" s="884"/>
      <c r="N915" s="884"/>
      <c r="O915" s="884"/>
      <c r="P915" s="884"/>
      <c r="Q915" s="884"/>
      <c r="R915" s="884"/>
      <c r="S915" s="884"/>
      <c r="T915" s="884"/>
      <c r="U915" s="884"/>
      <c r="V915" s="884"/>
      <c r="W915" s="884"/>
      <c r="X915" s="884"/>
      <c r="Y915" s="884"/>
      <c r="Z915" s="884"/>
    </row>
    <row r="916" spans="1:26" ht="12.75" customHeight="1">
      <c r="A916" s="884"/>
      <c r="B916" s="884"/>
      <c r="C916" s="884"/>
      <c r="D916" s="884"/>
      <c r="E916" s="884"/>
      <c r="F916" s="885"/>
      <c r="G916" s="884"/>
      <c r="H916" s="884"/>
      <c r="I916" s="884"/>
      <c r="J916" s="884"/>
      <c r="K916" s="886"/>
      <c r="L916" s="884"/>
      <c r="M916" s="884"/>
      <c r="N916" s="884"/>
      <c r="O916" s="884"/>
      <c r="P916" s="884"/>
      <c r="Q916" s="884"/>
      <c r="R916" s="884"/>
      <c r="S916" s="884"/>
      <c r="T916" s="884"/>
      <c r="U916" s="884"/>
      <c r="V916" s="884"/>
      <c r="W916" s="884"/>
      <c r="X916" s="884"/>
      <c r="Y916" s="884"/>
      <c r="Z916" s="884"/>
    </row>
    <row r="917" spans="1:26" ht="12.75" customHeight="1">
      <c r="A917" s="884"/>
      <c r="B917" s="884"/>
      <c r="C917" s="884"/>
      <c r="D917" s="884"/>
      <c r="E917" s="884"/>
      <c r="F917" s="885"/>
      <c r="G917" s="884"/>
      <c r="H917" s="884"/>
      <c r="I917" s="884"/>
      <c r="J917" s="884"/>
      <c r="K917" s="886"/>
      <c r="L917" s="884"/>
      <c r="M917" s="884"/>
      <c r="N917" s="884"/>
      <c r="O917" s="884"/>
      <c r="P917" s="884"/>
      <c r="Q917" s="884"/>
      <c r="R917" s="884"/>
      <c r="S917" s="884"/>
      <c r="T917" s="884"/>
      <c r="U917" s="884"/>
      <c r="V917" s="884"/>
      <c r="W917" s="884"/>
      <c r="X917" s="884"/>
      <c r="Y917" s="884"/>
      <c r="Z917" s="884"/>
    </row>
    <row r="918" spans="1:26" ht="12.75" customHeight="1">
      <c r="A918" s="884"/>
      <c r="B918" s="884"/>
      <c r="C918" s="884"/>
      <c r="D918" s="884"/>
      <c r="E918" s="884"/>
      <c r="F918" s="885"/>
      <c r="G918" s="884"/>
      <c r="H918" s="884"/>
      <c r="I918" s="884"/>
      <c r="J918" s="884"/>
      <c r="K918" s="886"/>
      <c r="L918" s="884"/>
      <c r="M918" s="884"/>
      <c r="N918" s="884"/>
      <c r="O918" s="884"/>
      <c r="P918" s="884"/>
      <c r="Q918" s="884"/>
      <c r="R918" s="884"/>
      <c r="S918" s="884"/>
      <c r="T918" s="884"/>
      <c r="U918" s="884"/>
      <c r="V918" s="884"/>
      <c r="W918" s="884"/>
      <c r="X918" s="884"/>
      <c r="Y918" s="884"/>
      <c r="Z918" s="884"/>
    </row>
    <row r="919" spans="1:26" ht="12.75" customHeight="1">
      <c r="A919" s="884"/>
      <c r="B919" s="884"/>
      <c r="C919" s="884"/>
      <c r="D919" s="884"/>
      <c r="E919" s="884"/>
      <c r="F919" s="885"/>
      <c r="G919" s="884"/>
      <c r="H919" s="884"/>
      <c r="I919" s="884"/>
      <c r="J919" s="884"/>
      <c r="K919" s="886"/>
      <c r="L919" s="884"/>
      <c r="M919" s="884"/>
      <c r="N919" s="884"/>
      <c r="O919" s="884"/>
      <c r="P919" s="884"/>
      <c r="Q919" s="884"/>
      <c r="R919" s="884"/>
      <c r="S919" s="884"/>
      <c r="T919" s="884"/>
      <c r="U919" s="884"/>
      <c r="V919" s="884"/>
      <c r="W919" s="884"/>
      <c r="X919" s="884"/>
      <c r="Y919" s="884"/>
      <c r="Z919" s="884"/>
    </row>
    <row r="920" spans="1:26" ht="12.75" customHeight="1">
      <c r="A920" s="884"/>
      <c r="B920" s="884"/>
      <c r="C920" s="884"/>
      <c r="D920" s="884"/>
      <c r="E920" s="884"/>
      <c r="F920" s="885"/>
      <c r="G920" s="884"/>
      <c r="H920" s="884"/>
      <c r="I920" s="884"/>
      <c r="J920" s="884"/>
      <c r="K920" s="886"/>
      <c r="L920" s="884"/>
      <c r="M920" s="884"/>
      <c r="N920" s="884"/>
      <c r="O920" s="884"/>
      <c r="P920" s="884"/>
      <c r="Q920" s="884"/>
      <c r="R920" s="884"/>
      <c r="S920" s="884"/>
      <c r="T920" s="884"/>
      <c r="U920" s="884"/>
      <c r="V920" s="884"/>
      <c r="W920" s="884"/>
      <c r="X920" s="884"/>
      <c r="Y920" s="884"/>
      <c r="Z920" s="884"/>
    </row>
    <row r="921" spans="1:26" ht="12.75" customHeight="1">
      <c r="A921" s="884"/>
      <c r="B921" s="884"/>
      <c r="C921" s="884"/>
      <c r="D921" s="884"/>
      <c r="E921" s="884"/>
      <c r="F921" s="885"/>
      <c r="G921" s="884"/>
      <c r="H921" s="884"/>
      <c r="I921" s="884"/>
      <c r="J921" s="884"/>
      <c r="K921" s="886"/>
      <c r="L921" s="884"/>
      <c r="M921" s="884"/>
      <c r="N921" s="884"/>
      <c r="O921" s="884"/>
      <c r="P921" s="884"/>
      <c r="Q921" s="884"/>
      <c r="R921" s="884"/>
      <c r="S921" s="884"/>
      <c r="T921" s="884"/>
      <c r="U921" s="884"/>
      <c r="V921" s="884"/>
      <c r="W921" s="884"/>
      <c r="X921" s="884"/>
      <c r="Y921" s="884"/>
      <c r="Z921" s="884"/>
    </row>
    <row r="922" spans="1:26" ht="12.75" customHeight="1">
      <c r="A922" s="884"/>
      <c r="B922" s="884"/>
      <c r="C922" s="884"/>
      <c r="D922" s="884"/>
      <c r="E922" s="884"/>
      <c r="F922" s="885"/>
      <c r="G922" s="884"/>
      <c r="H922" s="884"/>
      <c r="I922" s="884"/>
      <c r="J922" s="884"/>
      <c r="K922" s="886"/>
      <c r="L922" s="884"/>
      <c r="M922" s="884"/>
      <c r="N922" s="884"/>
      <c r="O922" s="884"/>
      <c r="P922" s="884"/>
      <c r="Q922" s="884"/>
      <c r="R922" s="884"/>
      <c r="S922" s="884"/>
      <c r="T922" s="884"/>
      <c r="U922" s="884"/>
      <c r="V922" s="884"/>
      <c r="W922" s="884"/>
      <c r="X922" s="884"/>
      <c r="Y922" s="884"/>
      <c r="Z922" s="884"/>
    </row>
    <row r="923" spans="1:26" ht="12.75" customHeight="1">
      <c r="A923" s="884"/>
      <c r="B923" s="884"/>
      <c r="C923" s="884"/>
      <c r="D923" s="884"/>
      <c r="E923" s="884"/>
      <c r="F923" s="885"/>
      <c r="G923" s="884"/>
      <c r="H923" s="884"/>
      <c r="I923" s="884"/>
      <c r="J923" s="884"/>
      <c r="K923" s="886"/>
      <c r="L923" s="884"/>
      <c r="M923" s="884"/>
      <c r="N923" s="884"/>
      <c r="O923" s="884"/>
      <c r="P923" s="884"/>
      <c r="Q923" s="884"/>
      <c r="R923" s="884"/>
      <c r="S923" s="884"/>
      <c r="T923" s="884"/>
      <c r="U923" s="884"/>
      <c r="V923" s="884"/>
      <c r="W923" s="884"/>
      <c r="X923" s="884"/>
      <c r="Y923" s="884"/>
      <c r="Z923" s="884"/>
    </row>
    <row r="924" spans="1:26" ht="12.75" customHeight="1">
      <c r="A924" s="884"/>
      <c r="B924" s="884"/>
      <c r="C924" s="884"/>
      <c r="D924" s="884"/>
      <c r="E924" s="884"/>
      <c r="F924" s="885"/>
      <c r="G924" s="884"/>
      <c r="H924" s="884"/>
      <c r="I924" s="884"/>
      <c r="J924" s="884"/>
      <c r="K924" s="886"/>
      <c r="L924" s="884"/>
      <c r="M924" s="884"/>
      <c r="N924" s="884"/>
      <c r="O924" s="884"/>
      <c r="P924" s="884"/>
      <c r="Q924" s="884"/>
      <c r="R924" s="884"/>
      <c r="S924" s="884"/>
      <c r="T924" s="884"/>
      <c r="U924" s="884"/>
      <c r="V924" s="884"/>
      <c r="W924" s="884"/>
      <c r="X924" s="884"/>
      <c r="Y924" s="884"/>
      <c r="Z924" s="884"/>
    </row>
    <row r="925" spans="1:26" ht="12.75" customHeight="1">
      <c r="A925" s="884"/>
      <c r="B925" s="884"/>
      <c r="C925" s="884"/>
      <c r="D925" s="884"/>
      <c r="E925" s="884"/>
      <c r="F925" s="885"/>
      <c r="G925" s="884"/>
      <c r="H925" s="884"/>
      <c r="I925" s="884"/>
      <c r="J925" s="884"/>
      <c r="K925" s="886"/>
      <c r="L925" s="884"/>
      <c r="M925" s="884"/>
      <c r="N925" s="884"/>
      <c r="O925" s="884"/>
      <c r="P925" s="884"/>
      <c r="Q925" s="884"/>
      <c r="R925" s="884"/>
      <c r="S925" s="884"/>
      <c r="T925" s="884"/>
      <c r="U925" s="884"/>
      <c r="V925" s="884"/>
      <c r="W925" s="884"/>
      <c r="X925" s="884"/>
      <c r="Y925" s="884"/>
      <c r="Z925" s="884"/>
    </row>
    <row r="926" spans="1:26" ht="12.75" customHeight="1">
      <c r="A926" s="884"/>
      <c r="B926" s="884"/>
      <c r="C926" s="884"/>
      <c r="D926" s="884"/>
      <c r="E926" s="884"/>
      <c r="F926" s="885"/>
      <c r="G926" s="884"/>
      <c r="H926" s="884"/>
      <c r="I926" s="884"/>
      <c r="J926" s="884"/>
      <c r="K926" s="886"/>
      <c r="L926" s="884"/>
      <c r="M926" s="884"/>
      <c r="N926" s="884"/>
      <c r="O926" s="884"/>
      <c r="P926" s="884"/>
      <c r="Q926" s="884"/>
      <c r="R926" s="884"/>
      <c r="S926" s="884"/>
      <c r="T926" s="884"/>
      <c r="U926" s="884"/>
      <c r="V926" s="884"/>
      <c r="W926" s="884"/>
      <c r="X926" s="884"/>
      <c r="Y926" s="884"/>
      <c r="Z926" s="884"/>
    </row>
    <row r="927" spans="1:26" ht="12.75" customHeight="1">
      <c r="A927" s="884"/>
      <c r="B927" s="884"/>
      <c r="C927" s="884"/>
      <c r="D927" s="884"/>
      <c r="E927" s="884"/>
      <c r="F927" s="885"/>
      <c r="G927" s="884"/>
      <c r="H927" s="884"/>
      <c r="I927" s="884"/>
      <c r="J927" s="884"/>
      <c r="K927" s="886"/>
      <c r="L927" s="884"/>
      <c r="M927" s="884"/>
      <c r="N927" s="884"/>
      <c r="O927" s="884"/>
      <c r="P927" s="884"/>
      <c r="Q927" s="884"/>
      <c r="R927" s="884"/>
      <c r="S927" s="884"/>
      <c r="T927" s="884"/>
      <c r="U927" s="884"/>
      <c r="V927" s="884"/>
      <c r="W927" s="884"/>
      <c r="X927" s="884"/>
      <c r="Y927" s="884"/>
      <c r="Z927" s="884"/>
    </row>
    <row r="928" spans="1:26" ht="12.75" customHeight="1">
      <c r="A928" s="884"/>
      <c r="B928" s="884"/>
      <c r="C928" s="884"/>
      <c r="D928" s="884"/>
      <c r="E928" s="884"/>
      <c r="F928" s="885"/>
      <c r="G928" s="884"/>
      <c r="H928" s="884"/>
      <c r="I928" s="884"/>
      <c r="J928" s="884"/>
      <c r="K928" s="886"/>
      <c r="L928" s="884"/>
      <c r="M928" s="884"/>
      <c r="N928" s="884"/>
      <c r="O928" s="884"/>
      <c r="P928" s="884"/>
      <c r="Q928" s="884"/>
      <c r="R928" s="884"/>
      <c r="S928" s="884"/>
      <c r="T928" s="884"/>
      <c r="U928" s="884"/>
      <c r="V928" s="884"/>
      <c r="W928" s="884"/>
      <c r="X928" s="884"/>
      <c r="Y928" s="884"/>
      <c r="Z928" s="884"/>
    </row>
    <row r="929" spans="1:26" ht="12.75" customHeight="1">
      <c r="A929" s="884"/>
      <c r="B929" s="884"/>
      <c r="C929" s="884"/>
      <c r="D929" s="884"/>
      <c r="E929" s="884"/>
      <c r="F929" s="885"/>
      <c r="G929" s="884"/>
      <c r="H929" s="884"/>
      <c r="I929" s="884"/>
      <c r="J929" s="884"/>
      <c r="K929" s="886"/>
      <c r="L929" s="884"/>
      <c r="M929" s="884"/>
      <c r="N929" s="884"/>
      <c r="O929" s="884"/>
      <c r="P929" s="884"/>
      <c r="Q929" s="884"/>
      <c r="R929" s="884"/>
      <c r="S929" s="884"/>
      <c r="T929" s="884"/>
      <c r="U929" s="884"/>
      <c r="V929" s="884"/>
      <c r="W929" s="884"/>
      <c r="X929" s="884"/>
      <c r="Y929" s="884"/>
      <c r="Z929" s="884"/>
    </row>
    <row r="930" spans="1:26" ht="12.75" customHeight="1">
      <c r="A930" s="884"/>
      <c r="B930" s="884"/>
      <c r="C930" s="884"/>
      <c r="D930" s="884"/>
      <c r="E930" s="884"/>
      <c r="F930" s="885"/>
      <c r="G930" s="884"/>
      <c r="H930" s="884"/>
      <c r="I930" s="884"/>
      <c r="J930" s="884"/>
      <c r="K930" s="886"/>
      <c r="L930" s="884"/>
      <c r="M930" s="884"/>
      <c r="N930" s="884"/>
      <c r="O930" s="884"/>
      <c r="P930" s="884"/>
      <c r="Q930" s="884"/>
      <c r="R930" s="884"/>
      <c r="S930" s="884"/>
      <c r="T930" s="884"/>
      <c r="U930" s="884"/>
      <c r="V930" s="884"/>
      <c r="W930" s="884"/>
      <c r="X930" s="884"/>
      <c r="Y930" s="884"/>
      <c r="Z930" s="884"/>
    </row>
    <row r="931" spans="1:26" ht="12.75" customHeight="1">
      <c r="A931" s="884"/>
      <c r="B931" s="884"/>
      <c r="C931" s="884"/>
      <c r="D931" s="884"/>
      <c r="E931" s="884"/>
      <c r="F931" s="885"/>
      <c r="G931" s="884"/>
      <c r="H931" s="884"/>
      <c r="I931" s="884"/>
      <c r="J931" s="884"/>
      <c r="K931" s="886"/>
      <c r="L931" s="884"/>
      <c r="M931" s="884"/>
      <c r="N931" s="884"/>
      <c r="O931" s="884"/>
      <c r="P931" s="884"/>
      <c r="Q931" s="884"/>
      <c r="R931" s="884"/>
      <c r="S931" s="884"/>
      <c r="T931" s="884"/>
      <c r="U931" s="884"/>
      <c r="V931" s="884"/>
      <c r="W931" s="884"/>
      <c r="X931" s="884"/>
      <c r="Y931" s="884"/>
      <c r="Z931" s="884"/>
    </row>
    <row r="932" spans="1:26" ht="12.75" customHeight="1">
      <c r="A932" s="884"/>
      <c r="B932" s="884"/>
      <c r="C932" s="884"/>
      <c r="D932" s="884"/>
      <c r="E932" s="884"/>
      <c r="F932" s="885"/>
      <c r="G932" s="884"/>
      <c r="H932" s="884"/>
      <c r="I932" s="884"/>
      <c r="J932" s="884"/>
      <c r="K932" s="886"/>
      <c r="L932" s="884"/>
      <c r="M932" s="884"/>
      <c r="N932" s="884"/>
      <c r="O932" s="884"/>
      <c r="P932" s="884"/>
      <c r="Q932" s="884"/>
      <c r="R932" s="884"/>
      <c r="S932" s="884"/>
      <c r="T932" s="884"/>
      <c r="U932" s="884"/>
      <c r="V932" s="884"/>
      <c r="W932" s="884"/>
      <c r="X932" s="884"/>
      <c r="Y932" s="884"/>
      <c r="Z932" s="884"/>
    </row>
    <row r="933" spans="1:26" ht="12.75" customHeight="1">
      <c r="A933" s="884"/>
      <c r="B933" s="884"/>
      <c r="C933" s="884"/>
      <c r="D933" s="884"/>
      <c r="E933" s="884"/>
      <c r="F933" s="885"/>
      <c r="G933" s="884"/>
      <c r="H933" s="884"/>
      <c r="I933" s="884"/>
      <c r="J933" s="884"/>
      <c r="K933" s="886"/>
      <c r="L933" s="884"/>
      <c r="M933" s="884"/>
      <c r="N933" s="884"/>
      <c r="O933" s="884"/>
      <c r="P933" s="884"/>
      <c r="Q933" s="884"/>
      <c r="R933" s="884"/>
      <c r="S933" s="884"/>
      <c r="T933" s="884"/>
      <c r="U933" s="884"/>
      <c r="V933" s="884"/>
      <c r="W933" s="884"/>
      <c r="X933" s="884"/>
      <c r="Y933" s="884"/>
      <c r="Z933" s="884"/>
    </row>
    <row r="934" spans="1:26" ht="12.75" customHeight="1">
      <c r="A934" s="884"/>
      <c r="B934" s="884"/>
      <c r="C934" s="884"/>
      <c r="D934" s="884"/>
      <c r="E934" s="884"/>
      <c r="F934" s="885"/>
      <c r="G934" s="884"/>
      <c r="H934" s="884"/>
      <c r="I934" s="884"/>
      <c r="J934" s="884"/>
      <c r="K934" s="886"/>
      <c r="L934" s="884"/>
      <c r="M934" s="884"/>
      <c r="N934" s="884"/>
      <c r="O934" s="884"/>
      <c r="P934" s="884"/>
      <c r="Q934" s="884"/>
      <c r="R934" s="884"/>
      <c r="S934" s="884"/>
      <c r="T934" s="884"/>
      <c r="U934" s="884"/>
      <c r="V934" s="884"/>
      <c r="W934" s="884"/>
      <c r="X934" s="884"/>
      <c r="Y934" s="884"/>
      <c r="Z934" s="884"/>
    </row>
    <row r="935" spans="1:26" ht="12.75" customHeight="1">
      <c r="A935" s="884"/>
      <c r="B935" s="884"/>
      <c r="C935" s="884"/>
      <c r="D935" s="884"/>
      <c r="E935" s="884"/>
      <c r="F935" s="885"/>
      <c r="G935" s="884"/>
      <c r="H935" s="884"/>
      <c r="I935" s="884"/>
      <c r="J935" s="884"/>
      <c r="K935" s="886"/>
      <c r="L935" s="884"/>
      <c r="M935" s="884"/>
      <c r="N935" s="884"/>
      <c r="O935" s="884"/>
      <c r="P935" s="884"/>
      <c r="Q935" s="884"/>
      <c r="R935" s="884"/>
      <c r="S935" s="884"/>
      <c r="T935" s="884"/>
      <c r="U935" s="884"/>
      <c r="V935" s="884"/>
      <c r="W935" s="884"/>
      <c r="X935" s="884"/>
      <c r="Y935" s="884"/>
      <c r="Z935" s="884"/>
    </row>
    <row r="936" spans="1:26" ht="12.75" customHeight="1">
      <c r="A936" s="884"/>
      <c r="B936" s="884"/>
      <c r="C936" s="884"/>
      <c r="D936" s="884"/>
      <c r="E936" s="884"/>
      <c r="F936" s="885"/>
      <c r="G936" s="884"/>
      <c r="H936" s="884"/>
      <c r="I936" s="884"/>
      <c r="J936" s="884"/>
      <c r="K936" s="886"/>
      <c r="L936" s="884"/>
      <c r="M936" s="884"/>
      <c r="N936" s="884"/>
      <c r="O936" s="884"/>
      <c r="P936" s="884"/>
      <c r="Q936" s="884"/>
      <c r="R936" s="884"/>
      <c r="S936" s="884"/>
      <c r="T936" s="884"/>
      <c r="U936" s="884"/>
      <c r="V936" s="884"/>
      <c r="W936" s="884"/>
      <c r="X936" s="884"/>
      <c r="Y936" s="884"/>
      <c r="Z936" s="884"/>
    </row>
    <row r="937" spans="1:26" ht="12.75" customHeight="1">
      <c r="A937" s="884"/>
      <c r="B937" s="884"/>
      <c r="C937" s="884"/>
      <c r="D937" s="884"/>
      <c r="E937" s="884"/>
      <c r="F937" s="885"/>
      <c r="G937" s="884"/>
      <c r="H937" s="884"/>
      <c r="I937" s="884"/>
      <c r="J937" s="884"/>
      <c r="K937" s="886"/>
      <c r="L937" s="884"/>
      <c r="M937" s="884"/>
      <c r="N937" s="884"/>
      <c r="O937" s="884"/>
      <c r="P937" s="884"/>
      <c r="Q937" s="884"/>
      <c r="R937" s="884"/>
      <c r="S937" s="884"/>
      <c r="T937" s="884"/>
      <c r="U937" s="884"/>
      <c r="V937" s="884"/>
      <c r="W937" s="884"/>
      <c r="X937" s="884"/>
      <c r="Y937" s="884"/>
      <c r="Z937" s="884"/>
    </row>
    <row r="938" spans="1:26" ht="12.75" customHeight="1">
      <c r="A938" s="884"/>
      <c r="B938" s="884"/>
      <c r="C938" s="884"/>
      <c r="D938" s="884"/>
      <c r="E938" s="884"/>
      <c r="F938" s="885"/>
      <c r="G938" s="884"/>
      <c r="H938" s="884"/>
      <c r="I938" s="884"/>
      <c r="J938" s="884"/>
      <c r="K938" s="886"/>
      <c r="L938" s="884"/>
      <c r="M938" s="884"/>
      <c r="N938" s="884"/>
      <c r="O938" s="884"/>
      <c r="P938" s="884"/>
      <c r="Q938" s="884"/>
      <c r="R938" s="884"/>
      <c r="S938" s="884"/>
      <c r="T938" s="884"/>
      <c r="U938" s="884"/>
      <c r="V938" s="884"/>
      <c r="W938" s="884"/>
      <c r="X938" s="884"/>
      <c r="Y938" s="884"/>
      <c r="Z938" s="884"/>
    </row>
    <row r="939" spans="1:26" ht="12.75" customHeight="1">
      <c r="A939" s="884"/>
      <c r="B939" s="884"/>
      <c r="C939" s="884"/>
      <c r="D939" s="884"/>
      <c r="E939" s="884"/>
      <c r="F939" s="885"/>
      <c r="G939" s="884"/>
      <c r="H939" s="884"/>
      <c r="I939" s="884"/>
      <c r="J939" s="884"/>
      <c r="K939" s="886"/>
      <c r="L939" s="884"/>
      <c r="M939" s="884"/>
      <c r="N939" s="884"/>
      <c r="O939" s="884"/>
      <c r="P939" s="884"/>
      <c r="Q939" s="884"/>
      <c r="R939" s="884"/>
      <c r="S939" s="884"/>
      <c r="T939" s="884"/>
      <c r="U939" s="884"/>
      <c r="V939" s="884"/>
      <c r="W939" s="884"/>
      <c r="X939" s="884"/>
      <c r="Y939" s="884"/>
      <c r="Z939" s="884"/>
    </row>
    <row r="940" spans="1:26" ht="12.75" customHeight="1">
      <c r="A940" s="884"/>
      <c r="B940" s="884"/>
      <c r="C940" s="884"/>
      <c r="D940" s="884"/>
      <c r="E940" s="884"/>
      <c r="F940" s="885"/>
      <c r="G940" s="884"/>
      <c r="H940" s="884"/>
      <c r="I940" s="884"/>
      <c r="J940" s="884"/>
      <c r="K940" s="886"/>
      <c r="L940" s="884"/>
      <c r="M940" s="884"/>
      <c r="N940" s="884"/>
      <c r="O940" s="884"/>
      <c r="P940" s="884"/>
      <c r="Q940" s="884"/>
      <c r="R940" s="884"/>
      <c r="S940" s="884"/>
      <c r="T940" s="884"/>
      <c r="U940" s="884"/>
      <c r="V940" s="884"/>
      <c r="W940" s="884"/>
      <c r="X940" s="884"/>
      <c r="Y940" s="884"/>
      <c r="Z940" s="884"/>
    </row>
    <row r="941" spans="1:26" ht="12.75" customHeight="1">
      <c r="A941" s="884"/>
      <c r="B941" s="884"/>
      <c r="C941" s="884"/>
      <c r="D941" s="884"/>
      <c r="E941" s="884"/>
      <c r="F941" s="885"/>
      <c r="G941" s="884"/>
      <c r="H941" s="884"/>
      <c r="I941" s="884"/>
      <c r="J941" s="884"/>
      <c r="K941" s="886"/>
      <c r="L941" s="884"/>
      <c r="M941" s="884"/>
      <c r="N941" s="884"/>
      <c r="O941" s="884"/>
      <c r="P941" s="884"/>
      <c r="Q941" s="884"/>
      <c r="R941" s="884"/>
      <c r="S941" s="884"/>
      <c r="T941" s="884"/>
      <c r="U941" s="884"/>
      <c r="V941" s="884"/>
      <c r="W941" s="884"/>
      <c r="X941" s="884"/>
      <c r="Y941" s="884"/>
      <c r="Z941" s="884"/>
    </row>
    <row r="942" spans="1:26" ht="12.75" customHeight="1">
      <c r="A942" s="884"/>
      <c r="B942" s="884"/>
      <c r="C942" s="884"/>
      <c r="D942" s="884"/>
      <c r="E942" s="884"/>
      <c r="F942" s="885"/>
      <c r="G942" s="884"/>
      <c r="H942" s="884"/>
      <c r="I942" s="884"/>
      <c r="J942" s="884"/>
      <c r="K942" s="886"/>
      <c r="L942" s="884"/>
      <c r="M942" s="884"/>
      <c r="N942" s="884"/>
      <c r="O942" s="884"/>
      <c r="P942" s="884"/>
      <c r="Q942" s="884"/>
      <c r="R942" s="884"/>
      <c r="S942" s="884"/>
      <c r="T942" s="884"/>
      <c r="U942" s="884"/>
      <c r="V942" s="884"/>
      <c r="W942" s="884"/>
      <c r="X942" s="884"/>
      <c r="Y942" s="884"/>
      <c r="Z942" s="884"/>
    </row>
    <row r="943" spans="1:26" ht="12.75" customHeight="1">
      <c r="A943" s="884"/>
      <c r="B943" s="884"/>
      <c r="C943" s="884"/>
      <c r="D943" s="884"/>
      <c r="E943" s="884"/>
      <c r="F943" s="885"/>
      <c r="G943" s="884"/>
      <c r="H943" s="884"/>
      <c r="I943" s="884"/>
      <c r="J943" s="884"/>
      <c r="K943" s="886"/>
      <c r="L943" s="884"/>
      <c r="M943" s="884"/>
      <c r="N943" s="884"/>
      <c r="O943" s="884"/>
      <c r="P943" s="884"/>
      <c r="Q943" s="884"/>
      <c r="R943" s="884"/>
      <c r="S943" s="884"/>
      <c r="T943" s="884"/>
      <c r="U943" s="884"/>
      <c r="V943" s="884"/>
      <c r="W943" s="884"/>
      <c r="X943" s="884"/>
      <c r="Y943" s="884"/>
      <c r="Z943" s="884"/>
    </row>
    <row r="944" spans="1:26" ht="12.75" customHeight="1">
      <c r="A944" s="884"/>
      <c r="B944" s="884"/>
      <c r="C944" s="884"/>
      <c r="D944" s="884"/>
      <c r="E944" s="884"/>
      <c r="F944" s="885"/>
      <c r="G944" s="884"/>
      <c r="H944" s="884"/>
      <c r="I944" s="884"/>
      <c r="J944" s="884"/>
      <c r="K944" s="886"/>
      <c r="L944" s="884"/>
      <c r="M944" s="884"/>
      <c r="N944" s="884"/>
      <c r="O944" s="884"/>
      <c r="P944" s="884"/>
      <c r="Q944" s="884"/>
      <c r="R944" s="884"/>
      <c r="S944" s="884"/>
      <c r="T944" s="884"/>
      <c r="U944" s="884"/>
      <c r="V944" s="884"/>
      <c r="W944" s="884"/>
      <c r="X944" s="884"/>
      <c r="Y944" s="884"/>
      <c r="Z944" s="884"/>
    </row>
    <row r="945" spans="1:26" ht="12.75" customHeight="1">
      <c r="A945" s="884"/>
      <c r="B945" s="884"/>
      <c r="C945" s="884"/>
      <c r="D945" s="884"/>
      <c r="E945" s="884"/>
      <c r="F945" s="885"/>
      <c r="G945" s="884"/>
      <c r="H945" s="884"/>
      <c r="I945" s="884"/>
      <c r="J945" s="884"/>
      <c r="K945" s="886"/>
      <c r="L945" s="884"/>
      <c r="M945" s="884"/>
      <c r="N945" s="884"/>
      <c r="O945" s="884"/>
      <c r="P945" s="884"/>
      <c r="Q945" s="884"/>
      <c r="R945" s="884"/>
      <c r="S945" s="884"/>
      <c r="T945" s="884"/>
      <c r="U945" s="884"/>
      <c r="V945" s="884"/>
      <c r="W945" s="884"/>
      <c r="X945" s="884"/>
      <c r="Y945" s="884"/>
      <c r="Z945" s="884"/>
    </row>
    <row r="946" spans="1:26" ht="12.75" customHeight="1">
      <c r="A946" s="884"/>
      <c r="B946" s="884"/>
      <c r="C946" s="884"/>
      <c r="D946" s="884"/>
      <c r="E946" s="884"/>
      <c r="F946" s="885"/>
      <c r="G946" s="884"/>
      <c r="H946" s="884"/>
      <c r="I946" s="884"/>
      <c r="J946" s="884"/>
      <c r="K946" s="886"/>
      <c r="L946" s="884"/>
      <c r="M946" s="884"/>
      <c r="N946" s="884"/>
      <c r="O946" s="884"/>
      <c r="P946" s="884"/>
      <c r="Q946" s="884"/>
      <c r="R946" s="884"/>
      <c r="S946" s="884"/>
      <c r="T946" s="884"/>
      <c r="U946" s="884"/>
      <c r="V946" s="884"/>
      <c r="W946" s="884"/>
      <c r="X946" s="884"/>
      <c r="Y946" s="884"/>
      <c r="Z946" s="884"/>
    </row>
    <row r="947" spans="1:26" ht="12.75" customHeight="1">
      <c r="A947" s="884"/>
      <c r="B947" s="884"/>
      <c r="C947" s="884"/>
      <c r="D947" s="884"/>
      <c r="E947" s="884"/>
      <c r="F947" s="885"/>
      <c r="G947" s="884"/>
      <c r="H947" s="884"/>
      <c r="I947" s="884"/>
      <c r="J947" s="884"/>
      <c r="K947" s="886"/>
      <c r="L947" s="884"/>
      <c r="M947" s="884"/>
      <c r="N947" s="884"/>
      <c r="O947" s="884"/>
      <c r="P947" s="884"/>
      <c r="Q947" s="884"/>
      <c r="R947" s="884"/>
      <c r="S947" s="884"/>
      <c r="T947" s="884"/>
      <c r="U947" s="884"/>
      <c r="V947" s="884"/>
      <c r="W947" s="884"/>
      <c r="X947" s="884"/>
      <c r="Y947" s="884"/>
      <c r="Z947" s="884"/>
    </row>
    <row r="948" spans="1:26" ht="12.75" customHeight="1">
      <c r="A948" s="884"/>
      <c r="B948" s="884"/>
      <c r="C948" s="884"/>
      <c r="D948" s="884"/>
      <c r="E948" s="884"/>
      <c r="F948" s="885"/>
      <c r="G948" s="884"/>
      <c r="H948" s="884"/>
      <c r="I948" s="884"/>
      <c r="J948" s="884"/>
      <c r="K948" s="886"/>
      <c r="L948" s="884"/>
      <c r="M948" s="884"/>
      <c r="N948" s="884"/>
      <c r="O948" s="884"/>
      <c r="P948" s="884"/>
      <c r="Q948" s="884"/>
      <c r="R948" s="884"/>
      <c r="S948" s="884"/>
      <c r="T948" s="884"/>
      <c r="U948" s="884"/>
      <c r="V948" s="884"/>
      <c r="W948" s="884"/>
      <c r="X948" s="884"/>
      <c r="Y948" s="884"/>
      <c r="Z948" s="884"/>
    </row>
    <row r="949" spans="1:26" ht="12.75" customHeight="1">
      <c r="A949" s="884"/>
      <c r="B949" s="884"/>
      <c r="C949" s="884"/>
      <c r="D949" s="884"/>
      <c r="E949" s="884"/>
      <c r="F949" s="885"/>
      <c r="G949" s="884"/>
      <c r="H949" s="884"/>
      <c r="I949" s="884"/>
      <c r="J949" s="884"/>
      <c r="K949" s="886"/>
      <c r="L949" s="884"/>
      <c r="M949" s="884"/>
      <c r="N949" s="884"/>
      <c r="O949" s="884"/>
      <c r="P949" s="884"/>
      <c r="Q949" s="884"/>
      <c r="R949" s="884"/>
      <c r="S949" s="884"/>
      <c r="T949" s="884"/>
      <c r="U949" s="884"/>
      <c r="V949" s="884"/>
      <c r="W949" s="884"/>
      <c r="X949" s="884"/>
      <c r="Y949" s="884"/>
      <c r="Z949" s="884"/>
    </row>
    <row r="950" spans="1:26" ht="12.75" customHeight="1">
      <c r="A950" s="884"/>
      <c r="B950" s="884"/>
      <c r="C950" s="884"/>
      <c r="D950" s="884"/>
      <c r="E950" s="884"/>
      <c r="F950" s="885"/>
      <c r="G950" s="884"/>
      <c r="H950" s="884"/>
      <c r="I950" s="884"/>
      <c r="J950" s="884"/>
      <c r="K950" s="886"/>
      <c r="L950" s="884"/>
      <c r="M950" s="884"/>
      <c r="N950" s="884"/>
      <c r="O950" s="884"/>
      <c r="P950" s="884"/>
      <c r="Q950" s="884"/>
      <c r="R950" s="884"/>
      <c r="S950" s="884"/>
      <c r="T950" s="884"/>
      <c r="U950" s="884"/>
      <c r="V950" s="884"/>
      <c r="W950" s="884"/>
      <c r="X950" s="884"/>
      <c r="Y950" s="884"/>
      <c r="Z950" s="884"/>
    </row>
    <row r="951" spans="1:26" ht="12.75" customHeight="1">
      <c r="A951" s="884"/>
      <c r="B951" s="884"/>
      <c r="C951" s="884"/>
      <c r="D951" s="884"/>
      <c r="E951" s="884"/>
      <c r="F951" s="885"/>
      <c r="G951" s="884"/>
      <c r="H951" s="884"/>
      <c r="I951" s="884"/>
      <c r="J951" s="884"/>
      <c r="K951" s="886"/>
      <c r="L951" s="884"/>
      <c r="M951" s="884"/>
      <c r="N951" s="884"/>
      <c r="O951" s="884"/>
      <c r="P951" s="884"/>
      <c r="Q951" s="884"/>
      <c r="R951" s="884"/>
      <c r="S951" s="884"/>
      <c r="T951" s="884"/>
      <c r="U951" s="884"/>
      <c r="V951" s="884"/>
      <c r="W951" s="884"/>
      <c r="X951" s="884"/>
      <c r="Y951" s="884"/>
      <c r="Z951" s="884"/>
    </row>
    <row r="952" spans="1:26" ht="12.75" customHeight="1">
      <c r="A952" s="884"/>
      <c r="B952" s="884"/>
      <c r="C952" s="884"/>
      <c r="D952" s="884"/>
      <c r="E952" s="884"/>
      <c r="F952" s="885"/>
      <c r="G952" s="884"/>
      <c r="H952" s="884"/>
      <c r="I952" s="884"/>
      <c r="J952" s="884"/>
      <c r="K952" s="886"/>
      <c r="L952" s="884"/>
      <c r="M952" s="884"/>
      <c r="N952" s="884"/>
      <c r="O952" s="884"/>
      <c r="P952" s="884"/>
      <c r="Q952" s="884"/>
      <c r="R952" s="884"/>
      <c r="S952" s="884"/>
      <c r="T952" s="884"/>
      <c r="U952" s="884"/>
      <c r="V952" s="884"/>
      <c r="W952" s="884"/>
      <c r="X952" s="884"/>
      <c r="Y952" s="884"/>
      <c r="Z952" s="884"/>
    </row>
    <row r="953" spans="1:26" ht="12.75" customHeight="1">
      <c r="A953" s="884"/>
      <c r="B953" s="884"/>
      <c r="C953" s="884"/>
      <c r="D953" s="884"/>
      <c r="E953" s="884"/>
      <c r="F953" s="885"/>
      <c r="G953" s="884"/>
      <c r="H953" s="884"/>
      <c r="I953" s="884"/>
      <c r="J953" s="884"/>
      <c r="K953" s="886"/>
      <c r="L953" s="884"/>
      <c r="M953" s="884"/>
      <c r="N953" s="884"/>
      <c r="O953" s="884"/>
      <c r="P953" s="884"/>
      <c r="Q953" s="884"/>
      <c r="R953" s="884"/>
      <c r="S953" s="884"/>
      <c r="T953" s="884"/>
      <c r="U953" s="884"/>
      <c r="V953" s="884"/>
      <c r="W953" s="884"/>
      <c r="X953" s="884"/>
      <c r="Y953" s="884"/>
      <c r="Z953" s="884"/>
    </row>
    <row r="954" spans="1:26" ht="12.75" customHeight="1">
      <c r="A954" s="884"/>
      <c r="B954" s="884"/>
      <c r="C954" s="884"/>
      <c r="D954" s="884"/>
      <c r="E954" s="884"/>
      <c r="F954" s="885"/>
      <c r="G954" s="884"/>
      <c r="H954" s="884"/>
      <c r="I954" s="884"/>
      <c r="J954" s="884"/>
      <c r="K954" s="886"/>
      <c r="L954" s="884"/>
      <c r="M954" s="884"/>
      <c r="N954" s="884"/>
      <c r="O954" s="884"/>
      <c r="P954" s="884"/>
      <c r="Q954" s="884"/>
      <c r="R954" s="884"/>
      <c r="S954" s="884"/>
      <c r="T954" s="884"/>
      <c r="U954" s="884"/>
      <c r="V954" s="884"/>
      <c r="W954" s="884"/>
      <c r="X954" s="884"/>
      <c r="Y954" s="884"/>
      <c r="Z954" s="884"/>
    </row>
    <row r="955" spans="1:26" ht="12.75" customHeight="1">
      <c r="A955" s="884"/>
      <c r="B955" s="884"/>
      <c r="C955" s="884"/>
      <c r="D955" s="884"/>
      <c r="E955" s="884"/>
      <c r="F955" s="885"/>
      <c r="G955" s="884"/>
      <c r="H955" s="884"/>
      <c r="I955" s="884"/>
      <c r="J955" s="884"/>
      <c r="K955" s="886"/>
      <c r="L955" s="884"/>
      <c r="M955" s="884"/>
      <c r="N955" s="884"/>
      <c r="O955" s="884"/>
      <c r="P955" s="884"/>
      <c r="Q955" s="884"/>
      <c r="R955" s="884"/>
      <c r="S955" s="884"/>
      <c r="T955" s="884"/>
      <c r="U955" s="884"/>
      <c r="V955" s="884"/>
      <c r="W955" s="884"/>
      <c r="X955" s="884"/>
      <c r="Y955" s="884"/>
      <c r="Z955" s="884"/>
    </row>
    <row r="956" spans="1:26" ht="12.75" customHeight="1">
      <c r="A956" s="884"/>
      <c r="B956" s="884"/>
      <c r="C956" s="884"/>
      <c r="D956" s="884"/>
      <c r="E956" s="884"/>
      <c r="F956" s="885"/>
      <c r="G956" s="884"/>
      <c r="H956" s="884"/>
      <c r="I956" s="884"/>
      <c r="J956" s="884"/>
      <c r="K956" s="886"/>
      <c r="L956" s="884"/>
      <c r="M956" s="884"/>
      <c r="N956" s="884"/>
      <c r="O956" s="884"/>
      <c r="P956" s="884"/>
      <c r="Q956" s="884"/>
      <c r="R956" s="884"/>
      <c r="S956" s="884"/>
      <c r="T956" s="884"/>
      <c r="U956" s="884"/>
      <c r="V956" s="884"/>
      <c r="W956" s="884"/>
      <c r="X956" s="884"/>
      <c r="Y956" s="884"/>
      <c r="Z956" s="884"/>
    </row>
    <row r="957" spans="1:26" ht="12.75" customHeight="1">
      <c r="A957" s="884"/>
      <c r="B957" s="884"/>
      <c r="C957" s="884"/>
      <c r="D957" s="884"/>
      <c r="E957" s="884"/>
      <c r="F957" s="885"/>
      <c r="G957" s="884"/>
      <c r="H957" s="884"/>
      <c r="I957" s="884"/>
      <c r="J957" s="884"/>
      <c r="K957" s="886"/>
      <c r="L957" s="884"/>
      <c r="M957" s="884"/>
      <c r="N957" s="884"/>
      <c r="O957" s="884"/>
      <c r="P957" s="884"/>
      <c r="Q957" s="884"/>
      <c r="R957" s="884"/>
      <c r="S957" s="884"/>
      <c r="T957" s="884"/>
      <c r="U957" s="884"/>
      <c r="V957" s="884"/>
      <c r="W957" s="884"/>
      <c r="X957" s="884"/>
      <c r="Y957" s="884"/>
      <c r="Z957" s="884"/>
    </row>
    <row r="958" spans="1:26" ht="12.75" customHeight="1">
      <c r="A958" s="884"/>
      <c r="B958" s="884"/>
      <c r="C958" s="884"/>
      <c r="D958" s="884"/>
      <c r="E958" s="884"/>
      <c r="F958" s="885"/>
      <c r="G958" s="884"/>
      <c r="H958" s="884"/>
      <c r="I958" s="884"/>
      <c r="J958" s="884"/>
      <c r="K958" s="886"/>
      <c r="L958" s="884"/>
      <c r="M958" s="884"/>
      <c r="N958" s="884"/>
      <c r="O958" s="884"/>
      <c r="P958" s="884"/>
      <c r="Q958" s="884"/>
      <c r="R958" s="884"/>
      <c r="S958" s="884"/>
      <c r="T958" s="884"/>
      <c r="U958" s="884"/>
      <c r="V958" s="884"/>
      <c r="W958" s="884"/>
      <c r="X958" s="884"/>
      <c r="Y958" s="884"/>
      <c r="Z958" s="884"/>
    </row>
    <row r="959" spans="1:26" ht="12.75" customHeight="1">
      <c r="A959" s="884"/>
      <c r="B959" s="884"/>
      <c r="C959" s="884"/>
      <c r="D959" s="884"/>
      <c r="E959" s="884"/>
      <c r="F959" s="885"/>
      <c r="G959" s="884"/>
      <c r="H959" s="884"/>
      <c r="I959" s="884"/>
      <c r="J959" s="884"/>
      <c r="K959" s="886"/>
      <c r="L959" s="884"/>
      <c r="M959" s="884"/>
      <c r="N959" s="884"/>
      <c r="O959" s="884"/>
      <c r="P959" s="884"/>
      <c r="Q959" s="884"/>
      <c r="R959" s="884"/>
      <c r="S959" s="884"/>
      <c r="T959" s="884"/>
      <c r="U959" s="884"/>
      <c r="V959" s="884"/>
      <c r="W959" s="884"/>
      <c r="X959" s="884"/>
      <c r="Y959" s="884"/>
      <c r="Z959" s="884"/>
    </row>
    <row r="960" spans="1:26" ht="12.75" customHeight="1">
      <c r="A960" s="884"/>
      <c r="B960" s="884"/>
      <c r="C960" s="884"/>
      <c r="D960" s="884"/>
      <c r="E960" s="884"/>
      <c r="F960" s="885"/>
      <c r="G960" s="884"/>
      <c r="H960" s="884"/>
      <c r="I960" s="884"/>
      <c r="J960" s="884"/>
      <c r="K960" s="886"/>
      <c r="L960" s="884"/>
      <c r="M960" s="884"/>
      <c r="N960" s="884"/>
      <c r="O960" s="884"/>
      <c r="P960" s="884"/>
      <c r="Q960" s="884"/>
      <c r="R960" s="884"/>
      <c r="S960" s="884"/>
      <c r="T960" s="884"/>
      <c r="U960" s="884"/>
      <c r="V960" s="884"/>
      <c r="W960" s="884"/>
      <c r="X960" s="884"/>
      <c r="Y960" s="884"/>
      <c r="Z960" s="884"/>
    </row>
    <row r="961" spans="1:26" ht="12.75" customHeight="1">
      <c r="A961" s="884"/>
      <c r="B961" s="884"/>
      <c r="C961" s="884"/>
      <c r="D961" s="884"/>
      <c r="E961" s="884"/>
      <c r="F961" s="885"/>
      <c r="G961" s="884"/>
      <c r="H961" s="884"/>
      <c r="I961" s="884"/>
      <c r="J961" s="884"/>
      <c r="K961" s="886"/>
      <c r="L961" s="884"/>
      <c r="M961" s="884"/>
      <c r="N961" s="884"/>
      <c r="O961" s="884"/>
      <c r="P961" s="884"/>
      <c r="Q961" s="884"/>
      <c r="R961" s="884"/>
      <c r="S961" s="884"/>
      <c r="T961" s="884"/>
      <c r="U961" s="884"/>
      <c r="V961" s="884"/>
      <c r="W961" s="884"/>
      <c r="X961" s="884"/>
      <c r="Y961" s="884"/>
      <c r="Z961" s="884"/>
    </row>
    <row r="962" spans="1:26" ht="12.75" customHeight="1">
      <c r="A962" s="884"/>
      <c r="B962" s="884"/>
      <c r="C962" s="884"/>
      <c r="D962" s="884"/>
      <c r="E962" s="884"/>
      <c r="F962" s="885"/>
      <c r="G962" s="884"/>
      <c r="H962" s="884"/>
      <c r="I962" s="884"/>
      <c r="J962" s="884"/>
      <c r="K962" s="886"/>
      <c r="L962" s="884"/>
      <c r="M962" s="884"/>
      <c r="N962" s="884"/>
      <c r="O962" s="884"/>
      <c r="P962" s="884"/>
      <c r="Q962" s="884"/>
      <c r="R962" s="884"/>
      <c r="S962" s="884"/>
      <c r="T962" s="884"/>
      <c r="U962" s="884"/>
      <c r="V962" s="884"/>
      <c r="W962" s="884"/>
      <c r="X962" s="884"/>
      <c r="Y962" s="884"/>
      <c r="Z962" s="884"/>
    </row>
    <row r="963" spans="1:26" ht="12.75" customHeight="1">
      <c r="A963" s="884"/>
      <c r="B963" s="884"/>
      <c r="C963" s="884"/>
      <c r="D963" s="884"/>
      <c r="E963" s="884"/>
      <c r="F963" s="885"/>
      <c r="G963" s="884"/>
      <c r="H963" s="884"/>
      <c r="I963" s="884"/>
      <c r="J963" s="884"/>
      <c r="K963" s="886"/>
      <c r="L963" s="884"/>
      <c r="M963" s="884"/>
      <c r="N963" s="884"/>
      <c r="O963" s="884"/>
      <c r="P963" s="884"/>
      <c r="Q963" s="884"/>
      <c r="R963" s="884"/>
      <c r="S963" s="884"/>
      <c r="T963" s="884"/>
      <c r="U963" s="884"/>
      <c r="V963" s="884"/>
      <c r="W963" s="884"/>
      <c r="X963" s="884"/>
      <c r="Y963" s="884"/>
      <c r="Z963" s="884"/>
    </row>
    <row r="964" spans="1:26" ht="12.75" customHeight="1">
      <c r="A964" s="884"/>
      <c r="B964" s="884"/>
      <c r="C964" s="884"/>
      <c r="D964" s="884"/>
      <c r="E964" s="884"/>
      <c r="F964" s="885"/>
      <c r="G964" s="884"/>
      <c r="H964" s="884"/>
      <c r="I964" s="884"/>
      <c r="J964" s="884"/>
      <c r="K964" s="886"/>
      <c r="L964" s="884"/>
      <c r="M964" s="884"/>
      <c r="N964" s="884"/>
      <c r="O964" s="884"/>
      <c r="P964" s="884"/>
      <c r="Q964" s="884"/>
      <c r="R964" s="884"/>
      <c r="S964" s="884"/>
      <c r="T964" s="884"/>
      <c r="U964" s="884"/>
      <c r="V964" s="884"/>
      <c r="W964" s="884"/>
      <c r="X964" s="884"/>
      <c r="Y964" s="884"/>
      <c r="Z964" s="884"/>
    </row>
    <row r="965" spans="1:26" ht="12.75" customHeight="1">
      <c r="A965" s="884"/>
      <c r="B965" s="884"/>
      <c r="C965" s="884"/>
      <c r="D965" s="884"/>
      <c r="E965" s="884"/>
      <c r="F965" s="885"/>
      <c r="G965" s="884"/>
      <c r="H965" s="884"/>
      <c r="I965" s="884"/>
      <c r="J965" s="884"/>
      <c r="K965" s="886"/>
      <c r="L965" s="884"/>
      <c r="M965" s="884"/>
      <c r="N965" s="884"/>
      <c r="O965" s="884"/>
      <c r="P965" s="884"/>
      <c r="Q965" s="884"/>
      <c r="R965" s="884"/>
      <c r="S965" s="884"/>
      <c r="T965" s="884"/>
      <c r="U965" s="884"/>
      <c r="V965" s="884"/>
      <c r="W965" s="884"/>
      <c r="X965" s="884"/>
      <c r="Y965" s="884"/>
      <c r="Z965" s="884"/>
    </row>
    <row r="966" spans="1:26" ht="12.75" customHeight="1">
      <c r="A966" s="884"/>
      <c r="B966" s="884"/>
      <c r="C966" s="884"/>
      <c r="D966" s="884"/>
      <c r="E966" s="884"/>
      <c r="F966" s="885"/>
      <c r="G966" s="884"/>
      <c r="H966" s="884"/>
      <c r="I966" s="884"/>
      <c r="J966" s="884"/>
      <c r="K966" s="886"/>
      <c r="L966" s="884"/>
      <c r="M966" s="884"/>
      <c r="N966" s="884"/>
      <c r="O966" s="884"/>
      <c r="P966" s="884"/>
      <c r="Q966" s="884"/>
      <c r="R966" s="884"/>
      <c r="S966" s="884"/>
      <c r="T966" s="884"/>
      <c r="U966" s="884"/>
      <c r="V966" s="884"/>
      <c r="W966" s="884"/>
      <c r="X966" s="884"/>
      <c r="Y966" s="884"/>
      <c r="Z966" s="884"/>
    </row>
    <row r="967" spans="1:26" ht="12.75" customHeight="1">
      <c r="A967" s="884"/>
      <c r="B967" s="884"/>
      <c r="C967" s="884"/>
      <c r="D967" s="884"/>
      <c r="E967" s="884"/>
      <c r="F967" s="885"/>
      <c r="G967" s="884"/>
      <c r="H967" s="884"/>
      <c r="I967" s="884"/>
      <c r="J967" s="884"/>
      <c r="K967" s="886"/>
      <c r="L967" s="884"/>
      <c r="M967" s="884"/>
      <c r="N967" s="884"/>
      <c r="O967" s="884"/>
      <c r="P967" s="884"/>
      <c r="Q967" s="884"/>
      <c r="R967" s="884"/>
      <c r="S967" s="884"/>
      <c r="T967" s="884"/>
      <c r="U967" s="884"/>
      <c r="V967" s="884"/>
      <c r="W967" s="884"/>
      <c r="X967" s="884"/>
      <c r="Y967" s="884"/>
      <c r="Z967" s="884"/>
    </row>
    <row r="968" spans="1:26" ht="12.75" customHeight="1">
      <c r="A968" s="884"/>
      <c r="B968" s="884"/>
      <c r="C968" s="884"/>
      <c r="D968" s="884"/>
      <c r="E968" s="884"/>
      <c r="F968" s="885"/>
      <c r="G968" s="884"/>
      <c r="H968" s="884"/>
      <c r="I968" s="884"/>
      <c r="J968" s="884"/>
      <c r="K968" s="886"/>
      <c r="L968" s="884"/>
      <c r="M968" s="884"/>
      <c r="N968" s="884"/>
      <c r="O968" s="884"/>
      <c r="P968" s="884"/>
      <c r="Q968" s="884"/>
      <c r="R968" s="884"/>
      <c r="S968" s="884"/>
      <c r="T968" s="884"/>
      <c r="U968" s="884"/>
      <c r="V968" s="884"/>
      <c r="W968" s="884"/>
      <c r="X968" s="884"/>
      <c r="Y968" s="884"/>
      <c r="Z968" s="884"/>
    </row>
    <row r="969" spans="1:26" ht="12.75" customHeight="1">
      <c r="A969" s="884"/>
      <c r="B969" s="884"/>
      <c r="C969" s="884"/>
      <c r="D969" s="884"/>
      <c r="E969" s="884"/>
      <c r="F969" s="885"/>
      <c r="G969" s="884"/>
      <c r="H969" s="884"/>
      <c r="I969" s="884"/>
      <c r="J969" s="884"/>
      <c r="K969" s="886"/>
      <c r="L969" s="884"/>
      <c r="M969" s="884"/>
      <c r="N969" s="884"/>
      <c r="O969" s="884"/>
      <c r="P969" s="884"/>
      <c r="Q969" s="884"/>
      <c r="R969" s="884"/>
      <c r="S969" s="884"/>
      <c r="T969" s="884"/>
      <c r="U969" s="884"/>
      <c r="V969" s="884"/>
      <c r="W969" s="884"/>
      <c r="X969" s="884"/>
      <c r="Y969" s="884"/>
      <c r="Z969" s="884"/>
    </row>
    <row r="970" spans="1:26" ht="12.75" customHeight="1">
      <c r="A970" s="884"/>
      <c r="B970" s="884"/>
      <c r="C970" s="884"/>
      <c r="D970" s="884"/>
      <c r="E970" s="884"/>
      <c r="F970" s="885"/>
      <c r="G970" s="884"/>
      <c r="H970" s="884"/>
      <c r="I970" s="884"/>
      <c r="J970" s="884"/>
      <c r="K970" s="886"/>
      <c r="L970" s="884"/>
      <c r="M970" s="884"/>
      <c r="N970" s="884"/>
      <c r="O970" s="884"/>
      <c r="P970" s="884"/>
      <c r="Q970" s="884"/>
      <c r="R970" s="884"/>
      <c r="S970" s="884"/>
      <c r="T970" s="884"/>
      <c r="U970" s="884"/>
      <c r="V970" s="884"/>
      <c r="W970" s="884"/>
      <c r="X970" s="884"/>
      <c r="Y970" s="884"/>
      <c r="Z970" s="884"/>
    </row>
    <row r="971" spans="1:26" ht="12.75" customHeight="1">
      <c r="A971" s="884"/>
      <c r="B971" s="884"/>
      <c r="C971" s="884"/>
      <c r="D971" s="884"/>
      <c r="E971" s="884"/>
      <c r="F971" s="885"/>
      <c r="G971" s="884"/>
      <c r="H971" s="884"/>
      <c r="I971" s="884"/>
      <c r="J971" s="884"/>
      <c r="K971" s="886"/>
      <c r="L971" s="884"/>
      <c r="M971" s="884"/>
      <c r="N971" s="884"/>
      <c r="O971" s="884"/>
      <c r="P971" s="884"/>
      <c r="Q971" s="884"/>
      <c r="R971" s="884"/>
      <c r="S971" s="884"/>
      <c r="T971" s="884"/>
      <c r="U971" s="884"/>
      <c r="V971" s="884"/>
      <c r="W971" s="884"/>
      <c r="X971" s="884"/>
      <c r="Y971" s="884"/>
      <c r="Z971" s="884"/>
    </row>
    <row r="972" spans="1:26" ht="12.75" customHeight="1">
      <c r="A972" s="884"/>
      <c r="B972" s="884"/>
      <c r="C972" s="884"/>
      <c r="D972" s="884"/>
      <c r="E972" s="884"/>
      <c r="F972" s="885"/>
      <c r="G972" s="884"/>
      <c r="H972" s="884"/>
      <c r="I972" s="884"/>
      <c r="J972" s="884"/>
      <c r="K972" s="886"/>
      <c r="L972" s="884"/>
      <c r="M972" s="884"/>
      <c r="N972" s="884"/>
      <c r="O972" s="884"/>
      <c r="P972" s="884"/>
      <c r="Q972" s="884"/>
      <c r="R972" s="884"/>
      <c r="S972" s="884"/>
      <c r="T972" s="884"/>
      <c r="U972" s="884"/>
      <c r="V972" s="884"/>
      <c r="W972" s="884"/>
      <c r="X972" s="884"/>
      <c r="Y972" s="884"/>
      <c r="Z972" s="884"/>
    </row>
    <row r="973" spans="1:26" ht="12.75" customHeight="1">
      <c r="A973" s="884"/>
      <c r="B973" s="884"/>
      <c r="C973" s="884"/>
      <c r="D973" s="884"/>
      <c r="E973" s="884"/>
      <c r="F973" s="885"/>
      <c r="G973" s="884"/>
      <c r="H973" s="884"/>
      <c r="I973" s="884"/>
      <c r="J973" s="884"/>
      <c r="K973" s="886"/>
      <c r="L973" s="884"/>
      <c r="M973" s="884"/>
      <c r="N973" s="884"/>
      <c r="O973" s="884"/>
      <c r="P973" s="884"/>
      <c r="Q973" s="884"/>
      <c r="R973" s="884"/>
      <c r="S973" s="884"/>
      <c r="T973" s="884"/>
      <c r="U973" s="884"/>
      <c r="V973" s="884"/>
      <c r="W973" s="884"/>
      <c r="X973" s="884"/>
      <c r="Y973" s="884"/>
      <c r="Z973" s="884"/>
    </row>
    <row r="974" spans="1:26" ht="12.75" customHeight="1">
      <c r="A974" s="884"/>
      <c r="B974" s="884"/>
      <c r="C974" s="884"/>
      <c r="D974" s="884"/>
      <c r="E974" s="884"/>
      <c r="F974" s="885"/>
      <c r="G974" s="884"/>
      <c r="H974" s="884"/>
      <c r="I974" s="884"/>
      <c r="J974" s="884"/>
      <c r="K974" s="886"/>
      <c r="L974" s="884"/>
      <c r="M974" s="884"/>
      <c r="N974" s="884"/>
      <c r="O974" s="884"/>
      <c r="P974" s="884"/>
      <c r="Q974" s="884"/>
      <c r="R974" s="884"/>
      <c r="S974" s="884"/>
      <c r="T974" s="884"/>
      <c r="U974" s="884"/>
      <c r="V974" s="884"/>
      <c r="W974" s="884"/>
      <c r="X974" s="884"/>
      <c r="Y974" s="884"/>
      <c r="Z974" s="884"/>
    </row>
    <row r="975" spans="1:26" ht="12.75" customHeight="1">
      <c r="A975" s="884"/>
      <c r="B975" s="884"/>
      <c r="C975" s="884"/>
      <c r="D975" s="884"/>
      <c r="E975" s="884"/>
      <c r="F975" s="885"/>
      <c r="G975" s="884"/>
      <c r="H975" s="884"/>
      <c r="I975" s="884"/>
      <c r="J975" s="884"/>
      <c r="K975" s="886"/>
      <c r="L975" s="884"/>
      <c r="M975" s="884"/>
      <c r="N975" s="884"/>
      <c r="O975" s="884"/>
      <c r="P975" s="884"/>
      <c r="Q975" s="884"/>
      <c r="R975" s="884"/>
      <c r="S975" s="884"/>
      <c r="T975" s="884"/>
      <c r="U975" s="884"/>
      <c r="V975" s="884"/>
      <c r="W975" s="884"/>
      <c r="X975" s="884"/>
      <c r="Y975" s="884"/>
      <c r="Z975" s="884"/>
    </row>
    <row r="976" spans="1:26" ht="12.75" customHeight="1">
      <c r="A976" s="884"/>
      <c r="B976" s="884"/>
      <c r="C976" s="884"/>
      <c r="D976" s="884"/>
      <c r="E976" s="884"/>
      <c r="F976" s="885"/>
      <c r="G976" s="884"/>
      <c r="H976" s="884"/>
      <c r="I976" s="884"/>
      <c r="J976" s="884"/>
      <c r="K976" s="886"/>
      <c r="L976" s="884"/>
      <c r="M976" s="884"/>
      <c r="N976" s="884"/>
      <c r="O976" s="884"/>
      <c r="P976" s="884"/>
      <c r="Q976" s="884"/>
      <c r="R976" s="884"/>
      <c r="S976" s="884"/>
      <c r="T976" s="884"/>
      <c r="U976" s="884"/>
      <c r="V976" s="884"/>
      <c r="W976" s="884"/>
      <c r="X976" s="884"/>
      <c r="Y976" s="884"/>
      <c r="Z976" s="884"/>
    </row>
    <row r="977" spans="1:26" ht="12.75" customHeight="1">
      <c r="A977" s="884"/>
      <c r="B977" s="884"/>
      <c r="C977" s="884"/>
      <c r="D977" s="884"/>
      <c r="E977" s="884"/>
      <c r="F977" s="885"/>
      <c r="G977" s="884"/>
      <c r="H977" s="884"/>
      <c r="I977" s="884"/>
      <c r="J977" s="884"/>
      <c r="K977" s="886"/>
      <c r="L977" s="884"/>
      <c r="M977" s="884"/>
      <c r="N977" s="884"/>
      <c r="O977" s="884"/>
      <c r="P977" s="884"/>
      <c r="Q977" s="884"/>
      <c r="R977" s="884"/>
      <c r="S977" s="884"/>
      <c r="T977" s="884"/>
      <c r="U977" s="884"/>
      <c r="V977" s="884"/>
      <c r="W977" s="884"/>
      <c r="X977" s="884"/>
      <c r="Y977" s="884"/>
      <c r="Z977" s="884"/>
    </row>
    <row r="978" spans="1:26" ht="12.75" customHeight="1">
      <c r="A978" s="884"/>
      <c r="B978" s="884"/>
      <c r="C978" s="884"/>
      <c r="D978" s="884"/>
      <c r="E978" s="884"/>
      <c r="F978" s="885"/>
      <c r="G978" s="884"/>
      <c r="H978" s="884"/>
      <c r="I978" s="884"/>
      <c r="J978" s="884"/>
      <c r="K978" s="886"/>
      <c r="L978" s="884"/>
      <c r="M978" s="884"/>
      <c r="N978" s="884"/>
      <c r="O978" s="884"/>
      <c r="P978" s="884"/>
      <c r="Q978" s="884"/>
      <c r="R978" s="884"/>
      <c r="S978" s="884"/>
      <c r="T978" s="884"/>
      <c r="U978" s="884"/>
      <c r="V978" s="884"/>
      <c r="W978" s="884"/>
      <c r="X978" s="884"/>
      <c r="Y978" s="884"/>
      <c r="Z978" s="884"/>
    </row>
    <row r="979" spans="1:26" ht="12.75" customHeight="1">
      <c r="A979" s="884"/>
      <c r="B979" s="884"/>
      <c r="C979" s="884"/>
      <c r="D979" s="884"/>
      <c r="E979" s="884"/>
      <c r="F979" s="885"/>
      <c r="G979" s="884"/>
      <c r="H979" s="884"/>
      <c r="I979" s="884"/>
      <c r="J979" s="884"/>
      <c r="K979" s="886"/>
      <c r="L979" s="884"/>
      <c r="M979" s="884"/>
      <c r="N979" s="884"/>
      <c r="O979" s="884"/>
      <c r="P979" s="884"/>
      <c r="Q979" s="884"/>
      <c r="R979" s="884"/>
      <c r="S979" s="884"/>
      <c r="T979" s="884"/>
      <c r="U979" s="884"/>
      <c r="V979" s="884"/>
      <c r="W979" s="884"/>
      <c r="X979" s="884"/>
      <c r="Y979" s="884"/>
      <c r="Z979" s="884"/>
    </row>
    <row r="980" spans="1:26" ht="12.75" customHeight="1">
      <c r="A980" s="884"/>
      <c r="B980" s="884"/>
      <c r="C980" s="884"/>
      <c r="D980" s="884"/>
      <c r="E980" s="884"/>
      <c r="F980" s="885"/>
      <c r="G980" s="884"/>
      <c r="H980" s="884"/>
      <c r="I980" s="884"/>
      <c r="J980" s="884"/>
      <c r="K980" s="886"/>
      <c r="L980" s="884"/>
      <c r="M980" s="884"/>
      <c r="N980" s="884"/>
      <c r="O980" s="884"/>
      <c r="P980" s="884"/>
      <c r="Q980" s="884"/>
      <c r="R980" s="884"/>
      <c r="S980" s="884"/>
      <c r="T980" s="884"/>
      <c r="U980" s="884"/>
      <c r="V980" s="884"/>
      <c r="W980" s="884"/>
      <c r="X980" s="884"/>
      <c r="Y980" s="884"/>
      <c r="Z980" s="884"/>
    </row>
    <row r="981" spans="1:26" ht="12.75" customHeight="1">
      <c r="A981" s="884"/>
      <c r="B981" s="884"/>
      <c r="C981" s="884"/>
      <c r="D981" s="884"/>
      <c r="E981" s="884"/>
      <c r="F981" s="885"/>
      <c r="G981" s="884"/>
      <c r="H981" s="884"/>
      <c r="I981" s="884"/>
      <c r="J981" s="884"/>
      <c r="K981" s="886"/>
      <c r="L981" s="884"/>
      <c r="M981" s="884"/>
      <c r="N981" s="884"/>
      <c r="O981" s="884"/>
      <c r="P981" s="884"/>
      <c r="Q981" s="884"/>
      <c r="R981" s="884"/>
      <c r="S981" s="884"/>
      <c r="T981" s="884"/>
      <c r="U981" s="884"/>
      <c r="V981" s="884"/>
      <c r="W981" s="884"/>
      <c r="X981" s="884"/>
      <c r="Y981" s="884"/>
      <c r="Z981" s="884"/>
    </row>
    <row r="982" spans="1:26" ht="12.75" customHeight="1">
      <c r="A982" s="884"/>
      <c r="B982" s="884"/>
      <c r="C982" s="884"/>
      <c r="D982" s="884"/>
      <c r="E982" s="884"/>
      <c r="F982" s="885"/>
      <c r="G982" s="884"/>
      <c r="H982" s="884"/>
      <c r="I982" s="884"/>
      <c r="J982" s="884"/>
      <c r="K982" s="886"/>
      <c r="L982" s="884"/>
      <c r="M982" s="884"/>
      <c r="N982" s="884"/>
      <c r="O982" s="884"/>
      <c r="P982" s="884"/>
      <c r="Q982" s="884"/>
      <c r="R982" s="884"/>
      <c r="S982" s="884"/>
      <c r="T982" s="884"/>
      <c r="U982" s="884"/>
      <c r="V982" s="884"/>
      <c r="W982" s="884"/>
      <c r="X982" s="884"/>
      <c r="Y982" s="884"/>
      <c r="Z982" s="884"/>
    </row>
    <row r="983" spans="1:26" ht="12.75" customHeight="1">
      <c r="A983" s="884"/>
      <c r="B983" s="884"/>
      <c r="C983" s="884"/>
      <c r="D983" s="884"/>
      <c r="E983" s="884"/>
      <c r="F983" s="885"/>
      <c r="G983" s="884"/>
      <c r="H983" s="884"/>
      <c r="I983" s="884"/>
      <c r="J983" s="884"/>
      <c r="K983" s="886"/>
      <c r="L983" s="884"/>
      <c r="M983" s="884"/>
      <c r="N983" s="884"/>
      <c r="O983" s="884"/>
      <c r="P983" s="884"/>
      <c r="Q983" s="884"/>
      <c r="R983" s="884"/>
      <c r="S983" s="884"/>
      <c r="T983" s="884"/>
      <c r="U983" s="884"/>
      <c r="V983" s="884"/>
      <c r="W983" s="884"/>
      <c r="X983" s="884"/>
      <c r="Y983" s="884"/>
      <c r="Z983" s="884"/>
    </row>
    <row r="984" spans="1:26" ht="12.75" customHeight="1">
      <c r="A984" s="884"/>
      <c r="B984" s="884"/>
      <c r="C984" s="884"/>
      <c r="D984" s="884"/>
      <c r="E984" s="884"/>
      <c r="F984" s="885"/>
      <c r="G984" s="884"/>
      <c r="H984" s="884"/>
      <c r="I984" s="884"/>
      <c r="J984" s="884"/>
      <c r="K984" s="886"/>
      <c r="L984" s="884"/>
      <c r="M984" s="884"/>
      <c r="N984" s="884"/>
      <c r="O984" s="884"/>
      <c r="P984" s="884"/>
      <c r="Q984" s="884"/>
      <c r="R984" s="884"/>
      <c r="S984" s="884"/>
      <c r="T984" s="884"/>
      <c r="U984" s="884"/>
      <c r="V984" s="884"/>
      <c r="W984" s="884"/>
      <c r="X984" s="884"/>
      <c r="Y984" s="884"/>
      <c r="Z984" s="884"/>
    </row>
    <row r="985" spans="1:26" ht="12.75" customHeight="1">
      <c r="A985" s="884"/>
      <c r="B985" s="884"/>
      <c r="C985" s="884"/>
      <c r="D985" s="884"/>
      <c r="E985" s="884"/>
      <c r="F985" s="885"/>
      <c r="G985" s="884"/>
      <c r="H985" s="884"/>
      <c r="I985" s="884"/>
      <c r="J985" s="884"/>
      <c r="K985" s="886"/>
      <c r="L985" s="884"/>
      <c r="M985" s="884"/>
      <c r="N985" s="884"/>
      <c r="O985" s="884"/>
      <c r="P985" s="884"/>
      <c r="Q985" s="884"/>
      <c r="R985" s="884"/>
      <c r="S985" s="884"/>
      <c r="T985" s="884"/>
      <c r="U985" s="884"/>
      <c r="V985" s="884"/>
      <c r="W985" s="884"/>
      <c r="X985" s="884"/>
      <c r="Y985" s="884"/>
      <c r="Z985" s="884"/>
    </row>
    <row r="986" spans="1:26" ht="12.75" customHeight="1">
      <c r="A986" s="884"/>
      <c r="B986" s="884"/>
      <c r="C986" s="884"/>
      <c r="D986" s="884"/>
      <c r="E986" s="884"/>
      <c r="F986" s="885"/>
      <c r="G986" s="884"/>
      <c r="H986" s="884"/>
      <c r="I986" s="884"/>
      <c r="J986" s="884"/>
      <c r="K986" s="886"/>
      <c r="L986" s="884"/>
      <c r="M986" s="884"/>
      <c r="N986" s="884"/>
      <c r="O986" s="884"/>
      <c r="P986" s="884"/>
      <c r="Q986" s="884"/>
      <c r="R986" s="884"/>
      <c r="S986" s="884"/>
      <c r="T986" s="884"/>
      <c r="U986" s="884"/>
      <c r="V986" s="884"/>
      <c r="W986" s="884"/>
      <c r="X986" s="884"/>
      <c r="Y986" s="884"/>
      <c r="Z986" s="884"/>
    </row>
    <row r="987" spans="1:26" ht="12.75" customHeight="1">
      <c r="A987" s="884"/>
      <c r="B987" s="884"/>
      <c r="C987" s="884"/>
      <c r="D987" s="884"/>
      <c r="E987" s="884"/>
      <c r="F987" s="885"/>
      <c r="G987" s="884"/>
      <c r="H987" s="884"/>
      <c r="I987" s="884"/>
      <c r="J987" s="884"/>
      <c r="K987" s="886"/>
      <c r="L987" s="884"/>
      <c r="M987" s="884"/>
      <c r="N987" s="884"/>
      <c r="O987" s="884"/>
      <c r="P987" s="884"/>
      <c r="Q987" s="884"/>
      <c r="R987" s="884"/>
      <c r="S987" s="884"/>
      <c r="T987" s="884"/>
      <c r="U987" s="884"/>
      <c r="V987" s="884"/>
      <c r="W987" s="884"/>
      <c r="X987" s="884"/>
      <c r="Y987" s="884"/>
      <c r="Z987" s="884"/>
    </row>
    <row r="988" spans="1:26" ht="12.75" customHeight="1">
      <c r="A988" s="884"/>
      <c r="B988" s="884"/>
      <c r="C988" s="884"/>
      <c r="D988" s="884"/>
      <c r="E988" s="884"/>
      <c r="F988" s="885"/>
      <c r="G988" s="884"/>
      <c r="H988" s="884"/>
      <c r="I988" s="884"/>
      <c r="J988" s="884"/>
      <c r="K988" s="886"/>
      <c r="L988" s="884"/>
      <c r="M988" s="884"/>
      <c r="N988" s="884"/>
      <c r="O988" s="884"/>
      <c r="P988" s="884"/>
      <c r="Q988" s="884"/>
      <c r="R988" s="884"/>
      <c r="S988" s="884"/>
      <c r="T988" s="884"/>
      <c r="U988" s="884"/>
      <c r="V988" s="884"/>
      <c r="W988" s="884"/>
      <c r="X988" s="884"/>
      <c r="Y988" s="884"/>
      <c r="Z988" s="884"/>
    </row>
    <row r="989" spans="1:26" ht="12.75" customHeight="1">
      <c r="A989" s="884"/>
      <c r="B989" s="884"/>
      <c r="C989" s="884"/>
      <c r="D989" s="884"/>
      <c r="E989" s="884"/>
      <c r="F989" s="885"/>
      <c r="G989" s="884"/>
      <c r="H989" s="884"/>
      <c r="I989" s="884"/>
      <c r="J989" s="884"/>
      <c r="K989" s="886"/>
      <c r="L989" s="884"/>
      <c r="M989" s="884"/>
      <c r="N989" s="884"/>
      <c r="O989" s="884"/>
      <c r="P989" s="884"/>
      <c r="Q989" s="884"/>
      <c r="R989" s="884"/>
      <c r="S989" s="884"/>
      <c r="T989" s="884"/>
      <c r="U989" s="884"/>
      <c r="V989" s="884"/>
      <c r="W989" s="884"/>
      <c r="X989" s="884"/>
      <c r="Y989" s="884"/>
      <c r="Z989" s="884"/>
    </row>
    <row r="990" spans="1:26" ht="12.75" customHeight="1">
      <c r="A990" s="884"/>
      <c r="B990" s="884"/>
      <c r="C990" s="884"/>
      <c r="D990" s="884"/>
      <c r="E990" s="884"/>
      <c r="F990" s="885"/>
      <c r="G990" s="884"/>
      <c r="H990" s="884"/>
      <c r="I990" s="884"/>
      <c r="J990" s="884"/>
      <c r="K990" s="886"/>
      <c r="L990" s="884"/>
      <c r="M990" s="884"/>
      <c r="N990" s="884"/>
      <c r="O990" s="884"/>
      <c r="P990" s="884"/>
      <c r="Q990" s="884"/>
      <c r="R990" s="884"/>
      <c r="S990" s="884"/>
      <c r="T990" s="884"/>
      <c r="U990" s="884"/>
      <c r="V990" s="884"/>
      <c r="W990" s="884"/>
      <c r="X990" s="884"/>
      <c r="Y990" s="884"/>
      <c r="Z990" s="884"/>
    </row>
    <row r="991" spans="1:26" ht="12.75" customHeight="1">
      <c r="A991" s="884"/>
      <c r="B991" s="884"/>
      <c r="C991" s="884"/>
      <c r="D991" s="884"/>
      <c r="E991" s="884"/>
      <c r="F991" s="885"/>
      <c r="G991" s="884"/>
      <c r="H991" s="884"/>
      <c r="I991" s="884"/>
      <c r="J991" s="884"/>
      <c r="K991" s="886"/>
      <c r="L991" s="884"/>
      <c r="M991" s="884"/>
      <c r="N991" s="884"/>
      <c r="O991" s="884"/>
      <c r="P991" s="884"/>
      <c r="Q991" s="884"/>
      <c r="R991" s="884"/>
      <c r="S991" s="884"/>
      <c r="T991" s="884"/>
      <c r="U991" s="884"/>
      <c r="V991" s="884"/>
      <c r="W991" s="884"/>
      <c r="X991" s="884"/>
      <c r="Y991" s="884"/>
      <c r="Z991" s="884"/>
    </row>
    <row r="992" spans="1:26" ht="12.75" customHeight="1">
      <c r="A992" s="884"/>
      <c r="B992" s="884"/>
      <c r="C992" s="884"/>
      <c r="D992" s="884"/>
      <c r="E992" s="884"/>
      <c r="F992" s="885"/>
      <c r="G992" s="884"/>
      <c r="H992" s="884"/>
      <c r="I992" s="884"/>
      <c r="J992" s="884"/>
      <c r="K992" s="886"/>
      <c r="L992" s="884"/>
      <c r="M992" s="884"/>
      <c r="N992" s="884"/>
      <c r="O992" s="884"/>
      <c r="P992" s="884"/>
      <c r="Q992" s="884"/>
      <c r="R992" s="884"/>
      <c r="S992" s="884"/>
      <c r="T992" s="884"/>
      <c r="U992" s="884"/>
      <c r="V992" s="884"/>
      <c r="W992" s="884"/>
      <c r="X992" s="884"/>
      <c r="Y992" s="884"/>
      <c r="Z992" s="884"/>
    </row>
    <row r="993" spans="1:26" ht="12.75" customHeight="1">
      <c r="A993" s="884"/>
      <c r="B993" s="884"/>
      <c r="C993" s="884"/>
      <c r="D993" s="884"/>
      <c r="E993" s="884"/>
      <c r="F993" s="885"/>
      <c r="G993" s="884"/>
      <c r="H993" s="884"/>
      <c r="I993" s="884"/>
      <c r="J993" s="884"/>
      <c r="K993" s="886"/>
      <c r="L993" s="884"/>
      <c r="M993" s="884"/>
      <c r="N993" s="884"/>
      <c r="O993" s="884"/>
      <c r="P993" s="884"/>
      <c r="Q993" s="884"/>
      <c r="R993" s="884"/>
      <c r="S993" s="884"/>
      <c r="T993" s="884"/>
      <c r="U993" s="884"/>
      <c r="V993" s="884"/>
      <c r="W993" s="884"/>
      <c r="X993" s="884"/>
      <c r="Y993" s="884"/>
      <c r="Z993" s="884"/>
    </row>
    <row r="994" spans="1:26" ht="12.75" customHeight="1">
      <c r="A994" s="884"/>
      <c r="B994" s="884"/>
      <c r="C994" s="884"/>
      <c r="D994" s="884"/>
      <c r="E994" s="884"/>
      <c r="F994" s="885"/>
      <c r="G994" s="884"/>
      <c r="H994" s="884"/>
      <c r="I994" s="884"/>
      <c r="J994" s="884"/>
      <c r="K994" s="886"/>
      <c r="L994" s="884"/>
      <c r="M994" s="884"/>
      <c r="N994" s="884"/>
      <c r="O994" s="884"/>
      <c r="P994" s="884"/>
      <c r="Q994" s="884"/>
      <c r="R994" s="884"/>
      <c r="S994" s="884"/>
      <c r="T994" s="884"/>
      <c r="U994" s="884"/>
      <c r="V994" s="884"/>
      <c r="W994" s="884"/>
      <c r="X994" s="884"/>
      <c r="Y994" s="884"/>
      <c r="Z994" s="884"/>
    </row>
    <row r="995" spans="1:26" ht="12.75" customHeight="1">
      <c r="A995" s="884"/>
      <c r="B995" s="884"/>
      <c r="C995" s="884"/>
      <c r="D995" s="884"/>
      <c r="E995" s="884"/>
      <c r="F995" s="885"/>
      <c r="G995" s="884"/>
      <c r="H995" s="884"/>
      <c r="I995" s="884"/>
      <c r="J995" s="884"/>
      <c r="K995" s="886"/>
      <c r="L995" s="884"/>
      <c r="M995" s="884"/>
      <c r="N995" s="884"/>
      <c r="O995" s="884"/>
      <c r="P995" s="884"/>
      <c r="Q995" s="884"/>
      <c r="R995" s="884"/>
      <c r="S995" s="884"/>
      <c r="T995" s="884"/>
      <c r="U995" s="884"/>
      <c r="V995" s="884"/>
      <c r="W995" s="884"/>
      <c r="X995" s="884"/>
      <c r="Y995" s="884"/>
      <c r="Z995" s="884"/>
    </row>
    <row r="996" spans="1:26" ht="12.75" customHeight="1">
      <c r="A996" s="884"/>
      <c r="B996" s="884"/>
      <c r="C996" s="884"/>
      <c r="D996" s="884"/>
      <c r="E996" s="884"/>
      <c r="F996" s="885"/>
      <c r="G996" s="884"/>
      <c r="H996" s="884"/>
      <c r="I996" s="884"/>
      <c r="J996" s="884"/>
      <c r="K996" s="886"/>
      <c r="L996" s="884"/>
      <c r="M996" s="884"/>
      <c r="N996" s="884"/>
      <c r="O996" s="884"/>
      <c r="P996" s="884"/>
      <c r="Q996" s="884"/>
      <c r="R996" s="884"/>
      <c r="S996" s="884"/>
      <c r="T996" s="884"/>
      <c r="U996" s="884"/>
      <c r="V996" s="884"/>
      <c r="W996" s="884"/>
      <c r="X996" s="884"/>
      <c r="Y996" s="884"/>
      <c r="Z996" s="884"/>
    </row>
    <row r="997" spans="1:26" ht="12.75" customHeight="1">
      <c r="A997" s="884"/>
      <c r="B997" s="884"/>
      <c r="C997" s="884"/>
      <c r="D997" s="884"/>
      <c r="E997" s="884"/>
      <c r="F997" s="885"/>
      <c r="G997" s="884"/>
      <c r="H997" s="884"/>
      <c r="I997" s="884"/>
      <c r="J997" s="884"/>
      <c r="K997" s="886"/>
      <c r="L997" s="884"/>
      <c r="M997" s="884"/>
      <c r="N997" s="884"/>
      <c r="O997" s="884"/>
      <c r="P997" s="884"/>
      <c r="Q997" s="884"/>
      <c r="R997" s="884"/>
      <c r="S997" s="884"/>
      <c r="T997" s="884"/>
      <c r="U997" s="884"/>
      <c r="V997" s="884"/>
      <c r="W997" s="884"/>
      <c r="X997" s="884"/>
      <c r="Y997" s="884"/>
      <c r="Z997" s="884"/>
    </row>
    <row r="998" spans="1:26" ht="12.75" customHeight="1">
      <c r="A998" s="884"/>
      <c r="B998" s="884"/>
      <c r="C998" s="884"/>
      <c r="D998" s="884"/>
      <c r="E998" s="884"/>
      <c r="F998" s="885"/>
      <c r="G998" s="884"/>
      <c r="H998" s="884"/>
      <c r="I998" s="884"/>
      <c r="J998" s="884"/>
      <c r="K998" s="886"/>
      <c r="L998" s="884"/>
      <c r="M998" s="884"/>
      <c r="N998" s="884"/>
      <c r="O998" s="884"/>
      <c r="P998" s="884"/>
      <c r="Q998" s="884"/>
      <c r="R998" s="884"/>
      <c r="S998" s="884"/>
      <c r="T998" s="884"/>
      <c r="U998" s="884"/>
      <c r="V998" s="884"/>
      <c r="W998" s="884"/>
      <c r="X998" s="884"/>
      <c r="Y998" s="884"/>
      <c r="Z998" s="884"/>
    </row>
    <row r="999" spans="1:26" ht="12.75" customHeight="1">
      <c r="A999" s="884"/>
      <c r="B999" s="884"/>
      <c r="C999" s="884"/>
      <c r="D999" s="884"/>
      <c r="E999" s="884"/>
      <c r="F999" s="885"/>
      <c r="G999" s="884"/>
      <c r="H999" s="884"/>
      <c r="I999" s="884"/>
      <c r="J999" s="884"/>
      <c r="K999" s="886"/>
      <c r="L999" s="884"/>
      <c r="M999" s="884"/>
      <c r="N999" s="884"/>
      <c r="O999" s="884"/>
      <c r="P999" s="884"/>
      <c r="Q999" s="884"/>
      <c r="R999" s="884"/>
      <c r="S999" s="884"/>
      <c r="T999" s="884"/>
      <c r="U999" s="884"/>
      <c r="V999" s="884"/>
      <c r="W999" s="884"/>
      <c r="X999" s="884"/>
      <c r="Y999" s="884"/>
      <c r="Z999" s="884"/>
    </row>
    <row r="1000" spans="1:26" ht="12.75" customHeight="1">
      <c r="A1000" s="884"/>
      <c r="B1000" s="884"/>
      <c r="C1000" s="884"/>
      <c r="D1000" s="884"/>
      <c r="E1000" s="884"/>
      <c r="F1000" s="885"/>
      <c r="G1000" s="884"/>
      <c r="H1000" s="884"/>
      <c r="I1000" s="884"/>
      <c r="J1000" s="884"/>
      <c r="K1000" s="886"/>
      <c r="L1000" s="884"/>
      <c r="M1000" s="884"/>
      <c r="N1000" s="884"/>
      <c r="O1000" s="884"/>
      <c r="P1000" s="884"/>
      <c r="Q1000" s="884"/>
      <c r="R1000" s="884"/>
      <c r="S1000" s="884"/>
      <c r="T1000" s="884"/>
      <c r="U1000" s="884"/>
      <c r="V1000" s="884"/>
      <c r="W1000" s="884"/>
      <c r="X1000" s="884"/>
      <c r="Y1000" s="884"/>
      <c r="Z1000" s="884"/>
    </row>
    <row r="1001" spans="1:26" ht="12.75" customHeight="1">
      <c r="A1001" s="884"/>
      <c r="B1001" s="884"/>
      <c r="C1001" s="884"/>
      <c r="D1001" s="884"/>
      <c r="E1001" s="884"/>
      <c r="F1001" s="885"/>
      <c r="G1001" s="884"/>
      <c r="H1001" s="884"/>
      <c r="I1001" s="884"/>
      <c r="J1001" s="884"/>
      <c r="K1001" s="886"/>
      <c r="L1001" s="884"/>
      <c r="M1001" s="884"/>
      <c r="N1001" s="884"/>
      <c r="O1001" s="884"/>
      <c r="P1001" s="884"/>
      <c r="Q1001" s="884"/>
      <c r="R1001" s="884"/>
      <c r="S1001" s="884"/>
      <c r="T1001" s="884"/>
      <c r="U1001" s="884"/>
      <c r="V1001" s="884"/>
      <c r="W1001" s="884"/>
      <c r="X1001" s="884"/>
      <c r="Y1001" s="884"/>
      <c r="Z1001" s="884"/>
    </row>
    <row r="1002" spans="1:26" ht="12.75" customHeight="1">
      <c r="A1002" s="884"/>
      <c r="B1002" s="884"/>
      <c r="C1002" s="884"/>
      <c r="D1002" s="884"/>
      <c r="E1002" s="884"/>
      <c r="F1002" s="885"/>
      <c r="G1002" s="884"/>
      <c r="H1002" s="884"/>
      <c r="I1002" s="884"/>
      <c r="J1002" s="884"/>
      <c r="K1002" s="886"/>
      <c r="L1002" s="884"/>
      <c r="M1002" s="884"/>
      <c r="N1002" s="884"/>
      <c r="O1002" s="884"/>
      <c r="P1002" s="884"/>
      <c r="Q1002" s="884"/>
      <c r="R1002" s="884"/>
      <c r="S1002" s="884"/>
      <c r="T1002" s="884"/>
      <c r="U1002" s="884"/>
      <c r="V1002" s="884"/>
      <c r="W1002" s="884"/>
      <c r="X1002" s="884"/>
      <c r="Y1002" s="884"/>
      <c r="Z1002" s="884"/>
    </row>
    <row r="1003" spans="1:26" ht="12.75" customHeight="1">
      <c r="A1003" s="884"/>
      <c r="B1003" s="884"/>
      <c r="C1003" s="884"/>
      <c r="D1003" s="884"/>
      <c r="E1003" s="884"/>
      <c r="F1003" s="885"/>
      <c r="G1003" s="884"/>
      <c r="H1003" s="884"/>
      <c r="I1003" s="884"/>
      <c r="J1003" s="884"/>
      <c r="K1003" s="886"/>
      <c r="L1003" s="884"/>
      <c r="M1003" s="884"/>
      <c r="N1003" s="884"/>
      <c r="O1003" s="884"/>
      <c r="P1003" s="884"/>
      <c r="Q1003" s="884"/>
      <c r="R1003" s="884"/>
      <c r="S1003" s="884"/>
      <c r="T1003" s="884"/>
      <c r="U1003" s="884"/>
      <c r="V1003" s="884"/>
      <c r="W1003" s="884"/>
      <c r="X1003" s="884"/>
      <c r="Y1003" s="884"/>
      <c r="Z1003" s="884"/>
    </row>
    <row r="1004" spans="1:26" ht="12.75" customHeight="1">
      <c r="A1004" s="884"/>
      <c r="B1004" s="884"/>
      <c r="C1004" s="884"/>
      <c r="D1004" s="884"/>
      <c r="E1004" s="884"/>
      <c r="F1004" s="885"/>
      <c r="G1004" s="884"/>
      <c r="H1004" s="884"/>
      <c r="I1004" s="884"/>
      <c r="J1004" s="884"/>
      <c r="K1004" s="886"/>
      <c r="L1004" s="884"/>
      <c r="M1004" s="884"/>
      <c r="N1004" s="884"/>
      <c r="O1004" s="884"/>
      <c r="P1004" s="884"/>
      <c r="Q1004" s="884"/>
      <c r="R1004" s="884"/>
      <c r="S1004" s="884"/>
      <c r="T1004" s="884"/>
      <c r="U1004" s="884"/>
      <c r="V1004" s="884"/>
      <c r="W1004" s="884"/>
      <c r="X1004" s="884"/>
      <c r="Y1004" s="884"/>
      <c r="Z1004" s="884"/>
    </row>
    <row r="1005" spans="1:26" ht="12.75" customHeight="1">
      <c r="A1005" s="884"/>
      <c r="B1005" s="884"/>
      <c r="C1005" s="884"/>
      <c r="D1005" s="884"/>
      <c r="E1005" s="884"/>
      <c r="F1005" s="885"/>
      <c r="G1005" s="884"/>
      <c r="H1005" s="884"/>
      <c r="I1005" s="884"/>
      <c r="J1005" s="884"/>
      <c r="K1005" s="886"/>
      <c r="L1005" s="884"/>
      <c r="M1005" s="884"/>
      <c r="N1005" s="884"/>
      <c r="O1005" s="884"/>
      <c r="P1005" s="884"/>
      <c r="Q1005" s="884"/>
      <c r="R1005" s="884"/>
      <c r="S1005" s="884"/>
      <c r="T1005" s="884"/>
      <c r="U1005" s="884"/>
      <c r="V1005" s="884"/>
      <c r="W1005" s="884"/>
      <c r="X1005" s="884"/>
      <c r="Y1005" s="884"/>
      <c r="Z1005" s="884"/>
    </row>
    <row r="1006" spans="1:26" ht="12.75" customHeight="1">
      <c r="A1006" s="884"/>
      <c r="B1006" s="884"/>
      <c r="C1006" s="884"/>
      <c r="D1006" s="884"/>
      <c r="E1006" s="884"/>
      <c r="F1006" s="885"/>
      <c r="G1006" s="884"/>
      <c r="H1006" s="884"/>
      <c r="I1006" s="884"/>
      <c r="J1006" s="884"/>
      <c r="K1006" s="886"/>
      <c r="L1006" s="884"/>
      <c r="M1006" s="884"/>
      <c r="N1006" s="884"/>
      <c r="O1006" s="884"/>
      <c r="P1006" s="884"/>
      <c r="Q1006" s="884"/>
      <c r="R1006" s="884"/>
      <c r="S1006" s="884"/>
      <c r="T1006" s="884"/>
      <c r="U1006" s="884"/>
      <c r="V1006" s="884"/>
      <c r="W1006" s="884"/>
      <c r="X1006" s="884"/>
      <c r="Y1006" s="884"/>
      <c r="Z1006" s="884"/>
    </row>
    <row r="1007" spans="1:26" ht="12.75" customHeight="1">
      <c r="A1007" s="884"/>
      <c r="B1007" s="884"/>
      <c r="C1007" s="884"/>
      <c r="D1007" s="884"/>
      <c r="E1007" s="884"/>
      <c r="F1007" s="885"/>
      <c r="G1007" s="884"/>
      <c r="H1007" s="884"/>
      <c r="I1007" s="884"/>
      <c r="J1007" s="884"/>
      <c r="K1007" s="886"/>
      <c r="L1007" s="884"/>
      <c r="M1007" s="884"/>
      <c r="N1007" s="884"/>
      <c r="O1007" s="884"/>
      <c r="P1007" s="884"/>
      <c r="Q1007" s="884"/>
      <c r="R1007" s="884"/>
      <c r="S1007" s="884"/>
      <c r="T1007" s="884"/>
      <c r="U1007" s="884"/>
      <c r="V1007" s="884"/>
      <c r="W1007" s="884"/>
      <c r="X1007" s="884"/>
      <c r="Y1007" s="884"/>
      <c r="Z1007" s="884"/>
    </row>
    <row r="1008" spans="1:26" ht="12.75" customHeight="1">
      <c r="A1008" s="884"/>
      <c r="B1008" s="884"/>
      <c r="C1008" s="884"/>
      <c r="D1008" s="884"/>
      <c r="E1008" s="884"/>
      <c r="F1008" s="885"/>
      <c r="G1008" s="884"/>
      <c r="H1008" s="884"/>
      <c r="I1008" s="884"/>
      <c r="J1008" s="884"/>
      <c r="K1008" s="886"/>
      <c r="L1008" s="884"/>
      <c r="M1008" s="884"/>
      <c r="N1008" s="884"/>
      <c r="O1008" s="884"/>
      <c r="P1008" s="884"/>
      <c r="Q1008" s="884"/>
      <c r="R1008" s="884"/>
      <c r="S1008" s="884"/>
      <c r="T1008" s="884"/>
      <c r="U1008" s="884"/>
      <c r="V1008" s="884"/>
      <c r="W1008" s="884"/>
      <c r="X1008" s="884"/>
      <c r="Y1008" s="884"/>
      <c r="Z1008" s="884"/>
    </row>
    <row r="1009" spans="1:26" ht="12.75" customHeight="1">
      <c r="A1009" s="884"/>
      <c r="B1009" s="884"/>
      <c r="C1009" s="884"/>
      <c r="D1009" s="884"/>
      <c r="E1009" s="884"/>
      <c r="F1009" s="885"/>
      <c r="G1009" s="884"/>
      <c r="H1009" s="884"/>
      <c r="I1009" s="884"/>
      <c r="J1009" s="884"/>
      <c r="K1009" s="886"/>
      <c r="L1009" s="884"/>
      <c r="M1009" s="884"/>
      <c r="N1009" s="884"/>
      <c r="O1009" s="884"/>
      <c r="P1009" s="884"/>
      <c r="Q1009" s="884"/>
      <c r="R1009" s="884"/>
      <c r="S1009" s="884"/>
      <c r="T1009" s="884"/>
      <c r="U1009" s="884"/>
      <c r="V1009" s="884"/>
      <c r="W1009" s="884"/>
      <c r="X1009" s="884"/>
      <c r="Y1009" s="884"/>
      <c r="Z1009" s="884"/>
    </row>
    <row r="1010" spans="1:26" ht="12.75" customHeight="1">
      <c r="A1010" s="884"/>
      <c r="B1010" s="884"/>
      <c r="C1010" s="884"/>
      <c r="D1010" s="884"/>
      <c r="E1010" s="884"/>
      <c r="F1010" s="885"/>
      <c r="G1010" s="884"/>
      <c r="H1010" s="884"/>
      <c r="I1010" s="884"/>
      <c r="J1010" s="884"/>
      <c r="K1010" s="886"/>
      <c r="L1010" s="884"/>
      <c r="M1010" s="884"/>
      <c r="N1010" s="884"/>
      <c r="O1010" s="884"/>
      <c r="P1010" s="884"/>
      <c r="Q1010" s="884"/>
      <c r="R1010" s="884"/>
      <c r="S1010" s="884"/>
      <c r="T1010" s="884"/>
      <c r="U1010" s="884"/>
      <c r="V1010" s="884"/>
      <c r="W1010" s="884"/>
      <c r="X1010" s="884"/>
      <c r="Y1010" s="884"/>
      <c r="Z1010" s="884"/>
    </row>
    <row r="1011" spans="1:26" ht="12.75" customHeight="1">
      <c r="A1011" s="884"/>
      <c r="B1011" s="884"/>
      <c r="C1011" s="884"/>
      <c r="D1011" s="884"/>
      <c r="E1011" s="884"/>
      <c r="F1011" s="885"/>
      <c r="G1011" s="884"/>
      <c r="H1011" s="884"/>
      <c r="I1011" s="884"/>
      <c r="J1011" s="884"/>
      <c r="K1011" s="886"/>
      <c r="L1011" s="884"/>
      <c r="M1011" s="884"/>
      <c r="N1011" s="884"/>
      <c r="O1011" s="884"/>
      <c r="P1011" s="884"/>
      <c r="Q1011" s="884"/>
      <c r="R1011" s="884"/>
      <c r="S1011" s="884"/>
      <c r="T1011" s="884"/>
      <c r="U1011" s="884"/>
      <c r="V1011" s="884"/>
      <c r="W1011" s="884"/>
      <c r="X1011" s="884"/>
      <c r="Y1011" s="884"/>
      <c r="Z1011" s="884"/>
    </row>
    <row r="1012" spans="1:26" ht="12.75" customHeight="1">
      <c r="A1012" s="884"/>
      <c r="B1012" s="884"/>
      <c r="C1012" s="884"/>
      <c r="D1012" s="884"/>
      <c r="E1012" s="884"/>
      <c r="F1012" s="885"/>
      <c r="G1012" s="884"/>
      <c r="H1012" s="884"/>
      <c r="I1012" s="884"/>
      <c r="J1012" s="884"/>
      <c r="K1012" s="886"/>
      <c r="L1012" s="884"/>
      <c r="M1012" s="884"/>
      <c r="N1012" s="884"/>
      <c r="O1012" s="884"/>
      <c r="P1012" s="884"/>
      <c r="Q1012" s="884"/>
      <c r="R1012" s="884"/>
      <c r="S1012" s="884"/>
      <c r="T1012" s="884"/>
      <c r="U1012" s="884"/>
      <c r="V1012" s="884"/>
      <c r="W1012" s="884"/>
      <c r="X1012" s="884"/>
      <c r="Y1012" s="884"/>
      <c r="Z1012" s="884"/>
    </row>
    <row r="1013" spans="1:26" ht="12.75" customHeight="1">
      <c r="A1013" s="884"/>
      <c r="B1013" s="884"/>
      <c r="C1013" s="884"/>
      <c r="D1013" s="884"/>
      <c r="E1013" s="884"/>
      <c r="F1013" s="885"/>
      <c r="G1013" s="884"/>
      <c r="H1013" s="884"/>
      <c r="I1013" s="884"/>
      <c r="J1013" s="884"/>
      <c r="K1013" s="886"/>
      <c r="L1013" s="884"/>
      <c r="M1013" s="884"/>
      <c r="N1013" s="884"/>
      <c r="O1013" s="884"/>
      <c r="P1013" s="884"/>
      <c r="Q1013" s="884"/>
      <c r="R1013" s="884"/>
      <c r="S1013" s="884"/>
      <c r="T1013" s="884"/>
      <c r="U1013" s="884"/>
      <c r="V1013" s="884"/>
      <c r="W1013" s="884"/>
      <c r="X1013" s="884"/>
      <c r="Y1013" s="884"/>
      <c r="Z1013" s="884"/>
    </row>
    <row r="1014" spans="1:26" ht="12.75" customHeight="1">
      <c r="A1014" s="884"/>
      <c r="B1014" s="884"/>
      <c r="C1014" s="884"/>
      <c r="D1014" s="884"/>
      <c r="E1014" s="884"/>
      <c r="F1014" s="885"/>
      <c r="G1014" s="884"/>
      <c r="H1014" s="884"/>
      <c r="I1014" s="884"/>
      <c r="J1014" s="884"/>
      <c r="K1014" s="886"/>
      <c r="L1014" s="884"/>
      <c r="M1014" s="884"/>
      <c r="N1014" s="884"/>
      <c r="O1014" s="884"/>
      <c r="P1014" s="884"/>
      <c r="Q1014" s="884"/>
      <c r="R1014" s="884"/>
      <c r="S1014" s="884"/>
      <c r="T1014" s="884"/>
      <c r="U1014" s="884"/>
      <c r="V1014" s="884"/>
      <c r="W1014" s="884"/>
      <c r="X1014" s="884"/>
      <c r="Y1014" s="884"/>
      <c r="Z1014" s="884"/>
    </row>
    <row r="1015" spans="1:26" ht="12.75" customHeight="1">
      <c r="A1015" s="884"/>
      <c r="B1015" s="884"/>
      <c r="C1015" s="884"/>
      <c r="D1015" s="884"/>
      <c r="E1015" s="884"/>
      <c r="F1015" s="885"/>
      <c r="G1015" s="884"/>
      <c r="H1015" s="884"/>
      <c r="I1015" s="884"/>
      <c r="J1015" s="884"/>
      <c r="K1015" s="886"/>
      <c r="L1015" s="884"/>
      <c r="M1015" s="884"/>
      <c r="N1015" s="884"/>
      <c r="O1015" s="884"/>
      <c r="P1015" s="884"/>
      <c r="Q1015" s="884"/>
      <c r="R1015" s="884"/>
      <c r="S1015" s="884"/>
      <c r="T1015" s="884"/>
      <c r="U1015" s="884"/>
      <c r="V1015" s="884"/>
      <c r="W1015" s="884"/>
      <c r="X1015" s="884"/>
      <c r="Y1015" s="884"/>
      <c r="Z1015" s="884"/>
    </row>
    <row r="1016" spans="1:26" ht="12.75" customHeight="1">
      <c r="A1016" s="884"/>
      <c r="B1016" s="884"/>
      <c r="C1016" s="884"/>
      <c r="D1016" s="884"/>
      <c r="E1016" s="884"/>
      <c r="F1016" s="885"/>
      <c r="G1016" s="884"/>
      <c r="H1016" s="884"/>
      <c r="I1016" s="884"/>
      <c r="J1016" s="884"/>
      <c r="K1016" s="886"/>
      <c r="L1016" s="884"/>
      <c r="M1016" s="884"/>
      <c r="N1016" s="884"/>
      <c r="O1016" s="884"/>
      <c r="P1016" s="884"/>
      <c r="Q1016" s="884"/>
      <c r="R1016" s="884"/>
      <c r="S1016" s="884"/>
      <c r="T1016" s="884"/>
      <c r="U1016" s="884"/>
      <c r="V1016" s="884"/>
      <c r="W1016" s="884"/>
      <c r="X1016" s="884"/>
      <c r="Y1016" s="884"/>
      <c r="Z1016" s="884"/>
    </row>
    <row r="1017" spans="1:26" ht="12.75" customHeight="1">
      <c r="A1017" s="884"/>
      <c r="B1017" s="884"/>
      <c r="C1017" s="884"/>
      <c r="D1017" s="884"/>
      <c r="E1017" s="884"/>
      <c r="F1017" s="885"/>
      <c r="G1017" s="884"/>
      <c r="H1017" s="884"/>
      <c r="I1017" s="884"/>
      <c r="J1017" s="884"/>
      <c r="K1017" s="886"/>
      <c r="L1017" s="884"/>
      <c r="M1017" s="884"/>
      <c r="N1017" s="884"/>
      <c r="O1017" s="884"/>
      <c r="P1017" s="884"/>
      <c r="Q1017" s="884"/>
      <c r="R1017" s="884"/>
      <c r="S1017" s="884"/>
      <c r="T1017" s="884"/>
      <c r="U1017" s="884"/>
      <c r="V1017" s="884"/>
      <c r="W1017" s="884"/>
      <c r="X1017" s="884"/>
      <c r="Y1017" s="884"/>
      <c r="Z1017" s="884"/>
    </row>
    <row r="1018" spans="1:26" ht="12.75" customHeight="1">
      <c r="A1018" s="884"/>
      <c r="B1018" s="884"/>
      <c r="C1018" s="884"/>
      <c r="D1018" s="884"/>
      <c r="E1018" s="884"/>
      <c r="F1018" s="885"/>
      <c r="G1018" s="884"/>
      <c r="H1018" s="884"/>
      <c r="I1018" s="884"/>
      <c r="J1018" s="884"/>
      <c r="K1018" s="886"/>
      <c r="L1018" s="884"/>
      <c r="M1018" s="884"/>
      <c r="N1018" s="884"/>
      <c r="O1018" s="884"/>
      <c r="P1018" s="884"/>
      <c r="Q1018" s="884"/>
      <c r="R1018" s="884"/>
      <c r="S1018" s="884"/>
      <c r="T1018" s="884"/>
      <c r="U1018" s="884"/>
      <c r="V1018" s="884"/>
      <c r="W1018" s="884"/>
      <c r="X1018" s="884"/>
      <c r="Y1018" s="884"/>
      <c r="Z1018" s="884"/>
    </row>
    <row r="1019" spans="1:26" ht="12.75" customHeight="1">
      <c r="A1019" s="884"/>
      <c r="B1019" s="884"/>
      <c r="C1019" s="884"/>
      <c r="D1019" s="884"/>
      <c r="E1019" s="884"/>
      <c r="F1019" s="885"/>
      <c r="G1019" s="884"/>
      <c r="H1019" s="884"/>
      <c r="I1019" s="884"/>
      <c r="J1019" s="884"/>
      <c r="K1019" s="886"/>
      <c r="L1019" s="884"/>
      <c r="M1019" s="884"/>
      <c r="N1019" s="884"/>
      <c r="O1019" s="884"/>
      <c r="P1019" s="884"/>
      <c r="Q1019" s="884"/>
      <c r="R1019" s="884"/>
      <c r="S1019" s="884"/>
      <c r="T1019" s="884"/>
      <c r="U1019" s="884"/>
      <c r="V1019" s="884"/>
      <c r="W1019" s="884"/>
      <c r="X1019" s="884"/>
      <c r="Y1019" s="884"/>
      <c r="Z1019" s="884"/>
    </row>
    <row r="1020" spans="1:26" ht="12.75" customHeight="1">
      <c r="A1020" s="884"/>
      <c r="B1020" s="884"/>
      <c r="C1020" s="884"/>
      <c r="D1020" s="884"/>
      <c r="E1020" s="884"/>
      <c r="F1020" s="885"/>
      <c r="G1020" s="884"/>
      <c r="H1020" s="884"/>
      <c r="I1020" s="884"/>
      <c r="J1020" s="884"/>
      <c r="K1020" s="886"/>
      <c r="L1020" s="884"/>
      <c r="M1020" s="884"/>
      <c r="N1020" s="884"/>
      <c r="O1020" s="884"/>
      <c r="P1020" s="884"/>
      <c r="Q1020" s="884"/>
      <c r="R1020" s="884"/>
      <c r="S1020" s="884"/>
      <c r="T1020" s="884"/>
      <c r="U1020" s="884"/>
      <c r="V1020" s="884"/>
      <c r="W1020" s="884"/>
      <c r="X1020" s="884"/>
      <c r="Y1020" s="884"/>
      <c r="Z1020" s="884"/>
    </row>
    <row r="1021" spans="1:26" ht="12.75" customHeight="1">
      <c r="A1021" s="884"/>
      <c r="B1021" s="884"/>
      <c r="C1021" s="884"/>
      <c r="D1021" s="884"/>
      <c r="E1021" s="884"/>
      <c r="F1021" s="885"/>
      <c r="G1021" s="884"/>
      <c r="H1021" s="884"/>
      <c r="I1021" s="884"/>
      <c r="J1021" s="884"/>
      <c r="K1021" s="886"/>
      <c r="L1021" s="884"/>
      <c r="M1021" s="884"/>
      <c r="N1021" s="884"/>
      <c r="O1021" s="884"/>
      <c r="P1021" s="884"/>
      <c r="Q1021" s="884"/>
      <c r="R1021" s="884"/>
      <c r="S1021" s="884"/>
      <c r="T1021" s="884"/>
      <c r="U1021" s="884"/>
      <c r="V1021" s="884"/>
      <c r="W1021" s="884"/>
      <c r="X1021" s="884"/>
      <c r="Y1021" s="884"/>
      <c r="Z1021" s="884"/>
    </row>
    <row r="1022" spans="1:26" ht="12.75" customHeight="1">
      <c r="A1022" s="884"/>
      <c r="B1022" s="884"/>
      <c r="C1022" s="884"/>
      <c r="D1022" s="884"/>
      <c r="E1022" s="884"/>
      <c r="F1022" s="885"/>
      <c r="G1022" s="884"/>
      <c r="H1022" s="884"/>
      <c r="I1022" s="884"/>
      <c r="J1022" s="884"/>
      <c r="K1022" s="886"/>
      <c r="L1022" s="884"/>
      <c r="M1022" s="884"/>
      <c r="N1022" s="884"/>
      <c r="O1022" s="884"/>
      <c r="P1022" s="884"/>
      <c r="Q1022" s="884"/>
      <c r="R1022" s="884"/>
      <c r="S1022" s="884"/>
      <c r="T1022" s="884"/>
      <c r="U1022" s="884"/>
      <c r="V1022" s="884"/>
      <c r="W1022" s="884"/>
      <c r="X1022" s="884"/>
      <c r="Y1022" s="884"/>
      <c r="Z1022" s="884"/>
    </row>
    <row r="1023" spans="1:26" ht="12.75" customHeight="1">
      <c r="A1023" s="884"/>
      <c r="B1023" s="884"/>
      <c r="C1023" s="884"/>
      <c r="D1023" s="884"/>
      <c r="E1023" s="884"/>
      <c r="F1023" s="885"/>
      <c r="G1023" s="884"/>
      <c r="H1023" s="884"/>
      <c r="I1023" s="884"/>
      <c r="J1023" s="884"/>
      <c r="K1023" s="886"/>
      <c r="L1023" s="884"/>
      <c r="M1023" s="884"/>
      <c r="N1023" s="884"/>
      <c r="O1023" s="884"/>
      <c r="P1023" s="884"/>
      <c r="Q1023" s="884"/>
      <c r="R1023" s="884"/>
      <c r="S1023" s="884"/>
      <c r="T1023" s="884"/>
      <c r="U1023" s="884"/>
      <c r="V1023" s="884"/>
      <c r="W1023" s="884"/>
      <c r="X1023" s="884"/>
      <c r="Y1023" s="884"/>
      <c r="Z1023" s="884"/>
    </row>
    <row r="1024" spans="1:26" ht="12.75" customHeight="1">
      <c r="A1024" s="884"/>
      <c r="B1024" s="884"/>
      <c r="C1024" s="884"/>
      <c r="D1024" s="884"/>
      <c r="E1024" s="884"/>
      <c r="F1024" s="885"/>
      <c r="G1024" s="884"/>
      <c r="H1024" s="884"/>
      <c r="I1024" s="884"/>
      <c r="J1024" s="884"/>
      <c r="K1024" s="886"/>
      <c r="L1024" s="884"/>
      <c r="M1024" s="884"/>
      <c r="N1024" s="884"/>
      <c r="O1024" s="884"/>
      <c r="P1024" s="884"/>
      <c r="Q1024" s="884"/>
      <c r="R1024" s="884"/>
      <c r="S1024" s="884"/>
      <c r="T1024" s="884"/>
      <c r="U1024" s="884"/>
      <c r="V1024" s="884"/>
      <c r="W1024" s="884"/>
      <c r="X1024" s="884"/>
      <c r="Y1024" s="884"/>
      <c r="Z1024" s="884"/>
    </row>
    <row r="1025" spans="1:26" ht="12.75" customHeight="1">
      <c r="A1025" s="884"/>
      <c r="B1025" s="884"/>
      <c r="C1025" s="884"/>
      <c r="D1025" s="884"/>
      <c r="E1025" s="884"/>
      <c r="F1025" s="885"/>
      <c r="G1025" s="884"/>
      <c r="H1025" s="884"/>
      <c r="I1025" s="884"/>
      <c r="J1025" s="884"/>
      <c r="K1025" s="886"/>
      <c r="L1025" s="884"/>
      <c r="M1025" s="884"/>
      <c r="N1025" s="884"/>
      <c r="O1025" s="884"/>
      <c r="P1025" s="884"/>
      <c r="Q1025" s="884"/>
      <c r="R1025" s="884"/>
      <c r="S1025" s="884"/>
      <c r="T1025" s="884"/>
      <c r="U1025" s="884"/>
      <c r="V1025" s="884"/>
      <c r="W1025" s="884"/>
      <c r="X1025" s="884"/>
      <c r="Y1025" s="884"/>
      <c r="Z1025" s="884"/>
    </row>
    <row r="1026" spans="1:26" ht="12.75" customHeight="1">
      <c r="A1026" s="884"/>
      <c r="B1026" s="884"/>
      <c r="C1026" s="884"/>
      <c r="D1026" s="884"/>
      <c r="E1026" s="884"/>
      <c r="F1026" s="885"/>
      <c r="G1026" s="884"/>
      <c r="H1026" s="884"/>
      <c r="I1026" s="884"/>
      <c r="J1026" s="884"/>
      <c r="K1026" s="886"/>
      <c r="L1026" s="884"/>
      <c r="M1026" s="884"/>
      <c r="N1026" s="884"/>
      <c r="O1026" s="884"/>
      <c r="P1026" s="884"/>
      <c r="Q1026" s="884"/>
      <c r="R1026" s="884"/>
      <c r="S1026" s="884"/>
      <c r="T1026" s="884"/>
      <c r="U1026" s="884"/>
      <c r="V1026" s="884"/>
      <c r="W1026" s="884"/>
      <c r="X1026" s="884"/>
      <c r="Y1026" s="884"/>
      <c r="Z1026" s="884"/>
    </row>
    <row r="1027" spans="1:26" ht="12.75" customHeight="1">
      <c r="A1027" s="884"/>
      <c r="B1027" s="884"/>
      <c r="C1027" s="884"/>
      <c r="D1027" s="884"/>
      <c r="E1027" s="884"/>
      <c r="F1027" s="885"/>
      <c r="G1027" s="884"/>
      <c r="H1027" s="884"/>
      <c r="I1027" s="884"/>
      <c r="J1027" s="884"/>
      <c r="K1027" s="886"/>
      <c r="L1027" s="884"/>
      <c r="M1027" s="884"/>
      <c r="N1027" s="884"/>
      <c r="O1027" s="884"/>
      <c r="P1027" s="884"/>
      <c r="Q1027" s="884"/>
      <c r="R1027" s="884"/>
      <c r="S1027" s="884"/>
      <c r="T1027" s="884"/>
      <c r="U1027" s="884"/>
      <c r="V1027" s="884"/>
      <c r="W1027" s="884"/>
      <c r="X1027" s="884"/>
      <c r="Y1027" s="884"/>
      <c r="Z1027" s="884"/>
    </row>
    <row r="1028" spans="1:26" ht="12.75" customHeight="1">
      <c r="A1028" s="884"/>
      <c r="B1028" s="884"/>
      <c r="C1028" s="884"/>
      <c r="D1028" s="884"/>
      <c r="E1028" s="884"/>
      <c r="F1028" s="885"/>
      <c r="G1028" s="884"/>
      <c r="H1028" s="884"/>
      <c r="I1028" s="884"/>
      <c r="J1028" s="884"/>
      <c r="K1028" s="886"/>
      <c r="L1028" s="884"/>
      <c r="M1028" s="884"/>
      <c r="N1028" s="884"/>
      <c r="O1028" s="884"/>
      <c r="P1028" s="884"/>
      <c r="Q1028" s="884"/>
      <c r="R1028" s="884"/>
      <c r="S1028" s="884"/>
      <c r="T1028" s="884"/>
      <c r="U1028" s="884"/>
      <c r="V1028" s="884"/>
      <c r="W1028" s="884"/>
      <c r="X1028" s="884"/>
      <c r="Y1028" s="884"/>
      <c r="Z1028" s="884"/>
    </row>
  </sheetData>
  <mergeCells count="397">
    <mergeCell ref="B202:B204"/>
    <mergeCell ref="C202:C204"/>
    <mergeCell ref="D202:D204"/>
    <mergeCell ref="E202:E204"/>
    <mergeCell ref="F202:F204"/>
    <mergeCell ref="I202:I204"/>
    <mergeCell ref="J202:J204"/>
    <mergeCell ref="A202:A204"/>
    <mergeCell ref="A205:A207"/>
    <mergeCell ref="B205:B207"/>
    <mergeCell ref="C205:C207"/>
    <mergeCell ref="D205:D207"/>
    <mergeCell ref="E205:E207"/>
    <mergeCell ref="F205:F207"/>
    <mergeCell ref="I198:I200"/>
    <mergeCell ref="J198:J200"/>
    <mergeCell ref="A201:J201"/>
    <mergeCell ref="B195:B197"/>
    <mergeCell ref="C195:C197"/>
    <mergeCell ref="A198:A200"/>
    <mergeCell ref="B198:B200"/>
    <mergeCell ref="C198:C200"/>
    <mergeCell ref="D198:D200"/>
    <mergeCell ref="E198:E200"/>
    <mergeCell ref="C172:C173"/>
    <mergeCell ref="B174:B175"/>
    <mergeCell ref="C174:C175"/>
    <mergeCell ref="B176:B177"/>
    <mergeCell ref="C176:C177"/>
    <mergeCell ref="D176:D177"/>
    <mergeCell ref="B180:B182"/>
    <mergeCell ref="C180:C182"/>
    <mergeCell ref="F198:F200"/>
    <mergeCell ref="C109:C110"/>
    <mergeCell ref="C128:C129"/>
    <mergeCell ref="C130:C131"/>
    <mergeCell ref="C132:C133"/>
    <mergeCell ref="C135:C137"/>
    <mergeCell ref="C113:C114"/>
    <mergeCell ref="C115:C116"/>
    <mergeCell ref="C117:C118"/>
    <mergeCell ref="C119:C120"/>
    <mergeCell ref="C121:C122"/>
    <mergeCell ref="C123:C125"/>
    <mergeCell ref="C126:C127"/>
    <mergeCell ref="C95:C96"/>
    <mergeCell ref="B95:B96"/>
    <mergeCell ref="B97:B98"/>
    <mergeCell ref="B99:B100"/>
    <mergeCell ref="B101:B102"/>
    <mergeCell ref="B103:B104"/>
    <mergeCell ref="B105:B106"/>
    <mergeCell ref="B107:B108"/>
    <mergeCell ref="C97:C98"/>
    <mergeCell ref="C99:C100"/>
    <mergeCell ref="C101:C102"/>
    <mergeCell ref="C103:C104"/>
    <mergeCell ref="C105:C106"/>
    <mergeCell ref="C107:C108"/>
    <mergeCell ref="C81:C82"/>
    <mergeCell ref="B81:B82"/>
    <mergeCell ref="B83:B84"/>
    <mergeCell ref="B85:B86"/>
    <mergeCell ref="B87:B88"/>
    <mergeCell ref="B89:B90"/>
    <mergeCell ref="B91:B92"/>
    <mergeCell ref="B93:B94"/>
    <mergeCell ref="C83:C84"/>
    <mergeCell ref="C85:C86"/>
    <mergeCell ref="C87:C88"/>
    <mergeCell ref="C89:C90"/>
    <mergeCell ref="C91:C92"/>
    <mergeCell ref="C93:C94"/>
    <mergeCell ref="A56:J56"/>
    <mergeCell ref="A74:J74"/>
    <mergeCell ref="G75:G76"/>
    <mergeCell ref="A79:J79"/>
    <mergeCell ref="B32:B35"/>
    <mergeCell ref="B37:B38"/>
    <mergeCell ref="C37:C38"/>
    <mergeCell ref="B42:B43"/>
    <mergeCell ref="C42:C43"/>
    <mergeCell ref="B44:B45"/>
    <mergeCell ref="C44:C45"/>
    <mergeCell ref="B69:B70"/>
    <mergeCell ref="C69:C70"/>
    <mergeCell ref="B75:B76"/>
    <mergeCell ref="C75:C76"/>
    <mergeCell ref="B77:B78"/>
    <mergeCell ref="C77:C78"/>
    <mergeCell ref="C32:C35"/>
    <mergeCell ref="G32:G35"/>
    <mergeCell ref="B46:B47"/>
    <mergeCell ref="C46:C47"/>
    <mergeCell ref="B48:B50"/>
    <mergeCell ref="C48:C50"/>
    <mergeCell ref="F48:F50"/>
    <mergeCell ref="G48:G50"/>
    <mergeCell ref="B51:B54"/>
    <mergeCell ref="C51:C54"/>
    <mergeCell ref="F51:F54"/>
    <mergeCell ref="G51:G54"/>
    <mergeCell ref="F22:G22"/>
    <mergeCell ref="F23:G23"/>
    <mergeCell ref="A24:J24"/>
    <mergeCell ref="B25:B26"/>
    <mergeCell ref="C25:C26"/>
    <mergeCell ref="F25:F26"/>
    <mergeCell ref="G25:G26"/>
    <mergeCell ref="A27:J27"/>
    <mergeCell ref="B30:B31"/>
    <mergeCell ref="C30:C31"/>
    <mergeCell ref="G30:G31"/>
    <mergeCell ref="G107:G108"/>
    <mergeCell ref="G109:G110"/>
    <mergeCell ref="G113:G114"/>
    <mergeCell ref="G115:G116"/>
    <mergeCell ref="G117:G118"/>
    <mergeCell ref="G119:G120"/>
    <mergeCell ref="G121:G122"/>
    <mergeCell ref="B3:D3"/>
    <mergeCell ref="G3:I3"/>
    <mergeCell ref="A4:J4"/>
    <mergeCell ref="C6:C10"/>
    <mergeCell ref="E6:E10"/>
    <mergeCell ref="F6:F10"/>
    <mergeCell ref="G6:G10"/>
    <mergeCell ref="C20:C21"/>
    <mergeCell ref="F20:F21"/>
    <mergeCell ref="B6:B10"/>
    <mergeCell ref="B11:B15"/>
    <mergeCell ref="C11:C15"/>
    <mergeCell ref="E11:E15"/>
    <mergeCell ref="F11:F15"/>
    <mergeCell ref="G11:G15"/>
    <mergeCell ref="B20:B21"/>
    <mergeCell ref="G20:G21"/>
    <mergeCell ref="G105:G106"/>
    <mergeCell ref="F123:F125"/>
    <mergeCell ref="F126:F127"/>
    <mergeCell ref="F128:F129"/>
    <mergeCell ref="F130:F131"/>
    <mergeCell ref="F132:F133"/>
    <mergeCell ref="F135:F137"/>
    <mergeCell ref="F148:F149"/>
    <mergeCell ref="F150:F151"/>
    <mergeCell ref="F105:F106"/>
    <mergeCell ref="F107:F108"/>
    <mergeCell ref="F109:F110"/>
    <mergeCell ref="F113:F114"/>
    <mergeCell ref="F117:F118"/>
    <mergeCell ref="F119:F120"/>
    <mergeCell ref="F121:F122"/>
    <mergeCell ref="G123:G125"/>
    <mergeCell ref="G126:G127"/>
    <mergeCell ref="G128:G129"/>
    <mergeCell ref="G130:G131"/>
    <mergeCell ref="G132:G133"/>
    <mergeCell ref="G135:G137"/>
    <mergeCell ref="G148:G149"/>
    <mergeCell ref="G150:G151"/>
    <mergeCell ref="G91:G92"/>
    <mergeCell ref="F91:F92"/>
    <mergeCell ref="F93:F94"/>
    <mergeCell ref="F95:F96"/>
    <mergeCell ref="F97:F98"/>
    <mergeCell ref="F99:F100"/>
    <mergeCell ref="F101:F102"/>
    <mergeCell ref="F103:F104"/>
    <mergeCell ref="G93:G94"/>
    <mergeCell ref="G95:G96"/>
    <mergeCell ref="G97:G98"/>
    <mergeCell ref="G99:G100"/>
    <mergeCell ref="G101:G102"/>
    <mergeCell ref="G103:G104"/>
    <mergeCell ref="K90:O90"/>
    <mergeCell ref="K68:R68"/>
    <mergeCell ref="K71:R71"/>
    <mergeCell ref="K72:R72"/>
    <mergeCell ref="K73:R73"/>
    <mergeCell ref="K81:R82"/>
    <mergeCell ref="K84:R84"/>
    <mergeCell ref="K85:R86"/>
    <mergeCell ref="F75:F76"/>
    <mergeCell ref="F77:F78"/>
    <mergeCell ref="G77:G78"/>
    <mergeCell ref="F81:F82"/>
    <mergeCell ref="G81:G82"/>
    <mergeCell ref="F83:F84"/>
    <mergeCell ref="G83:G84"/>
    <mergeCell ref="F85:F86"/>
    <mergeCell ref="G85:G86"/>
    <mergeCell ref="F87:F88"/>
    <mergeCell ref="G87:G88"/>
    <mergeCell ref="F89:F90"/>
    <mergeCell ref="G89:G90"/>
    <mergeCell ref="K252:K254"/>
    <mergeCell ref="I241:I243"/>
    <mergeCell ref="J241:J243"/>
    <mergeCell ref="I244:I247"/>
    <mergeCell ref="J244:J247"/>
    <mergeCell ref="I249:I251"/>
    <mergeCell ref="J249:J251"/>
    <mergeCell ref="I252:I254"/>
    <mergeCell ref="F30:F31"/>
    <mergeCell ref="F32:F35"/>
    <mergeCell ref="F37:F38"/>
    <mergeCell ref="G37:G38"/>
    <mergeCell ref="F42:F43"/>
    <mergeCell ref="G42:G43"/>
    <mergeCell ref="G44:G45"/>
    <mergeCell ref="G46:G47"/>
    <mergeCell ref="F44:F45"/>
    <mergeCell ref="F46:F47"/>
    <mergeCell ref="K64:R64"/>
    <mergeCell ref="K66:R66"/>
    <mergeCell ref="K67:R67"/>
    <mergeCell ref="F69:F70"/>
    <mergeCell ref="G69:G70"/>
    <mergeCell ref="K88:R88"/>
    <mergeCell ref="A241:A243"/>
    <mergeCell ref="B241:B243"/>
    <mergeCell ref="C241:C243"/>
    <mergeCell ref="D241:D243"/>
    <mergeCell ref="E241:E243"/>
    <mergeCell ref="F241:F243"/>
    <mergeCell ref="A244:A247"/>
    <mergeCell ref="B244:B247"/>
    <mergeCell ref="C244:C247"/>
    <mergeCell ref="D244:D247"/>
    <mergeCell ref="E244:E247"/>
    <mergeCell ref="F244:F247"/>
    <mergeCell ref="A234:A237"/>
    <mergeCell ref="F234:F237"/>
    <mergeCell ref="B234:B237"/>
    <mergeCell ref="C234:C237"/>
    <mergeCell ref="B238:B240"/>
    <mergeCell ref="C238:C240"/>
    <mergeCell ref="D238:D240"/>
    <mergeCell ref="E238:E240"/>
    <mergeCell ref="F238:F240"/>
    <mergeCell ref="A238:A240"/>
    <mergeCell ref="E259:E262"/>
    <mergeCell ref="F259:F262"/>
    <mergeCell ref="D234:D237"/>
    <mergeCell ref="E234:E237"/>
    <mergeCell ref="G234:G237"/>
    <mergeCell ref="I234:I237"/>
    <mergeCell ref="J234:J237"/>
    <mergeCell ref="I238:I240"/>
    <mergeCell ref="J238:J240"/>
    <mergeCell ref="A248:J248"/>
    <mergeCell ref="B252:B254"/>
    <mergeCell ref="C252:C254"/>
    <mergeCell ref="J252:J254"/>
    <mergeCell ref="I255:I257"/>
    <mergeCell ref="J255:J257"/>
    <mergeCell ref="I259:I262"/>
    <mergeCell ref="J259:J262"/>
    <mergeCell ref="I263:I266"/>
    <mergeCell ref="J263:J266"/>
    <mergeCell ref="A252:A254"/>
    <mergeCell ref="B255:B257"/>
    <mergeCell ref="C255:C257"/>
    <mergeCell ref="D255:D257"/>
    <mergeCell ref="E255:E257"/>
    <mergeCell ref="F255:F257"/>
    <mergeCell ref="A258:J258"/>
    <mergeCell ref="A263:A266"/>
    <mergeCell ref="B263:B266"/>
    <mergeCell ref="C263:C266"/>
    <mergeCell ref="D263:D266"/>
    <mergeCell ref="E263:E266"/>
    <mergeCell ref="F263:F266"/>
    <mergeCell ref="A255:A257"/>
    <mergeCell ref="A259:A262"/>
    <mergeCell ref="B259:B262"/>
    <mergeCell ref="C259:C262"/>
    <mergeCell ref="D259:D262"/>
    <mergeCell ref="D252:D254"/>
    <mergeCell ref="E252:E254"/>
    <mergeCell ref="A249:A251"/>
    <mergeCell ref="B249:B251"/>
    <mergeCell ref="C249:C251"/>
    <mergeCell ref="D249:D251"/>
    <mergeCell ref="E249:E251"/>
    <mergeCell ref="F249:F251"/>
    <mergeCell ref="F252:F254"/>
    <mergeCell ref="I229:I233"/>
    <mergeCell ref="J229:J233"/>
    <mergeCell ref="A219:A223"/>
    <mergeCell ref="A224:A228"/>
    <mergeCell ref="B224:B228"/>
    <mergeCell ref="C224:C228"/>
    <mergeCell ref="D224:D228"/>
    <mergeCell ref="E224:E228"/>
    <mergeCell ref="F224:F228"/>
    <mergeCell ref="A229:A233"/>
    <mergeCell ref="B229:B233"/>
    <mergeCell ref="C229:C233"/>
    <mergeCell ref="D229:D233"/>
    <mergeCell ref="E229:E233"/>
    <mergeCell ref="F229:F233"/>
    <mergeCell ref="B219:B223"/>
    <mergeCell ref="C219:C223"/>
    <mergeCell ref="D219:D223"/>
    <mergeCell ref="E219:E223"/>
    <mergeCell ref="F219:F223"/>
    <mergeCell ref="I219:I223"/>
    <mergeCell ref="J219:J223"/>
    <mergeCell ref="I224:I228"/>
    <mergeCell ref="J224:J228"/>
    <mergeCell ref="F212:F214"/>
    <mergeCell ref="I212:I214"/>
    <mergeCell ref="I215:I218"/>
    <mergeCell ref="J215:J218"/>
    <mergeCell ref="J208:J210"/>
    <mergeCell ref="A211:J211"/>
    <mergeCell ref="B212:B214"/>
    <mergeCell ref="C212:C214"/>
    <mergeCell ref="D212:D214"/>
    <mergeCell ref="E212:E214"/>
    <mergeCell ref="J212:J214"/>
    <mergeCell ref="A212:A214"/>
    <mergeCell ref="A215:A218"/>
    <mergeCell ref="B215:B218"/>
    <mergeCell ref="C215:C218"/>
    <mergeCell ref="D215:D218"/>
    <mergeCell ref="E215:E218"/>
    <mergeCell ref="F215:F218"/>
    <mergeCell ref="I205:I207"/>
    <mergeCell ref="I208:I210"/>
    <mergeCell ref="J205:J207"/>
    <mergeCell ref="A208:A210"/>
    <mergeCell ref="B208:B210"/>
    <mergeCell ref="C208:C210"/>
    <mergeCell ref="D208:D210"/>
    <mergeCell ref="E208:E210"/>
    <mergeCell ref="F208:F210"/>
    <mergeCell ref="B166:B167"/>
    <mergeCell ref="C166:C167"/>
    <mergeCell ref="D166:D167"/>
    <mergeCell ref="F166:F167"/>
    <mergeCell ref="G166:G167"/>
    <mergeCell ref="B168:B169"/>
    <mergeCell ref="F174:F175"/>
    <mergeCell ref="F176:F177"/>
    <mergeCell ref="F180:F182"/>
    <mergeCell ref="G180:G182"/>
    <mergeCell ref="F168:F169"/>
    <mergeCell ref="G168:G169"/>
    <mergeCell ref="F170:F171"/>
    <mergeCell ref="G170:G171"/>
    <mergeCell ref="F172:F173"/>
    <mergeCell ref="G172:G173"/>
    <mergeCell ref="G174:G175"/>
    <mergeCell ref="G176:G177"/>
    <mergeCell ref="C168:C169"/>
    <mergeCell ref="D168:D169"/>
    <mergeCell ref="B170:B171"/>
    <mergeCell ref="C170:C171"/>
    <mergeCell ref="D170:D171"/>
    <mergeCell ref="B172:B173"/>
    <mergeCell ref="B130:B131"/>
    <mergeCell ref="B132:B133"/>
    <mergeCell ref="B135:B137"/>
    <mergeCell ref="A148:A149"/>
    <mergeCell ref="B148:B149"/>
    <mergeCell ref="A150:A151"/>
    <mergeCell ref="B150:B151"/>
    <mergeCell ref="A162:J162"/>
    <mergeCell ref="C164:C165"/>
    <mergeCell ref="D164:D165"/>
    <mergeCell ref="F164:F165"/>
    <mergeCell ref="G164:G165"/>
    <mergeCell ref="B164:B165"/>
    <mergeCell ref="B109:B110"/>
    <mergeCell ref="B113:B114"/>
    <mergeCell ref="B115:B116"/>
    <mergeCell ref="B117:B118"/>
    <mergeCell ref="B119:B120"/>
    <mergeCell ref="B121:B122"/>
    <mergeCell ref="B123:B125"/>
    <mergeCell ref="B126:B127"/>
    <mergeCell ref="B128:B129"/>
    <mergeCell ref="D195:D197"/>
    <mergeCell ref="E195:E197"/>
    <mergeCell ref="F195:F197"/>
    <mergeCell ref="I195:I197"/>
    <mergeCell ref="B184:B185"/>
    <mergeCell ref="C184:C185"/>
    <mergeCell ref="F184:F185"/>
    <mergeCell ref="G184:G185"/>
    <mergeCell ref="A192:J192"/>
    <mergeCell ref="A194:J194"/>
    <mergeCell ref="A195:A197"/>
    <mergeCell ref="J195:J197"/>
  </mergeCells>
  <hyperlinks>
    <hyperlink ref="A6" r:id="rId1"/>
    <hyperlink ref="A7" r:id="rId2"/>
    <hyperlink ref="A8" r:id="rId3"/>
    <hyperlink ref="A9" r:id="rId4"/>
    <hyperlink ref="A10" r:id="rId5"/>
    <hyperlink ref="A11" r:id="rId6"/>
    <hyperlink ref="A12" r:id="rId7"/>
    <hyperlink ref="A13" r:id="rId8"/>
    <hyperlink ref="A14" r:id="rId9"/>
    <hyperlink ref="A15" r:id="rId10"/>
    <hyperlink ref="A16" r:id="rId11"/>
    <hyperlink ref="A17" r:id="rId12"/>
    <hyperlink ref="A18" r:id="rId13"/>
    <hyperlink ref="A19" r:id="rId14"/>
    <hyperlink ref="A20" r:id="rId15"/>
    <hyperlink ref="A21" r:id="rId16"/>
    <hyperlink ref="A22" r:id="rId17"/>
    <hyperlink ref="A23" r:id="rId18"/>
    <hyperlink ref="A25" r:id="rId19"/>
    <hyperlink ref="A26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64" r:id="rId48"/>
    <hyperlink ref="A65" r:id="rId49"/>
    <hyperlink ref="A66" r:id="rId50"/>
    <hyperlink ref="A67" r:id="rId51"/>
    <hyperlink ref="A68" r:id="rId52"/>
    <hyperlink ref="A69" r:id="rId53"/>
    <hyperlink ref="A70" r:id="rId54"/>
    <hyperlink ref="A71" r:id="rId55"/>
    <hyperlink ref="A72" r:id="rId56"/>
    <hyperlink ref="A73" r:id="rId57"/>
    <hyperlink ref="A75" r:id="rId58"/>
    <hyperlink ref="A76" r:id="rId59"/>
    <hyperlink ref="A77" r:id="rId60"/>
    <hyperlink ref="A78" r:id="rId61"/>
    <hyperlink ref="A81" r:id="rId62"/>
    <hyperlink ref="A82" r:id="rId63"/>
    <hyperlink ref="A83" r:id="rId64"/>
    <hyperlink ref="A84" r:id="rId65"/>
    <hyperlink ref="A85" r:id="rId66"/>
    <hyperlink ref="A86" r:id="rId67"/>
    <hyperlink ref="A87" r:id="rId68"/>
    <hyperlink ref="A88" r:id="rId69"/>
    <hyperlink ref="A89" r:id="rId70"/>
    <hyperlink ref="A90" r:id="rId71"/>
    <hyperlink ref="A91" r:id="rId72"/>
    <hyperlink ref="A92" r:id="rId73"/>
    <hyperlink ref="A93" r:id="rId74"/>
    <hyperlink ref="A94" r:id="rId75"/>
    <hyperlink ref="A95" r:id="rId76"/>
    <hyperlink ref="A96" r:id="rId77"/>
    <hyperlink ref="A97" r:id="rId78"/>
    <hyperlink ref="A98" r:id="rId79"/>
    <hyperlink ref="A99" r:id="rId80"/>
    <hyperlink ref="A100" r:id="rId81"/>
    <hyperlink ref="A101" r:id="rId82"/>
    <hyperlink ref="A102" r:id="rId83"/>
    <hyperlink ref="A103" r:id="rId84"/>
    <hyperlink ref="A104" r:id="rId85"/>
    <hyperlink ref="A105" r:id="rId86"/>
    <hyperlink ref="A106" r:id="rId87"/>
    <hyperlink ref="A107" r:id="rId88"/>
    <hyperlink ref="A108" r:id="rId89"/>
    <hyperlink ref="A109" r:id="rId90"/>
    <hyperlink ref="A110" r:id="rId91"/>
    <hyperlink ref="A111" r:id="rId92"/>
    <hyperlink ref="A113" r:id="rId93"/>
    <hyperlink ref="A114" r:id="rId94"/>
    <hyperlink ref="A115" r:id="rId95"/>
    <hyperlink ref="A116" r:id="rId96"/>
    <hyperlink ref="A117" r:id="rId97"/>
    <hyperlink ref="A118" r:id="rId98"/>
    <hyperlink ref="A119" r:id="rId99"/>
    <hyperlink ref="A120" r:id="rId100"/>
    <hyperlink ref="A121" r:id="rId101"/>
    <hyperlink ref="A122" r:id="rId102"/>
    <hyperlink ref="A123" r:id="rId103"/>
    <hyperlink ref="A124" r:id="rId104"/>
    <hyperlink ref="A126" r:id="rId105"/>
    <hyperlink ref="A127" r:id="rId106"/>
    <hyperlink ref="A130" r:id="rId107"/>
    <hyperlink ref="A131" r:id="rId108"/>
    <hyperlink ref="A132" r:id="rId109"/>
    <hyperlink ref="A133" r:id="rId110"/>
    <hyperlink ref="A135" r:id="rId111"/>
    <hyperlink ref="A136" r:id="rId112"/>
    <hyperlink ref="A137" r:id="rId113"/>
    <hyperlink ref="A139" r:id="rId114"/>
    <hyperlink ref="A140" r:id="rId115"/>
    <hyperlink ref="A141" r:id="rId116"/>
    <hyperlink ref="A142" r:id="rId117"/>
    <hyperlink ref="A143" r:id="rId118"/>
    <hyperlink ref="A144" r:id="rId119"/>
    <hyperlink ref="A145" r:id="rId120"/>
    <hyperlink ref="A146" r:id="rId121"/>
    <hyperlink ref="A147" r:id="rId122"/>
    <hyperlink ref="A148" r:id="rId123"/>
    <hyperlink ref="A150" r:id="rId124"/>
    <hyperlink ref="A152" r:id="rId125"/>
    <hyperlink ref="A153" r:id="rId126"/>
    <hyperlink ref="A154" r:id="rId127"/>
    <hyperlink ref="A155" r:id="rId128"/>
    <hyperlink ref="A156" r:id="rId129"/>
    <hyperlink ref="A157" r:id="rId130"/>
    <hyperlink ref="A158" r:id="rId131"/>
    <hyperlink ref="A159" r:id="rId132"/>
    <hyperlink ref="A160" r:id="rId133"/>
    <hyperlink ref="A164" r:id="rId134"/>
    <hyperlink ref="A165" r:id="rId135"/>
    <hyperlink ref="A166" r:id="rId136"/>
    <hyperlink ref="A167" r:id="rId137"/>
    <hyperlink ref="A168" r:id="rId138"/>
    <hyperlink ref="A169" r:id="rId139"/>
    <hyperlink ref="A170" r:id="rId140"/>
    <hyperlink ref="A171" r:id="rId141"/>
    <hyperlink ref="A172" r:id="rId142"/>
    <hyperlink ref="A173" r:id="rId143"/>
    <hyperlink ref="A174" r:id="rId144"/>
    <hyperlink ref="A175" r:id="rId145"/>
    <hyperlink ref="A176" r:id="rId146"/>
    <hyperlink ref="A177" r:id="rId147"/>
    <hyperlink ref="A178" r:id="rId148"/>
    <hyperlink ref="A179" r:id="rId149"/>
    <hyperlink ref="A180" r:id="rId150"/>
    <hyperlink ref="A181" r:id="rId151"/>
    <hyperlink ref="A183" r:id="rId152"/>
    <hyperlink ref="A184" r:id="rId153"/>
    <hyperlink ref="A185" r:id="rId154"/>
    <hyperlink ref="A186" r:id="rId155"/>
    <hyperlink ref="A187" r:id="rId156"/>
    <hyperlink ref="A189" r:id="rId157"/>
    <hyperlink ref="A190" r:id="rId158"/>
    <hyperlink ref="A195" r:id="rId159"/>
    <hyperlink ref="A198" r:id="rId160"/>
    <hyperlink ref="A202" r:id="rId161"/>
    <hyperlink ref="A205" r:id="rId162"/>
    <hyperlink ref="A208" r:id="rId163"/>
    <hyperlink ref="A212" r:id="rId164"/>
    <hyperlink ref="A215" r:id="rId165"/>
    <hyperlink ref="A219" r:id="rId166"/>
    <hyperlink ref="A224" r:id="rId167"/>
    <hyperlink ref="A229" r:id="rId168"/>
    <hyperlink ref="A234" r:id="rId169"/>
    <hyperlink ref="A238" r:id="rId170"/>
    <hyperlink ref="A241" r:id="rId171"/>
    <hyperlink ref="A244" r:id="rId172"/>
    <hyperlink ref="A249" r:id="rId173"/>
    <hyperlink ref="A252" r:id="rId174"/>
    <hyperlink ref="A255" r:id="rId175"/>
    <hyperlink ref="A259" r:id="rId176"/>
    <hyperlink ref="A263" r:id="rId177"/>
  </hyperlinks>
  <pageMargins left="0.19685039370078741" right="0.19685039370078741" top="0.19685039370078741" bottom="0.19685039370078741" header="0" footer="0"/>
  <pageSetup paperSize="9" fitToHeight="0" orientation="landscape"/>
  <drawing r:id="rId178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W1000"/>
  <sheetViews>
    <sheetView workbookViewId="0"/>
  </sheetViews>
  <sheetFormatPr defaultColWidth="14.42578125" defaultRowHeight="15.75" customHeight="1"/>
  <cols>
    <col min="1" max="1" width="6" customWidth="1"/>
    <col min="2" max="2" width="21.5703125" customWidth="1"/>
    <col min="3" max="3" width="11.42578125" customWidth="1"/>
    <col min="4" max="4" width="47" customWidth="1"/>
    <col min="5" max="5" width="22.85546875" customWidth="1"/>
    <col min="6" max="6" width="44.5703125" customWidth="1"/>
    <col min="7" max="7" width="22.7109375" customWidth="1"/>
    <col min="8" max="8" width="18.42578125" customWidth="1"/>
    <col min="9" max="9" width="14.5703125" customWidth="1"/>
    <col min="10" max="23" width="8.7109375" customWidth="1"/>
  </cols>
  <sheetData>
    <row r="1" spans="1:23" ht="64.5" customHeight="1">
      <c r="A1" s="1457" t="s">
        <v>1954</v>
      </c>
      <c r="B1" s="1239"/>
      <c r="C1" s="1239"/>
      <c r="D1" s="1239"/>
      <c r="E1" s="1239"/>
      <c r="F1" s="1070"/>
      <c r="G1" s="1443" t="s">
        <v>1350</v>
      </c>
      <c r="H1" s="1239"/>
    </row>
    <row r="2" spans="1:23" ht="15" customHeight="1">
      <c r="A2" s="1071"/>
      <c r="B2" s="1071"/>
      <c r="C2" s="1071"/>
      <c r="D2" s="1071"/>
      <c r="E2" s="1071"/>
      <c r="F2" s="1070"/>
      <c r="G2" s="1072"/>
      <c r="H2" s="887"/>
    </row>
    <row r="3" spans="1:23" ht="23.25" customHeight="1">
      <c r="A3" s="1456" t="s">
        <v>1955</v>
      </c>
      <c r="B3" s="1283"/>
      <c r="C3" s="1283"/>
      <c r="D3" s="1283"/>
      <c r="E3" s="1283"/>
      <c r="F3" s="1283"/>
      <c r="G3" s="1283"/>
      <c r="H3" s="1283"/>
      <c r="I3" s="1284"/>
    </row>
    <row r="4" spans="1:23" ht="12.75" customHeight="1">
      <c r="A4" s="1073" t="s">
        <v>398</v>
      </c>
      <c r="B4" s="1074" t="s">
        <v>549</v>
      </c>
      <c r="C4" s="1074" t="s">
        <v>1956</v>
      </c>
      <c r="D4" s="1074" t="s">
        <v>1957</v>
      </c>
      <c r="E4" s="1075" t="s">
        <v>1958</v>
      </c>
      <c r="F4" s="1074" t="s">
        <v>1959</v>
      </c>
      <c r="G4" s="1074" t="s">
        <v>1960</v>
      </c>
      <c r="H4" s="1076" t="s">
        <v>1961</v>
      </c>
      <c r="I4" s="1077" t="s">
        <v>1962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81.75" customHeight="1">
      <c r="A5" s="1078">
        <v>1</v>
      </c>
      <c r="B5" s="704"/>
      <c r="C5" s="898" t="s">
        <v>1963</v>
      </c>
      <c r="D5" s="1079"/>
      <c r="E5" s="1080" t="s">
        <v>1964</v>
      </c>
      <c r="F5" s="309" t="s">
        <v>1965</v>
      </c>
      <c r="G5" s="703" t="s">
        <v>1966</v>
      </c>
      <c r="H5" s="1081">
        <v>2600</v>
      </c>
      <c r="I5" s="1081">
        <f t="shared" ref="I5:I8" si="0">H5*0.75</f>
        <v>1950</v>
      </c>
    </row>
    <row r="6" spans="1:23" ht="12.75" customHeight="1">
      <c r="A6" s="1078">
        <v>2</v>
      </c>
      <c r="B6" s="704"/>
      <c r="C6" s="898" t="s">
        <v>1967</v>
      </c>
      <c r="D6" s="1079"/>
      <c r="E6" s="1080" t="s">
        <v>1968</v>
      </c>
      <c r="F6" s="309" t="s">
        <v>1969</v>
      </c>
      <c r="G6" s="703" t="s">
        <v>1970</v>
      </c>
      <c r="H6" s="1081">
        <v>2700</v>
      </c>
      <c r="I6" s="1081">
        <f t="shared" si="0"/>
        <v>2025</v>
      </c>
    </row>
    <row r="7" spans="1:23" ht="12.75" customHeight="1">
      <c r="A7" s="1078">
        <v>3</v>
      </c>
      <c r="B7" s="345"/>
      <c r="C7" s="898" t="s">
        <v>1971</v>
      </c>
      <c r="D7" s="1079"/>
      <c r="E7" s="1080" t="s">
        <v>1972</v>
      </c>
      <c r="F7" s="309" t="s">
        <v>1973</v>
      </c>
      <c r="G7" s="703" t="s">
        <v>1974</v>
      </c>
      <c r="H7" s="1081">
        <v>2800</v>
      </c>
      <c r="I7" s="1081">
        <f t="shared" si="0"/>
        <v>2100</v>
      </c>
    </row>
    <row r="8" spans="1:23" ht="40.5" customHeight="1">
      <c r="A8" s="1078">
        <v>4</v>
      </c>
      <c r="B8" s="1078"/>
      <c r="C8" s="1082"/>
      <c r="D8" s="1083"/>
      <c r="E8" s="703" t="s">
        <v>1975</v>
      </c>
      <c r="F8" s="1084" t="s">
        <v>1976</v>
      </c>
      <c r="G8" s="703" t="s">
        <v>1977</v>
      </c>
      <c r="H8" s="1081">
        <v>800</v>
      </c>
      <c r="I8" s="1081">
        <f t="shared" si="0"/>
        <v>600</v>
      </c>
    </row>
    <row r="9" spans="1:23" ht="12.75" customHeight="1">
      <c r="A9" s="1085"/>
      <c r="B9" s="5"/>
      <c r="C9" s="1086"/>
      <c r="D9" s="1086"/>
      <c r="E9" s="1085"/>
      <c r="F9" s="324"/>
      <c r="G9" s="1038"/>
      <c r="H9" s="707"/>
      <c r="I9" s="707"/>
    </row>
    <row r="10" spans="1:23" ht="24.75" customHeight="1">
      <c r="A10" s="1456" t="s">
        <v>1978</v>
      </c>
      <c r="B10" s="1283"/>
      <c r="C10" s="1283"/>
      <c r="D10" s="1283"/>
      <c r="E10" s="1283"/>
      <c r="F10" s="1283"/>
      <c r="G10" s="1283"/>
      <c r="H10" s="1283"/>
      <c r="I10" s="1284"/>
    </row>
    <row r="11" spans="1:23" ht="12.75" customHeight="1">
      <c r="A11" s="1087" t="s">
        <v>398</v>
      </c>
      <c r="B11" s="1088" t="s">
        <v>549</v>
      </c>
      <c r="C11" s="1088" t="s">
        <v>1956</v>
      </c>
      <c r="D11" s="1088" t="s">
        <v>1957</v>
      </c>
      <c r="E11" s="1089" t="s">
        <v>1958</v>
      </c>
      <c r="F11" s="1088" t="s">
        <v>1959</v>
      </c>
      <c r="G11" s="1088" t="s">
        <v>1960</v>
      </c>
      <c r="H11" s="1090" t="s">
        <v>1961</v>
      </c>
      <c r="I11" s="1090" t="s">
        <v>1962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60" customHeight="1">
      <c r="A12" s="1091">
        <v>2</v>
      </c>
      <c r="B12" s="703"/>
      <c r="C12" s="1092" t="s">
        <v>1979</v>
      </c>
      <c r="D12" s="1093"/>
      <c r="E12" s="703" t="s">
        <v>1980</v>
      </c>
      <c r="F12" s="1094" t="s">
        <v>1981</v>
      </c>
      <c r="G12" s="1095" t="s">
        <v>1982</v>
      </c>
      <c r="H12" s="1096">
        <v>4200</v>
      </c>
      <c r="I12" s="1097">
        <f t="shared" ref="I12:I23" si="1">H12*0.8</f>
        <v>3360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57.75" customHeight="1">
      <c r="A13" s="1098">
        <v>3</v>
      </c>
      <c r="B13" s="703"/>
      <c r="C13" s="1092" t="s">
        <v>1983</v>
      </c>
      <c r="D13" s="703" t="s">
        <v>1984</v>
      </c>
      <c r="E13" s="703" t="s">
        <v>1985</v>
      </c>
      <c r="F13" s="1094" t="s">
        <v>1986</v>
      </c>
      <c r="G13" s="1095" t="s">
        <v>1987</v>
      </c>
      <c r="H13" s="1099">
        <v>8250</v>
      </c>
      <c r="I13" s="1097">
        <f t="shared" si="1"/>
        <v>6600</v>
      </c>
      <c r="J13" s="661"/>
      <c r="K13" s="661"/>
      <c r="L13" s="661"/>
      <c r="M13" s="661"/>
      <c r="N13" s="661"/>
      <c r="O13" s="5"/>
      <c r="P13" s="5"/>
      <c r="Q13" s="5"/>
      <c r="R13" s="5"/>
      <c r="S13" s="5"/>
      <c r="T13" s="5"/>
      <c r="U13" s="5"/>
      <c r="V13" s="5"/>
      <c r="W13" s="5"/>
    </row>
    <row r="14" spans="1:23" ht="57.75" customHeight="1">
      <c r="A14" s="1100">
        <v>4</v>
      </c>
      <c r="B14" s="1101"/>
      <c r="C14" s="1102" t="s">
        <v>1988</v>
      </c>
      <c r="D14" s="1101" t="s">
        <v>1989</v>
      </c>
      <c r="E14" s="1101" t="s">
        <v>1990</v>
      </c>
      <c r="F14" s="1103" t="s">
        <v>1991</v>
      </c>
      <c r="G14" s="1104" t="s">
        <v>1987</v>
      </c>
      <c r="H14" s="1105">
        <v>7500</v>
      </c>
      <c r="I14" s="1106">
        <f t="shared" si="1"/>
        <v>6000</v>
      </c>
      <c r="J14" s="661"/>
      <c r="K14" s="661"/>
      <c r="L14" s="661"/>
      <c r="M14" s="661"/>
      <c r="N14" s="661"/>
      <c r="O14" s="5"/>
      <c r="P14" s="5"/>
      <c r="Q14" s="5"/>
      <c r="R14" s="5"/>
      <c r="S14" s="5"/>
      <c r="T14" s="5"/>
      <c r="U14" s="5"/>
      <c r="V14" s="5"/>
      <c r="W14" s="5"/>
    </row>
    <row r="15" spans="1:23" ht="57.75" customHeight="1">
      <c r="A15" s="1098">
        <v>5</v>
      </c>
      <c r="B15" s="1078"/>
      <c r="C15" s="898">
        <v>795170</v>
      </c>
      <c r="D15" s="1107"/>
      <c r="E15" s="1108" t="s">
        <v>1992</v>
      </c>
      <c r="F15" s="309" t="s">
        <v>1993</v>
      </c>
      <c r="G15" s="1108" t="s">
        <v>1987</v>
      </c>
      <c r="H15" s="1099">
        <v>8250</v>
      </c>
      <c r="I15" s="1109">
        <f t="shared" si="1"/>
        <v>6600</v>
      </c>
      <c r="J15" s="661"/>
      <c r="K15" s="661"/>
      <c r="L15" s="661"/>
      <c r="M15" s="661"/>
      <c r="N15" s="661"/>
      <c r="O15" s="5"/>
      <c r="P15" s="5"/>
      <c r="Q15" s="5"/>
      <c r="R15" s="5"/>
      <c r="S15" s="5"/>
      <c r="T15" s="5"/>
      <c r="U15" s="5"/>
      <c r="V15" s="5"/>
      <c r="W15" s="5"/>
    </row>
    <row r="16" spans="1:23" ht="61.5" customHeight="1">
      <c r="A16" s="1098">
        <v>6</v>
      </c>
      <c r="B16" s="1110"/>
      <c r="C16" s="1111" t="s">
        <v>1994</v>
      </c>
      <c r="D16" s="1112"/>
      <c r="E16" s="703" t="s">
        <v>1995</v>
      </c>
      <c r="F16" s="1113" t="s">
        <v>1996</v>
      </c>
      <c r="G16" s="703" t="s">
        <v>1987</v>
      </c>
      <c r="H16" s="1114">
        <v>4900</v>
      </c>
      <c r="I16" s="1115">
        <f t="shared" si="1"/>
        <v>3920</v>
      </c>
      <c r="J16" s="1116"/>
      <c r="K16" s="661"/>
      <c r="L16" s="661"/>
      <c r="M16" s="661"/>
      <c r="N16" s="661"/>
      <c r="O16" s="5"/>
      <c r="P16" s="5"/>
      <c r="Q16" s="5"/>
      <c r="R16" s="5"/>
      <c r="S16" s="5"/>
      <c r="T16" s="5"/>
      <c r="U16" s="5"/>
      <c r="V16" s="5"/>
      <c r="W16" s="5"/>
    </row>
    <row r="17" spans="1:23" ht="57.75" customHeight="1">
      <c r="A17" s="1100">
        <v>7</v>
      </c>
      <c r="B17" s="1101"/>
      <c r="C17" s="1102" t="s">
        <v>1997</v>
      </c>
      <c r="D17" s="1117">
        <v>8051836351875</v>
      </c>
      <c r="E17" s="1101" t="s">
        <v>1998</v>
      </c>
      <c r="F17" s="1103" t="s">
        <v>1999</v>
      </c>
      <c r="G17" s="1104" t="s">
        <v>2000</v>
      </c>
      <c r="H17" s="1105">
        <v>12750</v>
      </c>
      <c r="I17" s="1106">
        <f t="shared" si="1"/>
        <v>10200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57.75" customHeight="1">
      <c r="A18" s="1100">
        <v>8</v>
      </c>
      <c r="B18" s="1101"/>
      <c r="C18" s="1102" t="s">
        <v>2001</v>
      </c>
      <c r="D18" s="1101" t="s">
        <v>2002</v>
      </c>
      <c r="E18" s="1101" t="s">
        <v>2003</v>
      </c>
      <c r="F18" s="1103" t="s">
        <v>2004</v>
      </c>
      <c r="G18" s="1104" t="s">
        <v>2000</v>
      </c>
      <c r="H18" s="1105">
        <v>8000</v>
      </c>
      <c r="I18" s="1106">
        <f t="shared" si="1"/>
        <v>6400</v>
      </c>
      <c r="J18" s="978"/>
      <c r="K18" s="978"/>
      <c r="L18" s="978"/>
      <c r="M18" s="978"/>
      <c r="N18" s="978"/>
      <c r="O18" s="5"/>
      <c r="P18" s="5"/>
      <c r="Q18" s="5"/>
      <c r="R18" s="5"/>
      <c r="S18" s="5"/>
      <c r="T18" s="5"/>
      <c r="U18" s="5"/>
      <c r="V18" s="5"/>
      <c r="W18" s="5"/>
    </row>
    <row r="19" spans="1:23" ht="57.75" customHeight="1">
      <c r="A19" s="1091">
        <v>9</v>
      </c>
      <c r="B19" s="703"/>
      <c r="C19" s="1092" t="s">
        <v>2005</v>
      </c>
      <c r="D19" s="703" t="s">
        <v>2006</v>
      </c>
      <c r="E19" s="703" t="s">
        <v>2007</v>
      </c>
      <c r="F19" s="1094" t="s">
        <v>2008</v>
      </c>
      <c r="G19" s="1095" t="s">
        <v>2009</v>
      </c>
      <c r="H19" s="1105">
        <v>10000</v>
      </c>
      <c r="I19" s="1106">
        <f t="shared" si="1"/>
        <v>8000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57.75" customHeight="1">
      <c r="A20" s="1091">
        <v>10</v>
      </c>
      <c r="B20" s="703"/>
      <c r="C20" s="1092" t="s">
        <v>2010</v>
      </c>
      <c r="D20" s="703" t="s">
        <v>2011</v>
      </c>
      <c r="E20" s="703" t="s">
        <v>2012</v>
      </c>
      <c r="F20" s="1094" t="s">
        <v>2013</v>
      </c>
      <c r="G20" s="1095" t="s">
        <v>2009</v>
      </c>
      <c r="H20" s="1099">
        <v>11000</v>
      </c>
      <c r="I20" s="1097">
        <f t="shared" si="1"/>
        <v>8800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57.75" customHeight="1">
      <c r="A21" s="1100">
        <v>11</v>
      </c>
      <c r="B21" s="1101"/>
      <c r="C21" s="1102" t="s">
        <v>2014</v>
      </c>
      <c r="D21" s="1101" t="s">
        <v>2015</v>
      </c>
      <c r="E21" s="1101" t="s">
        <v>2016</v>
      </c>
      <c r="F21" s="1103" t="s">
        <v>2017</v>
      </c>
      <c r="G21" s="1104" t="s">
        <v>1987</v>
      </c>
      <c r="H21" s="1105">
        <v>17550</v>
      </c>
      <c r="I21" s="1106">
        <f t="shared" si="1"/>
        <v>14040</v>
      </c>
      <c r="J21" s="661"/>
      <c r="K21" s="661"/>
      <c r="L21" s="661"/>
      <c r="M21" s="661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57.75" customHeight="1">
      <c r="A22" s="1098">
        <v>12</v>
      </c>
      <c r="B22" s="703"/>
      <c r="C22" s="1092" t="s">
        <v>2018</v>
      </c>
      <c r="D22" s="1093">
        <v>8051836096349</v>
      </c>
      <c r="E22" s="703" t="s">
        <v>2019</v>
      </c>
      <c r="F22" s="1094" t="s">
        <v>2020</v>
      </c>
      <c r="G22" s="1095" t="s">
        <v>2021</v>
      </c>
      <c r="H22" s="1099">
        <v>23100</v>
      </c>
      <c r="I22" s="1097">
        <f t="shared" si="1"/>
        <v>18480</v>
      </c>
      <c r="J22" s="661"/>
      <c r="K22" s="661"/>
      <c r="L22" s="661"/>
      <c r="M22" s="661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79.5" customHeight="1">
      <c r="A23" s="1100">
        <v>13</v>
      </c>
      <c r="B23" s="1101"/>
      <c r="C23" s="1102" t="s">
        <v>2022</v>
      </c>
      <c r="D23" s="1101" t="s">
        <v>2023</v>
      </c>
      <c r="E23" s="1101" t="s">
        <v>2024</v>
      </c>
      <c r="F23" s="1103" t="s">
        <v>2025</v>
      </c>
      <c r="G23" s="1104" t="s">
        <v>2026</v>
      </c>
      <c r="H23" s="1105">
        <v>25000</v>
      </c>
      <c r="I23" s="1106">
        <f t="shared" si="1"/>
        <v>20000</v>
      </c>
      <c r="J23" s="661"/>
      <c r="K23" s="661"/>
      <c r="L23" s="661"/>
      <c r="M23" s="661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3.5" customHeight="1">
      <c r="A24" s="1085"/>
      <c r="B24" s="1085"/>
      <c r="C24" s="1086"/>
      <c r="D24" s="1086"/>
      <c r="E24" s="1085"/>
      <c r="F24" s="324"/>
      <c r="G24" s="1038"/>
      <c r="H24" s="1118"/>
      <c r="I24" s="1118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22.5" customHeight="1">
      <c r="A25" s="1456" t="s">
        <v>2027</v>
      </c>
      <c r="B25" s="1283"/>
      <c r="C25" s="1283"/>
      <c r="D25" s="1283"/>
      <c r="E25" s="1283"/>
      <c r="F25" s="1283"/>
      <c r="G25" s="1283"/>
      <c r="H25" s="1283"/>
      <c r="I25" s="1284"/>
    </row>
    <row r="26" spans="1:23" ht="15" customHeight="1">
      <c r="A26" s="1073" t="s">
        <v>398</v>
      </c>
      <c r="B26" s="1074" t="s">
        <v>549</v>
      </c>
      <c r="C26" s="1088" t="s">
        <v>1956</v>
      </c>
      <c r="D26" s="1088" t="s">
        <v>1957</v>
      </c>
      <c r="E26" s="1089" t="s">
        <v>1958</v>
      </c>
      <c r="F26" s="1088" t="s">
        <v>1959</v>
      </c>
      <c r="G26" s="1088" t="s">
        <v>1960</v>
      </c>
      <c r="H26" s="1090" t="s">
        <v>1961</v>
      </c>
      <c r="I26" s="1119" t="s">
        <v>1962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64.5" customHeight="1">
      <c r="A27" s="1112">
        <v>1</v>
      </c>
      <c r="B27" s="1110"/>
      <c r="C27" s="1120" t="s">
        <v>2028</v>
      </c>
      <c r="D27" s="1121"/>
      <c r="E27" s="1122" t="s">
        <v>2029</v>
      </c>
      <c r="F27" s="1123" t="s">
        <v>2030</v>
      </c>
      <c r="G27" s="1124" t="s">
        <v>2031</v>
      </c>
      <c r="H27" s="1125">
        <v>10200</v>
      </c>
      <c r="I27" s="1125">
        <f t="shared" ref="I27:I29" si="2">H27*0.8</f>
        <v>8160</v>
      </c>
    </row>
    <row r="28" spans="1:23" ht="80.25" customHeight="1">
      <c r="A28" s="1112">
        <v>2</v>
      </c>
      <c r="B28" s="1078"/>
      <c r="C28" s="891" t="s">
        <v>2032</v>
      </c>
      <c r="D28" s="757"/>
      <c r="E28" s="901" t="s">
        <v>2033</v>
      </c>
      <c r="F28" s="306" t="s">
        <v>2034</v>
      </c>
      <c r="G28" s="1126" t="s">
        <v>2035</v>
      </c>
      <c r="H28" s="1127">
        <v>42000</v>
      </c>
      <c r="I28" s="1127">
        <f t="shared" si="2"/>
        <v>33600</v>
      </c>
    </row>
    <row r="29" spans="1:23" ht="102" customHeight="1">
      <c r="A29" s="1128">
        <v>3</v>
      </c>
      <c r="B29" s="1129"/>
      <c r="C29" s="1130" t="s">
        <v>2036</v>
      </c>
      <c r="D29" s="1131"/>
      <c r="E29" s="1132" t="s">
        <v>2037</v>
      </c>
      <c r="F29" s="1133" t="s">
        <v>2038</v>
      </c>
      <c r="G29" s="1134" t="s">
        <v>2039</v>
      </c>
      <c r="H29" s="1135">
        <v>33000</v>
      </c>
      <c r="I29" s="1135">
        <f t="shared" si="2"/>
        <v>26400</v>
      </c>
      <c r="J29" s="1454"/>
      <c r="K29" s="1239"/>
      <c r="L29" s="1239"/>
      <c r="M29" s="1239"/>
      <c r="N29" s="1239"/>
    </row>
    <row r="30" spans="1:23" ht="84" customHeight="1">
      <c r="A30" s="1128">
        <v>4</v>
      </c>
      <c r="B30" s="1129"/>
      <c r="C30" s="1130">
        <v>795400</v>
      </c>
      <c r="D30" s="1131"/>
      <c r="E30" s="1132" t="s">
        <v>2040</v>
      </c>
      <c r="F30" s="1133" t="s">
        <v>2041</v>
      </c>
      <c r="G30" s="1101" t="s">
        <v>2042</v>
      </c>
      <c r="H30" s="1135">
        <v>54000</v>
      </c>
      <c r="I30" s="1135">
        <v>43200</v>
      </c>
      <c r="J30" s="1454"/>
      <c r="K30" s="1239"/>
      <c r="L30" s="1239"/>
      <c r="M30" s="1239"/>
      <c r="N30" s="1239"/>
    </row>
    <row r="31" spans="1:23" ht="80.25" customHeight="1">
      <c r="A31" s="1128">
        <v>5</v>
      </c>
      <c r="B31" s="1101"/>
      <c r="C31" s="1102" t="s">
        <v>2043</v>
      </c>
      <c r="D31" s="1101" t="s">
        <v>2044</v>
      </c>
      <c r="E31" s="1101" t="s">
        <v>2045</v>
      </c>
      <c r="F31" s="312" t="s">
        <v>2046</v>
      </c>
      <c r="G31" s="1104" t="s">
        <v>2047</v>
      </c>
      <c r="H31" s="1136">
        <v>67500</v>
      </c>
      <c r="I31" s="1136">
        <f t="shared" ref="I31:I32" si="3">H31*0.8</f>
        <v>54000</v>
      </c>
    </row>
    <row r="32" spans="1:23" ht="117.75" customHeight="1">
      <c r="A32" s="1128">
        <v>6</v>
      </c>
      <c r="B32" s="1101"/>
      <c r="C32" s="1102" t="s">
        <v>2048</v>
      </c>
      <c r="D32" s="1101"/>
      <c r="E32" s="1101" t="s">
        <v>2049</v>
      </c>
      <c r="F32" s="1137" t="s">
        <v>2050</v>
      </c>
      <c r="G32" s="1104" t="s">
        <v>2051</v>
      </c>
      <c r="H32" s="1138">
        <v>46000</v>
      </c>
      <c r="I32" s="1138">
        <f t="shared" si="3"/>
        <v>36800</v>
      </c>
      <c r="J32" s="1454"/>
      <c r="K32" s="1239"/>
      <c r="L32" s="1239"/>
      <c r="M32" s="1239"/>
      <c r="N32" s="1239"/>
    </row>
    <row r="33" spans="1:23" ht="141" customHeight="1">
      <c r="A33" s="1128">
        <v>7</v>
      </c>
      <c r="B33" s="1101"/>
      <c r="C33" s="1102" t="s">
        <v>2052</v>
      </c>
      <c r="D33" s="1101"/>
      <c r="E33" s="1101" t="s">
        <v>2053</v>
      </c>
      <c r="F33" s="1137" t="s">
        <v>2054</v>
      </c>
      <c r="G33" s="1104" t="s">
        <v>2055</v>
      </c>
      <c r="H33" s="1139">
        <v>110000</v>
      </c>
      <c r="I33" s="1139">
        <v>88000</v>
      </c>
      <c r="J33" s="1455"/>
      <c r="K33" s="1239"/>
      <c r="L33" s="1239"/>
      <c r="M33" s="1239"/>
      <c r="N33" s="1239"/>
    </row>
    <row r="34" spans="1:23" ht="174" customHeight="1">
      <c r="A34" s="1112">
        <v>8</v>
      </c>
      <c r="B34" s="703"/>
      <c r="C34" s="1092" t="s">
        <v>2056</v>
      </c>
      <c r="D34" s="703"/>
      <c r="E34" s="703" t="s">
        <v>2057</v>
      </c>
      <c r="F34" s="309" t="s">
        <v>2058</v>
      </c>
      <c r="G34" s="1095" t="s">
        <v>2059</v>
      </c>
      <c r="H34" s="1136">
        <v>292000</v>
      </c>
      <c r="I34" s="1136">
        <f>H34*0.8</f>
        <v>233600</v>
      </c>
    </row>
    <row r="35" spans="1:23" ht="12.75" customHeight="1">
      <c r="A35" s="1085"/>
      <c r="B35" s="1085"/>
      <c r="C35" s="1086"/>
      <c r="D35" s="1086"/>
      <c r="E35" s="1085"/>
      <c r="F35" s="1140"/>
      <c r="G35" s="1038"/>
      <c r="H35" s="1141"/>
      <c r="I35" s="1141"/>
    </row>
    <row r="36" spans="1:23" ht="22.5" customHeight="1">
      <c r="A36" s="1456" t="s">
        <v>2060</v>
      </c>
      <c r="B36" s="1283"/>
      <c r="C36" s="1283"/>
      <c r="D36" s="1283"/>
      <c r="E36" s="1283"/>
      <c r="F36" s="1283"/>
      <c r="G36" s="1283"/>
      <c r="H36" s="1283"/>
      <c r="I36" s="1284"/>
    </row>
    <row r="37" spans="1:23" ht="12.75" customHeight="1">
      <c r="A37" s="1087" t="s">
        <v>398</v>
      </c>
      <c r="B37" s="1088" t="s">
        <v>2061</v>
      </c>
      <c r="C37" s="1088" t="s">
        <v>1956</v>
      </c>
      <c r="D37" s="1088"/>
      <c r="E37" s="1089" t="s">
        <v>1958</v>
      </c>
      <c r="F37" s="1088" t="s">
        <v>1959</v>
      </c>
      <c r="G37" s="1088" t="s">
        <v>2062</v>
      </c>
      <c r="H37" s="1119" t="s">
        <v>1961</v>
      </c>
      <c r="I37" s="1142" t="s">
        <v>1962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54" customHeight="1">
      <c r="A38" s="1143">
        <v>1</v>
      </c>
      <c r="B38" s="1144"/>
      <c r="C38" s="909" t="s">
        <v>2063</v>
      </c>
      <c r="D38" s="1145"/>
      <c r="E38" s="1124" t="s">
        <v>2064</v>
      </c>
      <c r="F38" s="1123" t="s">
        <v>2065</v>
      </c>
      <c r="G38" s="1122" t="s">
        <v>2066</v>
      </c>
      <c r="H38" s="1125">
        <v>4500</v>
      </c>
      <c r="I38" s="1136">
        <f t="shared" ref="I38:I40" si="4">H38*0.8</f>
        <v>3600</v>
      </c>
    </row>
    <row r="39" spans="1:23" ht="54.75" customHeight="1">
      <c r="A39" s="1078">
        <v>2</v>
      </c>
      <c r="B39" s="1146"/>
      <c r="C39" s="898" t="s">
        <v>2067</v>
      </c>
      <c r="D39" s="1079"/>
      <c r="E39" s="1126" t="s">
        <v>2068</v>
      </c>
      <c r="F39" s="309" t="s">
        <v>2069</v>
      </c>
      <c r="G39" s="1080" t="s">
        <v>2070</v>
      </c>
      <c r="H39" s="1136">
        <v>3750</v>
      </c>
      <c r="I39" s="1136">
        <f t="shared" si="4"/>
        <v>3000</v>
      </c>
    </row>
    <row r="40" spans="1:23" ht="60.75" customHeight="1">
      <c r="A40" s="1147">
        <v>3</v>
      </c>
      <c r="B40" s="1148"/>
      <c r="C40" s="901" t="s">
        <v>2071</v>
      </c>
      <c r="D40" s="1149"/>
      <c r="E40" s="1150" t="s">
        <v>2072</v>
      </c>
      <c r="F40" s="306" t="s">
        <v>2073</v>
      </c>
      <c r="G40" s="1151" t="s">
        <v>2074</v>
      </c>
      <c r="H40" s="1127">
        <v>2700</v>
      </c>
      <c r="I40" s="1127">
        <f t="shared" si="4"/>
        <v>2160</v>
      </c>
    </row>
    <row r="41" spans="1:23" ht="62.25" customHeight="1">
      <c r="A41" s="1078">
        <v>4</v>
      </c>
      <c r="B41" s="345"/>
      <c r="C41" s="1152" t="s">
        <v>2075</v>
      </c>
      <c r="D41" s="115"/>
      <c r="E41" s="1153" t="s">
        <v>2076</v>
      </c>
      <c r="F41" s="309" t="s">
        <v>2077</v>
      </c>
      <c r="G41" s="703" t="s">
        <v>2078</v>
      </c>
      <c r="H41" s="1154">
        <v>930</v>
      </c>
      <c r="I41" s="1154">
        <v>800</v>
      </c>
    </row>
    <row r="42" spans="1:23" ht="97.5" customHeight="1">
      <c r="A42" s="488">
        <v>5</v>
      </c>
      <c r="B42" s="115"/>
      <c r="C42" s="898" t="s">
        <v>2079</v>
      </c>
      <c r="D42" s="115"/>
      <c r="E42" s="703" t="s">
        <v>2080</v>
      </c>
      <c r="F42" s="1155" t="s">
        <v>2081</v>
      </c>
      <c r="G42" s="703" t="s">
        <v>2082</v>
      </c>
      <c r="H42" s="16">
        <v>3750</v>
      </c>
      <c r="I42" s="1136">
        <f t="shared" ref="I42:I43" si="5">H42*0.8</f>
        <v>3000</v>
      </c>
    </row>
    <row r="43" spans="1:23" ht="90" customHeight="1">
      <c r="A43" s="488">
        <v>6</v>
      </c>
      <c r="B43" s="115"/>
      <c r="C43" s="898" t="s">
        <v>2083</v>
      </c>
      <c r="D43" s="115"/>
      <c r="E43" s="703" t="s">
        <v>2084</v>
      </c>
      <c r="F43" s="1155" t="s">
        <v>2085</v>
      </c>
      <c r="G43" s="703" t="s">
        <v>2086</v>
      </c>
      <c r="H43" s="16">
        <v>2025</v>
      </c>
      <c r="I43" s="1136">
        <f t="shared" si="5"/>
        <v>1620</v>
      </c>
    </row>
    <row r="44" spans="1:23" ht="87.75" customHeight="1">
      <c r="A44" s="1078">
        <v>7</v>
      </c>
      <c r="B44" s="115"/>
      <c r="C44" s="1156" t="s">
        <v>2087</v>
      </c>
      <c r="D44" s="1157">
        <v>4627182854380</v>
      </c>
      <c r="E44" s="17" t="s">
        <v>2088</v>
      </c>
      <c r="F44" s="229" t="s">
        <v>2089</v>
      </c>
      <c r="G44" s="17" t="s">
        <v>2090</v>
      </c>
      <c r="H44" s="126">
        <v>6900</v>
      </c>
      <c r="I44" s="1157">
        <f>5200</f>
        <v>5200</v>
      </c>
    </row>
    <row r="45" spans="1:23" ht="89.25" customHeight="1">
      <c r="A45" s="1078">
        <v>8</v>
      </c>
      <c r="B45" s="115"/>
      <c r="C45" s="1156" t="s">
        <v>2091</v>
      </c>
      <c r="D45" s="1157">
        <v>4627182854397</v>
      </c>
      <c r="E45" s="17" t="s">
        <v>2092</v>
      </c>
      <c r="F45" s="229" t="s">
        <v>2093</v>
      </c>
      <c r="G45" s="17" t="s">
        <v>2094</v>
      </c>
      <c r="H45" s="126">
        <v>6300</v>
      </c>
      <c r="I45" s="16">
        <f t="shared" ref="I45:I46" si="6">H45*0.75</f>
        <v>4725</v>
      </c>
    </row>
    <row r="46" spans="1:23" ht="75" customHeight="1">
      <c r="A46" s="1078">
        <v>9</v>
      </c>
      <c r="B46" s="115"/>
      <c r="C46" s="16">
        <v>6000</v>
      </c>
      <c r="D46" s="115"/>
      <c r="E46" s="17" t="s">
        <v>2095</v>
      </c>
      <c r="F46" s="692" t="s">
        <v>2096</v>
      </c>
      <c r="G46" s="17" t="s">
        <v>2097</v>
      </c>
      <c r="H46" s="1136">
        <v>8000</v>
      </c>
      <c r="I46" s="1136">
        <f t="shared" si="6"/>
        <v>6000</v>
      </c>
    </row>
    <row r="47" spans="1:23" ht="12.75" customHeight="1">
      <c r="E47" s="12"/>
      <c r="F47" s="1070"/>
      <c r="G47" s="5"/>
    </row>
    <row r="48" spans="1:23" ht="12.75" customHeight="1">
      <c r="E48" s="12"/>
      <c r="F48" s="1070"/>
      <c r="G48" s="5"/>
    </row>
    <row r="49" spans="5:7" ht="12.75" customHeight="1">
      <c r="E49" s="12"/>
      <c r="F49" s="1070"/>
      <c r="G49" s="5"/>
    </row>
    <row r="50" spans="5:7" ht="12.75" customHeight="1">
      <c r="E50" s="12"/>
      <c r="F50" s="1070"/>
    </row>
    <row r="51" spans="5:7" ht="12.75" customHeight="1">
      <c r="E51" s="12"/>
      <c r="F51" s="1070"/>
      <c r="G51" s="5"/>
    </row>
    <row r="52" spans="5:7" ht="12.75" customHeight="1">
      <c r="E52" s="12"/>
      <c r="F52" s="1070"/>
      <c r="G52" s="5"/>
    </row>
    <row r="53" spans="5:7" ht="12.75" customHeight="1">
      <c r="E53" s="12"/>
      <c r="F53" s="1070"/>
      <c r="G53" s="5"/>
    </row>
    <row r="54" spans="5:7" ht="12.75" customHeight="1">
      <c r="E54" s="12"/>
      <c r="F54" s="1070"/>
      <c r="G54" s="5"/>
    </row>
    <row r="55" spans="5:7" ht="12.75" customHeight="1">
      <c r="E55" s="12"/>
      <c r="F55" s="1070"/>
      <c r="G55" s="5"/>
    </row>
    <row r="56" spans="5:7" ht="12.75" customHeight="1">
      <c r="E56" s="12"/>
      <c r="F56" s="1070"/>
      <c r="G56" s="5"/>
    </row>
    <row r="57" spans="5:7" ht="12.75" customHeight="1">
      <c r="E57" s="12"/>
      <c r="F57" s="1070"/>
      <c r="G57" s="5"/>
    </row>
    <row r="58" spans="5:7" ht="12.75" customHeight="1">
      <c r="E58" s="12"/>
      <c r="F58" s="1070"/>
      <c r="G58" s="5"/>
    </row>
    <row r="59" spans="5:7" ht="12.75" customHeight="1">
      <c r="E59" s="12"/>
      <c r="F59" s="1070"/>
      <c r="G59" s="5"/>
    </row>
    <row r="60" spans="5:7" ht="12.75" customHeight="1">
      <c r="E60" s="12"/>
      <c r="F60" s="1070"/>
      <c r="G60" s="5"/>
    </row>
    <row r="61" spans="5:7" ht="12.75" customHeight="1">
      <c r="E61" s="12"/>
      <c r="F61" s="1070"/>
      <c r="G61" s="5"/>
    </row>
    <row r="62" spans="5:7" ht="12.75" customHeight="1">
      <c r="E62" s="12"/>
      <c r="F62" s="1070"/>
      <c r="G62" s="5"/>
    </row>
    <row r="63" spans="5:7" ht="12.75" customHeight="1">
      <c r="E63" s="12"/>
      <c r="F63" s="1070"/>
      <c r="G63" s="5"/>
    </row>
    <row r="64" spans="5:7" ht="12.75" customHeight="1">
      <c r="E64" s="12"/>
      <c r="F64" s="1070"/>
      <c r="G64" s="5"/>
    </row>
    <row r="65" spans="5:7" ht="12.75" customHeight="1">
      <c r="E65" s="12"/>
      <c r="F65" s="1070"/>
      <c r="G65" s="5"/>
    </row>
    <row r="66" spans="5:7" ht="12.75" customHeight="1">
      <c r="E66" s="12"/>
      <c r="F66" s="1070"/>
      <c r="G66" s="5"/>
    </row>
    <row r="67" spans="5:7" ht="12.75" customHeight="1">
      <c r="E67" s="12"/>
      <c r="F67" s="1070"/>
      <c r="G67" s="5"/>
    </row>
    <row r="68" spans="5:7" ht="12.75" customHeight="1">
      <c r="E68" s="12"/>
      <c r="F68" s="1070"/>
      <c r="G68" s="5"/>
    </row>
    <row r="69" spans="5:7" ht="12.75" customHeight="1">
      <c r="E69" s="12"/>
      <c r="F69" s="1070"/>
      <c r="G69" s="5"/>
    </row>
    <row r="70" spans="5:7" ht="12.75" customHeight="1">
      <c r="E70" s="12"/>
      <c r="F70" s="1070"/>
      <c r="G70" s="5"/>
    </row>
    <row r="71" spans="5:7" ht="12.75" customHeight="1">
      <c r="E71" s="12"/>
      <c r="F71" s="1070"/>
      <c r="G71" s="5"/>
    </row>
    <row r="72" spans="5:7" ht="12.75" customHeight="1">
      <c r="E72" s="12"/>
      <c r="F72" s="1070"/>
      <c r="G72" s="5"/>
    </row>
    <row r="73" spans="5:7" ht="12.75" customHeight="1">
      <c r="E73" s="12"/>
      <c r="F73" s="1070"/>
      <c r="G73" s="5"/>
    </row>
    <row r="74" spans="5:7" ht="12.75" customHeight="1">
      <c r="E74" s="12"/>
      <c r="F74" s="1070"/>
      <c r="G74" s="5"/>
    </row>
    <row r="75" spans="5:7" ht="12.75" customHeight="1">
      <c r="E75" s="12"/>
      <c r="F75" s="1070"/>
      <c r="G75" s="5"/>
    </row>
    <row r="76" spans="5:7" ht="12.75" customHeight="1">
      <c r="E76" s="12"/>
      <c r="F76" s="1070"/>
      <c r="G76" s="5"/>
    </row>
    <row r="77" spans="5:7" ht="12.75" customHeight="1">
      <c r="E77" s="12"/>
      <c r="F77" s="1070"/>
      <c r="G77" s="5"/>
    </row>
    <row r="78" spans="5:7" ht="12.75" customHeight="1">
      <c r="E78" s="12"/>
      <c r="F78" s="1070"/>
      <c r="G78" s="5"/>
    </row>
    <row r="79" spans="5:7" ht="12.75" customHeight="1">
      <c r="E79" s="12"/>
      <c r="F79" s="1070"/>
      <c r="G79" s="5"/>
    </row>
    <row r="80" spans="5:7" ht="12.75" customHeight="1">
      <c r="E80" s="12"/>
      <c r="F80" s="1070"/>
      <c r="G80" s="5"/>
    </row>
    <row r="81" spans="5:7" ht="12.75" customHeight="1">
      <c r="E81" s="12"/>
      <c r="F81" s="1070"/>
      <c r="G81" s="5"/>
    </row>
    <row r="82" spans="5:7" ht="12.75" customHeight="1">
      <c r="E82" s="12"/>
      <c r="F82" s="1070"/>
      <c r="G82" s="5"/>
    </row>
    <row r="83" spans="5:7" ht="12.75" customHeight="1">
      <c r="E83" s="12"/>
      <c r="F83" s="1070"/>
      <c r="G83" s="5"/>
    </row>
    <row r="84" spans="5:7" ht="12.75" customHeight="1">
      <c r="E84" s="12"/>
      <c r="F84" s="1070"/>
      <c r="G84" s="5"/>
    </row>
    <row r="85" spans="5:7" ht="12.75" customHeight="1">
      <c r="E85" s="12"/>
      <c r="F85" s="1070"/>
      <c r="G85" s="5"/>
    </row>
    <row r="86" spans="5:7" ht="12.75" customHeight="1">
      <c r="E86" s="12"/>
      <c r="F86" s="1070"/>
      <c r="G86" s="5"/>
    </row>
    <row r="87" spans="5:7" ht="12.75" customHeight="1">
      <c r="E87" s="12"/>
      <c r="F87" s="1070"/>
      <c r="G87" s="5"/>
    </row>
    <row r="88" spans="5:7" ht="12.75" customHeight="1">
      <c r="E88" s="12"/>
      <c r="F88" s="1070"/>
      <c r="G88" s="5"/>
    </row>
    <row r="89" spans="5:7" ht="12.75" customHeight="1">
      <c r="E89" s="12"/>
      <c r="F89" s="1070"/>
      <c r="G89" s="5"/>
    </row>
    <row r="90" spans="5:7" ht="12.75" customHeight="1">
      <c r="E90" s="12"/>
      <c r="F90" s="1070"/>
      <c r="G90" s="5"/>
    </row>
    <row r="91" spans="5:7" ht="12.75" customHeight="1">
      <c r="E91" s="12"/>
      <c r="F91" s="1070"/>
      <c r="G91" s="5"/>
    </row>
    <row r="92" spans="5:7" ht="12.75" customHeight="1">
      <c r="E92" s="12"/>
      <c r="F92" s="1070"/>
      <c r="G92" s="5"/>
    </row>
    <row r="93" spans="5:7" ht="12.75" customHeight="1">
      <c r="E93" s="12"/>
      <c r="F93" s="1070"/>
      <c r="G93" s="5"/>
    </row>
    <row r="94" spans="5:7" ht="12.75" customHeight="1">
      <c r="E94" s="12"/>
      <c r="F94" s="1070"/>
      <c r="G94" s="5"/>
    </row>
    <row r="95" spans="5:7" ht="12.75" customHeight="1">
      <c r="E95" s="12"/>
      <c r="F95" s="1070"/>
      <c r="G95" s="5"/>
    </row>
    <row r="96" spans="5:7" ht="12.75" customHeight="1">
      <c r="E96" s="12"/>
      <c r="F96" s="1070"/>
      <c r="G96" s="5"/>
    </row>
    <row r="97" spans="5:7" ht="12.75" customHeight="1">
      <c r="E97" s="12"/>
      <c r="F97" s="1070"/>
      <c r="G97" s="5"/>
    </row>
    <row r="98" spans="5:7" ht="12.75" customHeight="1">
      <c r="E98" s="12"/>
      <c r="F98" s="1070"/>
      <c r="G98" s="5"/>
    </row>
    <row r="99" spans="5:7" ht="12.75" customHeight="1">
      <c r="E99" s="12"/>
      <c r="F99" s="1070"/>
      <c r="G99" s="5"/>
    </row>
    <row r="100" spans="5:7" ht="12.75" customHeight="1">
      <c r="E100" s="12"/>
      <c r="F100" s="1070"/>
      <c r="G100" s="5"/>
    </row>
    <row r="101" spans="5:7" ht="12.75" customHeight="1">
      <c r="E101" s="12"/>
      <c r="F101" s="1070"/>
      <c r="G101" s="5"/>
    </row>
    <row r="102" spans="5:7" ht="12.75" customHeight="1">
      <c r="E102" s="12"/>
      <c r="F102" s="1070"/>
      <c r="G102" s="5"/>
    </row>
    <row r="103" spans="5:7" ht="12.75" customHeight="1">
      <c r="E103" s="12"/>
      <c r="F103" s="1070"/>
      <c r="G103" s="5"/>
    </row>
    <row r="104" spans="5:7" ht="12.75" customHeight="1">
      <c r="E104" s="12"/>
      <c r="F104" s="1070"/>
      <c r="G104" s="5"/>
    </row>
    <row r="105" spans="5:7" ht="12.75" customHeight="1">
      <c r="E105" s="12"/>
      <c r="F105" s="1070"/>
      <c r="G105" s="5"/>
    </row>
    <row r="106" spans="5:7" ht="12.75" customHeight="1">
      <c r="E106" s="12"/>
      <c r="F106" s="1070"/>
      <c r="G106" s="5"/>
    </row>
    <row r="107" spans="5:7" ht="12.75" customHeight="1">
      <c r="E107" s="12"/>
      <c r="F107" s="1070"/>
      <c r="G107" s="5"/>
    </row>
    <row r="108" spans="5:7" ht="12.75" customHeight="1">
      <c r="E108" s="12"/>
      <c r="F108" s="1070"/>
      <c r="G108" s="5"/>
    </row>
    <row r="109" spans="5:7" ht="12.75" customHeight="1">
      <c r="E109" s="12"/>
      <c r="F109" s="1070"/>
      <c r="G109" s="5"/>
    </row>
    <row r="110" spans="5:7" ht="12.75" customHeight="1">
      <c r="E110" s="12"/>
      <c r="F110" s="1070"/>
      <c r="G110" s="5"/>
    </row>
    <row r="111" spans="5:7" ht="12.75" customHeight="1">
      <c r="E111" s="12"/>
      <c r="F111" s="1070"/>
      <c r="G111" s="5"/>
    </row>
    <row r="112" spans="5:7" ht="12.75" customHeight="1">
      <c r="E112" s="12"/>
      <c r="F112" s="1070"/>
      <c r="G112" s="5"/>
    </row>
    <row r="113" spans="5:7" ht="12.75" customHeight="1">
      <c r="E113" s="12"/>
      <c r="F113" s="1070"/>
      <c r="G113" s="5"/>
    </row>
    <row r="114" spans="5:7" ht="12.75" customHeight="1">
      <c r="E114" s="12"/>
      <c r="F114" s="1070"/>
      <c r="G114" s="5"/>
    </row>
    <row r="115" spans="5:7" ht="12.75" customHeight="1">
      <c r="E115" s="12"/>
      <c r="F115" s="1070"/>
      <c r="G115" s="5"/>
    </row>
    <row r="116" spans="5:7" ht="12.75" customHeight="1">
      <c r="E116" s="12"/>
      <c r="F116" s="1070"/>
      <c r="G116" s="5"/>
    </row>
    <row r="117" spans="5:7" ht="12.75" customHeight="1">
      <c r="E117" s="12"/>
      <c r="F117" s="1070"/>
      <c r="G117" s="5"/>
    </row>
    <row r="118" spans="5:7" ht="12.75" customHeight="1">
      <c r="E118" s="12"/>
      <c r="F118" s="1070"/>
      <c r="G118" s="5"/>
    </row>
    <row r="119" spans="5:7" ht="12.75" customHeight="1">
      <c r="E119" s="12"/>
      <c r="F119" s="1070"/>
      <c r="G119" s="5"/>
    </row>
    <row r="120" spans="5:7" ht="12.75" customHeight="1">
      <c r="E120" s="12"/>
      <c r="F120" s="1070"/>
      <c r="G120" s="5"/>
    </row>
    <row r="121" spans="5:7" ht="12.75" customHeight="1">
      <c r="E121" s="12"/>
      <c r="F121" s="1070"/>
      <c r="G121" s="5"/>
    </row>
    <row r="122" spans="5:7" ht="12.75" customHeight="1">
      <c r="E122" s="12"/>
      <c r="F122" s="1070"/>
      <c r="G122" s="5"/>
    </row>
    <row r="123" spans="5:7" ht="12.75" customHeight="1">
      <c r="E123" s="12"/>
      <c r="F123" s="1070"/>
      <c r="G123" s="5"/>
    </row>
    <row r="124" spans="5:7" ht="12.75" customHeight="1">
      <c r="E124" s="12"/>
      <c r="F124" s="1070"/>
      <c r="G124" s="5"/>
    </row>
    <row r="125" spans="5:7" ht="12.75" customHeight="1">
      <c r="E125" s="12"/>
      <c r="F125" s="1070"/>
      <c r="G125" s="5"/>
    </row>
    <row r="126" spans="5:7" ht="12.75" customHeight="1">
      <c r="E126" s="12"/>
      <c r="F126" s="1070"/>
      <c r="G126" s="5"/>
    </row>
    <row r="127" spans="5:7" ht="12.75" customHeight="1">
      <c r="E127" s="12"/>
      <c r="F127" s="1070"/>
      <c r="G127" s="5"/>
    </row>
    <row r="128" spans="5:7" ht="12.75" customHeight="1">
      <c r="E128" s="12"/>
      <c r="F128" s="1070"/>
      <c r="G128" s="5"/>
    </row>
    <row r="129" spans="5:7" ht="12.75" customHeight="1">
      <c r="E129" s="12"/>
      <c r="F129" s="1070"/>
      <c r="G129" s="5"/>
    </row>
    <row r="130" spans="5:7" ht="12.75" customHeight="1">
      <c r="E130" s="12"/>
      <c r="F130" s="1070"/>
      <c r="G130" s="5"/>
    </row>
    <row r="131" spans="5:7" ht="12.75" customHeight="1">
      <c r="E131" s="12"/>
      <c r="F131" s="1070"/>
      <c r="G131" s="5"/>
    </row>
    <row r="132" spans="5:7" ht="12.75" customHeight="1">
      <c r="E132" s="12"/>
      <c r="F132" s="1070"/>
      <c r="G132" s="5"/>
    </row>
    <row r="133" spans="5:7" ht="12.75" customHeight="1">
      <c r="E133" s="12"/>
      <c r="F133" s="1070"/>
      <c r="G133" s="5"/>
    </row>
    <row r="134" spans="5:7" ht="12.75" customHeight="1">
      <c r="E134" s="12"/>
      <c r="F134" s="1070"/>
      <c r="G134" s="5"/>
    </row>
    <row r="135" spans="5:7" ht="12.75" customHeight="1">
      <c r="E135" s="12"/>
      <c r="F135" s="1070"/>
      <c r="G135" s="5"/>
    </row>
    <row r="136" spans="5:7" ht="12.75" customHeight="1">
      <c r="E136" s="12"/>
      <c r="F136" s="1070"/>
      <c r="G136" s="5"/>
    </row>
    <row r="137" spans="5:7" ht="12.75" customHeight="1">
      <c r="E137" s="12"/>
      <c r="F137" s="1070"/>
      <c r="G137" s="5"/>
    </row>
    <row r="138" spans="5:7" ht="12.75" customHeight="1">
      <c r="E138" s="12"/>
      <c r="F138" s="1070"/>
      <c r="G138" s="5"/>
    </row>
    <row r="139" spans="5:7" ht="12.75" customHeight="1">
      <c r="E139" s="12"/>
      <c r="F139" s="1070"/>
      <c r="G139" s="5"/>
    </row>
    <row r="140" spans="5:7" ht="12.75" customHeight="1">
      <c r="E140" s="12"/>
      <c r="F140" s="1070"/>
      <c r="G140" s="5"/>
    </row>
    <row r="141" spans="5:7" ht="12.75" customHeight="1">
      <c r="E141" s="12"/>
      <c r="F141" s="1070"/>
      <c r="G141" s="5"/>
    </row>
    <row r="142" spans="5:7" ht="12.75" customHeight="1">
      <c r="E142" s="12"/>
      <c r="F142" s="1070"/>
      <c r="G142" s="5"/>
    </row>
    <row r="143" spans="5:7" ht="12.75" customHeight="1">
      <c r="E143" s="12"/>
      <c r="F143" s="1070"/>
      <c r="G143" s="5"/>
    </row>
    <row r="144" spans="5:7" ht="12.75" customHeight="1">
      <c r="E144" s="12"/>
      <c r="F144" s="1070"/>
      <c r="G144" s="5"/>
    </row>
    <row r="145" spans="5:7" ht="12.75" customHeight="1">
      <c r="E145" s="12"/>
      <c r="F145" s="1070"/>
      <c r="G145" s="5"/>
    </row>
    <row r="146" spans="5:7" ht="12.75" customHeight="1">
      <c r="E146" s="12"/>
      <c r="F146" s="1070"/>
      <c r="G146" s="5"/>
    </row>
    <row r="147" spans="5:7" ht="12.75" customHeight="1">
      <c r="E147" s="12"/>
      <c r="F147" s="1070"/>
      <c r="G147" s="5"/>
    </row>
    <row r="148" spans="5:7" ht="12.75" customHeight="1">
      <c r="E148" s="12"/>
      <c r="F148" s="1070"/>
      <c r="G148" s="5"/>
    </row>
    <row r="149" spans="5:7" ht="12.75" customHeight="1">
      <c r="E149" s="12"/>
      <c r="F149" s="1070"/>
      <c r="G149" s="5"/>
    </row>
    <row r="150" spans="5:7" ht="12.75" customHeight="1">
      <c r="E150" s="12"/>
      <c r="F150" s="1070"/>
      <c r="G150" s="5"/>
    </row>
    <row r="151" spans="5:7" ht="12.75" customHeight="1">
      <c r="E151" s="12"/>
      <c r="F151" s="1070"/>
      <c r="G151" s="5"/>
    </row>
    <row r="152" spans="5:7" ht="12.75" customHeight="1">
      <c r="E152" s="12"/>
      <c r="F152" s="1070"/>
      <c r="G152" s="5"/>
    </row>
    <row r="153" spans="5:7" ht="12.75" customHeight="1">
      <c r="E153" s="12"/>
      <c r="F153" s="1070"/>
      <c r="G153" s="5"/>
    </row>
    <row r="154" spans="5:7" ht="12.75" customHeight="1">
      <c r="E154" s="12"/>
      <c r="F154" s="1070"/>
      <c r="G154" s="5"/>
    </row>
    <row r="155" spans="5:7" ht="12.75" customHeight="1">
      <c r="E155" s="12"/>
      <c r="F155" s="1070"/>
      <c r="G155" s="5"/>
    </row>
    <row r="156" spans="5:7" ht="12.75" customHeight="1">
      <c r="E156" s="12"/>
      <c r="F156" s="1070"/>
      <c r="G156" s="5"/>
    </row>
    <row r="157" spans="5:7" ht="12.75" customHeight="1">
      <c r="E157" s="12"/>
      <c r="F157" s="1070"/>
      <c r="G157" s="5"/>
    </row>
    <row r="158" spans="5:7" ht="12.75" customHeight="1">
      <c r="E158" s="12"/>
      <c r="F158" s="1070"/>
      <c r="G158" s="5"/>
    </row>
    <row r="159" spans="5:7" ht="12.75" customHeight="1">
      <c r="E159" s="12"/>
      <c r="F159" s="1070"/>
      <c r="G159" s="5"/>
    </row>
    <row r="160" spans="5:7" ht="12.75" customHeight="1">
      <c r="E160" s="12"/>
      <c r="F160" s="1070"/>
      <c r="G160" s="5"/>
    </row>
    <row r="161" spans="5:7" ht="12.75" customHeight="1">
      <c r="E161" s="12"/>
      <c r="F161" s="1070"/>
      <c r="G161" s="5"/>
    </row>
    <row r="162" spans="5:7" ht="12.75" customHeight="1">
      <c r="E162" s="12"/>
      <c r="F162" s="1070"/>
      <c r="G162" s="5"/>
    </row>
    <row r="163" spans="5:7" ht="12.75" customHeight="1">
      <c r="E163" s="12"/>
      <c r="F163" s="1070"/>
      <c r="G163" s="5"/>
    </row>
    <row r="164" spans="5:7" ht="12.75" customHeight="1">
      <c r="E164" s="12"/>
      <c r="F164" s="1070"/>
      <c r="G164" s="5"/>
    </row>
    <row r="165" spans="5:7" ht="12.75" customHeight="1">
      <c r="E165" s="12"/>
      <c r="F165" s="1070"/>
      <c r="G165" s="5"/>
    </row>
    <row r="166" spans="5:7" ht="12.75" customHeight="1">
      <c r="E166" s="12"/>
      <c r="F166" s="1070"/>
      <c r="G166" s="5"/>
    </row>
    <row r="167" spans="5:7" ht="12.75" customHeight="1">
      <c r="E167" s="12"/>
      <c r="F167" s="1070"/>
      <c r="G167" s="5"/>
    </row>
    <row r="168" spans="5:7" ht="12.75" customHeight="1">
      <c r="E168" s="12"/>
      <c r="F168" s="1070"/>
      <c r="G168" s="5"/>
    </row>
    <row r="169" spans="5:7" ht="12.75" customHeight="1">
      <c r="E169" s="12"/>
      <c r="F169" s="1070"/>
      <c r="G169" s="5"/>
    </row>
    <row r="170" spans="5:7" ht="12.75" customHeight="1">
      <c r="E170" s="12"/>
      <c r="F170" s="1070"/>
      <c r="G170" s="5"/>
    </row>
    <row r="171" spans="5:7" ht="12.75" customHeight="1">
      <c r="E171" s="12"/>
      <c r="F171" s="1070"/>
      <c r="G171" s="5"/>
    </row>
    <row r="172" spans="5:7" ht="12.75" customHeight="1">
      <c r="E172" s="12"/>
      <c r="F172" s="1070"/>
      <c r="G172" s="5"/>
    </row>
    <row r="173" spans="5:7" ht="12.75" customHeight="1">
      <c r="E173" s="12"/>
      <c r="F173" s="1070"/>
      <c r="G173" s="5"/>
    </row>
    <row r="174" spans="5:7" ht="12.75" customHeight="1">
      <c r="E174" s="12"/>
      <c r="F174" s="1070"/>
      <c r="G174" s="5"/>
    </row>
    <row r="175" spans="5:7" ht="12.75" customHeight="1">
      <c r="E175" s="12"/>
      <c r="F175" s="1070"/>
      <c r="G175" s="5"/>
    </row>
    <row r="176" spans="5:7" ht="12.75" customHeight="1">
      <c r="E176" s="12"/>
      <c r="F176" s="1070"/>
      <c r="G176" s="5"/>
    </row>
    <row r="177" spans="5:7" ht="12.75" customHeight="1">
      <c r="E177" s="12"/>
      <c r="F177" s="1070"/>
      <c r="G177" s="5"/>
    </row>
    <row r="178" spans="5:7" ht="12.75" customHeight="1">
      <c r="E178" s="12"/>
      <c r="F178" s="1070"/>
      <c r="G178" s="5"/>
    </row>
    <row r="179" spans="5:7" ht="12.75" customHeight="1">
      <c r="E179" s="12"/>
      <c r="F179" s="1070"/>
      <c r="G179" s="5"/>
    </row>
    <row r="180" spans="5:7" ht="12.75" customHeight="1">
      <c r="E180" s="12"/>
      <c r="F180" s="1070"/>
      <c r="G180" s="5"/>
    </row>
    <row r="181" spans="5:7" ht="12.75" customHeight="1">
      <c r="E181" s="12"/>
      <c r="F181" s="1070"/>
      <c r="G181" s="5"/>
    </row>
    <row r="182" spans="5:7" ht="12.75" customHeight="1">
      <c r="E182" s="12"/>
      <c r="F182" s="1070"/>
      <c r="G182" s="5"/>
    </row>
    <row r="183" spans="5:7" ht="12.75" customHeight="1">
      <c r="E183" s="12"/>
      <c r="F183" s="1070"/>
      <c r="G183" s="5"/>
    </row>
    <row r="184" spans="5:7" ht="12.75" customHeight="1">
      <c r="E184" s="12"/>
      <c r="F184" s="1070"/>
      <c r="G184" s="5"/>
    </row>
    <row r="185" spans="5:7" ht="12.75" customHeight="1">
      <c r="E185" s="12"/>
      <c r="F185" s="1070"/>
      <c r="G185" s="5"/>
    </row>
    <row r="186" spans="5:7" ht="12.75" customHeight="1">
      <c r="E186" s="12"/>
      <c r="F186" s="1070"/>
      <c r="G186" s="5"/>
    </row>
    <row r="187" spans="5:7" ht="12.75" customHeight="1">
      <c r="E187" s="12"/>
      <c r="F187" s="1070"/>
      <c r="G187" s="5"/>
    </row>
    <row r="188" spans="5:7" ht="12.75" customHeight="1">
      <c r="E188" s="12"/>
      <c r="F188" s="1070"/>
      <c r="G188" s="5"/>
    </row>
    <row r="189" spans="5:7" ht="12.75" customHeight="1">
      <c r="E189" s="12"/>
      <c r="F189" s="1070"/>
      <c r="G189" s="5"/>
    </row>
    <row r="190" spans="5:7" ht="12.75" customHeight="1">
      <c r="E190" s="12"/>
      <c r="F190" s="1070"/>
      <c r="G190" s="5"/>
    </row>
    <row r="191" spans="5:7" ht="12.75" customHeight="1">
      <c r="E191" s="12"/>
      <c r="F191" s="1070"/>
      <c r="G191" s="5"/>
    </row>
    <row r="192" spans="5:7" ht="12.75" customHeight="1">
      <c r="E192" s="12"/>
      <c r="F192" s="1070"/>
      <c r="G192" s="5"/>
    </row>
    <row r="193" spans="5:7" ht="12.75" customHeight="1">
      <c r="E193" s="12"/>
      <c r="F193" s="1070"/>
      <c r="G193" s="5"/>
    </row>
    <row r="194" spans="5:7" ht="12.75" customHeight="1">
      <c r="E194" s="12"/>
      <c r="F194" s="1070"/>
      <c r="G194" s="5"/>
    </row>
    <row r="195" spans="5:7" ht="12.75" customHeight="1">
      <c r="E195" s="12"/>
      <c r="F195" s="1070"/>
      <c r="G195" s="5"/>
    </row>
    <row r="196" spans="5:7" ht="12.75" customHeight="1">
      <c r="E196" s="12"/>
      <c r="F196" s="1070"/>
      <c r="G196" s="5"/>
    </row>
    <row r="197" spans="5:7" ht="12.75" customHeight="1">
      <c r="E197" s="12"/>
      <c r="F197" s="1070"/>
      <c r="G197" s="5"/>
    </row>
    <row r="198" spans="5:7" ht="12.75" customHeight="1">
      <c r="E198" s="12"/>
      <c r="F198" s="1070"/>
      <c r="G198" s="5"/>
    </row>
    <row r="199" spans="5:7" ht="12.75" customHeight="1">
      <c r="E199" s="12"/>
      <c r="F199" s="1070"/>
      <c r="G199" s="5"/>
    </row>
    <row r="200" spans="5:7" ht="12.75" customHeight="1">
      <c r="E200" s="12"/>
      <c r="F200" s="1070"/>
      <c r="G200" s="5"/>
    </row>
    <row r="201" spans="5:7" ht="12.75" customHeight="1">
      <c r="E201" s="12"/>
      <c r="F201" s="1070"/>
      <c r="G201" s="5"/>
    </row>
    <row r="202" spans="5:7" ht="12.75" customHeight="1">
      <c r="E202" s="12"/>
      <c r="F202" s="1070"/>
      <c r="G202" s="5"/>
    </row>
    <row r="203" spans="5:7" ht="12.75" customHeight="1">
      <c r="E203" s="12"/>
      <c r="F203" s="1070"/>
      <c r="G203" s="5"/>
    </row>
    <row r="204" spans="5:7" ht="12.75" customHeight="1">
      <c r="E204" s="12"/>
      <c r="F204" s="1070"/>
      <c r="G204" s="5"/>
    </row>
    <row r="205" spans="5:7" ht="12.75" customHeight="1">
      <c r="E205" s="12"/>
      <c r="F205" s="1070"/>
      <c r="G205" s="5"/>
    </row>
    <row r="206" spans="5:7" ht="12.75" customHeight="1">
      <c r="E206" s="12"/>
      <c r="F206" s="1070"/>
      <c r="G206" s="5"/>
    </row>
    <row r="207" spans="5:7" ht="12.75" customHeight="1">
      <c r="E207" s="12"/>
      <c r="F207" s="1070"/>
      <c r="G207" s="5"/>
    </row>
    <row r="208" spans="5:7" ht="12.75" customHeight="1">
      <c r="E208" s="12"/>
      <c r="F208" s="1070"/>
      <c r="G208" s="5"/>
    </row>
    <row r="209" spans="5:7" ht="12.75" customHeight="1">
      <c r="E209" s="12"/>
      <c r="F209" s="1070"/>
      <c r="G209" s="5"/>
    </row>
    <row r="210" spans="5:7" ht="12.75" customHeight="1">
      <c r="E210" s="12"/>
      <c r="F210" s="1070"/>
      <c r="G210" s="5"/>
    </row>
    <row r="211" spans="5:7" ht="12.75" customHeight="1">
      <c r="E211" s="12"/>
      <c r="F211" s="1070"/>
      <c r="G211" s="5"/>
    </row>
    <row r="212" spans="5:7" ht="12.75" customHeight="1">
      <c r="E212" s="12"/>
      <c r="F212" s="1070"/>
      <c r="G212" s="5"/>
    </row>
    <row r="213" spans="5:7" ht="12.75" customHeight="1">
      <c r="E213" s="12"/>
      <c r="F213" s="1070"/>
      <c r="G213" s="5"/>
    </row>
    <row r="214" spans="5:7" ht="12.75" customHeight="1">
      <c r="E214" s="12"/>
      <c r="F214" s="1070"/>
      <c r="G214" s="5"/>
    </row>
    <row r="215" spans="5:7" ht="12.75" customHeight="1">
      <c r="E215" s="12"/>
      <c r="F215" s="1070"/>
      <c r="G215" s="5"/>
    </row>
    <row r="216" spans="5:7" ht="12.75" customHeight="1">
      <c r="E216" s="12"/>
      <c r="F216" s="1070"/>
      <c r="G216" s="5"/>
    </row>
    <row r="217" spans="5:7" ht="12.75" customHeight="1">
      <c r="E217" s="12"/>
      <c r="F217" s="1070"/>
      <c r="G217" s="5"/>
    </row>
    <row r="218" spans="5:7" ht="12.75" customHeight="1">
      <c r="E218" s="12"/>
      <c r="F218" s="1070"/>
      <c r="G218" s="5"/>
    </row>
    <row r="219" spans="5:7" ht="12.75" customHeight="1">
      <c r="E219" s="12"/>
      <c r="F219" s="1070"/>
      <c r="G219" s="5"/>
    </row>
    <row r="220" spans="5:7" ht="12.75" customHeight="1">
      <c r="E220" s="12"/>
      <c r="F220" s="1070"/>
      <c r="G220" s="5"/>
    </row>
    <row r="221" spans="5:7" ht="12.75" customHeight="1">
      <c r="E221" s="12"/>
      <c r="F221" s="1070"/>
      <c r="G221" s="5"/>
    </row>
    <row r="222" spans="5:7" ht="12.75" customHeight="1">
      <c r="E222" s="12"/>
      <c r="F222" s="1070"/>
      <c r="G222" s="5"/>
    </row>
    <row r="223" spans="5:7" ht="12.75" customHeight="1">
      <c r="E223" s="12"/>
      <c r="F223" s="1070"/>
      <c r="G223" s="5"/>
    </row>
    <row r="224" spans="5:7" ht="12.75" customHeight="1">
      <c r="E224" s="12"/>
      <c r="F224" s="1070"/>
      <c r="G224" s="5"/>
    </row>
    <row r="225" spans="5:7" ht="12.75" customHeight="1">
      <c r="E225" s="12"/>
      <c r="F225" s="1070"/>
      <c r="G225" s="5"/>
    </row>
    <row r="226" spans="5:7" ht="12.75" customHeight="1">
      <c r="E226" s="12"/>
      <c r="F226" s="1070"/>
      <c r="G226" s="5"/>
    </row>
    <row r="227" spans="5:7" ht="12.75" customHeight="1">
      <c r="E227" s="12"/>
      <c r="F227" s="1070"/>
      <c r="G227" s="5"/>
    </row>
    <row r="228" spans="5:7" ht="12.75" customHeight="1">
      <c r="E228" s="12"/>
      <c r="F228" s="1070"/>
      <c r="G228" s="5"/>
    </row>
    <row r="229" spans="5:7" ht="12.75" customHeight="1">
      <c r="E229" s="12"/>
      <c r="F229" s="1070"/>
      <c r="G229" s="5"/>
    </row>
    <row r="230" spans="5:7" ht="12.75" customHeight="1">
      <c r="E230" s="12"/>
      <c r="F230" s="1070"/>
      <c r="G230" s="5"/>
    </row>
    <row r="231" spans="5:7" ht="12.75" customHeight="1">
      <c r="E231" s="12"/>
      <c r="F231" s="1070"/>
      <c r="G231" s="5"/>
    </row>
    <row r="232" spans="5:7" ht="12.75" customHeight="1">
      <c r="E232" s="12"/>
      <c r="F232" s="1070"/>
      <c r="G232" s="5"/>
    </row>
    <row r="233" spans="5:7" ht="12.75" customHeight="1">
      <c r="E233" s="12"/>
      <c r="F233" s="1070"/>
      <c r="G233" s="5"/>
    </row>
    <row r="234" spans="5:7" ht="12.75" customHeight="1">
      <c r="E234" s="12"/>
      <c r="F234" s="1070"/>
      <c r="G234" s="5"/>
    </row>
    <row r="235" spans="5:7" ht="12.75" customHeight="1">
      <c r="E235" s="12"/>
      <c r="F235" s="1070"/>
      <c r="G235" s="5"/>
    </row>
    <row r="236" spans="5:7" ht="12.75" customHeight="1">
      <c r="E236" s="12"/>
      <c r="F236" s="1070"/>
      <c r="G236" s="5"/>
    </row>
    <row r="237" spans="5:7" ht="12.75" customHeight="1">
      <c r="E237" s="12"/>
      <c r="F237" s="1070"/>
      <c r="G237" s="5"/>
    </row>
    <row r="238" spans="5:7" ht="12.75" customHeight="1">
      <c r="E238" s="12"/>
      <c r="F238" s="1070"/>
      <c r="G238" s="5"/>
    </row>
    <row r="239" spans="5:7" ht="12.75" customHeight="1">
      <c r="E239" s="12"/>
      <c r="F239" s="1070"/>
      <c r="G239" s="5"/>
    </row>
    <row r="240" spans="5:7" ht="12.75" customHeight="1">
      <c r="E240" s="12"/>
      <c r="F240" s="1070"/>
      <c r="G240" s="5"/>
    </row>
    <row r="241" spans="5:7" ht="12.75" customHeight="1">
      <c r="E241" s="12"/>
      <c r="F241" s="1070"/>
      <c r="G241" s="5"/>
    </row>
    <row r="242" spans="5:7" ht="12.75" customHeight="1">
      <c r="E242" s="12"/>
      <c r="F242" s="1070"/>
      <c r="G242" s="5"/>
    </row>
    <row r="243" spans="5:7" ht="12.75" customHeight="1">
      <c r="E243" s="12"/>
      <c r="F243" s="1070"/>
      <c r="G243" s="5"/>
    </row>
    <row r="244" spans="5:7" ht="12.75" customHeight="1">
      <c r="E244" s="12"/>
      <c r="F244" s="1070"/>
      <c r="G244" s="5"/>
    </row>
    <row r="245" spans="5:7" ht="12.75" customHeight="1">
      <c r="E245" s="12"/>
      <c r="F245" s="1070"/>
      <c r="G245" s="5"/>
    </row>
    <row r="246" spans="5:7" ht="12.75" customHeight="1">
      <c r="E246" s="12"/>
      <c r="F246" s="1070"/>
      <c r="G246" s="5"/>
    </row>
    <row r="247" spans="5:7" ht="12.75" customHeight="1">
      <c r="E247" s="12"/>
      <c r="F247" s="1070"/>
      <c r="G247" s="5"/>
    </row>
    <row r="248" spans="5:7" ht="12.75" customHeight="1">
      <c r="E248" s="12"/>
      <c r="F248" s="1070"/>
      <c r="G248" s="5"/>
    </row>
    <row r="249" spans="5:7" ht="12.75" customHeight="1">
      <c r="E249" s="12"/>
      <c r="F249" s="1070"/>
      <c r="G249" s="5"/>
    </row>
    <row r="250" spans="5:7" ht="12.75" customHeight="1">
      <c r="E250" s="12"/>
      <c r="F250" s="1070"/>
      <c r="G250" s="5"/>
    </row>
    <row r="251" spans="5:7" ht="12.75" customHeight="1">
      <c r="E251" s="12"/>
      <c r="F251" s="1070"/>
      <c r="G251" s="5"/>
    </row>
    <row r="252" spans="5:7" ht="12.75" customHeight="1">
      <c r="E252" s="12"/>
      <c r="F252" s="1070"/>
      <c r="G252" s="5"/>
    </row>
    <row r="253" spans="5:7" ht="12.75" customHeight="1">
      <c r="E253" s="12"/>
      <c r="F253" s="1070"/>
      <c r="G253" s="5"/>
    </row>
    <row r="254" spans="5:7" ht="12.75" customHeight="1">
      <c r="E254" s="12"/>
      <c r="F254" s="1070"/>
      <c r="G254" s="5"/>
    </row>
    <row r="255" spans="5:7" ht="12.75" customHeight="1">
      <c r="E255" s="12"/>
      <c r="F255" s="1070"/>
      <c r="G255" s="5"/>
    </row>
    <row r="256" spans="5:7" ht="12.75" customHeight="1">
      <c r="E256" s="12"/>
      <c r="F256" s="1070"/>
      <c r="G256" s="5"/>
    </row>
    <row r="257" spans="5:7" ht="12.75" customHeight="1">
      <c r="E257" s="12"/>
      <c r="F257" s="1070"/>
      <c r="G257" s="5"/>
    </row>
    <row r="258" spans="5:7" ht="12.75" customHeight="1">
      <c r="E258" s="12"/>
      <c r="F258" s="1070"/>
      <c r="G258" s="5"/>
    </row>
    <row r="259" spans="5:7" ht="12.75" customHeight="1">
      <c r="E259" s="12"/>
      <c r="F259" s="1070"/>
      <c r="G259" s="5"/>
    </row>
    <row r="260" spans="5:7" ht="12.75" customHeight="1">
      <c r="E260" s="12"/>
      <c r="F260" s="1070"/>
      <c r="G260" s="5"/>
    </row>
    <row r="261" spans="5:7" ht="12.75" customHeight="1">
      <c r="E261" s="12"/>
      <c r="F261" s="1070"/>
      <c r="G261" s="5"/>
    </row>
    <row r="262" spans="5:7" ht="12.75" customHeight="1">
      <c r="E262" s="12"/>
      <c r="F262" s="1070"/>
      <c r="G262" s="5"/>
    </row>
    <row r="263" spans="5:7" ht="12.75" customHeight="1">
      <c r="E263" s="12"/>
      <c r="F263" s="1070"/>
      <c r="G263" s="5"/>
    </row>
    <row r="264" spans="5:7" ht="12.75" customHeight="1">
      <c r="E264" s="12"/>
      <c r="F264" s="1070"/>
      <c r="G264" s="5"/>
    </row>
    <row r="265" spans="5:7" ht="12.75" customHeight="1">
      <c r="E265" s="12"/>
      <c r="F265" s="1070"/>
      <c r="G265" s="5"/>
    </row>
    <row r="266" spans="5:7" ht="12.75" customHeight="1">
      <c r="E266" s="12"/>
      <c r="F266" s="1070"/>
      <c r="G266" s="5"/>
    </row>
    <row r="267" spans="5:7" ht="12.75" customHeight="1">
      <c r="E267" s="12"/>
      <c r="F267" s="1070"/>
      <c r="G267" s="5"/>
    </row>
    <row r="268" spans="5:7" ht="12.75" customHeight="1">
      <c r="E268" s="12"/>
      <c r="F268" s="1070"/>
      <c r="G268" s="5"/>
    </row>
    <row r="269" spans="5:7" ht="12.75" customHeight="1">
      <c r="E269" s="12"/>
      <c r="F269" s="1070"/>
      <c r="G269" s="5"/>
    </row>
    <row r="270" spans="5:7" ht="12.75" customHeight="1">
      <c r="E270" s="12"/>
      <c r="F270" s="1070"/>
      <c r="G270" s="5"/>
    </row>
    <row r="271" spans="5:7" ht="12.75" customHeight="1">
      <c r="E271" s="12"/>
      <c r="F271" s="1070"/>
      <c r="G271" s="5"/>
    </row>
    <row r="272" spans="5:7" ht="12.75" customHeight="1">
      <c r="E272" s="12"/>
      <c r="F272" s="1070"/>
      <c r="G272" s="5"/>
    </row>
    <row r="273" spans="5:7" ht="12.75" customHeight="1">
      <c r="E273" s="12"/>
      <c r="F273" s="1070"/>
      <c r="G273" s="5"/>
    </row>
    <row r="274" spans="5:7" ht="12.75" customHeight="1">
      <c r="E274" s="12"/>
      <c r="F274" s="1070"/>
      <c r="G274" s="5"/>
    </row>
    <row r="275" spans="5:7" ht="12.75" customHeight="1">
      <c r="E275" s="12"/>
      <c r="F275" s="1070"/>
      <c r="G275" s="5"/>
    </row>
    <row r="276" spans="5:7" ht="12.75" customHeight="1">
      <c r="E276" s="12"/>
      <c r="F276" s="1070"/>
      <c r="G276" s="5"/>
    </row>
    <row r="277" spans="5:7" ht="12.75" customHeight="1">
      <c r="E277" s="12"/>
      <c r="F277" s="1070"/>
      <c r="G277" s="5"/>
    </row>
    <row r="278" spans="5:7" ht="12.75" customHeight="1">
      <c r="E278" s="12"/>
      <c r="F278" s="1070"/>
      <c r="G278" s="5"/>
    </row>
    <row r="279" spans="5:7" ht="12.75" customHeight="1">
      <c r="E279" s="12"/>
      <c r="F279" s="1070"/>
      <c r="G279" s="5"/>
    </row>
    <row r="280" spans="5:7" ht="12.75" customHeight="1">
      <c r="E280" s="12"/>
      <c r="F280" s="1070"/>
      <c r="G280" s="5"/>
    </row>
    <row r="281" spans="5:7" ht="12.75" customHeight="1">
      <c r="E281" s="12"/>
      <c r="F281" s="1070"/>
      <c r="G281" s="5"/>
    </row>
    <row r="282" spans="5:7" ht="12.75" customHeight="1">
      <c r="E282" s="12"/>
      <c r="F282" s="1070"/>
      <c r="G282" s="5"/>
    </row>
    <row r="283" spans="5:7" ht="12.75" customHeight="1">
      <c r="E283" s="12"/>
      <c r="F283" s="1070"/>
      <c r="G283" s="5"/>
    </row>
    <row r="284" spans="5:7" ht="12.75" customHeight="1">
      <c r="E284" s="12"/>
      <c r="F284" s="1070"/>
      <c r="G284" s="5"/>
    </row>
    <row r="285" spans="5:7" ht="12.75" customHeight="1">
      <c r="E285" s="12"/>
      <c r="F285" s="1070"/>
      <c r="G285" s="5"/>
    </row>
    <row r="286" spans="5:7" ht="12.75" customHeight="1">
      <c r="E286" s="12"/>
      <c r="F286" s="1070"/>
      <c r="G286" s="5"/>
    </row>
    <row r="287" spans="5:7" ht="12.75" customHeight="1">
      <c r="E287" s="12"/>
      <c r="F287" s="1070"/>
      <c r="G287" s="5"/>
    </row>
    <row r="288" spans="5:7" ht="12.75" customHeight="1">
      <c r="E288" s="12"/>
      <c r="F288" s="1070"/>
      <c r="G288" s="5"/>
    </row>
    <row r="289" spans="5:7" ht="12.75" customHeight="1">
      <c r="E289" s="12"/>
      <c r="F289" s="1070"/>
      <c r="G289" s="5"/>
    </row>
    <row r="290" spans="5:7" ht="12.75" customHeight="1">
      <c r="E290" s="12"/>
      <c r="F290" s="1070"/>
      <c r="G290" s="5"/>
    </row>
    <row r="291" spans="5:7" ht="12.75" customHeight="1">
      <c r="E291" s="12"/>
      <c r="F291" s="1070"/>
      <c r="G291" s="5"/>
    </row>
    <row r="292" spans="5:7" ht="12.75" customHeight="1">
      <c r="E292" s="12"/>
      <c r="F292" s="1070"/>
      <c r="G292" s="5"/>
    </row>
    <row r="293" spans="5:7" ht="12.75" customHeight="1">
      <c r="E293" s="12"/>
      <c r="F293" s="1070"/>
      <c r="G293" s="5"/>
    </row>
    <row r="294" spans="5:7" ht="12.75" customHeight="1">
      <c r="E294" s="12"/>
      <c r="F294" s="1070"/>
      <c r="G294" s="5"/>
    </row>
    <row r="295" spans="5:7" ht="12.75" customHeight="1">
      <c r="E295" s="12"/>
      <c r="F295" s="1070"/>
      <c r="G295" s="5"/>
    </row>
    <row r="296" spans="5:7" ht="12.75" customHeight="1">
      <c r="E296" s="12"/>
      <c r="F296" s="1070"/>
      <c r="G296" s="5"/>
    </row>
    <row r="297" spans="5:7" ht="12.75" customHeight="1">
      <c r="E297" s="12"/>
      <c r="F297" s="1070"/>
      <c r="G297" s="5"/>
    </row>
    <row r="298" spans="5:7" ht="12.75" customHeight="1">
      <c r="E298" s="12"/>
      <c r="F298" s="1070"/>
      <c r="G298" s="5"/>
    </row>
    <row r="299" spans="5:7" ht="12.75" customHeight="1">
      <c r="E299" s="12"/>
      <c r="F299" s="1070"/>
      <c r="G299" s="5"/>
    </row>
    <row r="300" spans="5:7" ht="12.75" customHeight="1">
      <c r="E300" s="12"/>
      <c r="F300" s="1070"/>
      <c r="G300" s="5"/>
    </row>
    <row r="301" spans="5:7" ht="12.75" customHeight="1">
      <c r="E301" s="12"/>
      <c r="F301" s="1070"/>
      <c r="G301" s="5"/>
    </row>
    <row r="302" spans="5:7" ht="12.75" customHeight="1">
      <c r="E302" s="12"/>
      <c r="F302" s="1070"/>
      <c r="G302" s="5"/>
    </row>
    <row r="303" spans="5:7" ht="12.75" customHeight="1">
      <c r="E303" s="12"/>
      <c r="F303" s="1070"/>
      <c r="G303" s="5"/>
    </row>
    <row r="304" spans="5:7" ht="12.75" customHeight="1">
      <c r="E304" s="12"/>
      <c r="F304" s="1070"/>
      <c r="G304" s="5"/>
    </row>
    <row r="305" spans="5:7" ht="12.75" customHeight="1">
      <c r="E305" s="12"/>
      <c r="F305" s="1070"/>
      <c r="G305" s="5"/>
    </row>
    <row r="306" spans="5:7" ht="12.75" customHeight="1">
      <c r="E306" s="12"/>
      <c r="F306" s="1070"/>
      <c r="G306" s="5"/>
    </row>
    <row r="307" spans="5:7" ht="12.75" customHeight="1">
      <c r="E307" s="12"/>
      <c r="F307" s="1070"/>
      <c r="G307" s="5"/>
    </row>
    <row r="308" spans="5:7" ht="12.75" customHeight="1">
      <c r="E308" s="12"/>
      <c r="F308" s="1070"/>
      <c r="G308" s="5"/>
    </row>
    <row r="309" spans="5:7" ht="12.75" customHeight="1">
      <c r="E309" s="12"/>
      <c r="F309" s="1070"/>
      <c r="G309" s="5"/>
    </row>
    <row r="310" spans="5:7" ht="12.75" customHeight="1">
      <c r="E310" s="12"/>
      <c r="F310" s="1070"/>
      <c r="G310" s="5"/>
    </row>
    <row r="311" spans="5:7" ht="12.75" customHeight="1">
      <c r="E311" s="12"/>
      <c r="F311" s="1070"/>
      <c r="G311" s="5"/>
    </row>
    <row r="312" spans="5:7" ht="12.75" customHeight="1">
      <c r="E312" s="12"/>
      <c r="F312" s="1070"/>
      <c r="G312" s="5"/>
    </row>
    <row r="313" spans="5:7" ht="12.75" customHeight="1">
      <c r="E313" s="12"/>
      <c r="F313" s="1070"/>
      <c r="G313" s="5"/>
    </row>
    <row r="314" spans="5:7" ht="12.75" customHeight="1">
      <c r="E314" s="12"/>
      <c r="F314" s="1070"/>
      <c r="G314" s="5"/>
    </row>
    <row r="315" spans="5:7" ht="12.75" customHeight="1">
      <c r="E315" s="12"/>
      <c r="F315" s="1070"/>
      <c r="G315" s="5"/>
    </row>
    <row r="316" spans="5:7" ht="12.75" customHeight="1">
      <c r="E316" s="12"/>
      <c r="F316" s="1070"/>
      <c r="G316" s="5"/>
    </row>
    <row r="317" spans="5:7" ht="12.75" customHeight="1">
      <c r="E317" s="12"/>
      <c r="F317" s="1070"/>
      <c r="G317" s="5"/>
    </row>
    <row r="318" spans="5:7" ht="12.75" customHeight="1">
      <c r="E318" s="12"/>
      <c r="F318" s="1070"/>
      <c r="G318" s="5"/>
    </row>
    <row r="319" spans="5:7" ht="12.75" customHeight="1">
      <c r="E319" s="12"/>
      <c r="F319" s="1070"/>
      <c r="G319" s="5"/>
    </row>
    <row r="320" spans="5:7" ht="12.75" customHeight="1">
      <c r="E320" s="12"/>
      <c r="F320" s="1070"/>
      <c r="G320" s="5"/>
    </row>
    <row r="321" spans="5:7" ht="12.75" customHeight="1">
      <c r="E321" s="12"/>
      <c r="F321" s="1070"/>
      <c r="G321" s="5"/>
    </row>
    <row r="322" spans="5:7" ht="12.75" customHeight="1">
      <c r="E322" s="12"/>
      <c r="F322" s="1070"/>
      <c r="G322" s="5"/>
    </row>
    <row r="323" spans="5:7" ht="12.75" customHeight="1">
      <c r="E323" s="12"/>
      <c r="F323" s="1070"/>
      <c r="G323" s="5"/>
    </row>
    <row r="324" spans="5:7" ht="12.75" customHeight="1">
      <c r="E324" s="12"/>
      <c r="F324" s="1070"/>
      <c r="G324" s="5"/>
    </row>
    <row r="325" spans="5:7" ht="12.75" customHeight="1">
      <c r="E325" s="12"/>
      <c r="F325" s="1070"/>
      <c r="G325" s="5"/>
    </row>
    <row r="326" spans="5:7" ht="12.75" customHeight="1">
      <c r="E326" s="12"/>
      <c r="F326" s="1070"/>
      <c r="G326" s="5"/>
    </row>
    <row r="327" spans="5:7" ht="12.75" customHeight="1">
      <c r="E327" s="12"/>
      <c r="F327" s="1070"/>
      <c r="G327" s="5"/>
    </row>
    <row r="328" spans="5:7" ht="12.75" customHeight="1">
      <c r="E328" s="12"/>
      <c r="F328" s="1070"/>
      <c r="G328" s="5"/>
    </row>
    <row r="329" spans="5:7" ht="12.75" customHeight="1">
      <c r="E329" s="12"/>
      <c r="F329" s="1070"/>
      <c r="G329" s="5"/>
    </row>
    <row r="330" spans="5:7" ht="12.75" customHeight="1">
      <c r="E330" s="12"/>
      <c r="F330" s="1070"/>
      <c r="G330" s="5"/>
    </row>
    <row r="331" spans="5:7" ht="12.75" customHeight="1">
      <c r="E331" s="12"/>
      <c r="F331" s="1070"/>
      <c r="G331" s="5"/>
    </row>
    <row r="332" spans="5:7" ht="12.75" customHeight="1">
      <c r="E332" s="12"/>
      <c r="F332" s="1070"/>
      <c r="G332" s="5"/>
    </row>
    <row r="333" spans="5:7" ht="12.75" customHeight="1">
      <c r="E333" s="12"/>
      <c r="F333" s="1070"/>
      <c r="G333" s="5"/>
    </row>
    <row r="334" spans="5:7" ht="12.75" customHeight="1">
      <c r="E334" s="12"/>
      <c r="F334" s="1070"/>
      <c r="G334" s="5"/>
    </row>
    <row r="335" spans="5:7" ht="12.75" customHeight="1">
      <c r="E335" s="12"/>
      <c r="F335" s="1070"/>
      <c r="G335" s="5"/>
    </row>
    <row r="336" spans="5:7" ht="12.75" customHeight="1">
      <c r="E336" s="12"/>
      <c r="F336" s="1070"/>
      <c r="G336" s="5"/>
    </row>
    <row r="337" spans="5:7" ht="12.75" customHeight="1">
      <c r="E337" s="12"/>
      <c r="F337" s="1070"/>
      <c r="G337" s="5"/>
    </row>
    <row r="338" spans="5:7" ht="12.75" customHeight="1">
      <c r="E338" s="12"/>
      <c r="F338" s="1070"/>
      <c r="G338" s="5"/>
    </row>
    <row r="339" spans="5:7" ht="12.75" customHeight="1">
      <c r="E339" s="12"/>
      <c r="F339" s="1070"/>
      <c r="G339" s="5"/>
    </row>
    <row r="340" spans="5:7" ht="12.75" customHeight="1">
      <c r="E340" s="12"/>
      <c r="F340" s="1070"/>
      <c r="G340" s="5"/>
    </row>
    <row r="341" spans="5:7" ht="12.75" customHeight="1">
      <c r="E341" s="12"/>
      <c r="F341" s="1070"/>
      <c r="G341" s="5"/>
    </row>
    <row r="342" spans="5:7" ht="12.75" customHeight="1">
      <c r="E342" s="12"/>
      <c r="F342" s="1070"/>
      <c r="G342" s="5"/>
    </row>
    <row r="343" spans="5:7" ht="12.75" customHeight="1">
      <c r="E343" s="12"/>
      <c r="F343" s="1070"/>
      <c r="G343" s="5"/>
    </row>
    <row r="344" spans="5:7" ht="12.75" customHeight="1">
      <c r="E344" s="12"/>
      <c r="F344" s="1070"/>
      <c r="G344" s="5"/>
    </row>
    <row r="345" spans="5:7" ht="12.75" customHeight="1">
      <c r="E345" s="12"/>
      <c r="F345" s="1070"/>
      <c r="G345" s="5"/>
    </row>
    <row r="346" spans="5:7" ht="12.75" customHeight="1">
      <c r="E346" s="12"/>
      <c r="F346" s="1070"/>
      <c r="G346" s="5"/>
    </row>
    <row r="347" spans="5:7" ht="12.75" customHeight="1">
      <c r="E347" s="12"/>
      <c r="F347" s="1070"/>
      <c r="G347" s="5"/>
    </row>
    <row r="348" spans="5:7" ht="12.75" customHeight="1">
      <c r="E348" s="12"/>
      <c r="F348" s="1070"/>
      <c r="G348" s="5"/>
    </row>
    <row r="349" spans="5:7" ht="12.75" customHeight="1">
      <c r="E349" s="12"/>
      <c r="F349" s="1070"/>
      <c r="G349" s="5"/>
    </row>
    <row r="350" spans="5:7" ht="12.75" customHeight="1">
      <c r="E350" s="12"/>
      <c r="F350" s="1070"/>
      <c r="G350" s="5"/>
    </row>
    <row r="351" spans="5:7" ht="12.75" customHeight="1">
      <c r="E351" s="12"/>
      <c r="F351" s="1070"/>
      <c r="G351" s="5"/>
    </row>
    <row r="352" spans="5:7" ht="12.75" customHeight="1">
      <c r="E352" s="12"/>
      <c r="F352" s="1070"/>
      <c r="G352" s="5"/>
    </row>
    <row r="353" spans="5:7" ht="12.75" customHeight="1">
      <c r="E353" s="12"/>
      <c r="F353" s="1070"/>
      <c r="G353" s="5"/>
    </row>
    <row r="354" spans="5:7" ht="12.75" customHeight="1">
      <c r="E354" s="12"/>
      <c r="F354" s="1070"/>
      <c r="G354" s="5"/>
    </row>
    <row r="355" spans="5:7" ht="12.75" customHeight="1">
      <c r="E355" s="12"/>
      <c r="F355" s="1070"/>
      <c r="G355" s="5"/>
    </row>
    <row r="356" spans="5:7" ht="12.75" customHeight="1">
      <c r="E356" s="12"/>
      <c r="F356" s="1070"/>
      <c r="G356" s="5"/>
    </row>
    <row r="357" spans="5:7" ht="12.75" customHeight="1">
      <c r="E357" s="12"/>
      <c r="F357" s="1070"/>
      <c r="G357" s="5"/>
    </row>
    <row r="358" spans="5:7" ht="12.75" customHeight="1">
      <c r="E358" s="12"/>
      <c r="F358" s="1070"/>
      <c r="G358" s="5"/>
    </row>
    <row r="359" spans="5:7" ht="12.75" customHeight="1">
      <c r="E359" s="12"/>
      <c r="F359" s="1070"/>
      <c r="G359" s="5"/>
    </row>
    <row r="360" spans="5:7" ht="12.75" customHeight="1">
      <c r="E360" s="12"/>
      <c r="F360" s="1070"/>
      <c r="G360" s="5"/>
    </row>
    <row r="361" spans="5:7" ht="12.75" customHeight="1">
      <c r="E361" s="12"/>
      <c r="F361" s="1070"/>
      <c r="G361" s="5"/>
    </row>
    <row r="362" spans="5:7" ht="12.75" customHeight="1">
      <c r="E362" s="12"/>
      <c r="F362" s="1070"/>
      <c r="G362" s="5"/>
    </row>
    <row r="363" spans="5:7" ht="12.75" customHeight="1">
      <c r="E363" s="12"/>
      <c r="F363" s="1070"/>
      <c r="G363" s="5"/>
    </row>
    <row r="364" spans="5:7" ht="12.75" customHeight="1">
      <c r="E364" s="12"/>
      <c r="F364" s="1070"/>
      <c r="G364" s="5"/>
    </row>
    <row r="365" spans="5:7" ht="12.75" customHeight="1">
      <c r="E365" s="12"/>
      <c r="F365" s="1070"/>
      <c r="G365" s="5"/>
    </row>
    <row r="366" spans="5:7" ht="12.75" customHeight="1">
      <c r="E366" s="12"/>
      <c r="F366" s="1070"/>
      <c r="G366" s="5"/>
    </row>
    <row r="367" spans="5:7" ht="12.75" customHeight="1">
      <c r="E367" s="12"/>
      <c r="F367" s="1070"/>
      <c r="G367" s="5"/>
    </row>
    <row r="368" spans="5:7" ht="12.75" customHeight="1">
      <c r="E368" s="12"/>
      <c r="F368" s="1070"/>
      <c r="G368" s="5"/>
    </row>
    <row r="369" spans="5:7" ht="12.75" customHeight="1">
      <c r="E369" s="12"/>
      <c r="F369" s="1070"/>
      <c r="G369" s="5"/>
    </row>
    <row r="370" spans="5:7" ht="12.75" customHeight="1">
      <c r="E370" s="12"/>
      <c r="F370" s="1070"/>
      <c r="G370" s="5"/>
    </row>
    <row r="371" spans="5:7" ht="12.75" customHeight="1">
      <c r="E371" s="12"/>
      <c r="F371" s="1070"/>
      <c r="G371" s="5"/>
    </row>
    <row r="372" spans="5:7" ht="12.75" customHeight="1">
      <c r="E372" s="12"/>
      <c r="F372" s="1070"/>
      <c r="G372" s="5"/>
    </row>
    <row r="373" spans="5:7" ht="12.75" customHeight="1">
      <c r="E373" s="12"/>
      <c r="F373" s="1070"/>
      <c r="G373" s="5"/>
    </row>
    <row r="374" spans="5:7" ht="12.75" customHeight="1">
      <c r="E374" s="12"/>
      <c r="F374" s="1070"/>
      <c r="G374" s="5"/>
    </row>
    <row r="375" spans="5:7" ht="12.75" customHeight="1">
      <c r="E375" s="12"/>
      <c r="F375" s="1070"/>
      <c r="G375" s="5"/>
    </row>
    <row r="376" spans="5:7" ht="12.75" customHeight="1">
      <c r="E376" s="12"/>
      <c r="F376" s="1070"/>
      <c r="G376" s="5"/>
    </row>
    <row r="377" spans="5:7" ht="12.75" customHeight="1">
      <c r="E377" s="12"/>
      <c r="F377" s="1070"/>
      <c r="G377" s="5"/>
    </row>
    <row r="378" spans="5:7" ht="12.75" customHeight="1">
      <c r="E378" s="12"/>
      <c r="F378" s="1070"/>
      <c r="G378" s="5"/>
    </row>
    <row r="379" spans="5:7" ht="12.75" customHeight="1">
      <c r="E379" s="12"/>
      <c r="F379" s="1070"/>
      <c r="G379" s="5"/>
    </row>
    <row r="380" spans="5:7" ht="12.75" customHeight="1">
      <c r="E380" s="12"/>
      <c r="F380" s="1070"/>
      <c r="G380" s="5"/>
    </row>
    <row r="381" spans="5:7" ht="12.75" customHeight="1">
      <c r="E381" s="12"/>
      <c r="F381" s="1070"/>
      <c r="G381" s="5"/>
    </row>
    <row r="382" spans="5:7" ht="12.75" customHeight="1">
      <c r="E382" s="12"/>
      <c r="F382" s="1070"/>
      <c r="G382" s="5"/>
    </row>
    <row r="383" spans="5:7" ht="12.75" customHeight="1">
      <c r="E383" s="12"/>
      <c r="F383" s="1070"/>
      <c r="G383" s="5"/>
    </row>
    <row r="384" spans="5:7" ht="12.75" customHeight="1">
      <c r="E384" s="12"/>
      <c r="F384" s="1070"/>
      <c r="G384" s="5"/>
    </row>
    <row r="385" spans="5:7" ht="12.75" customHeight="1">
      <c r="E385" s="12"/>
      <c r="F385" s="1070"/>
      <c r="G385" s="5"/>
    </row>
    <row r="386" spans="5:7" ht="12.75" customHeight="1">
      <c r="E386" s="12"/>
      <c r="F386" s="1070"/>
      <c r="G386" s="5"/>
    </row>
    <row r="387" spans="5:7" ht="12.75" customHeight="1">
      <c r="E387" s="12"/>
      <c r="F387" s="1070"/>
      <c r="G387" s="5"/>
    </row>
    <row r="388" spans="5:7" ht="12.75" customHeight="1">
      <c r="E388" s="12"/>
      <c r="F388" s="1070"/>
      <c r="G388" s="5"/>
    </row>
    <row r="389" spans="5:7" ht="12.75" customHeight="1">
      <c r="E389" s="12"/>
      <c r="F389" s="1070"/>
      <c r="G389" s="5"/>
    </row>
    <row r="390" spans="5:7" ht="12.75" customHeight="1">
      <c r="E390" s="12"/>
      <c r="F390" s="1070"/>
      <c r="G390" s="5"/>
    </row>
    <row r="391" spans="5:7" ht="12.75" customHeight="1">
      <c r="E391" s="12"/>
      <c r="F391" s="1070"/>
      <c r="G391" s="5"/>
    </row>
    <row r="392" spans="5:7" ht="12.75" customHeight="1">
      <c r="E392" s="12"/>
      <c r="F392" s="1070"/>
      <c r="G392" s="5"/>
    </row>
    <row r="393" spans="5:7" ht="12.75" customHeight="1">
      <c r="E393" s="12"/>
      <c r="F393" s="1070"/>
      <c r="G393" s="5"/>
    </row>
    <row r="394" spans="5:7" ht="12.75" customHeight="1">
      <c r="E394" s="12"/>
      <c r="F394" s="1070"/>
      <c r="G394" s="5"/>
    </row>
    <row r="395" spans="5:7" ht="12.75" customHeight="1">
      <c r="E395" s="12"/>
      <c r="F395" s="1070"/>
      <c r="G395" s="5"/>
    </row>
    <row r="396" spans="5:7" ht="12.75" customHeight="1">
      <c r="E396" s="12"/>
      <c r="F396" s="1070"/>
      <c r="G396" s="5"/>
    </row>
    <row r="397" spans="5:7" ht="12.75" customHeight="1">
      <c r="E397" s="12"/>
      <c r="F397" s="1070"/>
      <c r="G397" s="5"/>
    </row>
    <row r="398" spans="5:7" ht="12.75" customHeight="1">
      <c r="E398" s="12"/>
      <c r="F398" s="1070"/>
      <c r="G398" s="5"/>
    </row>
    <row r="399" spans="5:7" ht="12.75" customHeight="1">
      <c r="E399" s="12"/>
      <c r="F399" s="1070"/>
      <c r="G399" s="5"/>
    </row>
    <row r="400" spans="5:7" ht="12.75" customHeight="1">
      <c r="E400" s="12"/>
      <c r="F400" s="1070"/>
      <c r="G400" s="5"/>
    </row>
    <row r="401" spans="5:7" ht="12.75" customHeight="1">
      <c r="E401" s="12"/>
      <c r="F401" s="1070"/>
      <c r="G401" s="5"/>
    </row>
    <row r="402" spans="5:7" ht="12.75" customHeight="1">
      <c r="E402" s="12"/>
      <c r="F402" s="1070"/>
      <c r="G402" s="5"/>
    </row>
    <row r="403" spans="5:7" ht="12.75" customHeight="1">
      <c r="E403" s="12"/>
      <c r="F403" s="1070"/>
      <c r="G403" s="5"/>
    </row>
    <row r="404" spans="5:7" ht="12.75" customHeight="1">
      <c r="E404" s="12"/>
      <c r="F404" s="1070"/>
      <c r="G404" s="5"/>
    </row>
    <row r="405" spans="5:7" ht="12.75" customHeight="1">
      <c r="E405" s="12"/>
      <c r="F405" s="1070"/>
      <c r="G405" s="5"/>
    </row>
    <row r="406" spans="5:7" ht="12.75" customHeight="1">
      <c r="E406" s="12"/>
      <c r="F406" s="1070"/>
      <c r="G406" s="5"/>
    </row>
    <row r="407" spans="5:7" ht="12.75" customHeight="1">
      <c r="E407" s="12"/>
      <c r="F407" s="1070"/>
      <c r="G407" s="5"/>
    </row>
    <row r="408" spans="5:7" ht="12.75" customHeight="1">
      <c r="E408" s="12"/>
      <c r="F408" s="1070"/>
      <c r="G408" s="5"/>
    </row>
    <row r="409" spans="5:7" ht="12.75" customHeight="1">
      <c r="E409" s="12"/>
      <c r="F409" s="1070"/>
      <c r="G409" s="5"/>
    </row>
    <row r="410" spans="5:7" ht="12.75" customHeight="1">
      <c r="E410" s="12"/>
      <c r="F410" s="1070"/>
      <c r="G410" s="5"/>
    </row>
    <row r="411" spans="5:7" ht="12.75" customHeight="1">
      <c r="E411" s="12"/>
      <c r="F411" s="1070"/>
      <c r="G411" s="5"/>
    </row>
    <row r="412" spans="5:7" ht="12.75" customHeight="1">
      <c r="E412" s="12"/>
      <c r="F412" s="1070"/>
      <c r="G412" s="5"/>
    </row>
    <row r="413" spans="5:7" ht="12.75" customHeight="1">
      <c r="E413" s="12"/>
      <c r="F413" s="1070"/>
      <c r="G413" s="5"/>
    </row>
    <row r="414" spans="5:7" ht="12.75" customHeight="1">
      <c r="E414" s="12"/>
      <c r="F414" s="1070"/>
      <c r="G414" s="5"/>
    </row>
    <row r="415" spans="5:7" ht="12.75" customHeight="1">
      <c r="E415" s="12"/>
      <c r="F415" s="1070"/>
      <c r="G415" s="5"/>
    </row>
    <row r="416" spans="5:7" ht="12.75" customHeight="1">
      <c r="E416" s="12"/>
      <c r="F416" s="1070"/>
      <c r="G416" s="5"/>
    </row>
    <row r="417" spans="5:7" ht="12.75" customHeight="1">
      <c r="E417" s="12"/>
      <c r="F417" s="1070"/>
      <c r="G417" s="5"/>
    </row>
    <row r="418" spans="5:7" ht="12.75" customHeight="1">
      <c r="E418" s="12"/>
      <c r="F418" s="1070"/>
      <c r="G418" s="5"/>
    </row>
    <row r="419" spans="5:7" ht="12.75" customHeight="1">
      <c r="E419" s="12"/>
      <c r="F419" s="1070"/>
      <c r="G419" s="5"/>
    </row>
    <row r="420" spans="5:7" ht="12.75" customHeight="1">
      <c r="E420" s="12"/>
      <c r="F420" s="1070"/>
      <c r="G420" s="5"/>
    </row>
    <row r="421" spans="5:7" ht="12.75" customHeight="1">
      <c r="E421" s="12"/>
      <c r="F421" s="1070"/>
      <c r="G421" s="5"/>
    </row>
    <row r="422" spans="5:7" ht="12.75" customHeight="1">
      <c r="E422" s="12"/>
      <c r="F422" s="1070"/>
      <c r="G422" s="5"/>
    </row>
    <row r="423" spans="5:7" ht="12.75" customHeight="1">
      <c r="E423" s="12"/>
      <c r="F423" s="1070"/>
      <c r="G423" s="5"/>
    </row>
    <row r="424" spans="5:7" ht="12.75" customHeight="1">
      <c r="E424" s="12"/>
      <c r="F424" s="1070"/>
      <c r="G424" s="5"/>
    </row>
    <row r="425" spans="5:7" ht="12.75" customHeight="1">
      <c r="E425" s="12"/>
      <c r="F425" s="1070"/>
      <c r="G425" s="5"/>
    </row>
    <row r="426" spans="5:7" ht="12.75" customHeight="1">
      <c r="E426" s="12"/>
      <c r="F426" s="1070"/>
      <c r="G426" s="5"/>
    </row>
    <row r="427" spans="5:7" ht="12.75" customHeight="1">
      <c r="E427" s="12"/>
      <c r="F427" s="1070"/>
      <c r="G427" s="5"/>
    </row>
    <row r="428" spans="5:7" ht="12.75" customHeight="1">
      <c r="E428" s="12"/>
      <c r="F428" s="1070"/>
      <c r="G428" s="5"/>
    </row>
    <row r="429" spans="5:7" ht="12.75" customHeight="1">
      <c r="E429" s="12"/>
      <c r="F429" s="1070"/>
      <c r="G429" s="5"/>
    </row>
    <row r="430" spans="5:7" ht="12.75" customHeight="1">
      <c r="E430" s="12"/>
      <c r="F430" s="1070"/>
      <c r="G430" s="5"/>
    </row>
    <row r="431" spans="5:7" ht="12.75" customHeight="1">
      <c r="E431" s="12"/>
      <c r="F431" s="1070"/>
      <c r="G431" s="5"/>
    </row>
    <row r="432" spans="5:7" ht="12.75" customHeight="1">
      <c r="E432" s="12"/>
      <c r="F432" s="1070"/>
      <c r="G432" s="5"/>
    </row>
    <row r="433" spans="5:7" ht="12.75" customHeight="1">
      <c r="E433" s="12"/>
      <c r="F433" s="1070"/>
      <c r="G433" s="5"/>
    </row>
    <row r="434" spans="5:7" ht="12.75" customHeight="1">
      <c r="E434" s="12"/>
      <c r="F434" s="1070"/>
      <c r="G434" s="5"/>
    </row>
    <row r="435" spans="5:7" ht="12.75" customHeight="1">
      <c r="E435" s="12"/>
      <c r="F435" s="1070"/>
      <c r="G435" s="5"/>
    </row>
    <row r="436" spans="5:7" ht="12.75" customHeight="1">
      <c r="E436" s="12"/>
      <c r="F436" s="1070"/>
      <c r="G436" s="5"/>
    </row>
    <row r="437" spans="5:7" ht="12.75" customHeight="1">
      <c r="E437" s="12"/>
      <c r="F437" s="1070"/>
      <c r="G437" s="5"/>
    </row>
    <row r="438" spans="5:7" ht="12.75" customHeight="1">
      <c r="E438" s="12"/>
      <c r="F438" s="1070"/>
      <c r="G438" s="5"/>
    </row>
    <row r="439" spans="5:7" ht="12.75" customHeight="1">
      <c r="E439" s="12"/>
      <c r="F439" s="1070"/>
      <c r="G439" s="5"/>
    </row>
    <row r="440" spans="5:7" ht="12.75" customHeight="1">
      <c r="E440" s="12"/>
      <c r="F440" s="1070"/>
      <c r="G440" s="5"/>
    </row>
    <row r="441" spans="5:7" ht="12.75" customHeight="1">
      <c r="E441" s="12"/>
      <c r="F441" s="1070"/>
      <c r="G441" s="5"/>
    </row>
    <row r="442" spans="5:7" ht="12.75" customHeight="1">
      <c r="E442" s="12"/>
      <c r="F442" s="1070"/>
      <c r="G442" s="5"/>
    </row>
    <row r="443" spans="5:7" ht="12.75" customHeight="1">
      <c r="E443" s="12"/>
      <c r="F443" s="1070"/>
      <c r="G443" s="5"/>
    </row>
    <row r="444" spans="5:7" ht="12.75" customHeight="1">
      <c r="E444" s="12"/>
      <c r="F444" s="1070"/>
      <c r="G444" s="5"/>
    </row>
    <row r="445" spans="5:7" ht="12.75" customHeight="1">
      <c r="E445" s="12"/>
      <c r="F445" s="1070"/>
      <c r="G445" s="5"/>
    </row>
    <row r="446" spans="5:7" ht="12.75" customHeight="1">
      <c r="E446" s="12"/>
      <c r="F446" s="1070"/>
      <c r="G446" s="5"/>
    </row>
    <row r="447" spans="5:7" ht="12.75" customHeight="1">
      <c r="E447" s="12"/>
      <c r="F447" s="1070"/>
      <c r="G447" s="5"/>
    </row>
    <row r="448" spans="5:7" ht="12.75" customHeight="1">
      <c r="E448" s="12"/>
      <c r="F448" s="1070"/>
      <c r="G448" s="5"/>
    </row>
    <row r="449" spans="5:7" ht="12.75" customHeight="1">
      <c r="E449" s="12"/>
      <c r="F449" s="1070"/>
      <c r="G449" s="5"/>
    </row>
    <row r="450" spans="5:7" ht="12.75" customHeight="1">
      <c r="E450" s="12"/>
      <c r="F450" s="1070"/>
      <c r="G450" s="5"/>
    </row>
    <row r="451" spans="5:7" ht="12.75" customHeight="1">
      <c r="E451" s="12"/>
      <c r="F451" s="1070"/>
      <c r="G451" s="5"/>
    </row>
    <row r="452" spans="5:7" ht="12.75" customHeight="1">
      <c r="E452" s="12"/>
      <c r="F452" s="1070"/>
      <c r="G452" s="5"/>
    </row>
    <row r="453" spans="5:7" ht="12.75" customHeight="1">
      <c r="E453" s="12"/>
      <c r="F453" s="1070"/>
      <c r="G453" s="5"/>
    </row>
    <row r="454" spans="5:7" ht="12.75" customHeight="1">
      <c r="E454" s="12"/>
      <c r="F454" s="1070"/>
      <c r="G454" s="5"/>
    </row>
    <row r="455" spans="5:7" ht="12.75" customHeight="1">
      <c r="E455" s="12"/>
      <c r="F455" s="1070"/>
      <c r="G455" s="5"/>
    </row>
    <row r="456" spans="5:7" ht="12.75" customHeight="1">
      <c r="E456" s="12"/>
      <c r="F456" s="1070"/>
      <c r="G456" s="5"/>
    </row>
    <row r="457" spans="5:7" ht="12.75" customHeight="1">
      <c r="E457" s="12"/>
      <c r="F457" s="1070"/>
      <c r="G457" s="5"/>
    </row>
    <row r="458" spans="5:7" ht="12.75" customHeight="1">
      <c r="E458" s="12"/>
      <c r="F458" s="1070"/>
      <c r="G458" s="5"/>
    </row>
    <row r="459" spans="5:7" ht="12.75" customHeight="1">
      <c r="E459" s="12"/>
      <c r="F459" s="1070"/>
      <c r="G459" s="5"/>
    </row>
    <row r="460" spans="5:7" ht="12.75" customHeight="1">
      <c r="E460" s="12"/>
      <c r="F460" s="1070"/>
      <c r="G460" s="5"/>
    </row>
    <row r="461" spans="5:7" ht="12.75" customHeight="1">
      <c r="E461" s="12"/>
      <c r="F461" s="1070"/>
      <c r="G461" s="5"/>
    </row>
    <row r="462" spans="5:7" ht="12.75" customHeight="1">
      <c r="E462" s="12"/>
      <c r="F462" s="1070"/>
      <c r="G462" s="5"/>
    </row>
    <row r="463" spans="5:7" ht="12.75" customHeight="1">
      <c r="E463" s="12"/>
      <c r="F463" s="1070"/>
      <c r="G463" s="5"/>
    </row>
    <row r="464" spans="5:7" ht="12.75" customHeight="1">
      <c r="E464" s="12"/>
      <c r="F464" s="1070"/>
      <c r="G464" s="5"/>
    </row>
    <row r="465" spans="5:7" ht="12.75" customHeight="1">
      <c r="E465" s="12"/>
      <c r="F465" s="1070"/>
      <c r="G465" s="5"/>
    </row>
    <row r="466" spans="5:7" ht="12.75" customHeight="1">
      <c r="E466" s="12"/>
      <c r="F466" s="1070"/>
      <c r="G466" s="5"/>
    </row>
    <row r="467" spans="5:7" ht="12.75" customHeight="1">
      <c r="E467" s="12"/>
      <c r="F467" s="1070"/>
      <c r="G467" s="5"/>
    </row>
    <row r="468" spans="5:7" ht="12.75" customHeight="1">
      <c r="E468" s="12"/>
      <c r="F468" s="1070"/>
      <c r="G468" s="5"/>
    </row>
    <row r="469" spans="5:7" ht="12.75" customHeight="1">
      <c r="E469" s="12"/>
      <c r="F469" s="1070"/>
      <c r="G469" s="5"/>
    </row>
    <row r="470" spans="5:7" ht="12.75" customHeight="1">
      <c r="E470" s="12"/>
      <c r="F470" s="1070"/>
      <c r="G470" s="5"/>
    </row>
    <row r="471" spans="5:7" ht="12.75" customHeight="1">
      <c r="E471" s="12"/>
      <c r="F471" s="1070"/>
      <c r="G471" s="5"/>
    </row>
    <row r="472" spans="5:7" ht="12.75" customHeight="1">
      <c r="E472" s="12"/>
      <c r="F472" s="1070"/>
      <c r="G472" s="5"/>
    </row>
    <row r="473" spans="5:7" ht="12.75" customHeight="1">
      <c r="E473" s="12"/>
      <c r="F473" s="1070"/>
      <c r="G473" s="5"/>
    </row>
    <row r="474" spans="5:7" ht="12.75" customHeight="1">
      <c r="E474" s="12"/>
      <c r="F474" s="1070"/>
      <c r="G474" s="5"/>
    </row>
    <row r="475" spans="5:7" ht="12.75" customHeight="1">
      <c r="E475" s="12"/>
      <c r="F475" s="1070"/>
      <c r="G475" s="5"/>
    </row>
    <row r="476" spans="5:7" ht="12.75" customHeight="1">
      <c r="E476" s="12"/>
      <c r="F476" s="1070"/>
      <c r="G476" s="5"/>
    </row>
    <row r="477" spans="5:7" ht="12.75" customHeight="1">
      <c r="E477" s="12"/>
      <c r="F477" s="1070"/>
      <c r="G477" s="5"/>
    </row>
    <row r="478" spans="5:7" ht="12.75" customHeight="1">
      <c r="E478" s="12"/>
      <c r="F478" s="1070"/>
      <c r="G478" s="5"/>
    </row>
    <row r="479" spans="5:7" ht="12.75" customHeight="1">
      <c r="E479" s="12"/>
      <c r="F479" s="1070"/>
      <c r="G479" s="5"/>
    </row>
    <row r="480" spans="5:7" ht="12.75" customHeight="1">
      <c r="E480" s="12"/>
      <c r="F480" s="1070"/>
      <c r="G480" s="5"/>
    </row>
    <row r="481" spans="5:7" ht="12.75" customHeight="1">
      <c r="E481" s="12"/>
      <c r="F481" s="1070"/>
      <c r="G481" s="5"/>
    </row>
    <row r="482" spans="5:7" ht="12.75" customHeight="1">
      <c r="E482" s="12"/>
      <c r="F482" s="1070"/>
      <c r="G482" s="5"/>
    </row>
    <row r="483" spans="5:7" ht="12.75" customHeight="1">
      <c r="E483" s="12"/>
      <c r="F483" s="1070"/>
      <c r="G483" s="5"/>
    </row>
    <row r="484" spans="5:7" ht="12.75" customHeight="1">
      <c r="E484" s="12"/>
      <c r="F484" s="1070"/>
      <c r="G484" s="5"/>
    </row>
    <row r="485" spans="5:7" ht="12.75" customHeight="1">
      <c r="E485" s="12"/>
      <c r="F485" s="1070"/>
      <c r="G485" s="5"/>
    </row>
    <row r="486" spans="5:7" ht="12.75" customHeight="1">
      <c r="E486" s="12"/>
      <c r="F486" s="1070"/>
      <c r="G486" s="5"/>
    </row>
    <row r="487" spans="5:7" ht="12.75" customHeight="1">
      <c r="E487" s="12"/>
      <c r="F487" s="1070"/>
      <c r="G487" s="5"/>
    </row>
    <row r="488" spans="5:7" ht="12.75" customHeight="1">
      <c r="E488" s="12"/>
      <c r="F488" s="1070"/>
      <c r="G488" s="5"/>
    </row>
    <row r="489" spans="5:7" ht="12.75" customHeight="1">
      <c r="E489" s="12"/>
      <c r="F489" s="1070"/>
      <c r="G489" s="5"/>
    </row>
    <row r="490" spans="5:7" ht="12.75" customHeight="1">
      <c r="E490" s="12"/>
      <c r="F490" s="1070"/>
      <c r="G490" s="5"/>
    </row>
    <row r="491" spans="5:7" ht="12.75" customHeight="1">
      <c r="E491" s="12"/>
      <c r="F491" s="1070"/>
      <c r="G491" s="5"/>
    </row>
    <row r="492" spans="5:7" ht="12.75" customHeight="1">
      <c r="E492" s="12"/>
      <c r="F492" s="1070"/>
      <c r="G492" s="5"/>
    </row>
    <row r="493" spans="5:7" ht="12.75" customHeight="1">
      <c r="E493" s="12"/>
      <c r="F493" s="1070"/>
      <c r="G493" s="5"/>
    </row>
    <row r="494" spans="5:7" ht="12.75" customHeight="1">
      <c r="E494" s="12"/>
      <c r="F494" s="1070"/>
      <c r="G494" s="5"/>
    </row>
    <row r="495" spans="5:7" ht="12.75" customHeight="1">
      <c r="E495" s="12"/>
      <c r="F495" s="1070"/>
      <c r="G495" s="5"/>
    </row>
    <row r="496" spans="5:7" ht="12.75" customHeight="1">
      <c r="E496" s="12"/>
      <c r="F496" s="1070"/>
      <c r="G496" s="5"/>
    </row>
    <row r="497" spans="5:7" ht="12.75" customHeight="1">
      <c r="E497" s="12"/>
      <c r="F497" s="1070"/>
      <c r="G497" s="5"/>
    </row>
    <row r="498" spans="5:7" ht="12.75" customHeight="1">
      <c r="E498" s="12"/>
      <c r="F498" s="1070"/>
      <c r="G498" s="5"/>
    </row>
    <row r="499" spans="5:7" ht="12.75" customHeight="1">
      <c r="E499" s="12"/>
      <c r="F499" s="1070"/>
      <c r="G499" s="5"/>
    </row>
    <row r="500" spans="5:7" ht="12.75" customHeight="1">
      <c r="E500" s="12"/>
      <c r="F500" s="1070"/>
      <c r="G500" s="5"/>
    </row>
    <row r="501" spans="5:7" ht="12.75" customHeight="1">
      <c r="E501" s="12"/>
      <c r="F501" s="1070"/>
      <c r="G501" s="5"/>
    </row>
    <row r="502" spans="5:7" ht="12.75" customHeight="1">
      <c r="E502" s="12"/>
      <c r="F502" s="1070"/>
      <c r="G502" s="5"/>
    </row>
    <row r="503" spans="5:7" ht="12.75" customHeight="1">
      <c r="E503" s="12"/>
      <c r="F503" s="1070"/>
      <c r="G503" s="5"/>
    </row>
    <row r="504" spans="5:7" ht="12.75" customHeight="1">
      <c r="E504" s="12"/>
      <c r="F504" s="1070"/>
      <c r="G504" s="5"/>
    </row>
    <row r="505" spans="5:7" ht="12.75" customHeight="1">
      <c r="E505" s="12"/>
      <c r="F505" s="1070"/>
      <c r="G505" s="5"/>
    </row>
    <row r="506" spans="5:7" ht="12.75" customHeight="1">
      <c r="E506" s="12"/>
      <c r="F506" s="1070"/>
      <c r="G506" s="5"/>
    </row>
    <row r="507" spans="5:7" ht="12.75" customHeight="1">
      <c r="E507" s="12"/>
      <c r="F507" s="1070"/>
      <c r="G507" s="5"/>
    </row>
    <row r="508" spans="5:7" ht="12.75" customHeight="1">
      <c r="E508" s="12"/>
      <c r="F508" s="1070"/>
      <c r="G508" s="5"/>
    </row>
    <row r="509" spans="5:7" ht="12.75" customHeight="1">
      <c r="E509" s="12"/>
      <c r="F509" s="1070"/>
      <c r="G509" s="5"/>
    </row>
    <row r="510" spans="5:7" ht="12.75" customHeight="1">
      <c r="E510" s="12"/>
      <c r="F510" s="1070"/>
      <c r="G510" s="5"/>
    </row>
    <row r="511" spans="5:7" ht="12.75" customHeight="1">
      <c r="E511" s="12"/>
      <c r="F511" s="1070"/>
      <c r="G511" s="5"/>
    </row>
    <row r="512" spans="5:7" ht="12.75" customHeight="1">
      <c r="E512" s="12"/>
      <c r="F512" s="1070"/>
      <c r="G512" s="5"/>
    </row>
    <row r="513" spans="5:7" ht="12.75" customHeight="1">
      <c r="E513" s="12"/>
      <c r="F513" s="1070"/>
      <c r="G513" s="5"/>
    </row>
    <row r="514" spans="5:7" ht="12.75" customHeight="1">
      <c r="E514" s="12"/>
      <c r="F514" s="1070"/>
      <c r="G514" s="5"/>
    </row>
    <row r="515" spans="5:7" ht="12.75" customHeight="1">
      <c r="E515" s="12"/>
      <c r="F515" s="1070"/>
      <c r="G515" s="5"/>
    </row>
    <row r="516" spans="5:7" ht="12.75" customHeight="1">
      <c r="E516" s="12"/>
      <c r="F516" s="1070"/>
      <c r="G516" s="5"/>
    </row>
    <row r="517" spans="5:7" ht="12.75" customHeight="1">
      <c r="E517" s="12"/>
      <c r="F517" s="1070"/>
      <c r="G517" s="5"/>
    </row>
    <row r="518" spans="5:7" ht="12.75" customHeight="1">
      <c r="E518" s="12"/>
      <c r="F518" s="1070"/>
      <c r="G518" s="5"/>
    </row>
    <row r="519" spans="5:7" ht="12.75" customHeight="1">
      <c r="E519" s="12"/>
      <c r="F519" s="1070"/>
      <c r="G519" s="5"/>
    </row>
    <row r="520" spans="5:7" ht="12.75" customHeight="1">
      <c r="E520" s="12"/>
      <c r="F520" s="1070"/>
      <c r="G520" s="5"/>
    </row>
    <row r="521" spans="5:7" ht="12.75" customHeight="1">
      <c r="E521" s="12"/>
      <c r="F521" s="1070"/>
      <c r="G521" s="5"/>
    </row>
    <row r="522" spans="5:7" ht="12.75" customHeight="1">
      <c r="E522" s="12"/>
      <c r="F522" s="1070"/>
      <c r="G522" s="5"/>
    </row>
    <row r="523" spans="5:7" ht="12.75" customHeight="1">
      <c r="E523" s="12"/>
      <c r="F523" s="1070"/>
      <c r="G523" s="5"/>
    </row>
    <row r="524" spans="5:7" ht="12.75" customHeight="1">
      <c r="E524" s="12"/>
      <c r="F524" s="1070"/>
      <c r="G524" s="5"/>
    </row>
    <row r="525" spans="5:7" ht="12.75" customHeight="1">
      <c r="E525" s="12"/>
      <c r="F525" s="1070"/>
      <c r="G525" s="5"/>
    </row>
    <row r="526" spans="5:7" ht="12.75" customHeight="1">
      <c r="E526" s="12"/>
      <c r="F526" s="1070"/>
      <c r="G526" s="5"/>
    </row>
    <row r="527" spans="5:7" ht="12.75" customHeight="1">
      <c r="E527" s="12"/>
      <c r="F527" s="1070"/>
      <c r="G527" s="5"/>
    </row>
    <row r="528" spans="5:7" ht="12.75" customHeight="1">
      <c r="E528" s="12"/>
      <c r="F528" s="1070"/>
      <c r="G528" s="5"/>
    </row>
    <row r="529" spans="5:7" ht="12.75" customHeight="1">
      <c r="E529" s="12"/>
      <c r="F529" s="1070"/>
      <c r="G529" s="5"/>
    </row>
    <row r="530" spans="5:7" ht="12.75" customHeight="1">
      <c r="E530" s="12"/>
      <c r="F530" s="1070"/>
      <c r="G530" s="5"/>
    </row>
    <row r="531" spans="5:7" ht="12.75" customHeight="1">
      <c r="E531" s="12"/>
      <c r="F531" s="1070"/>
      <c r="G531" s="5"/>
    </row>
    <row r="532" spans="5:7" ht="12.75" customHeight="1">
      <c r="E532" s="12"/>
      <c r="F532" s="1070"/>
      <c r="G532" s="5"/>
    </row>
    <row r="533" spans="5:7" ht="12.75" customHeight="1">
      <c r="E533" s="12"/>
      <c r="F533" s="1070"/>
      <c r="G533" s="5"/>
    </row>
    <row r="534" spans="5:7" ht="12.75" customHeight="1">
      <c r="E534" s="12"/>
      <c r="F534" s="1070"/>
      <c r="G534" s="5"/>
    </row>
    <row r="535" spans="5:7" ht="12.75" customHeight="1">
      <c r="E535" s="12"/>
      <c r="F535" s="1070"/>
      <c r="G535" s="5"/>
    </row>
    <row r="536" spans="5:7" ht="12.75" customHeight="1">
      <c r="E536" s="12"/>
      <c r="F536" s="1070"/>
      <c r="G536" s="5"/>
    </row>
    <row r="537" spans="5:7" ht="12.75" customHeight="1">
      <c r="E537" s="12"/>
      <c r="F537" s="1070"/>
      <c r="G537" s="5"/>
    </row>
    <row r="538" spans="5:7" ht="12.75" customHeight="1">
      <c r="E538" s="12"/>
      <c r="F538" s="1070"/>
      <c r="G538" s="5"/>
    </row>
    <row r="539" spans="5:7" ht="12.75" customHeight="1">
      <c r="E539" s="12"/>
      <c r="F539" s="1070"/>
      <c r="G539" s="5"/>
    </row>
    <row r="540" spans="5:7" ht="12.75" customHeight="1">
      <c r="E540" s="12"/>
      <c r="F540" s="1070"/>
      <c r="G540" s="5"/>
    </row>
    <row r="541" spans="5:7" ht="12.75" customHeight="1">
      <c r="E541" s="12"/>
      <c r="F541" s="1070"/>
      <c r="G541" s="5"/>
    </row>
    <row r="542" spans="5:7" ht="12.75" customHeight="1">
      <c r="E542" s="12"/>
      <c r="F542" s="1070"/>
      <c r="G542" s="5"/>
    </row>
    <row r="543" spans="5:7" ht="12.75" customHeight="1">
      <c r="E543" s="12"/>
      <c r="F543" s="1070"/>
      <c r="G543" s="5"/>
    </row>
    <row r="544" spans="5:7" ht="12.75" customHeight="1">
      <c r="E544" s="12"/>
      <c r="F544" s="1070"/>
      <c r="G544" s="5"/>
    </row>
    <row r="545" spans="5:7" ht="12.75" customHeight="1">
      <c r="E545" s="12"/>
      <c r="F545" s="1070"/>
      <c r="G545" s="5"/>
    </row>
    <row r="546" spans="5:7" ht="12.75" customHeight="1">
      <c r="E546" s="12"/>
      <c r="F546" s="1070"/>
      <c r="G546" s="5"/>
    </row>
    <row r="547" spans="5:7" ht="12.75" customHeight="1">
      <c r="E547" s="12"/>
      <c r="F547" s="1070"/>
      <c r="G547" s="5"/>
    </row>
    <row r="548" spans="5:7" ht="12.75" customHeight="1">
      <c r="E548" s="12"/>
      <c r="F548" s="1070"/>
      <c r="G548" s="5"/>
    </row>
    <row r="549" spans="5:7" ht="12.75" customHeight="1">
      <c r="E549" s="12"/>
      <c r="F549" s="1070"/>
      <c r="G549" s="5"/>
    </row>
    <row r="550" spans="5:7" ht="12.75" customHeight="1">
      <c r="E550" s="12"/>
      <c r="F550" s="1070"/>
      <c r="G550" s="5"/>
    </row>
    <row r="551" spans="5:7" ht="12.75" customHeight="1">
      <c r="E551" s="12"/>
      <c r="F551" s="1070"/>
      <c r="G551" s="5"/>
    </row>
    <row r="552" spans="5:7" ht="12.75" customHeight="1">
      <c r="E552" s="12"/>
      <c r="F552" s="1070"/>
      <c r="G552" s="5"/>
    </row>
    <row r="553" spans="5:7" ht="12.75" customHeight="1">
      <c r="E553" s="12"/>
      <c r="F553" s="1070"/>
      <c r="G553" s="5"/>
    </row>
    <row r="554" spans="5:7" ht="12.75" customHeight="1">
      <c r="E554" s="12"/>
      <c r="F554" s="1070"/>
      <c r="G554" s="5"/>
    </row>
    <row r="555" spans="5:7" ht="12.75" customHeight="1">
      <c r="E555" s="12"/>
      <c r="F555" s="1070"/>
      <c r="G555" s="5"/>
    </row>
    <row r="556" spans="5:7" ht="12.75" customHeight="1">
      <c r="E556" s="12"/>
      <c r="F556" s="1070"/>
      <c r="G556" s="5"/>
    </row>
    <row r="557" spans="5:7" ht="12.75" customHeight="1">
      <c r="E557" s="12"/>
      <c r="F557" s="1070"/>
      <c r="G557" s="5"/>
    </row>
    <row r="558" spans="5:7" ht="12.75" customHeight="1">
      <c r="E558" s="12"/>
      <c r="F558" s="1070"/>
      <c r="G558" s="5"/>
    </row>
    <row r="559" spans="5:7" ht="12.75" customHeight="1">
      <c r="E559" s="12"/>
      <c r="F559" s="1070"/>
      <c r="G559" s="5"/>
    </row>
    <row r="560" spans="5:7" ht="12.75" customHeight="1">
      <c r="E560" s="12"/>
      <c r="F560" s="1070"/>
      <c r="G560" s="5"/>
    </row>
    <row r="561" spans="5:7" ht="12.75" customHeight="1">
      <c r="E561" s="12"/>
      <c r="F561" s="1070"/>
      <c r="G561" s="5"/>
    </row>
    <row r="562" spans="5:7" ht="12.75" customHeight="1">
      <c r="E562" s="12"/>
      <c r="F562" s="1070"/>
      <c r="G562" s="5"/>
    </row>
    <row r="563" spans="5:7" ht="12.75" customHeight="1">
      <c r="E563" s="12"/>
      <c r="F563" s="1070"/>
      <c r="G563" s="5"/>
    </row>
    <row r="564" spans="5:7" ht="12.75" customHeight="1">
      <c r="E564" s="12"/>
      <c r="F564" s="1070"/>
      <c r="G564" s="5"/>
    </row>
    <row r="565" spans="5:7" ht="12.75" customHeight="1">
      <c r="E565" s="12"/>
      <c r="F565" s="1070"/>
      <c r="G565" s="5"/>
    </row>
    <row r="566" spans="5:7" ht="12.75" customHeight="1">
      <c r="E566" s="12"/>
      <c r="F566" s="1070"/>
      <c r="G566" s="5"/>
    </row>
    <row r="567" spans="5:7" ht="12.75" customHeight="1">
      <c r="E567" s="12"/>
      <c r="F567" s="1070"/>
      <c r="G567" s="5"/>
    </row>
    <row r="568" spans="5:7" ht="12.75" customHeight="1">
      <c r="E568" s="12"/>
      <c r="F568" s="1070"/>
      <c r="G568" s="5"/>
    </row>
    <row r="569" spans="5:7" ht="12.75" customHeight="1">
      <c r="E569" s="12"/>
      <c r="F569" s="1070"/>
      <c r="G569" s="5"/>
    </row>
    <row r="570" spans="5:7" ht="12.75" customHeight="1">
      <c r="E570" s="12"/>
      <c r="F570" s="1070"/>
      <c r="G570" s="5"/>
    </row>
    <row r="571" spans="5:7" ht="12.75" customHeight="1">
      <c r="E571" s="12"/>
      <c r="F571" s="1070"/>
      <c r="G571" s="5"/>
    </row>
    <row r="572" spans="5:7" ht="12.75" customHeight="1">
      <c r="E572" s="12"/>
      <c r="F572" s="1070"/>
      <c r="G572" s="5"/>
    </row>
    <row r="573" spans="5:7" ht="12.75" customHeight="1">
      <c r="E573" s="12"/>
      <c r="F573" s="1070"/>
      <c r="G573" s="5"/>
    </row>
    <row r="574" spans="5:7" ht="12.75" customHeight="1">
      <c r="E574" s="12"/>
      <c r="F574" s="1070"/>
      <c r="G574" s="5"/>
    </row>
    <row r="575" spans="5:7" ht="12.75" customHeight="1">
      <c r="E575" s="12"/>
      <c r="F575" s="1070"/>
      <c r="G575" s="5"/>
    </row>
    <row r="576" spans="5:7" ht="12.75" customHeight="1">
      <c r="E576" s="12"/>
      <c r="F576" s="1070"/>
      <c r="G576" s="5"/>
    </row>
    <row r="577" spans="5:7" ht="12.75" customHeight="1">
      <c r="E577" s="12"/>
      <c r="F577" s="1070"/>
      <c r="G577" s="5"/>
    </row>
    <row r="578" spans="5:7" ht="12.75" customHeight="1">
      <c r="E578" s="12"/>
      <c r="F578" s="1070"/>
      <c r="G578" s="5"/>
    </row>
    <row r="579" spans="5:7" ht="12.75" customHeight="1">
      <c r="E579" s="12"/>
      <c r="F579" s="1070"/>
      <c r="G579" s="5"/>
    </row>
    <row r="580" spans="5:7" ht="12.75" customHeight="1">
      <c r="E580" s="12"/>
      <c r="F580" s="1070"/>
      <c r="G580" s="5"/>
    </row>
    <row r="581" spans="5:7" ht="12.75" customHeight="1">
      <c r="E581" s="12"/>
      <c r="F581" s="1070"/>
      <c r="G581" s="5"/>
    </row>
    <row r="582" spans="5:7" ht="12.75" customHeight="1">
      <c r="E582" s="12"/>
      <c r="F582" s="1070"/>
      <c r="G582" s="5"/>
    </row>
    <row r="583" spans="5:7" ht="12.75" customHeight="1">
      <c r="E583" s="12"/>
      <c r="F583" s="1070"/>
      <c r="G583" s="5"/>
    </row>
    <row r="584" spans="5:7" ht="12.75" customHeight="1">
      <c r="E584" s="12"/>
      <c r="F584" s="1070"/>
      <c r="G584" s="5"/>
    </row>
    <row r="585" spans="5:7" ht="12.75" customHeight="1">
      <c r="E585" s="12"/>
      <c r="F585" s="1070"/>
      <c r="G585" s="5"/>
    </row>
    <row r="586" spans="5:7" ht="12.75" customHeight="1">
      <c r="E586" s="12"/>
      <c r="F586" s="1070"/>
      <c r="G586" s="5"/>
    </row>
    <row r="587" spans="5:7" ht="12.75" customHeight="1">
      <c r="E587" s="12"/>
      <c r="F587" s="1070"/>
      <c r="G587" s="5"/>
    </row>
    <row r="588" spans="5:7" ht="12.75" customHeight="1">
      <c r="E588" s="12"/>
      <c r="F588" s="1070"/>
      <c r="G588" s="5"/>
    </row>
    <row r="589" spans="5:7" ht="12.75" customHeight="1">
      <c r="E589" s="12"/>
      <c r="F589" s="1070"/>
      <c r="G589" s="5"/>
    </row>
    <row r="590" spans="5:7" ht="12.75" customHeight="1">
      <c r="E590" s="12"/>
      <c r="F590" s="1070"/>
      <c r="G590" s="5"/>
    </row>
    <row r="591" spans="5:7" ht="12.75" customHeight="1">
      <c r="E591" s="12"/>
      <c r="F591" s="1070"/>
      <c r="G591" s="5"/>
    </row>
    <row r="592" spans="5:7" ht="12.75" customHeight="1">
      <c r="E592" s="12"/>
      <c r="F592" s="1070"/>
      <c r="G592" s="5"/>
    </row>
    <row r="593" spans="5:7" ht="12.75" customHeight="1">
      <c r="E593" s="12"/>
      <c r="F593" s="1070"/>
      <c r="G593" s="5"/>
    </row>
    <row r="594" spans="5:7" ht="12.75" customHeight="1">
      <c r="E594" s="12"/>
      <c r="F594" s="1070"/>
      <c r="G594" s="5"/>
    </row>
    <row r="595" spans="5:7" ht="12.75" customHeight="1">
      <c r="E595" s="12"/>
      <c r="F595" s="1070"/>
      <c r="G595" s="5"/>
    </row>
    <row r="596" spans="5:7" ht="12.75" customHeight="1">
      <c r="E596" s="12"/>
      <c r="F596" s="1070"/>
      <c r="G596" s="5"/>
    </row>
    <row r="597" spans="5:7" ht="12.75" customHeight="1">
      <c r="E597" s="12"/>
      <c r="F597" s="1070"/>
      <c r="G597" s="5"/>
    </row>
    <row r="598" spans="5:7" ht="12.75" customHeight="1">
      <c r="E598" s="12"/>
      <c r="F598" s="1070"/>
      <c r="G598" s="5"/>
    </row>
    <row r="599" spans="5:7" ht="12.75" customHeight="1">
      <c r="E599" s="12"/>
      <c r="F599" s="1070"/>
      <c r="G599" s="5"/>
    </row>
    <row r="600" spans="5:7" ht="12.75" customHeight="1">
      <c r="E600" s="12"/>
      <c r="F600" s="1070"/>
      <c r="G600" s="5"/>
    </row>
    <row r="601" spans="5:7" ht="12.75" customHeight="1">
      <c r="E601" s="12"/>
      <c r="F601" s="1070"/>
      <c r="G601" s="5"/>
    </row>
    <row r="602" spans="5:7" ht="12.75" customHeight="1">
      <c r="E602" s="12"/>
      <c r="F602" s="1070"/>
      <c r="G602" s="5"/>
    </row>
    <row r="603" spans="5:7" ht="12.75" customHeight="1">
      <c r="E603" s="12"/>
      <c r="F603" s="1070"/>
      <c r="G603" s="5"/>
    </row>
    <row r="604" spans="5:7" ht="12.75" customHeight="1">
      <c r="E604" s="12"/>
      <c r="F604" s="1070"/>
      <c r="G604" s="5"/>
    </row>
    <row r="605" spans="5:7" ht="12.75" customHeight="1">
      <c r="E605" s="12"/>
      <c r="F605" s="1070"/>
      <c r="G605" s="5"/>
    </row>
    <row r="606" spans="5:7" ht="12.75" customHeight="1">
      <c r="E606" s="12"/>
      <c r="F606" s="1070"/>
      <c r="G606" s="5"/>
    </row>
    <row r="607" spans="5:7" ht="12.75" customHeight="1">
      <c r="E607" s="12"/>
      <c r="F607" s="1070"/>
      <c r="G607" s="5"/>
    </row>
    <row r="608" spans="5:7" ht="12.75" customHeight="1">
      <c r="E608" s="12"/>
      <c r="F608" s="1070"/>
      <c r="G608" s="5"/>
    </row>
    <row r="609" spans="5:7" ht="12.75" customHeight="1">
      <c r="E609" s="12"/>
      <c r="F609" s="1070"/>
      <c r="G609" s="5"/>
    </row>
    <row r="610" spans="5:7" ht="12.75" customHeight="1">
      <c r="E610" s="12"/>
      <c r="F610" s="1070"/>
      <c r="G610" s="5"/>
    </row>
    <row r="611" spans="5:7" ht="12.75" customHeight="1">
      <c r="E611" s="12"/>
      <c r="F611" s="1070"/>
      <c r="G611" s="5"/>
    </row>
    <row r="612" spans="5:7" ht="12.75" customHeight="1">
      <c r="E612" s="12"/>
      <c r="F612" s="1070"/>
      <c r="G612" s="5"/>
    </row>
    <row r="613" spans="5:7" ht="12.75" customHeight="1">
      <c r="E613" s="12"/>
      <c r="F613" s="1070"/>
      <c r="G613" s="5"/>
    </row>
    <row r="614" spans="5:7" ht="12.75" customHeight="1">
      <c r="E614" s="12"/>
      <c r="F614" s="1070"/>
      <c r="G614" s="5"/>
    </row>
    <row r="615" spans="5:7" ht="12.75" customHeight="1">
      <c r="E615" s="12"/>
      <c r="F615" s="1070"/>
      <c r="G615" s="5"/>
    </row>
    <row r="616" spans="5:7" ht="12.75" customHeight="1">
      <c r="E616" s="12"/>
      <c r="F616" s="1070"/>
      <c r="G616" s="5"/>
    </row>
    <row r="617" spans="5:7" ht="12.75" customHeight="1">
      <c r="E617" s="12"/>
      <c r="F617" s="1070"/>
      <c r="G617" s="5"/>
    </row>
    <row r="618" spans="5:7" ht="12.75" customHeight="1">
      <c r="E618" s="12"/>
      <c r="F618" s="1070"/>
      <c r="G618" s="5"/>
    </row>
    <row r="619" spans="5:7" ht="12.75" customHeight="1">
      <c r="E619" s="12"/>
      <c r="F619" s="1070"/>
      <c r="G619" s="5"/>
    </row>
    <row r="620" spans="5:7" ht="12.75" customHeight="1">
      <c r="E620" s="12"/>
      <c r="F620" s="1070"/>
      <c r="G620" s="5"/>
    </row>
    <row r="621" spans="5:7" ht="12.75" customHeight="1">
      <c r="E621" s="12"/>
      <c r="F621" s="1070"/>
      <c r="G621" s="5"/>
    </row>
    <row r="622" spans="5:7" ht="12.75" customHeight="1">
      <c r="E622" s="12"/>
      <c r="F622" s="1070"/>
      <c r="G622" s="5"/>
    </row>
    <row r="623" spans="5:7" ht="12.75" customHeight="1">
      <c r="E623" s="12"/>
      <c r="F623" s="1070"/>
      <c r="G623" s="5"/>
    </row>
    <row r="624" spans="5:7" ht="12.75" customHeight="1">
      <c r="E624" s="12"/>
      <c r="F624" s="1070"/>
      <c r="G624" s="5"/>
    </row>
    <row r="625" spans="5:7" ht="12.75" customHeight="1">
      <c r="E625" s="12"/>
      <c r="F625" s="1070"/>
      <c r="G625" s="5"/>
    </row>
    <row r="626" spans="5:7" ht="12.75" customHeight="1">
      <c r="E626" s="12"/>
      <c r="F626" s="1070"/>
      <c r="G626" s="5"/>
    </row>
    <row r="627" spans="5:7" ht="12.75" customHeight="1">
      <c r="E627" s="12"/>
      <c r="F627" s="1070"/>
      <c r="G627" s="5"/>
    </row>
    <row r="628" spans="5:7" ht="12.75" customHeight="1">
      <c r="E628" s="12"/>
      <c r="F628" s="1070"/>
      <c r="G628" s="5"/>
    </row>
    <row r="629" spans="5:7" ht="12.75" customHeight="1">
      <c r="E629" s="12"/>
      <c r="F629" s="1070"/>
      <c r="G629" s="5"/>
    </row>
    <row r="630" spans="5:7" ht="12.75" customHeight="1">
      <c r="E630" s="12"/>
      <c r="F630" s="1070"/>
      <c r="G630" s="5"/>
    </row>
    <row r="631" spans="5:7" ht="12.75" customHeight="1">
      <c r="E631" s="12"/>
      <c r="F631" s="1070"/>
      <c r="G631" s="5"/>
    </row>
    <row r="632" spans="5:7" ht="12.75" customHeight="1">
      <c r="E632" s="12"/>
      <c r="F632" s="1070"/>
      <c r="G632" s="5"/>
    </row>
    <row r="633" spans="5:7" ht="12.75" customHeight="1">
      <c r="E633" s="12"/>
      <c r="F633" s="1070"/>
      <c r="G633" s="5"/>
    </row>
    <row r="634" spans="5:7" ht="12.75" customHeight="1">
      <c r="E634" s="12"/>
      <c r="F634" s="1070"/>
      <c r="G634" s="5"/>
    </row>
    <row r="635" spans="5:7" ht="12.75" customHeight="1">
      <c r="E635" s="12"/>
      <c r="F635" s="1070"/>
      <c r="G635" s="5"/>
    </row>
    <row r="636" spans="5:7" ht="12.75" customHeight="1">
      <c r="E636" s="12"/>
      <c r="F636" s="1070"/>
      <c r="G636" s="5"/>
    </row>
    <row r="637" spans="5:7" ht="12.75" customHeight="1">
      <c r="E637" s="12"/>
      <c r="F637" s="1070"/>
      <c r="G637" s="5"/>
    </row>
    <row r="638" spans="5:7" ht="12.75" customHeight="1">
      <c r="E638" s="12"/>
      <c r="F638" s="1070"/>
      <c r="G638" s="5"/>
    </row>
    <row r="639" spans="5:7" ht="12.75" customHeight="1">
      <c r="E639" s="12"/>
      <c r="F639" s="1070"/>
      <c r="G639" s="5"/>
    </row>
    <row r="640" spans="5:7" ht="12.75" customHeight="1">
      <c r="E640" s="12"/>
      <c r="F640" s="1070"/>
      <c r="G640" s="5"/>
    </row>
    <row r="641" spans="5:7" ht="12.75" customHeight="1">
      <c r="E641" s="12"/>
      <c r="F641" s="1070"/>
      <c r="G641" s="5"/>
    </row>
    <row r="642" spans="5:7" ht="12.75" customHeight="1">
      <c r="E642" s="12"/>
      <c r="F642" s="1070"/>
      <c r="G642" s="5"/>
    </row>
    <row r="643" spans="5:7" ht="12.75" customHeight="1">
      <c r="E643" s="12"/>
      <c r="F643" s="1070"/>
      <c r="G643" s="5"/>
    </row>
    <row r="644" spans="5:7" ht="12.75" customHeight="1">
      <c r="E644" s="12"/>
      <c r="F644" s="1070"/>
      <c r="G644" s="5"/>
    </row>
    <row r="645" spans="5:7" ht="12.75" customHeight="1">
      <c r="E645" s="12"/>
      <c r="F645" s="1070"/>
      <c r="G645" s="5"/>
    </row>
    <row r="646" spans="5:7" ht="12.75" customHeight="1">
      <c r="E646" s="12"/>
      <c r="F646" s="1070"/>
      <c r="G646" s="5"/>
    </row>
    <row r="647" spans="5:7" ht="12.75" customHeight="1">
      <c r="E647" s="12"/>
      <c r="F647" s="1070"/>
      <c r="G647" s="5"/>
    </row>
    <row r="648" spans="5:7" ht="12.75" customHeight="1">
      <c r="E648" s="12"/>
      <c r="F648" s="1070"/>
      <c r="G648" s="5"/>
    </row>
    <row r="649" spans="5:7" ht="12.75" customHeight="1">
      <c r="E649" s="12"/>
      <c r="F649" s="1070"/>
      <c r="G649" s="5"/>
    </row>
    <row r="650" spans="5:7" ht="12.75" customHeight="1">
      <c r="E650" s="12"/>
      <c r="F650" s="1070"/>
      <c r="G650" s="5"/>
    </row>
    <row r="651" spans="5:7" ht="12.75" customHeight="1">
      <c r="E651" s="12"/>
      <c r="F651" s="1070"/>
      <c r="G651" s="5"/>
    </row>
    <row r="652" spans="5:7" ht="12.75" customHeight="1">
      <c r="E652" s="12"/>
      <c r="F652" s="1070"/>
      <c r="G652" s="5"/>
    </row>
    <row r="653" spans="5:7" ht="12.75" customHeight="1">
      <c r="E653" s="12"/>
      <c r="F653" s="1070"/>
      <c r="G653" s="5"/>
    </row>
    <row r="654" spans="5:7" ht="12.75" customHeight="1">
      <c r="E654" s="12"/>
      <c r="F654" s="1070"/>
      <c r="G654" s="5"/>
    </row>
    <row r="655" spans="5:7" ht="12.75" customHeight="1">
      <c r="E655" s="12"/>
      <c r="F655" s="1070"/>
      <c r="G655" s="5"/>
    </row>
    <row r="656" spans="5:7" ht="12.75" customHeight="1">
      <c r="E656" s="12"/>
      <c r="F656" s="1070"/>
      <c r="G656" s="5"/>
    </row>
    <row r="657" spans="5:7" ht="12.75" customHeight="1">
      <c r="E657" s="12"/>
      <c r="F657" s="1070"/>
      <c r="G657" s="5"/>
    </row>
    <row r="658" spans="5:7" ht="12.75" customHeight="1">
      <c r="E658" s="12"/>
      <c r="F658" s="1070"/>
      <c r="G658" s="5"/>
    </row>
    <row r="659" spans="5:7" ht="12.75" customHeight="1">
      <c r="E659" s="12"/>
      <c r="F659" s="1070"/>
      <c r="G659" s="5"/>
    </row>
    <row r="660" spans="5:7" ht="12.75" customHeight="1">
      <c r="E660" s="12"/>
      <c r="F660" s="1070"/>
      <c r="G660" s="5"/>
    </row>
    <row r="661" spans="5:7" ht="12.75" customHeight="1">
      <c r="E661" s="12"/>
      <c r="F661" s="1070"/>
      <c r="G661" s="5"/>
    </row>
    <row r="662" spans="5:7" ht="12.75" customHeight="1">
      <c r="E662" s="12"/>
      <c r="F662" s="1070"/>
      <c r="G662" s="5"/>
    </row>
    <row r="663" spans="5:7" ht="12.75" customHeight="1">
      <c r="E663" s="12"/>
      <c r="F663" s="1070"/>
      <c r="G663" s="5"/>
    </row>
    <row r="664" spans="5:7" ht="12.75" customHeight="1">
      <c r="E664" s="12"/>
      <c r="F664" s="1070"/>
      <c r="G664" s="5"/>
    </row>
    <row r="665" spans="5:7" ht="12.75" customHeight="1">
      <c r="E665" s="12"/>
      <c r="F665" s="1070"/>
      <c r="G665" s="5"/>
    </row>
    <row r="666" spans="5:7" ht="12.75" customHeight="1">
      <c r="E666" s="12"/>
      <c r="F666" s="1070"/>
      <c r="G666" s="5"/>
    </row>
    <row r="667" spans="5:7" ht="12.75" customHeight="1">
      <c r="E667" s="12"/>
      <c r="F667" s="1070"/>
      <c r="G667" s="5"/>
    </row>
    <row r="668" spans="5:7" ht="12.75" customHeight="1">
      <c r="E668" s="12"/>
      <c r="F668" s="1070"/>
      <c r="G668" s="5"/>
    </row>
    <row r="669" spans="5:7" ht="12.75" customHeight="1">
      <c r="E669" s="12"/>
      <c r="F669" s="1070"/>
      <c r="G669" s="5"/>
    </row>
    <row r="670" spans="5:7" ht="12.75" customHeight="1">
      <c r="E670" s="12"/>
      <c r="F670" s="1070"/>
      <c r="G670" s="5"/>
    </row>
    <row r="671" spans="5:7" ht="12.75" customHeight="1">
      <c r="E671" s="12"/>
      <c r="F671" s="1070"/>
      <c r="G671" s="5"/>
    </row>
    <row r="672" spans="5:7" ht="12.75" customHeight="1">
      <c r="E672" s="12"/>
      <c r="F672" s="1070"/>
      <c r="G672" s="5"/>
    </row>
    <row r="673" spans="5:7" ht="12.75" customHeight="1">
      <c r="E673" s="12"/>
      <c r="F673" s="1070"/>
      <c r="G673" s="5"/>
    </row>
    <row r="674" spans="5:7" ht="12.75" customHeight="1">
      <c r="E674" s="12"/>
      <c r="F674" s="1070"/>
      <c r="G674" s="5"/>
    </row>
    <row r="675" spans="5:7" ht="12.75" customHeight="1">
      <c r="E675" s="12"/>
      <c r="F675" s="1070"/>
      <c r="G675" s="5"/>
    </row>
    <row r="676" spans="5:7" ht="12.75" customHeight="1">
      <c r="E676" s="12"/>
      <c r="F676" s="1070"/>
      <c r="G676" s="5"/>
    </row>
    <row r="677" spans="5:7" ht="12.75" customHeight="1">
      <c r="E677" s="12"/>
      <c r="F677" s="1070"/>
      <c r="G677" s="5"/>
    </row>
    <row r="678" spans="5:7" ht="12.75" customHeight="1">
      <c r="E678" s="12"/>
      <c r="F678" s="1070"/>
      <c r="G678" s="5"/>
    </row>
    <row r="679" spans="5:7" ht="12.75" customHeight="1">
      <c r="E679" s="12"/>
      <c r="F679" s="1070"/>
      <c r="G679" s="5"/>
    </row>
    <row r="680" spans="5:7" ht="12.75" customHeight="1">
      <c r="E680" s="12"/>
      <c r="F680" s="1070"/>
      <c r="G680" s="5"/>
    </row>
    <row r="681" spans="5:7" ht="12.75" customHeight="1">
      <c r="E681" s="12"/>
      <c r="F681" s="1070"/>
      <c r="G681" s="5"/>
    </row>
    <row r="682" spans="5:7" ht="12.75" customHeight="1">
      <c r="E682" s="12"/>
      <c r="F682" s="1070"/>
      <c r="G682" s="5"/>
    </row>
    <row r="683" spans="5:7" ht="12.75" customHeight="1">
      <c r="E683" s="12"/>
      <c r="F683" s="1070"/>
      <c r="G683" s="5"/>
    </row>
    <row r="684" spans="5:7" ht="12.75" customHeight="1">
      <c r="E684" s="12"/>
      <c r="F684" s="1070"/>
      <c r="G684" s="5"/>
    </row>
    <row r="685" spans="5:7" ht="12.75" customHeight="1">
      <c r="E685" s="12"/>
      <c r="F685" s="1070"/>
      <c r="G685" s="5"/>
    </row>
    <row r="686" spans="5:7" ht="12.75" customHeight="1">
      <c r="E686" s="12"/>
      <c r="F686" s="1070"/>
      <c r="G686" s="5"/>
    </row>
    <row r="687" spans="5:7" ht="12.75" customHeight="1">
      <c r="E687" s="12"/>
      <c r="F687" s="1070"/>
      <c r="G687" s="5"/>
    </row>
    <row r="688" spans="5:7" ht="12.75" customHeight="1">
      <c r="E688" s="12"/>
      <c r="F688" s="1070"/>
      <c r="G688" s="5"/>
    </row>
    <row r="689" spans="5:7" ht="12.75" customHeight="1">
      <c r="E689" s="12"/>
      <c r="F689" s="1070"/>
      <c r="G689" s="5"/>
    </row>
    <row r="690" spans="5:7" ht="12.75" customHeight="1">
      <c r="E690" s="12"/>
      <c r="F690" s="1070"/>
      <c r="G690" s="5"/>
    </row>
    <row r="691" spans="5:7" ht="12.75" customHeight="1">
      <c r="E691" s="12"/>
      <c r="F691" s="1070"/>
      <c r="G691" s="5"/>
    </row>
    <row r="692" spans="5:7" ht="12.75" customHeight="1">
      <c r="E692" s="12"/>
      <c r="F692" s="1070"/>
      <c r="G692" s="5"/>
    </row>
    <row r="693" spans="5:7" ht="12.75" customHeight="1">
      <c r="E693" s="12"/>
      <c r="F693" s="1070"/>
      <c r="G693" s="5"/>
    </row>
    <row r="694" spans="5:7" ht="12.75" customHeight="1">
      <c r="E694" s="12"/>
      <c r="F694" s="1070"/>
      <c r="G694" s="5"/>
    </row>
    <row r="695" spans="5:7" ht="12.75" customHeight="1">
      <c r="E695" s="12"/>
      <c r="F695" s="1070"/>
      <c r="G695" s="5"/>
    </row>
    <row r="696" spans="5:7" ht="12.75" customHeight="1">
      <c r="E696" s="12"/>
      <c r="F696" s="1070"/>
      <c r="G696" s="5"/>
    </row>
    <row r="697" spans="5:7" ht="12.75" customHeight="1">
      <c r="E697" s="12"/>
      <c r="F697" s="1070"/>
      <c r="G697" s="5"/>
    </row>
    <row r="698" spans="5:7" ht="12.75" customHeight="1">
      <c r="E698" s="12"/>
      <c r="F698" s="1070"/>
      <c r="G698" s="5"/>
    </row>
    <row r="699" spans="5:7" ht="12.75" customHeight="1">
      <c r="E699" s="12"/>
      <c r="F699" s="1070"/>
      <c r="G699" s="5"/>
    </row>
    <row r="700" spans="5:7" ht="12.75" customHeight="1">
      <c r="E700" s="12"/>
      <c r="F700" s="1070"/>
      <c r="G700" s="5"/>
    </row>
    <row r="701" spans="5:7" ht="12.75" customHeight="1">
      <c r="E701" s="12"/>
      <c r="F701" s="1070"/>
      <c r="G701" s="5"/>
    </row>
    <row r="702" spans="5:7" ht="12.75" customHeight="1">
      <c r="E702" s="12"/>
      <c r="F702" s="1070"/>
      <c r="G702" s="5"/>
    </row>
    <row r="703" spans="5:7" ht="12.75" customHeight="1">
      <c r="E703" s="12"/>
      <c r="F703" s="1070"/>
      <c r="G703" s="5"/>
    </row>
    <row r="704" spans="5:7" ht="12.75" customHeight="1">
      <c r="E704" s="12"/>
      <c r="F704" s="1070"/>
      <c r="G704" s="5"/>
    </row>
    <row r="705" spans="5:7" ht="12.75" customHeight="1">
      <c r="E705" s="12"/>
      <c r="F705" s="1070"/>
      <c r="G705" s="5"/>
    </row>
    <row r="706" spans="5:7" ht="12.75" customHeight="1">
      <c r="E706" s="12"/>
      <c r="F706" s="1070"/>
      <c r="G706" s="5"/>
    </row>
    <row r="707" spans="5:7" ht="12.75" customHeight="1">
      <c r="E707" s="12"/>
      <c r="F707" s="1070"/>
      <c r="G707" s="5"/>
    </row>
    <row r="708" spans="5:7" ht="12.75" customHeight="1">
      <c r="E708" s="12"/>
      <c r="F708" s="1070"/>
      <c r="G708" s="5"/>
    </row>
    <row r="709" spans="5:7" ht="12.75" customHeight="1">
      <c r="E709" s="12"/>
      <c r="F709" s="1070"/>
      <c r="G709" s="5"/>
    </row>
    <row r="710" spans="5:7" ht="12.75" customHeight="1">
      <c r="E710" s="12"/>
      <c r="F710" s="1070"/>
      <c r="G710" s="5"/>
    </row>
    <row r="711" spans="5:7" ht="12.75" customHeight="1">
      <c r="E711" s="12"/>
      <c r="F711" s="1070"/>
      <c r="G711" s="5"/>
    </row>
    <row r="712" spans="5:7" ht="12.75" customHeight="1">
      <c r="E712" s="12"/>
      <c r="F712" s="1070"/>
      <c r="G712" s="5"/>
    </row>
    <row r="713" spans="5:7" ht="12.75" customHeight="1">
      <c r="E713" s="12"/>
      <c r="F713" s="1070"/>
      <c r="G713" s="5"/>
    </row>
    <row r="714" spans="5:7" ht="12.75" customHeight="1">
      <c r="E714" s="12"/>
      <c r="F714" s="1070"/>
      <c r="G714" s="5"/>
    </row>
    <row r="715" spans="5:7" ht="12.75" customHeight="1">
      <c r="E715" s="12"/>
      <c r="F715" s="1070"/>
      <c r="G715" s="5"/>
    </row>
    <row r="716" spans="5:7" ht="12.75" customHeight="1">
      <c r="E716" s="12"/>
      <c r="F716" s="1070"/>
      <c r="G716" s="5"/>
    </row>
    <row r="717" spans="5:7" ht="12.75" customHeight="1">
      <c r="E717" s="12"/>
      <c r="F717" s="1070"/>
      <c r="G717" s="5"/>
    </row>
    <row r="718" spans="5:7" ht="12.75" customHeight="1">
      <c r="E718" s="12"/>
      <c r="F718" s="1070"/>
      <c r="G718" s="5"/>
    </row>
    <row r="719" spans="5:7" ht="12.75" customHeight="1">
      <c r="E719" s="12"/>
      <c r="F719" s="1070"/>
      <c r="G719" s="5"/>
    </row>
    <row r="720" spans="5:7" ht="12.75" customHeight="1">
      <c r="E720" s="12"/>
      <c r="F720" s="1070"/>
      <c r="G720" s="5"/>
    </row>
    <row r="721" spans="5:7" ht="12.75" customHeight="1">
      <c r="E721" s="12"/>
      <c r="F721" s="1070"/>
      <c r="G721" s="5"/>
    </row>
    <row r="722" spans="5:7" ht="12.75" customHeight="1">
      <c r="E722" s="12"/>
      <c r="F722" s="1070"/>
      <c r="G722" s="5"/>
    </row>
    <row r="723" spans="5:7" ht="12.75" customHeight="1">
      <c r="E723" s="12"/>
      <c r="F723" s="1070"/>
      <c r="G723" s="5"/>
    </row>
    <row r="724" spans="5:7" ht="12.75" customHeight="1">
      <c r="E724" s="12"/>
      <c r="F724" s="1070"/>
      <c r="G724" s="5"/>
    </row>
    <row r="725" spans="5:7" ht="12.75" customHeight="1">
      <c r="E725" s="12"/>
      <c r="F725" s="1070"/>
      <c r="G725" s="5"/>
    </row>
    <row r="726" spans="5:7" ht="12.75" customHeight="1">
      <c r="E726" s="12"/>
      <c r="F726" s="1070"/>
      <c r="G726" s="5"/>
    </row>
    <row r="727" spans="5:7" ht="12.75" customHeight="1">
      <c r="E727" s="12"/>
      <c r="F727" s="1070"/>
      <c r="G727" s="5"/>
    </row>
    <row r="728" spans="5:7" ht="12.75" customHeight="1">
      <c r="E728" s="12"/>
      <c r="F728" s="1070"/>
      <c r="G728" s="5"/>
    </row>
    <row r="729" spans="5:7" ht="12.75" customHeight="1">
      <c r="E729" s="12"/>
      <c r="F729" s="1070"/>
      <c r="G729" s="5"/>
    </row>
    <row r="730" spans="5:7" ht="12.75" customHeight="1">
      <c r="E730" s="12"/>
      <c r="F730" s="1070"/>
      <c r="G730" s="5"/>
    </row>
    <row r="731" spans="5:7" ht="12.75" customHeight="1">
      <c r="E731" s="12"/>
      <c r="F731" s="1070"/>
      <c r="G731" s="5"/>
    </row>
    <row r="732" spans="5:7" ht="12.75" customHeight="1">
      <c r="E732" s="12"/>
      <c r="F732" s="1070"/>
      <c r="G732" s="5"/>
    </row>
    <row r="733" spans="5:7" ht="12.75" customHeight="1">
      <c r="E733" s="12"/>
      <c r="F733" s="1070"/>
      <c r="G733" s="5"/>
    </row>
    <row r="734" spans="5:7" ht="12.75" customHeight="1">
      <c r="E734" s="12"/>
      <c r="F734" s="1070"/>
      <c r="G734" s="5"/>
    </row>
    <row r="735" spans="5:7" ht="12.75" customHeight="1">
      <c r="E735" s="12"/>
      <c r="F735" s="1070"/>
      <c r="G735" s="5"/>
    </row>
    <row r="736" spans="5:7" ht="12.75" customHeight="1">
      <c r="E736" s="12"/>
      <c r="F736" s="1070"/>
      <c r="G736" s="5"/>
    </row>
    <row r="737" spans="5:7" ht="12.75" customHeight="1">
      <c r="E737" s="12"/>
      <c r="F737" s="1070"/>
      <c r="G737" s="5"/>
    </row>
    <row r="738" spans="5:7" ht="12.75" customHeight="1">
      <c r="E738" s="12"/>
      <c r="F738" s="1070"/>
      <c r="G738" s="5"/>
    </row>
    <row r="739" spans="5:7" ht="12.75" customHeight="1">
      <c r="E739" s="12"/>
      <c r="F739" s="1070"/>
      <c r="G739" s="5"/>
    </row>
    <row r="740" spans="5:7" ht="12.75" customHeight="1">
      <c r="E740" s="12"/>
      <c r="F740" s="1070"/>
      <c r="G740" s="5"/>
    </row>
    <row r="741" spans="5:7" ht="12.75" customHeight="1">
      <c r="E741" s="12"/>
      <c r="F741" s="1070"/>
      <c r="G741" s="5"/>
    </row>
    <row r="742" spans="5:7" ht="12.75" customHeight="1">
      <c r="E742" s="12"/>
      <c r="F742" s="1070"/>
      <c r="G742" s="5"/>
    </row>
    <row r="743" spans="5:7" ht="12.75" customHeight="1">
      <c r="E743" s="12"/>
      <c r="F743" s="1070"/>
      <c r="G743" s="5"/>
    </row>
    <row r="744" spans="5:7" ht="12.75" customHeight="1">
      <c r="E744" s="12"/>
      <c r="F744" s="1070"/>
      <c r="G744" s="5"/>
    </row>
    <row r="745" spans="5:7" ht="12.75" customHeight="1">
      <c r="E745" s="12"/>
      <c r="F745" s="1070"/>
      <c r="G745" s="5"/>
    </row>
    <row r="746" spans="5:7" ht="12.75" customHeight="1">
      <c r="E746" s="12"/>
      <c r="F746" s="1070"/>
      <c r="G746" s="5"/>
    </row>
    <row r="747" spans="5:7" ht="12.75" customHeight="1">
      <c r="E747" s="12"/>
      <c r="F747" s="1070"/>
      <c r="G747" s="5"/>
    </row>
    <row r="748" spans="5:7" ht="12.75" customHeight="1">
      <c r="E748" s="12"/>
      <c r="F748" s="1070"/>
      <c r="G748" s="5"/>
    </row>
    <row r="749" spans="5:7" ht="12.75" customHeight="1">
      <c r="E749" s="12"/>
      <c r="F749" s="1070"/>
      <c r="G749" s="5"/>
    </row>
    <row r="750" spans="5:7" ht="12.75" customHeight="1">
      <c r="E750" s="12"/>
      <c r="F750" s="1070"/>
      <c r="G750" s="5"/>
    </row>
    <row r="751" spans="5:7" ht="12.75" customHeight="1">
      <c r="E751" s="12"/>
      <c r="F751" s="1070"/>
      <c r="G751" s="5"/>
    </row>
    <row r="752" spans="5:7" ht="12.75" customHeight="1">
      <c r="E752" s="12"/>
      <c r="F752" s="1070"/>
      <c r="G752" s="5"/>
    </row>
    <row r="753" spans="5:7" ht="12.75" customHeight="1">
      <c r="E753" s="12"/>
      <c r="F753" s="1070"/>
      <c r="G753" s="5"/>
    </row>
    <row r="754" spans="5:7" ht="12.75" customHeight="1">
      <c r="E754" s="12"/>
      <c r="F754" s="1070"/>
      <c r="G754" s="5"/>
    </row>
    <row r="755" spans="5:7" ht="12.75" customHeight="1">
      <c r="E755" s="12"/>
      <c r="F755" s="1070"/>
      <c r="G755" s="5"/>
    </row>
    <row r="756" spans="5:7" ht="12.75" customHeight="1">
      <c r="E756" s="12"/>
      <c r="F756" s="1070"/>
      <c r="G756" s="5"/>
    </row>
    <row r="757" spans="5:7" ht="12.75" customHeight="1">
      <c r="E757" s="12"/>
      <c r="F757" s="1070"/>
      <c r="G757" s="5"/>
    </row>
    <row r="758" spans="5:7" ht="12.75" customHeight="1">
      <c r="E758" s="12"/>
      <c r="F758" s="1070"/>
      <c r="G758" s="5"/>
    </row>
    <row r="759" spans="5:7" ht="12.75" customHeight="1">
      <c r="E759" s="12"/>
      <c r="F759" s="1070"/>
      <c r="G759" s="5"/>
    </row>
    <row r="760" spans="5:7" ht="12.75" customHeight="1">
      <c r="E760" s="12"/>
      <c r="F760" s="1070"/>
      <c r="G760" s="5"/>
    </row>
    <row r="761" spans="5:7" ht="12.75" customHeight="1">
      <c r="E761" s="12"/>
      <c r="F761" s="1070"/>
      <c r="G761" s="5"/>
    </row>
    <row r="762" spans="5:7" ht="12.75" customHeight="1">
      <c r="E762" s="12"/>
      <c r="F762" s="1070"/>
      <c r="G762" s="5"/>
    </row>
    <row r="763" spans="5:7" ht="12.75" customHeight="1">
      <c r="E763" s="12"/>
      <c r="F763" s="1070"/>
      <c r="G763" s="5"/>
    </row>
    <row r="764" spans="5:7" ht="12.75" customHeight="1">
      <c r="E764" s="12"/>
      <c r="F764" s="1070"/>
      <c r="G764" s="5"/>
    </row>
    <row r="765" spans="5:7" ht="12.75" customHeight="1">
      <c r="E765" s="12"/>
      <c r="F765" s="1070"/>
      <c r="G765" s="5"/>
    </row>
    <row r="766" spans="5:7" ht="12.75" customHeight="1">
      <c r="E766" s="12"/>
      <c r="F766" s="1070"/>
      <c r="G766" s="5"/>
    </row>
    <row r="767" spans="5:7" ht="12.75" customHeight="1">
      <c r="E767" s="12"/>
      <c r="F767" s="1070"/>
      <c r="G767" s="5"/>
    </row>
    <row r="768" spans="5:7" ht="12.75" customHeight="1">
      <c r="E768" s="12"/>
      <c r="F768" s="1070"/>
      <c r="G768" s="5"/>
    </row>
    <row r="769" spans="5:7" ht="12.75" customHeight="1">
      <c r="E769" s="12"/>
      <c r="F769" s="1070"/>
      <c r="G769" s="5"/>
    </row>
    <row r="770" spans="5:7" ht="12.75" customHeight="1">
      <c r="E770" s="12"/>
      <c r="F770" s="1070"/>
      <c r="G770" s="5"/>
    </row>
    <row r="771" spans="5:7" ht="12.75" customHeight="1">
      <c r="E771" s="12"/>
      <c r="F771" s="1070"/>
      <c r="G771" s="5"/>
    </row>
    <row r="772" spans="5:7" ht="12.75" customHeight="1">
      <c r="E772" s="12"/>
      <c r="F772" s="1070"/>
      <c r="G772" s="5"/>
    </row>
    <row r="773" spans="5:7" ht="12.75" customHeight="1">
      <c r="E773" s="12"/>
      <c r="F773" s="1070"/>
      <c r="G773" s="5"/>
    </row>
    <row r="774" spans="5:7" ht="12.75" customHeight="1">
      <c r="E774" s="12"/>
      <c r="F774" s="1070"/>
      <c r="G774" s="5"/>
    </row>
    <row r="775" spans="5:7" ht="12.75" customHeight="1">
      <c r="E775" s="12"/>
      <c r="F775" s="1070"/>
      <c r="G775" s="5"/>
    </row>
    <row r="776" spans="5:7" ht="12.75" customHeight="1">
      <c r="E776" s="12"/>
      <c r="F776" s="1070"/>
      <c r="G776" s="5"/>
    </row>
    <row r="777" spans="5:7" ht="12.75" customHeight="1">
      <c r="E777" s="12"/>
      <c r="F777" s="1070"/>
      <c r="G777" s="5"/>
    </row>
    <row r="778" spans="5:7" ht="12.75" customHeight="1">
      <c r="E778" s="12"/>
      <c r="F778" s="1070"/>
      <c r="G778" s="5"/>
    </row>
    <row r="779" spans="5:7" ht="12.75" customHeight="1">
      <c r="E779" s="12"/>
      <c r="F779" s="1070"/>
      <c r="G779" s="5"/>
    </row>
    <row r="780" spans="5:7" ht="12.75" customHeight="1">
      <c r="E780" s="12"/>
      <c r="F780" s="1070"/>
      <c r="G780" s="5"/>
    </row>
    <row r="781" spans="5:7" ht="12.75" customHeight="1">
      <c r="E781" s="12"/>
      <c r="F781" s="1070"/>
      <c r="G781" s="5"/>
    </row>
    <row r="782" spans="5:7" ht="12.75" customHeight="1">
      <c r="E782" s="12"/>
      <c r="F782" s="1070"/>
      <c r="G782" s="5"/>
    </row>
    <row r="783" spans="5:7" ht="12.75" customHeight="1">
      <c r="E783" s="12"/>
      <c r="F783" s="1070"/>
      <c r="G783" s="5"/>
    </row>
    <row r="784" spans="5:7" ht="12.75" customHeight="1">
      <c r="E784" s="12"/>
      <c r="F784" s="1070"/>
      <c r="G784" s="5"/>
    </row>
    <row r="785" spans="5:7" ht="12.75" customHeight="1">
      <c r="E785" s="12"/>
      <c r="F785" s="1070"/>
      <c r="G785" s="5"/>
    </row>
    <row r="786" spans="5:7" ht="12.75" customHeight="1">
      <c r="E786" s="12"/>
      <c r="F786" s="1070"/>
      <c r="G786" s="5"/>
    </row>
    <row r="787" spans="5:7" ht="12.75" customHeight="1">
      <c r="E787" s="12"/>
      <c r="F787" s="1070"/>
      <c r="G787" s="5"/>
    </row>
    <row r="788" spans="5:7" ht="12.75" customHeight="1">
      <c r="E788" s="12"/>
      <c r="F788" s="1070"/>
      <c r="G788" s="5"/>
    </row>
    <row r="789" spans="5:7" ht="12.75" customHeight="1">
      <c r="E789" s="12"/>
      <c r="F789" s="1070"/>
      <c r="G789" s="5"/>
    </row>
    <row r="790" spans="5:7" ht="12.75" customHeight="1">
      <c r="E790" s="12"/>
      <c r="F790" s="1070"/>
      <c r="G790" s="5"/>
    </row>
    <row r="791" spans="5:7" ht="12.75" customHeight="1">
      <c r="E791" s="12"/>
      <c r="F791" s="1070"/>
      <c r="G791" s="5"/>
    </row>
    <row r="792" spans="5:7" ht="12.75" customHeight="1">
      <c r="E792" s="12"/>
      <c r="F792" s="1070"/>
      <c r="G792" s="5"/>
    </row>
    <row r="793" spans="5:7" ht="12.75" customHeight="1">
      <c r="E793" s="12"/>
      <c r="F793" s="1070"/>
      <c r="G793" s="5"/>
    </row>
    <row r="794" spans="5:7" ht="12.75" customHeight="1">
      <c r="E794" s="12"/>
      <c r="F794" s="1070"/>
      <c r="G794" s="5"/>
    </row>
    <row r="795" spans="5:7" ht="12.75" customHeight="1">
      <c r="E795" s="12"/>
      <c r="F795" s="1070"/>
      <c r="G795" s="5"/>
    </row>
    <row r="796" spans="5:7" ht="12.75" customHeight="1">
      <c r="E796" s="12"/>
      <c r="F796" s="1070"/>
      <c r="G796" s="5"/>
    </row>
    <row r="797" spans="5:7" ht="12.75" customHeight="1">
      <c r="E797" s="12"/>
      <c r="F797" s="1070"/>
      <c r="G797" s="5"/>
    </row>
    <row r="798" spans="5:7" ht="12.75" customHeight="1">
      <c r="E798" s="12"/>
      <c r="F798" s="1070"/>
      <c r="G798" s="5"/>
    </row>
    <row r="799" spans="5:7" ht="12.75" customHeight="1">
      <c r="E799" s="12"/>
      <c r="F799" s="1070"/>
      <c r="G799" s="5"/>
    </row>
    <row r="800" spans="5:7" ht="12.75" customHeight="1">
      <c r="E800" s="12"/>
      <c r="F800" s="1070"/>
      <c r="G800" s="5"/>
    </row>
    <row r="801" spans="5:7" ht="12.75" customHeight="1">
      <c r="E801" s="12"/>
      <c r="F801" s="1070"/>
      <c r="G801" s="5"/>
    </row>
    <row r="802" spans="5:7" ht="12.75" customHeight="1">
      <c r="E802" s="12"/>
      <c r="F802" s="1070"/>
      <c r="G802" s="5"/>
    </row>
    <row r="803" spans="5:7" ht="12.75" customHeight="1">
      <c r="E803" s="12"/>
      <c r="F803" s="1070"/>
      <c r="G803" s="5"/>
    </row>
    <row r="804" spans="5:7" ht="12.75" customHeight="1">
      <c r="E804" s="12"/>
      <c r="F804" s="1070"/>
      <c r="G804" s="5"/>
    </row>
    <row r="805" spans="5:7" ht="12.75" customHeight="1">
      <c r="E805" s="12"/>
      <c r="F805" s="1070"/>
      <c r="G805" s="5"/>
    </row>
    <row r="806" spans="5:7" ht="12.75" customHeight="1">
      <c r="E806" s="12"/>
      <c r="F806" s="1070"/>
      <c r="G806" s="5"/>
    </row>
    <row r="807" spans="5:7" ht="12.75" customHeight="1">
      <c r="E807" s="12"/>
      <c r="F807" s="1070"/>
      <c r="G807" s="5"/>
    </row>
    <row r="808" spans="5:7" ht="12.75" customHeight="1">
      <c r="E808" s="12"/>
      <c r="F808" s="1070"/>
      <c r="G808" s="5"/>
    </row>
    <row r="809" spans="5:7" ht="12.75" customHeight="1">
      <c r="E809" s="12"/>
      <c r="F809" s="1070"/>
      <c r="G809" s="5"/>
    </row>
    <row r="810" spans="5:7" ht="12.75" customHeight="1">
      <c r="E810" s="12"/>
      <c r="F810" s="1070"/>
      <c r="G810" s="5"/>
    </row>
    <row r="811" spans="5:7" ht="12.75" customHeight="1">
      <c r="E811" s="12"/>
      <c r="F811" s="1070"/>
      <c r="G811" s="5"/>
    </row>
    <row r="812" spans="5:7" ht="12.75" customHeight="1">
      <c r="E812" s="12"/>
      <c r="F812" s="1070"/>
      <c r="G812" s="5"/>
    </row>
    <row r="813" spans="5:7" ht="12.75" customHeight="1">
      <c r="E813" s="12"/>
      <c r="F813" s="1070"/>
      <c r="G813" s="5"/>
    </row>
    <row r="814" spans="5:7" ht="12.75" customHeight="1">
      <c r="E814" s="12"/>
      <c r="F814" s="1070"/>
      <c r="G814" s="5"/>
    </row>
    <row r="815" spans="5:7" ht="12.75" customHeight="1">
      <c r="E815" s="12"/>
      <c r="F815" s="1070"/>
      <c r="G815" s="5"/>
    </row>
    <row r="816" spans="5:7" ht="12.75" customHeight="1">
      <c r="E816" s="12"/>
      <c r="F816" s="1070"/>
      <c r="G816" s="5"/>
    </row>
    <row r="817" spans="5:7" ht="12.75" customHeight="1">
      <c r="E817" s="12"/>
      <c r="F817" s="1070"/>
      <c r="G817" s="5"/>
    </row>
    <row r="818" spans="5:7" ht="12.75" customHeight="1">
      <c r="E818" s="12"/>
      <c r="F818" s="1070"/>
      <c r="G818" s="5"/>
    </row>
    <row r="819" spans="5:7" ht="12.75" customHeight="1">
      <c r="E819" s="12"/>
      <c r="F819" s="1070"/>
      <c r="G819" s="5"/>
    </row>
    <row r="820" spans="5:7" ht="12.75" customHeight="1">
      <c r="E820" s="12"/>
      <c r="F820" s="1070"/>
      <c r="G820" s="5"/>
    </row>
    <row r="821" spans="5:7" ht="12.75" customHeight="1">
      <c r="E821" s="12"/>
      <c r="F821" s="1070"/>
      <c r="G821" s="5"/>
    </row>
    <row r="822" spans="5:7" ht="12.75" customHeight="1">
      <c r="E822" s="12"/>
      <c r="F822" s="1070"/>
      <c r="G822" s="5"/>
    </row>
    <row r="823" spans="5:7" ht="12.75" customHeight="1">
      <c r="E823" s="12"/>
      <c r="F823" s="1070"/>
      <c r="G823" s="5"/>
    </row>
    <row r="824" spans="5:7" ht="12.75" customHeight="1">
      <c r="E824" s="12"/>
      <c r="F824" s="1070"/>
      <c r="G824" s="5"/>
    </row>
    <row r="825" spans="5:7" ht="12.75" customHeight="1">
      <c r="E825" s="12"/>
      <c r="F825" s="1070"/>
      <c r="G825" s="5"/>
    </row>
    <row r="826" spans="5:7" ht="12.75" customHeight="1">
      <c r="E826" s="12"/>
      <c r="F826" s="1070"/>
      <c r="G826" s="5"/>
    </row>
    <row r="827" spans="5:7" ht="12.75" customHeight="1">
      <c r="E827" s="12"/>
      <c r="F827" s="1070"/>
      <c r="G827" s="5"/>
    </row>
    <row r="828" spans="5:7" ht="12.75" customHeight="1">
      <c r="E828" s="12"/>
      <c r="F828" s="1070"/>
      <c r="G828" s="5"/>
    </row>
    <row r="829" spans="5:7" ht="12.75" customHeight="1">
      <c r="E829" s="12"/>
      <c r="F829" s="1070"/>
      <c r="G829" s="5"/>
    </row>
    <row r="830" spans="5:7" ht="12.75" customHeight="1">
      <c r="E830" s="12"/>
      <c r="F830" s="1070"/>
      <c r="G830" s="5"/>
    </row>
    <row r="831" spans="5:7" ht="12.75" customHeight="1">
      <c r="E831" s="12"/>
      <c r="F831" s="1070"/>
      <c r="G831" s="5"/>
    </row>
    <row r="832" spans="5:7" ht="12.75" customHeight="1">
      <c r="E832" s="12"/>
      <c r="F832" s="1070"/>
      <c r="G832" s="5"/>
    </row>
    <row r="833" spans="5:7" ht="12.75" customHeight="1">
      <c r="E833" s="12"/>
      <c r="F833" s="1070"/>
      <c r="G833" s="5"/>
    </row>
    <row r="834" spans="5:7" ht="12.75" customHeight="1">
      <c r="E834" s="12"/>
      <c r="F834" s="1070"/>
      <c r="G834" s="5"/>
    </row>
    <row r="835" spans="5:7" ht="12.75" customHeight="1">
      <c r="E835" s="12"/>
      <c r="F835" s="1070"/>
      <c r="G835" s="5"/>
    </row>
    <row r="836" spans="5:7" ht="12.75" customHeight="1">
      <c r="E836" s="12"/>
      <c r="F836" s="1070"/>
      <c r="G836" s="5"/>
    </row>
    <row r="837" spans="5:7" ht="12.75" customHeight="1">
      <c r="E837" s="12"/>
      <c r="F837" s="1070"/>
      <c r="G837" s="5"/>
    </row>
    <row r="838" spans="5:7" ht="12.75" customHeight="1">
      <c r="E838" s="12"/>
      <c r="F838" s="1070"/>
      <c r="G838" s="5"/>
    </row>
    <row r="839" spans="5:7" ht="12.75" customHeight="1">
      <c r="E839" s="12"/>
      <c r="F839" s="1070"/>
      <c r="G839" s="5"/>
    </row>
    <row r="840" spans="5:7" ht="12.75" customHeight="1">
      <c r="E840" s="12"/>
      <c r="F840" s="1070"/>
      <c r="G840" s="5"/>
    </row>
    <row r="841" spans="5:7" ht="12.75" customHeight="1">
      <c r="E841" s="12"/>
      <c r="F841" s="1070"/>
      <c r="G841" s="5"/>
    </row>
    <row r="842" spans="5:7" ht="12.75" customHeight="1">
      <c r="E842" s="12"/>
      <c r="F842" s="1070"/>
      <c r="G842" s="5"/>
    </row>
    <row r="843" spans="5:7" ht="12.75" customHeight="1">
      <c r="E843" s="12"/>
      <c r="F843" s="1070"/>
      <c r="G843" s="5"/>
    </row>
    <row r="844" spans="5:7" ht="12.75" customHeight="1">
      <c r="E844" s="12"/>
      <c r="F844" s="1070"/>
      <c r="G844" s="5"/>
    </row>
    <row r="845" spans="5:7" ht="12.75" customHeight="1">
      <c r="E845" s="12"/>
      <c r="F845" s="1070"/>
      <c r="G845" s="5"/>
    </row>
    <row r="846" spans="5:7" ht="12.75" customHeight="1">
      <c r="E846" s="12"/>
      <c r="F846" s="1070"/>
      <c r="G846" s="5"/>
    </row>
    <row r="847" spans="5:7" ht="12.75" customHeight="1">
      <c r="E847" s="12"/>
      <c r="F847" s="1070"/>
      <c r="G847" s="5"/>
    </row>
    <row r="848" spans="5:7" ht="12.75" customHeight="1">
      <c r="E848" s="12"/>
      <c r="F848" s="1070"/>
      <c r="G848" s="5"/>
    </row>
    <row r="849" spans="5:7" ht="12.75" customHeight="1">
      <c r="E849" s="12"/>
      <c r="F849" s="1070"/>
      <c r="G849" s="5"/>
    </row>
    <row r="850" spans="5:7" ht="12.75" customHeight="1">
      <c r="E850" s="12"/>
      <c r="F850" s="1070"/>
      <c r="G850" s="5"/>
    </row>
    <row r="851" spans="5:7" ht="12.75" customHeight="1">
      <c r="E851" s="12"/>
      <c r="F851" s="1070"/>
      <c r="G851" s="5"/>
    </row>
    <row r="852" spans="5:7" ht="12.75" customHeight="1">
      <c r="E852" s="12"/>
      <c r="F852" s="1070"/>
      <c r="G852" s="5"/>
    </row>
    <row r="853" spans="5:7" ht="12.75" customHeight="1">
      <c r="E853" s="12"/>
      <c r="F853" s="1070"/>
      <c r="G853" s="5"/>
    </row>
    <row r="854" spans="5:7" ht="12.75" customHeight="1">
      <c r="E854" s="12"/>
      <c r="F854" s="1070"/>
      <c r="G854" s="5"/>
    </row>
    <row r="855" spans="5:7" ht="12.75" customHeight="1">
      <c r="E855" s="12"/>
      <c r="F855" s="1070"/>
      <c r="G855" s="5"/>
    </row>
    <row r="856" spans="5:7" ht="12.75" customHeight="1">
      <c r="E856" s="12"/>
      <c r="F856" s="1070"/>
      <c r="G856" s="5"/>
    </row>
    <row r="857" spans="5:7" ht="12.75" customHeight="1">
      <c r="E857" s="12"/>
      <c r="F857" s="1070"/>
      <c r="G857" s="5"/>
    </row>
    <row r="858" spans="5:7" ht="12.75" customHeight="1">
      <c r="E858" s="12"/>
      <c r="F858" s="1070"/>
      <c r="G858" s="5"/>
    </row>
    <row r="859" spans="5:7" ht="12.75" customHeight="1">
      <c r="E859" s="12"/>
      <c r="F859" s="1070"/>
      <c r="G859" s="5"/>
    </row>
    <row r="860" spans="5:7" ht="12.75" customHeight="1">
      <c r="E860" s="12"/>
      <c r="F860" s="1070"/>
      <c r="G860" s="5"/>
    </row>
    <row r="861" spans="5:7" ht="12.75" customHeight="1">
      <c r="E861" s="12"/>
      <c r="F861" s="1070"/>
      <c r="G861" s="5"/>
    </row>
    <row r="862" spans="5:7" ht="12.75" customHeight="1">
      <c r="E862" s="12"/>
      <c r="F862" s="1070"/>
      <c r="G862" s="5"/>
    </row>
    <row r="863" spans="5:7" ht="12.75" customHeight="1">
      <c r="E863" s="12"/>
      <c r="F863" s="1070"/>
      <c r="G863" s="5"/>
    </row>
    <row r="864" spans="5:7" ht="12.75" customHeight="1">
      <c r="E864" s="12"/>
      <c r="F864" s="1070"/>
      <c r="G864" s="5"/>
    </row>
    <row r="865" spans="5:7" ht="12.75" customHeight="1">
      <c r="E865" s="12"/>
      <c r="F865" s="1070"/>
      <c r="G865" s="5"/>
    </row>
    <row r="866" spans="5:7" ht="12.75" customHeight="1">
      <c r="E866" s="12"/>
      <c r="F866" s="1070"/>
      <c r="G866" s="5"/>
    </row>
    <row r="867" spans="5:7" ht="12.75" customHeight="1">
      <c r="E867" s="12"/>
      <c r="F867" s="1070"/>
      <c r="G867" s="5"/>
    </row>
    <row r="868" spans="5:7" ht="12.75" customHeight="1">
      <c r="E868" s="12"/>
      <c r="F868" s="1070"/>
      <c r="G868" s="5"/>
    </row>
    <row r="869" spans="5:7" ht="12.75" customHeight="1">
      <c r="E869" s="12"/>
      <c r="F869" s="1070"/>
      <c r="G869" s="5"/>
    </row>
    <row r="870" spans="5:7" ht="12.75" customHeight="1">
      <c r="E870" s="12"/>
      <c r="F870" s="1070"/>
      <c r="G870" s="5"/>
    </row>
    <row r="871" spans="5:7" ht="12.75" customHeight="1">
      <c r="E871" s="12"/>
      <c r="F871" s="1070"/>
      <c r="G871" s="5"/>
    </row>
    <row r="872" spans="5:7" ht="12.75" customHeight="1">
      <c r="E872" s="12"/>
      <c r="F872" s="1070"/>
      <c r="G872" s="5"/>
    </row>
    <row r="873" spans="5:7" ht="12.75" customHeight="1">
      <c r="E873" s="12"/>
      <c r="F873" s="1070"/>
      <c r="G873" s="5"/>
    </row>
    <row r="874" spans="5:7" ht="12.75" customHeight="1">
      <c r="E874" s="12"/>
      <c r="F874" s="1070"/>
      <c r="G874" s="5"/>
    </row>
    <row r="875" spans="5:7" ht="12.75" customHeight="1">
      <c r="E875" s="12"/>
      <c r="F875" s="1070"/>
      <c r="G875" s="5"/>
    </row>
    <row r="876" spans="5:7" ht="12.75" customHeight="1">
      <c r="E876" s="12"/>
      <c r="F876" s="1070"/>
      <c r="G876" s="5"/>
    </row>
    <row r="877" spans="5:7" ht="12.75" customHeight="1">
      <c r="E877" s="12"/>
      <c r="F877" s="1070"/>
      <c r="G877" s="5"/>
    </row>
    <row r="878" spans="5:7" ht="12.75" customHeight="1">
      <c r="E878" s="12"/>
      <c r="F878" s="1070"/>
      <c r="G878" s="5"/>
    </row>
    <row r="879" spans="5:7" ht="12.75" customHeight="1">
      <c r="E879" s="12"/>
      <c r="F879" s="1070"/>
      <c r="G879" s="5"/>
    </row>
    <row r="880" spans="5:7" ht="12.75" customHeight="1">
      <c r="E880" s="12"/>
      <c r="F880" s="1070"/>
      <c r="G880" s="5"/>
    </row>
    <row r="881" spans="5:7" ht="12.75" customHeight="1">
      <c r="E881" s="12"/>
      <c r="F881" s="1070"/>
      <c r="G881" s="5"/>
    </row>
    <row r="882" spans="5:7" ht="12.75" customHeight="1">
      <c r="E882" s="12"/>
      <c r="F882" s="1070"/>
      <c r="G882" s="5"/>
    </row>
    <row r="883" spans="5:7" ht="12.75" customHeight="1">
      <c r="E883" s="12"/>
      <c r="F883" s="1070"/>
      <c r="G883" s="5"/>
    </row>
    <row r="884" spans="5:7" ht="12.75" customHeight="1">
      <c r="E884" s="12"/>
      <c r="F884" s="1070"/>
      <c r="G884" s="5"/>
    </row>
    <row r="885" spans="5:7" ht="12.75" customHeight="1">
      <c r="E885" s="12"/>
      <c r="F885" s="1070"/>
      <c r="G885" s="5"/>
    </row>
    <row r="886" spans="5:7" ht="12.75" customHeight="1">
      <c r="E886" s="12"/>
      <c r="F886" s="1070"/>
      <c r="G886" s="5"/>
    </row>
    <row r="887" spans="5:7" ht="12.75" customHeight="1">
      <c r="E887" s="12"/>
      <c r="F887" s="1070"/>
      <c r="G887" s="5"/>
    </row>
    <row r="888" spans="5:7" ht="12.75" customHeight="1">
      <c r="E888" s="12"/>
      <c r="F888" s="1070"/>
      <c r="G888" s="5"/>
    </row>
    <row r="889" spans="5:7" ht="12.75" customHeight="1">
      <c r="E889" s="12"/>
      <c r="F889" s="1070"/>
      <c r="G889" s="5"/>
    </row>
    <row r="890" spans="5:7" ht="12.75" customHeight="1">
      <c r="E890" s="12"/>
      <c r="F890" s="1070"/>
      <c r="G890" s="5"/>
    </row>
    <row r="891" spans="5:7" ht="12.75" customHeight="1">
      <c r="E891" s="12"/>
      <c r="F891" s="1070"/>
      <c r="G891" s="5"/>
    </row>
    <row r="892" spans="5:7" ht="12.75" customHeight="1">
      <c r="E892" s="12"/>
      <c r="F892" s="1070"/>
      <c r="G892" s="5"/>
    </row>
    <row r="893" spans="5:7" ht="12.75" customHeight="1">
      <c r="E893" s="12"/>
      <c r="F893" s="1070"/>
      <c r="G893" s="5"/>
    </row>
    <row r="894" spans="5:7" ht="12.75" customHeight="1">
      <c r="E894" s="12"/>
      <c r="F894" s="1070"/>
      <c r="G894" s="5"/>
    </row>
    <row r="895" spans="5:7" ht="12.75" customHeight="1">
      <c r="E895" s="12"/>
      <c r="F895" s="1070"/>
      <c r="G895" s="5"/>
    </row>
    <row r="896" spans="5:7" ht="12.75" customHeight="1">
      <c r="E896" s="12"/>
      <c r="F896" s="1070"/>
      <c r="G896" s="5"/>
    </row>
    <row r="897" spans="5:7" ht="12.75" customHeight="1">
      <c r="E897" s="12"/>
      <c r="F897" s="1070"/>
      <c r="G897" s="5"/>
    </row>
    <row r="898" spans="5:7" ht="12.75" customHeight="1">
      <c r="E898" s="12"/>
      <c r="F898" s="1070"/>
      <c r="G898" s="5"/>
    </row>
    <row r="899" spans="5:7" ht="12.75" customHeight="1">
      <c r="E899" s="12"/>
      <c r="F899" s="1070"/>
      <c r="G899" s="5"/>
    </row>
    <row r="900" spans="5:7" ht="12.75" customHeight="1">
      <c r="E900" s="12"/>
      <c r="F900" s="1070"/>
      <c r="G900" s="5"/>
    </row>
    <row r="901" spans="5:7" ht="12.75" customHeight="1">
      <c r="E901" s="12"/>
      <c r="F901" s="1070"/>
      <c r="G901" s="5"/>
    </row>
    <row r="902" spans="5:7" ht="12.75" customHeight="1">
      <c r="E902" s="12"/>
      <c r="F902" s="1070"/>
      <c r="G902" s="5"/>
    </row>
    <row r="903" spans="5:7" ht="12.75" customHeight="1">
      <c r="E903" s="12"/>
      <c r="F903" s="1070"/>
      <c r="G903" s="5"/>
    </row>
    <row r="904" spans="5:7" ht="12.75" customHeight="1">
      <c r="E904" s="12"/>
      <c r="F904" s="1070"/>
      <c r="G904" s="5"/>
    </row>
    <row r="905" spans="5:7" ht="12.75" customHeight="1">
      <c r="E905" s="12"/>
      <c r="F905" s="1070"/>
      <c r="G905" s="5"/>
    </row>
    <row r="906" spans="5:7" ht="12.75" customHeight="1">
      <c r="E906" s="12"/>
      <c r="F906" s="1070"/>
      <c r="G906" s="5"/>
    </row>
    <row r="907" spans="5:7" ht="12.75" customHeight="1">
      <c r="E907" s="12"/>
      <c r="F907" s="1070"/>
      <c r="G907" s="5"/>
    </row>
    <row r="908" spans="5:7" ht="12.75" customHeight="1">
      <c r="E908" s="12"/>
      <c r="F908" s="1070"/>
      <c r="G908" s="5"/>
    </row>
    <row r="909" spans="5:7" ht="12.75" customHeight="1">
      <c r="E909" s="12"/>
      <c r="F909" s="1070"/>
      <c r="G909" s="5"/>
    </row>
    <row r="910" spans="5:7" ht="12.75" customHeight="1">
      <c r="E910" s="12"/>
      <c r="F910" s="1070"/>
      <c r="G910" s="5"/>
    </row>
    <row r="911" spans="5:7" ht="12.75" customHeight="1">
      <c r="E911" s="12"/>
      <c r="F911" s="1070"/>
      <c r="G911" s="5"/>
    </row>
    <row r="912" spans="5:7" ht="12.75" customHeight="1">
      <c r="E912" s="12"/>
      <c r="F912" s="1070"/>
      <c r="G912" s="5"/>
    </row>
    <row r="913" spans="5:7" ht="12.75" customHeight="1">
      <c r="E913" s="12"/>
      <c r="F913" s="1070"/>
      <c r="G913" s="5"/>
    </row>
    <row r="914" spans="5:7" ht="12.75" customHeight="1">
      <c r="E914" s="12"/>
      <c r="F914" s="1070"/>
      <c r="G914" s="5"/>
    </row>
    <row r="915" spans="5:7" ht="12.75" customHeight="1">
      <c r="E915" s="12"/>
      <c r="F915" s="1070"/>
      <c r="G915" s="5"/>
    </row>
    <row r="916" spans="5:7" ht="12.75" customHeight="1">
      <c r="E916" s="12"/>
      <c r="F916" s="1070"/>
      <c r="G916" s="5"/>
    </row>
    <row r="917" spans="5:7" ht="12.75" customHeight="1">
      <c r="E917" s="12"/>
      <c r="F917" s="1070"/>
      <c r="G917" s="5"/>
    </row>
    <row r="918" spans="5:7" ht="12.75" customHeight="1">
      <c r="E918" s="12"/>
      <c r="F918" s="1070"/>
      <c r="G918" s="5"/>
    </row>
    <row r="919" spans="5:7" ht="12.75" customHeight="1">
      <c r="E919" s="12"/>
      <c r="F919" s="1070"/>
      <c r="G919" s="5"/>
    </row>
    <row r="920" spans="5:7" ht="12.75" customHeight="1">
      <c r="E920" s="12"/>
      <c r="F920" s="1070"/>
      <c r="G920" s="5"/>
    </row>
    <row r="921" spans="5:7" ht="12.75" customHeight="1">
      <c r="E921" s="12"/>
      <c r="F921" s="1070"/>
      <c r="G921" s="5"/>
    </row>
    <row r="922" spans="5:7" ht="12.75" customHeight="1">
      <c r="E922" s="12"/>
      <c r="F922" s="1070"/>
      <c r="G922" s="5"/>
    </row>
    <row r="923" spans="5:7" ht="12.75" customHeight="1">
      <c r="E923" s="12"/>
      <c r="F923" s="1070"/>
      <c r="G923" s="5"/>
    </row>
    <row r="924" spans="5:7" ht="12.75" customHeight="1">
      <c r="E924" s="12"/>
      <c r="F924" s="1070"/>
      <c r="G924" s="5"/>
    </row>
    <row r="925" spans="5:7" ht="12.75" customHeight="1">
      <c r="E925" s="12"/>
      <c r="F925" s="1070"/>
      <c r="G925" s="5"/>
    </row>
    <row r="926" spans="5:7" ht="12.75" customHeight="1">
      <c r="E926" s="12"/>
      <c r="F926" s="1070"/>
      <c r="G926" s="5"/>
    </row>
    <row r="927" spans="5:7" ht="12.75" customHeight="1">
      <c r="E927" s="12"/>
      <c r="F927" s="1070"/>
      <c r="G927" s="5"/>
    </row>
    <row r="928" spans="5:7" ht="12.75" customHeight="1">
      <c r="E928" s="12"/>
      <c r="F928" s="1070"/>
      <c r="G928" s="5"/>
    </row>
    <row r="929" spans="5:7" ht="12.75" customHeight="1">
      <c r="E929" s="12"/>
      <c r="F929" s="1070"/>
      <c r="G929" s="5"/>
    </row>
    <row r="930" spans="5:7" ht="12.75" customHeight="1">
      <c r="E930" s="12"/>
      <c r="F930" s="1070"/>
      <c r="G930" s="5"/>
    </row>
    <row r="931" spans="5:7" ht="12.75" customHeight="1">
      <c r="E931" s="12"/>
      <c r="F931" s="1070"/>
      <c r="G931" s="5"/>
    </row>
    <row r="932" spans="5:7" ht="12.75" customHeight="1">
      <c r="E932" s="12"/>
      <c r="F932" s="1070"/>
      <c r="G932" s="5"/>
    </row>
    <row r="933" spans="5:7" ht="12.75" customHeight="1">
      <c r="E933" s="12"/>
      <c r="F933" s="1070"/>
      <c r="G933" s="5"/>
    </row>
    <row r="934" spans="5:7" ht="12.75" customHeight="1">
      <c r="E934" s="12"/>
      <c r="F934" s="1070"/>
      <c r="G934" s="5"/>
    </row>
    <row r="935" spans="5:7" ht="12.75" customHeight="1">
      <c r="E935" s="12"/>
      <c r="F935" s="1070"/>
      <c r="G935" s="5"/>
    </row>
    <row r="936" spans="5:7" ht="12.75" customHeight="1">
      <c r="E936" s="12"/>
      <c r="F936" s="1070"/>
      <c r="G936" s="5"/>
    </row>
    <row r="937" spans="5:7" ht="12.75" customHeight="1">
      <c r="E937" s="12"/>
      <c r="F937" s="1070"/>
      <c r="G937" s="5"/>
    </row>
    <row r="938" spans="5:7" ht="12.75" customHeight="1">
      <c r="E938" s="12"/>
      <c r="F938" s="1070"/>
      <c r="G938" s="5"/>
    </row>
    <row r="939" spans="5:7" ht="12.75" customHeight="1">
      <c r="E939" s="12"/>
      <c r="F939" s="1070"/>
      <c r="G939" s="5"/>
    </row>
    <row r="940" spans="5:7" ht="12.75" customHeight="1">
      <c r="E940" s="12"/>
      <c r="F940" s="1070"/>
      <c r="G940" s="5"/>
    </row>
    <row r="941" spans="5:7" ht="12.75" customHeight="1">
      <c r="E941" s="12"/>
      <c r="F941" s="1070"/>
      <c r="G941" s="5"/>
    </row>
    <row r="942" spans="5:7" ht="12.75" customHeight="1">
      <c r="E942" s="12"/>
      <c r="F942" s="1070"/>
      <c r="G942" s="5"/>
    </row>
    <row r="943" spans="5:7" ht="12.75" customHeight="1">
      <c r="E943" s="12"/>
      <c r="F943" s="1070"/>
      <c r="G943" s="5"/>
    </row>
    <row r="944" spans="5:7" ht="12.75" customHeight="1">
      <c r="E944" s="12"/>
      <c r="F944" s="1070"/>
      <c r="G944" s="5"/>
    </row>
    <row r="945" spans="5:7" ht="12.75" customHeight="1">
      <c r="E945" s="12"/>
      <c r="F945" s="1070"/>
      <c r="G945" s="5"/>
    </row>
    <row r="946" spans="5:7" ht="12.75" customHeight="1">
      <c r="E946" s="12"/>
      <c r="F946" s="1070"/>
      <c r="G946" s="5"/>
    </row>
    <row r="947" spans="5:7" ht="12.75" customHeight="1">
      <c r="E947" s="12"/>
      <c r="F947" s="1070"/>
      <c r="G947" s="5"/>
    </row>
    <row r="948" spans="5:7" ht="12.75" customHeight="1">
      <c r="E948" s="12"/>
      <c r="F948" s="1070"/>
      <c r="G948" s="5"/>
    </row>
    <row r="949" spans="5:7" ht="12.75" customHeight="1">
      <c r="E949" s="12"/>
      <c r="F949" s="1070"/>
      <c r="G949" s="5"/>
    </row>
    <row r="950" spans="5:7" ht="12.75" customHeight="1">
      <c r="E950" s="12"/>
      <c r="F950" s="1070"/>
      <c r="G950" s="5"/>
    </row>
    <row r="951" spans="5:7" ht="12.75" customHeight="1">
      <c r="E951" s="12"/>
      <c r="F951" s="1070"/>
      <c r="G951" s="5"/>
    </row>
    <row r="952" spans="5:7" ht="12.75" customHeight="1">
      <c r="E952" s="12"/>
      <c r="F952" s="1070"/>
      <c r="G952" s="5"/>
    </row>
    <row r="953" spans="5:7" ht="12.75" customHeight="1">
      <c r="E953" s="12"/>
      <c r="F953" s="1070"/>
      <c r="G953" s="5"/>
    </row>
    <row r="954" spans="5:7" ht="12.75" customHeight="1">
      <c r="E954" s="12"/>
      <c r="F954" s="1070"/>
      <c r="G954" s="5"/>
    </row>
    <row r="955" spans="5:7" ht="12.75" customHeight="1">
      <c r="E955" s="12"/>
      <c r="F955" s="1070"/>
      <c r="G955" s="5"/>
    </row>
    <row r="956" spans="5:7" ht="12.75" customHeight="1">
      <c r="E956" s="12"/>
      <c r="F956" s="1070"/>
      <c r="G956" s="5"/>
    </row>
    <row r="957" spans="5:7" ht="12.75" customHeight="1">
      <c r="E957" s="12"/>
      <c r="F957" s="1070"/>
      <c r="G957" s="5"/>
    </row>
    <row r="958" spans="5:7" ht="12.75" customHeight="1">
      <c r="E958" s="12"/>
      <c r="F958" s="1070"/>
      <c r="G958" s="5"/>
    </row>
    <row r="959" spans="5:7" ht="12.75" customHeight="1">
      <c r="E959" s="12"/>
      <c r="F959" s="1070"/>
      <c r="G959" s="5"/>
    </row>
    <row r="960" spans="5:7" ht="12.75" customHeight="1">
      <c r="E960" s="12"/>
      <c r="F960" s="1070"/>
      <c r="G960" s="5"/>
    </row>
    <row r="961" spans="5:7" ht="12.75" customHeight="1">
      <c r="E961" s="12"/>
      <c r="F961" s="1070"/>
      <c r="G961" s="5"/>
    </row>
    <row r="962" spans="5:7" ht="12.75" customHeight="1">
      <c r="E962" s="12"/>
      <c r="F962" s="1070"/>
      <c r="G962" s="5"/>
    </row>
    <row r="963" spans="5:7" ht="12.75" customHeight="1">
      <c r="E963" s="12"/>
      <c r="F963" s="1070"/>
      <c r="G963" s="5"/>
    </row>
    <row r="964" spans="5:7" ht="12.75" customHeight="1">
      <c r="E964" s="12"/>
      <c r="F964" s="1070"/>
      <c r="G964" s="5"/>
    </row>
    <row r="965" spans="5:7" ht="12.75" customHeight="1">
      <c r="E965" s="12"/>
      <c r="F965" s="1070"/>
      <c r="G965" s="5"/>
    </row>
    <row r="966" spans="5:7" ht="12.75" customHeight="1">
      <c r="E966" s="12"/>
      <c r="F966" s="1070"/>
      <c r="G966" s="5"/>
    </row>
    <row r="967" spans="5:7" ht="12.75" customHeight="1">
      <c r="E967" s="12"/>
      <c r="F967" s="1070"/>
      <c r="G967" s="5"/>
    </row>
    <row r="968" spans="5:7" ht="12.75" customHeight="1">
      <c r="E968" s="12"/>
      <c r="F968" s="1070"/>
      <c r="G968" s="5"/>
    </row>
    <row r="969" spans="5:7" ht="12.75" customHeight="1">
      <c r="E969" s="12"/>
      <c r="F969" s="1070"/>
      <c r="G969" s="5"/>
    </row>
    <row r="970" spans="5:7" ht="12.75" customHeight="1">
      <c r="E970" s="12"/>
      <c r="F970" s="1070"/>
      <c r="G970" s="5"/>
    </row>
    <row r="971" spans="5:7" ht="12.75" customHeight="1">
      <c r="E971" s="12"/>
      <c r="F971" s="1070"/>
      <c r="G971" s="5"/>
    </row>
    <row r="972" spans="5:7" ht="12.75" customHeight="1">
      <c r="E972" s="12"/>
      <c r="F972" s="1070"/>
      <c r="G972" s="5"/>
    </row>
    <row r="973" spans="5:7" ht="12.75" customHeight="1">
      <c r="E973" s="12"/>
      <c r="F973" s="1070"/>
      <c r="G973" s="5"/>
    </row>
    <row r="974" spans="5:7" ht="12.75" customHeight="1">
      <c r="E974" s="12"/>
      <c r="F974" s="1070"/>
      <c r="G974" s="5"/>
    </row>
    <row r="975" spans="5:7" ht="12.75" customHeight="1">
      <c r="E975" s="12"/>
      <c r="F975" s="1070"/>
      <c r="G975" s="5"/>
    </row>
    <row r="976" spans="5:7" ht="12.75" customHeight="1">
      <c r="E976" s="12"/>
      <c r="F976" s="1070"/>
      <c r="G976" s="5"/>
    </row>
    <row r="977" spans="5:7" ht="12.75" customHeight="1">
      <c r="E977" s="12"/>
      <c r="F977" s="1070"/>
      <c r="G977" s="5"/>
    </row>
    <row r="978" spans="5:7" ht="12.75" customHeight="1">
      <c r="E978" s="12"/>
      <c r="F978" s="1070"/>
      <c r="G978" s="5"/>
    </row>
    <row r="979" spans="5:7" ht="12.75" customHeight="1">
      <c r="E979" s="12"/>
      <c r="F979" s="1070"/>
      <c r="G979" s="5"/>
    </row>
    <row r="980" spans="5:7" ht="12.75" customHeight="1">
      <c r="E980" s="12"/>
      <c r="F980" s="1070"/>
      <c r="G980" s="5"/>
    </row>
    <row r="981" spans="5:7" ht="12.75" customHeight="1">
      <c r="E981" s="12"/>
      <c r="F981" s="1070"/>
      <c r="G981" s="5"/>
    </row>
    <row r="982" spans="5:7" ht="12.75" customHeight="1">
      <c r="E982" s="12"/>
      <c r="F982" s="1070"/>
      <c r="G982" s="5"/>
    </row>
    <row r="983" spans="5:7" ht="12.75" customHeight="1">
      <c r="E983" s="12"/>
      <c r="F983" s="1070"/>
      <c r="G983" s="5"/>
    </row>
    <row r="984" spans="5:7" ht="12.75" customHeight="1">
      <c r="E984" s="12"/>
      <c r="F984" s="1070"/>
      <c r="G984" s="5"/>
    </row>
    <row r="985" spans="5:7" ht="12.75" customHeight="1">
      <c r="E985" s="12"/>
      <c r="F985" s="1070"/>
      <c r="G985" s="5"/>
    </row>
    <row r="986" spans="5:7" ht="12.75" customHeight="1">
      <c r="E986" s="12"/>
      <c r="F986" s="1070"/>
      <c r="G986" s="5"/>
    </row>
    <row r="987" spans="5:7" ht="12.75" customHeight="1">
      <c r="E987" s="12"/>
      <c r="F987" s="1070"/>
      <c r="G987" s="5"/>
    </row>
    <row r="988" spans="5:7" ht="12.75" customHeight="1">
      <c r="E988" s="12"/>
      <c r="F988" s="1070"/>
      <c r="G988" s="5"/>
    </row>
    <row r="989" spans="5:7" ht="12.75" customHeight="1">
      <c r="E989" s="12"/>
      <c r="F989" s="1070"/>
      <c r="G989" s="5"/>
    </row>
    <row r="990" spans="5:7" ht="12.75" customHeight="1">
      <c r="E990" s="12"/>
      <c r="F990" s="1070"/>
      <c r="G990" s="5"/>
    </row>
    <row r="991" spans="5:7" ht="12.75" customHeight="1">
      <c r="E991" s="12"/>
      <c r="F991" s="1070"/>
      <c r="G991" s="5"/>
    </row>
    <row r="992" spans="5:7" ht="12.75" customHeight="1">
      <c r="E992" s="12"/>
      <c r="F992" s="1070"/>
      <c r="G992" s="5"/>
    </row>
    <row r="993" spans="5:7" ht="12.75" customHeight="1">
      <c r="E993" s="12"/>
      <c r="F993" s="1070"/>
      <c r="G993" s="5"/>
    </row>
    <row r="994" spans="5:7" ht="12.75" customHeight="1">
      <c r="E994" s="12"/>
      <c r="F994" s="1070"/>
      <c r="G994" s="5"/>
    </row>
    <row r="995" spans="5:7" ht="12.75" customHeight="1">
      <c r="E995" s="12"/>
      <c r="F995" s="1070"/>
      <c r="G995" s="5"/>
    </row>
    <row r="996" spans="5:7" ht="12.75" customHeight="1">
      <c r="E996" s="12"/>
      <c r="F996" s="1070"/>
      <c r="G996" s="5"/>
    </row>
    <row r="997" spans="5:7" ht="12.75" customHeight="1">
      <c r="E997" s="12"/>
      <c r="F997" s="1070"/>
      <c r="G997" s="5"/>
    </row>
    <row r="998" spans="5:7" ht="12.75" customHeight="1">
      <c r="E998" s="12"/>
      <c r="F998" s="1070"/>
      <c r="G998" s="5"/>
    </row>
    <row r="999" spans="5:7" ht="12.75" customHeight="1">
      <c r="E999" s="12"/>
      <c r="F999" s="1070"/>
      <c r="G999" s="5"/>
    </row>
    <row r="1000" spans="5:7" ht="12.75" customHeight="1">
      <c r="E1000" s="12"/>
      <c r="F1000" s="1070"/>
      <c r="G1000" s="5"/>
    </row>
  </sheetData>
  <mergeCells count="10">
    <mergeCell ref="J32:N32"/>
    <mergeCell ref="J33:N33"/>
    <mergeCell ref="A36:I36"/>
    <mergeCell ref="A1:E1"/>
    <mergeCell ref="G1:H1"/>
    <mergeCell ref="A3:I3"/>
    <mergeCell ref="A10:I10"/>
    <mergeCell ref="A25:I25"/>
    <mergeCell ref="J29:N29"/>
    <mergeCell ref="J30:N30"/>
  </mergeCells>
  <pageMargins left="0.22460808181642242" right="0.1604343441545874" top="0.20321683592914408" bottom="0.20321683592914408" header="0" footer="0"/>
  <pageSetup paperSize="9" fitToHeight="0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H1000"/>
  <sheetViews>
    <sheetView workbookViewId="0"/>
  </sheetViews>
  <sheetFormatPr defaultColWidth="14.42578125" defaultRowHeight="15.75" customHeight="1"/>
  <cols>
    <col min="1" max="1" width="12.140625" customWidth="1"/>
    <col min="2" max="2" width="18.140625" customWidth="1"/>
    <col min="3" max="3" width="26.140625" customWidth="1"/>
    <col min="4" max="4" width="33.140625" customWidth="1"/>
    <col min="5" max="5" width="24" customWidth="1"/>
    <col min="6" max="6" width="83.7109375" customWidth="1"/>
    <col min="7" max="7" width="20.5703125" customWidth="1"/>
    <col min="8" max="8" width="20" customWidth="1"/>
    <col min="9" max="26" width="8.7109375" customWidth="1"/>
  </cols>
  <sheetData>
    <row r="1" spans="1:8" ht="12.75" customHeight="1">
      <c r="A1" s="615"/>
      <c r="B1" s="1352" t="s">
        <v>2098</v>
      </c>
      <c r="C1" s="1291"/>
      <c r="D1" s="1291"/>
      <c r="E1" s="1291"/>
      <c r="F1" s="1292"/>
      <c r="G1" s="616" t="s">
        <v>749</v>
      </c>
      <c r="H1" s="617"/>
    </row>
    <row r="2" spans="1:8" ht="12.75" customHeight="1">
      <c r="A2" s="1353" t="s">
        <v>2099</v>
      </c>
      <c r="B2" s="1267"/>
      <c r="C2" s="1267"/>
      <c r="D2" s="1267"/>
      <c r="E2" s="1267"/>
      <c r="F2" s="1267"/>
      <c r="G2" s="1267"/>
      <c r="H2" s="1268"/>
    </row>
    <row r="3" spans="1:8" ht="12.75" customHeight="1">
      <c r="A3" s="619" t="s">
        <v>224</v>
      </c>
      <c r="B3" s="619" t="s">
        <v>11</v>
      </c>
      <c r="C3" s="620" t="s">
        <v>549</v>
      </c>
      <c r="D3" s="621" t="s">
        <v>751</v>
      </c>
      <c r="E3" s="621" t="s">
        <v>752</v>
      </c>
      <c r="F3" s="622" t="s">
        <v>753</v>
      </c>
      <c r="G3" s="623" t="s">
        <v>402</v>
      </c>
      <c r="H3" s="624" t="s">
        <v>754</v>
      </c>
    </row>
    <row r="4" spans="1:8" ht="12.75" customHeight="1">
      <c r="A4" s="208" t="s">
        <v>17</v>
      </c>
      <c r="B4" s="211" t="s">
        <v>2100</v>
      </c>
      <c r="C4" s="1158"/>
      <c r="D4" s="1159" t="s">
        <v>2101</v>
      </c>
      <c r="E4" s="627" t="s">
        <v>2102</v>
      </c>
      <c r="F4" s="634" t="s">
        <v>2103</v>
      </c>
      <c r="G4" s="1160">
        <v>91000</v>
      </c>
      <c r="H4" s="1160" t="s">
        <v>2104</v>
      </c>
    </row>
    <row r="5" spans="1:8" ht="12.75" customHeight="1">
      <c r="A5" s="132" t="s">
        <v>17</v>
      </c>
      <c r="B5" s="211" t="s">
        <v>2105</v>
      </c>
      <c r="C5" s="215"/>
      <c r="D5" s="135" t="s">
        <v>2106</v>
      </c>
      <c r="E5" s="135" t="s">
        <v>2107</v>
      </c>
      <c r="F5" s="1161" t="s">
        <v>2108</v>
      </c>
      <c r="G5" s="1160" t="s">
        <v>2109</v>
      </c>
      <c r="H5" s="1160" t="s">
        <v>2110</v>
      </c>
    </row>
    <row r="6" spans="1:8" ht="12.75" customHeight="1">
      <c r="A6" s="132" t="s">
        <v>17</v>
      </c>
      <c r="B6" s="215" t="s">
        <v>2111</v>
      </c>
      <c r="C6" s="215"/>
      <c r="D6" s="135" t="s">
        <v>2112</v>
      </c>
      <c r="E6" s="135" t="s">
        <v>2113</v>
      </c>
      <c r="F6" s="631" t="s">
        <v>2114</v>
      </c>
      <c r="G6" s="1160">
        <v>111800</v>
      </c>
      <c r="H6" s="1160">
        <v>86000</v>
      </c>
    </row>
    <row r="7" spans="1:8" ht="12.75" customHeight="1">
      <c r="A7" s="132" t="s">
        <v>17</v>
      </c>
      <c r="B7" s="215" t="s">
        <v>2115</v>
      </c>
      <c r="C7" s="215"/>
      <c r="D7" s="135" t="s">
        <v>2116</v>
      </c>
      <c r="E7" s="135" t="s">
        <v>2117</v>
      </c>
      <c r="F7" s="634" t="s">
        <v>2118</v>
      </c>
      <c r="G7" s="1160" t="s">
        <v>2119</v>
      </c>
      <c r="H7" s="1160">
        <v>92000</v>
      </c>
    </row>
    <row r="8" spans="1:8" ht="12.75" customHeight="1"/>
    <row r="9" spans="1:8" ht="12.75" customHeight="1"/>
    <row r="10" spans="1:8" ht="12.75" customHeight="1"/>
    <row r="11" spans="1:8" ht="12.75" customHeight="1"/>
    <row r="12" spans="1:8" ht="12.75" customHeight="1"/>
    <row r="13" spans="1:8" ht="12.75" customHeight="1"/>
    <row r="14" spans="1:8" ht="12.75" customHeight="1"/>
    <row r="15" spans="1:8" ht="12.75" customHeight="1"/>
    <row r="16" spans="1:8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B1:F1"/>
    <mergeCell ref="A2:H2"/>
  </mergeCells>
  <hyperlinks>
    <hyperlink ref="A4" r:id="rId1"/>
    <hyperlink ref="A5" r:id="rId2"/>
    <hyperlink ref="A6" r:id="rId3"/>
    <hyperlink ref="A7" r:id="rId4"/>
  </hyperlinks>
  <pageMargins left="0.7" right="0.7" top="0.75" bottom="0.75" header="0" footer="0"/>
  <pageSetup paperSize="9" orientation="portrait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1"/>
  <sheetViews>
    <sheetView workbookViewId="0"/>
  </sheetViews>
  <sheetFormatPr defaultColWidth="14.42578125" defaultRowHeight="15.75" customHeight="1"/>
  <cols>
    <col min="1" max="1" width="2.85546875" customWidth="1"/>
    <col min="2" max="2" width="51.140625" customWidth="1"/>
    <col min="3" max="3" width="49.85546875" customWidth="1"/>
    <col min="4" max="4" width="19.85546875" customWidth="1"/>
    <col min="5" max="5" width="27.7109375" customWidth="1"/>
    <col min="6" max="6" width="14" customWidth="1"/>
    <col min="7" max="7" width="16.28515625" customWidth="1"/>
    <col min="8" max="26" width="8.85546875" customWidth="1"/>
  </cols>
  <sheetData>
    <row r="1" spans="1:26" ht="30" customHeight="1">
      <c r="A1" s="675"/>
      <c r="B1" s="1459"/>
      <c r="C1" s="1239"/>
      <c r="D1" s="1163"/>
      <c r="E1" s="1164"/>
      <c r="F1" s="1164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  <c r="R1" s="675"/>
      <c r="S1" s="675"/>
      <c r="T1" s="675"/>
      <c r="U1" s="675"/>
      <c r="V1" s="675"/>
      <c r="W1" s="675"/>
      <c r="X1" s="675"/>
      <c r="Y1" s="675"/>
      <c r="Z1" s="675"/>
    </row>
    <row r="2" spans="1:26" ht="49.5" customHeight="1">
      <c r="A2" s="675"/>
      <c r="B2" s="1162" t="s">
        <v>2120</v>
      </c>
      <c r="C2" s="1163"/>
      <c r="D2" s="1163"/>
      <c r="E2" s="1460" t="s">
        <v>2121</v>
      </c>
      <c r="F2" s="1239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</row>
    <row r="3" spans="1:26" ht="12" customHeight="1">
      <c r="A3" s="675"/>
      <c r="B3" s="675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  <c r="S3" s="675"/>
      <c r="T3" s="675"/>
      <c r="U3" s="675"/>
      <c r="V3" s="675"/>
      <c r="W3" s="675"/>
      <c r="X3" s="675"/>
      <c r="Y3" s="675"/>
      <c r="Z3" s="675"/>
    </row>
    <row r="4" spans="1:26" ht="23.25" customHeight="1">
      <c r="A4" s="675"/>
      <c r="B4" s="1461" t="s">
        <v>2122</v>
      </c>
      <c r="C4" s="1283"/>
      <c r="D4" s="1283"/>
      <c r="E4" s="1283"/>
      <c r="F4" s="1284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  <c r="S4" s="675"/>
      <c r="T4" s="675"/>
      <c r="U4" s="675"/>
      <c r="V4" s="675"/>
      <c r="W4" s="675"/>
      <c r="X4" s="675"/>
      <c r="Y4" s="675"/>
      <c r="Z4" s="675"/>
    </row>
    <row r="5" spans="1:26" ht="16.5" customHeight="1">
      <c r="A5" s="675"/>
      <c r="B5" s="1165" t="s">
        <v>5</v>
      </c>
      <c r="C5" s="1165" t="s">
        <v>4</v>
      </c>
      <c r="D5" s="1165" t="s">
        <v>9</v>
      </c>
      <c r="E5" s="1165" t="s">
        <v>10</v>
      </c>
      <c r="F5" s="1165" t="s">
        <v>11</v>
      </c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675"/>
      <c r="V5" s="675"/>
      <c r="W5" s="675"/>
      <c r="X5" s="675"/>
      <c r="Y5" s="675"/>
      <c r="Z5" s="675"/>
    </row>
    <row r="6" spans="1:26" ht="98.25" customHeight="1">
      <c r="A6" s="675"/>
      <c r="B6" s="704"/>
      <c r="C6" s="1045" t="s">
        <v>2123</v>
      </c>
      <c r="D6" s="1166">
        <v>18000</v>
      </c>
      <c r="E6" s="1167">
        <v>13500</v>
      </c>
      <c r="F6" s="1136" t="s">
        <v>2124</v>
      </c>
      <c r="G6" s="1116"/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5"/>
      <c r="U6" s="675"/>
      <c r="V6" s="675"/>
      <c r="W6" s="675"/>
      <c r="X6" s="675"/>
      <c r="Y6" s="675"/>
      <c r="Z6" s="675"/>
    </row>
    <row r="7" spans="1:26" ht="99.75" customHeight="1">
      <c r="A7" s="675"/>
      <c r="B7" s="704"/>
      <c r="C7" s="1045" t="s">
        <v>2125</v>
      </c>
      <c r="D7" s="1166">
        <v>18000</v>
      </c>
      <c r="E7" s="1168">
        <v>13500</v>
      </c>
      <c r="F7" s="1136" t="s">
        <v>2126</v>
      </c>
      <c r="G7" s="1116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675"/>
      <c r="V7" s="675"/>
      <c r="W7" s="675"/>
      <c r="X7" s="675"/>
      <c r="Y7" s="675"/>
      <c r="Z7" s="675"/>
    </row>
    <row r="8" spans="1:26" ht="98.25" customHeight="1">
      <c r="A8" s="675"/>
      <c r="B8" s="704"/>
      <c r="C8" s="1169" t="s">
        <v>2127</v>
      </c>
      <c r="D8" s="1166">
        <v>23500</v>
      </c>
      <c r="E8" s="1167">
        <v>17625</v>
      </c>
      <c r="F8" s="1136" t="s">
        <v>2128</v>
      </c>
      <c r="G8" s="1116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</row>
    <row r="9" spans="1:26" ht="99.75" customHeight="1">
      <c r="A9" s="675"/>
      <c r="B9" s="704"/>
      <c r="C9" s="1169" t="s">
        <v>2129</v>
      </c>
      <c r="D9" s="1166">
        <v>23500</v>
      </c>
      <c r="E9" s="1167">
        <v>17625</v>
      </c>
      <c r="F9" s="1136" t="s">
        <v>2130</v>
      </c>
      <c r="G9" s="1116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5"/>
      <c r="V9" s="675"/>
      <c r="W9" s="675"/>
      <c r="X9" s="675"/>
      <c r="Y9" s="675"/>
      <c r="Z9" s="675"/>
    </row>
    <row r="10" spans="1:26" ht="12" customHeight="1">
      <c r="A10" s="675"/>
      <c r="B10" s="1170"/>
      <c r="G10" s="675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675"/>
      <c r="V10" s="675"/>
      <c r="W10" s="675"/>
      <c r="X10" s="675"/>
      <c r="Y10" s="675"/>
      <c r="Z10" s="675"/>
    </row>
    <row r="11" spans="1:26" ht="12" customHeight="1">
      <c r="A11" s="675"/>
      <c r="B11" s="1170"/>
      <c r="G11" s="675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675"/>
      <c r="V11" s="675"/>
      <c r="W11" s="675"/>
      <c r="X11" s="675"/>
      <c r="Y11" s="675"/>
      <c r="Z11" s="675"/>
    </row>
    <row r="12" spans="1:26" ht="12" customHeight="1">
      <c r="A12" s="675"/>
      <c r="B12" s="1170"/>
      <c r="G12" s="675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675"/>
      <c r="W12" s="675"/>
      <c r="X12" s="675"/>
      <c r="Y12" s="675"/>
      <c r="Z12" s="675"/>
    </row>
    <row r="13" spans="1:26" ht="27.75" customHeight="1">
      <c r="A13" s="675"/>
      <c r="B13" s="1461" t="s">
        <v>2131</v>
      </c>
      <c r="C13" s="1283"/>
      <c r="D13" s="1283"/>
      <c r="E13" s="1283"/>
      <c r="F13" s="1284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5"/>
      <c r="W13" s="675"/>
      <c r="X13" s="675"/>
      <c r="Y13" s="675"/>
      <c r="Z13" s="675"/>
    </row>
    <row r="14" spans="1:26">
      <c r="A14" s="1171"/>
      <c r="B14" s="1165" t="s">
        <v>5</v>
      </c>
      <c r="C14" s="1165" t="s">
        <v>4</v>
      </c>
      <c r="D14" s="1165" t="s">
        <v>9</v>
      </c>
      <c r="E14" s="1165" t="s">
        <v>10</v>
      </c>
      <c r="F14" s="1165" t="s">
        <v>11</v>
      </c>
      <c r="G14" s="1171"/>
      <c r="H14" s="1171"/>
      <c r="I14" s="1171"/>
      <c r="J14" s="1171"/>
      <c r="K14" s="1171"/>
      <c r="L14" s="1171"/>
      <c r="M14" s="1171"/>
      <c r="N14" s="1171"/>
      <c r="O14" s="1171"/>
      <c r="P14" s="1171"/>
      <c r="Q14" s="1171"/>
      <c r="R14" s="1171"/>
      <c r="S14" s="1171"/>
      <c r="T14" s="1171"/>
      <c r="U14" s="1171"/>
      <c r="V14" s="1171"/>
      <c r="W14" s="1171"/>
      <c r="X14" s="1171"/>
      <c r="Y14" s="1171"/>
      <c r="Z14" s="1171"/>
    </row>
    <row r="15" spans="1:26" ht="66" customHeight="1">
      <c r="A15" s="675"/>
      <c r="B15" s="704"/>
      <c r="C15" s="692" t="s">
        <v>2132</v>
      </c>
      <c r="D15" s="1172">
        <v>20875</v>
      </c>
      <c r="E15" s="1172">
        <v>18150</v>
      </c>
      <c r="F15" s="1136" t="s">
        <v>2133</v>
      </c>
      <c r="G15" s="675"/>
      <c r="H15" s="675"/>
      <c r="I15" s="675"/>
      <c r="J15" s="675"/>
      <c r="K15" s="675"/>
      <c r="L15" s="675"/>
      <c r="M15" s="675"/>
      <c r="N15" s="675"/>
      <c r="O15" s="675"/>
      <c r="P15" s="675"/>
      <c r="Q15" s="675"/>
      <c r="R15" s="675"/>
      <c r="S15" s="675"/>
      <c r="T15" s="675"/>
      <c r="U15" s="675"/>
      <c r="V15" s="675"/>
      <c r="W15" s="675"/>
      <c r="X15" s="675"/>
      <c r="Y15" s="675"/>
      <c r="Z15" s="675"/>
    </row>
    <row r="16" spans="1:26" ht="71.25" customHeight="1">
      <c r="A16" s="675"/>
      <c r="B16" s="704"/>
      <c r="C16" s="692" t="s">
        <v>2134</v>
      </c>
      <c r="D16" s="1172">
        <v>20875</v>
      </c>
      <c r="E16" s="1172">
        <v>18150</v>
      </c>
      <c r="F16" s="1136" t="s">
        <v>2135</v>
      </c>
      <c r="G16" s="675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U16" s="675"/>
      <c r="V16" s="675"/>
      <c r="W16" s="675"/>
      <c r="X16" s="675"/>
      <c r="Y16" s="675"/>
      <c r="Z16" s="675"/>
    </row>
    <row r="17" spans="1:26" ht="72" customHeight="1">
      <c r="A17" s="675"/>
      <c r="B17" s="704"/>
      <c r="C17" s="692" t="s">
        <v>2136</v>
      </c>
      <c r="D17" s="1172">
        <v>20875</v>
      </c>
      <c r="E17" s="1172">
        <v>18150</v>
      </c>
      <c r="F17" s="1136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U17" s="675"/>
      <c r="V17" s="675"/>
      <c r="W17" s="675"/>
      <c r="X17" s="675"/>
      <c r="Y17" s="675"/>
      <c r="Z17" s="675"/>
    </row>
    <row r="18" spans="1:26" ht="71.25" customHeight="1">
      <c r="A18" s="675"/>
      <c r="B18" s="704"/>
      <c r="C18" s="692" t="s">
        <v>2137</v>
      </c>
      <c r="D18" s="1172">
        <v>20875</v>
      </c>
      <c r="E18" s="1172">
        <v>18150</v>
      </c>
      <c r="F18" s="1136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</row>
    <row r="19" spans="1:26" ht="72" customHeight="1">
      <c r="A19" s="675"/>
      <c r="B19" s="704"/>
      <c r="C19" s="692" t="s">
        <v>2138</v>
      </c>
      <c r="D19" s="1172">
        <v>20875</v>
      </c>
      <c r="E19" s="1172">
        <v>18150</v>
      </c>
      <c r="F19" s="1136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  <c r="R19" s="675"/>
      <c r="S19" s="675"/>
      <c r="T19" s="675"/>
      <c r="U19" s="675"/>
      <c r="V19" s="675"/>
      <c r="W19" s="675"/>
      <c r="X19" s="675"/>
      <c r="Y19" s="675"/>
      <c r="Z19" s="675"/>
    </row>
    <row r="20" spans="1:26" ht="66.75" customHeight="1">
      <c r="A20" s="675"/>
      <c r="B20" s="704"/>
      <c r="C20" s="692" t="s">
        <v>2139</v>
      </c>
      <c r="D20" s="636">
        <v>24225</v>
      </c>
      <c r="E20" s="1172">
        <v>21065</v>
      </c>
      <c r="F20" s="1136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U20" s="675"/>
      <c r="V20" s="675"/>
      <c r="W20" s="675"/>
      <c r="X20" s="675"/>
      <c r="Y20" s="675"/>
      <c r="Z20" s="675"/>
    </row>
    <row r="21" spans="1:26" ht="64.5" customHeight="1">
      <c r="A21" s="615"/>
      <c r="B21" s="1173"/>
      <c r="C21" s="671" t="s">
        <v>2140</v>
      </c>
      <c r="D21" s="636">
        <v>20950</v>
      </c>
      <c r="E21" s="1172">
        <v>18205</v>
      </c>
      <c r="F21" s="1174" t="s">
        <v>2141</v>
      </c>
      <c r="G21" s="1458"/>
      <c r="H21" s="1239"/>
      <c r="I21" s="1239"/>
      <c r="J21" s="1239"/>
      <c r="K21" s="1239"/>
      <c r="L21" s="1239"/>
      <c r="M21" s="1239"/>
      <c r="N21" s="675"/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</row>
    <row r="22" spans="1:26" ht="78" customHeight="1">
      <c r="A22" s="675"/>
      <c r="B22" s="704"/>
      <c r="C22" s="692" t="s">
        <v>2142</v>
      </c>
      <c r="D22" s="636">
        <v>20950</v>
      </c>
      <c r="E22" s="1172">
        <v>18205</v>
      </c>
      <c r="F22" s="1175" t="s">
        <v>2143</v>
      </c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675"/>
      <c r="W22" s="675"/>
      <c r="X22" s="675"/>
      <c r="Y22" s="675"/>
      <c r="Z22" s="675"/>
    </row>
    <row r="23" spans="1:26" ht="76.5" customHeight="1">
      <c r="A23" s="675"/>
      <c r="B23" s="704"/>
      <c r="C23" s="692" t="s">
        <v>2144</v>
      </c>
      <c r="D23" s="636">
        <v>20950</v>
      </c>
      <c r="E23" s="1172">
        <v>18205</v>
      </c>
      <c r="F23" s="1136"/>
      <c r="G23" s="675"/>
      <c r="H23" s="675"/>
      <c r="I23" s="675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</row>
    <row r="24" spans="1:26" ht="75" customHeight="1">
      <c r="A24" s="675"/>
      <c r="B24" s="704"/>
      <c r="C24" s="692" t="s">
        <v>2145</v>
      </c>
      <c r="D24" s="636">
        <v>20950</v>
      </c>
      <c r="E24" s="1172">
        <v>18205</v>
      </c>
      <c r="F24" s="1136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675"/>
      <c r="X24" s="675"/>
      <c r="Y24" s="675"/>
      <c r="Z24" s="675"/>
    </row>
    <row r="25" spans="1:26" ht="81" customHeight="1">
      <c r="A25" s="675"/>
      <c r="B25" s="704"/>
      <c r="C25" s="692" t="s">
        <v>2146</v>
      </c>
      <c r="D25" s="636">
        <v>20950</v>
      </c>
      <c r="E25" s="1172">
        <v>18205</v>
      </c>
      <c r="F25" s="1136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  <c r="W25" s="675"/>
      <c r="X25" s="675"/>
      <c r="Y25" s="675"/>
      <c r="Z25" s="675"/>
    </row>
    <row r="26" spans="1:26" ht="75.75" customHeight="1">
      <c r="A26" s="675"/>
      <c r="B26" s="704"/>
      <c r="C26" s="692" t="s">
        <v>2147</v>
      </c>
      <c r="D26" s="636">
        <v>24225</v>
      </c>
      <c r="E26" s="1172">
        <v>21065</v>
      </c>
      <c r="F26" s="1136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</row>
    <row r="27" spans="1:26" ht="78" customHeight="1">
      <c r="A27" s="675"/>
      <c r="B27" s="704"/>
      <c r="C27" s="308" t="s">
        <v>2148</v>
      </c>
      <c r="D27" s="636">
        <v>15050</v>
      </c>
      <c r="E27" s="1172">
        <v>13090</v>
      </c>
      <c r="F27" s="1136"/>
      <c r="G27" s="675"/>
      <c r="H27" s="675"/>
      <c r="I27" s="675"/>
      <c r="J27" s="675"/>
      <c r="K27" s="675"/>
      <c r="L27" s="675"/>
      <c r="M27" s="675"/>
      <c r="N27" s="675"/>
      <c r="O27" s="675"/>
      <c r="P27" s="675"/>
      <c r="Q27" s="675"/>
      <c r="R27" s="675"/>
      <c r="S27" s="675"/>
      <c r="T27" s="675"/>
      <c r="U27" s="675"/>
      <c r="V27" s="675"/>
      <c r="W27" s="675"/>
      <c r="X27" s="675"/>
      <c r="Y27" s="675"/>
      <c r="Z27" s="675"/>
    </row>
    <row r="28" spans="1:26" ht="78.75" customHeight="1">
      <c r="A28" s="675"/>
      <c r="B28" s="704"/>
      <c r="C28" s="1045" t="s">
        <v>2149</v>
      </c>
      <c r="D28" s="636">
        <v>16500</v>
      </c>
      <c r="E28" s="1172">
        <v>14355</v>
      </c>
      <c r="F28" s="1136"/>
      <c r="G28" s="675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  <c r="W28" s="675"/>
      <c r="X28" s="675"/>
      <c r="Y28" s="675"/>
      <c r="Z28" s="675"/>
    </row>
    <row r="29" spans="1:26" ht="78.75" customHeight="1">
      <c r="A29" s="675"/>
      <c r="B29" s="704"/>
      <c r="C29" s="1045" t="s">
        <v>2150</v>
      </c>
      <c r="D29" s="636">
        <v>16500</v>
      </c>
      <c r="E29" s="1172">
        <v>14355</v>
      </c>
      <c r="F29" s="1136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</row>
    <row r="30" spans="1:26" ht="78.75" customHeight="1">
      <c r="A30" s="675"/>
      <c r="B30" s="704"/>
      <c r="C30" s="308" t="s">
        <v>2151</v>
      </c>
      <c r="D30" s="636">
        <v>16500</v>
      </c>
      <c r="E30" s="1172">
        <v>14355</v>
      </c>
      <c r="F30" s="1136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</row>
    <row r="31" spans="1:26" ht="78.75" customHeight="1">
      <c r="A31" s="675"/>
      <c r="B31" s="704"/>
      <c r="C31" s="308" t="s">
        <v>2152</v>
      </c>
      <c r="D31" s="636">
        <v>15050</v>
      </c>
      <c r="E31" s="1172">
        <v>13090</v>
      </c>
      <c r="F31" s="1136"/>
      <c r="G31" s="675"/>
      <c r="H31" s="675"/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675"/>
      <c r="X31" s="675"/>
      <c r="Y31" s="675"/>
      <c r="Z31" s="675"/>
    </row>
    <row r="32" spans="1:26" ht="78.75" customHeight="1">
      <c r="A32" s="675"/>
      <c r="B32" s="704"/>
      <c r="C32" s="308" t="s">
        <v>2153</v>
      </c>
      <c r="D32" s="636">
        <v>16500</v>
      </c>
      <c r="E32" s="1172">
        <v>14355</v>
      </c>
      <c r="F32" s="1136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675"/>
      <c r="X32" s="675"/>
      <c r="Y32" s="675"/>
      <c r="Z32" s="675"/>
    </row>
    <row r="33" spans="1:26" ht="87.75" customHeight="1">
      <c r="A33" s="675"/>
      <c r="B33" s="704"/>
      <c r="C33" s="308" t="s">
        <v>2154</v>
      </c>
      <c r="D33" s="636">
        <v>16500</v>
      </c>
      <c r="E33" s="1172">
        <v>14355</v>
      </c>
      <c r="F33" s="1136"/>
      <c r="G33" s="675"/>
      <c r="H33" s="675"/>
      <c r="I33" s="675"/>
      <c r="J33" s="675"/>
      <c r="K33" s="675"/>
      <c r="L33" s="675"/>
      <c r="M33" s="675"/>
      <c r="N33" s="675"/>
      <c r="O33" s="675"/>
      <c r="P33" s="675"/>
      <c r="Q33" s="675"/>
      <c r="R33" s="675"/>
      <c r="S33" s="675"/>
      <c r="T33" s="675"/>
      <c r="U33" s="675"/>
      <c r="V33" s="675"/>
      <c r="W33" s="675"/>
      <c r="X33" s="675"/>
      <c r="Y33" s="675"/>
      <c r="Z33" s="675"/>
    </row>
    <row r="34" spans="1:26" ht="75.75" customHeight="1">
      <c r="A34" s="675"/>
      <c r="B34" s="704"/>
      <c r="C34" s="1176" t="s">
        <v>2155</v>
      </c>
      <c r="D34" s="1172">
        <v>4750</v>
      </c>
      <c r="E34" s="1172">
        <v>4125</v>
      </c>
      <c r="F34" s="1136" t="s">
        <v>2156</v>
      </c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</row>
    <row r="35" spans="1:26" ht="90" customHeight="1">
      <c r="A35" s="675"/>
      <c r="B35" s="704"/>
      <c r="C35" s="1176" t="s">
        <v>2157</v>
      </c>
      <c r="D35" s="1177">
        <v>9900</v>
      </c>
      <c r="E35" s="1172">
        <v>6435</v>
      </c>
      <c r="F35" s="1136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</row>
    <row r="36" spans="1:26" ht="90" customHeight="1">
      <c r="A36" s="675"/>
      <c r="B36" s="1069"/>
      <c r="C36" s="307" t="s">
        <v>2158</v>
      </c>
      <c r="D36" s="1178">
        <v>800</v>
      </c>
      <c r="E36" s="1177">
        <f>D36*0.8</f>
        <v>640</v>
      </c>
      <c r="F36" s="1136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</row>
    <row r="37" spans="1:26" ht="92.25" customHeight="1">
      <c r="A37" s="674"/>
      <c r="B37" s="704"/>
      <c r="C37" s="308" t="s">
        <v>2159</v>
      </c>
      <c r="D37" s="1179">
        <f>Мебель!I53</f>
        <v>3500</v>
      </c>
      <c r="E37" s="1172">
        <v>2805</v>
      </c>
      <c r="F37" s="1180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</row>
    <row r="38" spans="1:26" ht="15">
      <c r="A38" s="675"/>
      <c r="B38" s="1462" t="s">
        <v>2160</v>
      </c>
      <c r="C38" s="1286"/>
      <c r="D38" s="1286"/>
      <c r="E38" s="1286"/>
      <c r="F38" s="1181"/>
      <c r="G38" s="675"/>
      <c r="H38" s="675"/>
      <c r="I38" s="675"/>
      <c r="J38" s="675"/>
      <c r="K38" s="675"/>
      <c r="L38" s="675"/>
      <c r="M38" s="675"/>
      <c r="N38" s="675"/>
      <c r="O38" s="675"/>
      <c r="P38" s="675"/>
      <c r="Q38" s="675"/>
      <c r="R38" s="675"/>
      <c r="S38" s="675"/>
      <c r="T38" s="675"/>
      <c r="U38" s="675"/>
      <c r="V38" s="675"/>
      <c r="W38" s="675"/>
      <c r="X38" s="675"/>
      <c r="Y38" s="675"/>
      <c r="Z38" s="675"/>
    </row>
    <row r="39" spans="1:26" ht="36" customHeight="1">
      <c r="A39" s="675"/>
      <c r="B39" s="675"/>
      <c r="C39" s="675"/>
      <c r="D39" s="675"/>
      <c r="E39" s="675"/>
      <c r="F39" s="675"/>
      <c r="G39" s="675"/>
      <c r="H39" s="675"/>
      <c r="I39" s="675"/>
      <c r="J39" s="675"/>
      <c r="K39" s="675"/>
      <c r="L39" s="675"/>
      <c r="M39" s="675"/>
      <c r="N39" s="675"/>
      <c r="O39" s="675"/>
      <c r="P39" s="675"/>
      <c r="Q39" s="675"/>
      <c r="R39" s="675"/>
      <c r="S39" s="675"/>
      <c r="T39" s="675"/>
      <c r="U39" s="675"/>
      <c r="V39" s="675"/>
      <c r="W39" s="675"/>
      <c r="X39" s="675"/>
      <c r="Y39" s="675"/>
      <c r="Z39" s="675"/>
    </row>
    <row r="40" spans="1:26" ht="27.75" customHeight="1">
      <c r="A40" s="675"/>
      <c r="B40" s="675"/>
      <c r="C40" s="675"/>
      <c r="D40" s="675"/>
      <c r="E40" s="675"/>
      <c r="F40" s="675"/>
      <c r="G40" s="675"/>
      <c r="H40" s="675"/>
      <c r="I40" s="675"/>
      <c r="J40" s="675"/>
      <c r="K40" s="675"/>
      <c r="L40" s="675"/>
      <c r="M40" s="675"/>
      <c r="N40" s="675"/>
      <c r="O40" s="675"/>
      <c r="P40" s="675"/>
      <c r="Q40" s="675"/>
      <c r="R40" s="675"/>
      <c r="S40" s="675"/>
      <c r="T40" s="675"/>
      <c r="U40" s="675"/>
      <c r="V40" s="675"/>
      <c r="W40" s="675"/>
      <c r="X40" s="675"/>
      <c r="Y40" s="675"/>
      <c r="Z40" s="675"/>
    </row>
    <row r="41" spans="1:26" ht="18.75">
      <c r="A41" s="675"/>
      <c r="B41" s="1456" t="s">
        <v>2161</v>
      </c>
      <c r="C41" s="1283"/>
      <c r="D41" s="1283"/>
      <c r="E41" s="1283"/>
      <c r="F41" s="1284"/>
      <c r="G41" s="1171"/>
      <c r="H41" s="1171"/>
      <c r="I41" s="1171"/>
      <c r="J41" s="1171"/>
      <c r="K41" s="1171"/>
      <c r="L41" s="1171"/>
      <c r="M41" s="1171"/>
      <c r="N41" s="1171"/>
      <c r="O41" s="1171"/>
      <c r="P41" s="1171"/>
      <c r="Q41" s="1171"/>
      <c r="R41" s="1171"/>
      <c r="S41" s="1171"/>
      <c r="T41" s="1171"/>
      <c r="U41" s="1171"/>
      <c r="V41" s="1171"/>
      <c r="W41" s="1171"/>
      <c r="X41" s="1171"/>
      <c r="Y41" s="1171"/>
      <c r="Z41" s="1171"/>
    </row>
    <row r="42" spans="1:26" ht="34.5" customHeight="1">
      <c r="A42" s="1171"/>
      <c r="B42" s="1182" t="s">
        <v>5</v>
      </c>
      <c r="C42" s="1183" t="s">
        <v>4</v>
      </c>
      <c r="D42" s="1183" t="s">
        <v>9</v>
      </c>
      <c r="E42" s="779" t="s">
        <v>10</v>
      </c>
      <c r="F42" s="1184" t="s">
        <v>11</v>
      </c>
      <c r="G42" s="1458"/>
      <c r="H42" s="1239"/>
      <c r="I42" s="1239"/>
      <c r="J42" s="1239"/>
      <c r="K42" s="1239"/>
      <c r="L42" s="1239"/>
      <c r="M42" s="1239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</row>
    <row r="43" spans="1:26" ht="90" customHeight="1">
      <c r="A43" s="675"/>
      <c r="B43" s="1185"/>
      <c r="C43" s="671" t="s">
        <v>2162</v>
      </c>
      <c r="D43" s="1136">
        <f>Мебель!I131</f>
        <v>8900</v>
      </c>
      <c r="E43" s="1136">
        <f>Мебель!J131</f>
        <v>6675</v>
      </c>
      <c r="F43" s="717" t="s">
        <v>1674</v>
      </c>
      <c r="G43" s="1458"/>
      <c r="H43" s="1239"/>
      <c r="I43" s="1239"/>
      <c r="J43" s="1239"/>
      <c r="K43" s="1239"/>
      <c r="L43" s="1239"/>
      <c r="M43" s="1239"/>
      <c r="N43" s="675"/>
      <c r="O43" s="675"/>
      <c r="P43" s="675"/>
      <c r="Q43" s="675"/>
      <c r="R43" s="675"/>
      <c r="S43" s="675"/>
      <c r="T43" s="675"/>
      <c r="U43" s="675"/>
      <c r="V43" s="675"/>
      <c r="W43" s="675"/>
      <c r="X43" s="675"/>
      <c r="Y43" s="675"/>
      <c r="Z43" s="675"/>
    </row>
    <row r="44" spans="1:26" ht="89.25" customHeight="1">
      <c r="A44" s="675"/>
      <c r="B44" s="1185"/>
      <c r="C44" s="671" t="s">
        <v>2163</v>
      </c>
      <c r="D44" s="1136">
        <f>Мебель!I130</f>
        <v>8900</v>
      </c>
      <c r="E44" s="1136">
        <f>Мебель!J130</f>
        <v>6675</v>
      </c>
      <c r="F44" s="717">
        <v>180</v>
      </c>
      <c r="G44" s="675"/>
      <c r="H44" s="675"/>
      <c r="I44" s="675"/>
      <c r="J44" s="675"/>
      <c r="K44" s="675"/>
      <c r="L44" s="675"/>
      <c r="M44" s="675"/>
      <c r="N44" s="675"/>
      <c r="O44" s="675"/>
      <c r="P44" s="675"/>
      <c r="Q44" s="675"/>
      <c r="R44" s="675"/>
      <c r="S44" s="675"/>
      <c r="T44" s="675"/>
      <c r="U44" s="675"/>
      <c r="V44" s="675"/>
      <c r="W44" s="675"/>
      <c r="X44" s="675"/>
      <c r="Y44" s="675"/>
      <c r="Z44" s="675"/>
    </row>
    <row r="45" spans="1:26" ht="89.25" customHeight="1">
      <c r="A45" s="675"/>
      <c r="B45" s="1186"/>
      <c r="C45" s="692" t="s">
        <v>2164</v>
      </c>
      <c r="D45" s="1136">
        <f>Мебель!I133</f>
        <v>9900</v>
      </c>
      <c r="E45" s="1136">
        <f>Мебель!J133</f>
        <v>7425</v>
      </c>
      <c r="F45" s="701" t="s">
        <v>1679</v>
      </c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675"/>
      <c r="S45" s="675"/>
      <c r="T45" s="675"/>
      <c r="U45" s="675"/>
      <c r="V45" s="675"/>
      <c r="W45" s="675"/>
      <c r="X45" s="675"/>
      <c r="Y45" s="675"/>
      <c r="Z45" s="675"/>
    </row>
    <row r="46" spans="1:26" ht="84" customHeight="1">
      <c r="A46" s="675"/>
      <c r="B46" s="1186"/>
      <c r="C46" s="922" t="s">
        <v>2165</v>
      </c>
      <c r="D46" s="1187">
        <v>7920</v>
      </c>
      <c r="E46" s="1187">
        <v>5940</v>
      </c>
      <c r="F46" s="701" t="s">
        <v>1679</v>
      </c>
      <c r="G46" s="675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675"/>
      <c r="S46" s="675"/>
      <c r="T46" s="675"/>
      <c r="U46" s="675"/>
      <c r="V46" s="675"/>
      <c r="W46" s="675"/>
      <c r="X46" s="675"/>
      <c r="Y46" s="675"/>
      <c r="Z46" s="675"/>
    </row>
    <row r="47" spans="1:26" ht="84" customHeight="1">
      <c r="A47" s="675"/>
      <c r="B47" s="1186"/>
      <c r="C47" s="692" t="s">
        <v>2166</v>
      </c>
      <c r="D47" s="1136">
        <f>Мебель!I133</f>
        <v>9900</v>
      </c>
      <c r="E47" s="1136">
        <f>Мебель!J133</f>
        <v>7425</v>
      </c>
      <c r="F47" s="701">
        <v>178</v>
      </c>
      <c r="G47" s="675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675"/>
      <c r="S47" s="675"/>
      <c r="T47" s="675"/>
      <c r="U47" s="675"/>
      <c r="V47" s="675"/>
      <c r="W47" s="675"/>
      <c r="X47" s="675"/>
      <c r="Y47" s="675"/>
      <c r="Z47" s="675"/>
    </row>
    <row r="48" spans="1:26" ht="82.5" customHeight="1">
      <c r="A48" s="675"/>
      <c r="B48" s="1188"/>
      <c r="C48" s="979" t="s">
        <v>2167</v>
      </c>
      <c r="D48" s="1187">
        <v>7920</v>
      </c>
      <c r="E48" s="1187">
        <v>5940</v>
      </c>
      <c r="F48" s="1068">
        <v>178</v>
      </c>
      <c r="G48" s="675"/>
      <c r="H48" s="675"/>
      <c r="I48" s="675"/>
      <c r="J48" s="675"/>
      <c r="K48" s="675"/>
      <c r="L48" s="5"/>
      <c r="M48" s="675"/>
      <c r="N48" s="675"/>
      <c r="O48" s="675"/>
      <c r="P48" s="675"/>
      <c r="Q48" s="675"/>
      <c r="R48" s="675"/>
      <c r="S48" s="675"/>
      <c r="T48" s="675"/>
      <c r="U48" s="675"/>
      <c r="V48" s="675"/>
      <c r="W48" s="675"/>
      <c r="X48" s="675"/>
      <c r="Y48" s="675"/>
      <c r="Z48" s="675"/>
    </row>
    <row r="49" spans="1:26" ht="78.75">
      <c r="A49" s="675"/>
      <c r="B49" s="1189"/>
      <c r="C49" s="1190" t="s">
        <v>2168</v>
      </c>
      <c r="D49" s="1191">
        <f>Мебель!I137</f>
        <v>2900</v>
      </c>
      <c r="E49" s="1191">
        <f>D49*0.8</f>
        <v>2320</v>
      </c>
      <c r="F49" s="1190" t="s">
        <v>2169</v>
      </c>
      <c r="G49" s="675"/>
      <c r="H49" s="675"/>
      <c r="I49" s="675"/>
      <c r="J49" s="675"/>
      <c r="K49" s="675"/>
      <c r="L49" s="675"/>
      <c r="M49" s="675"/>
      <c r="N49" s="675"/>
      <c r="O49" s="675"/>
      <c r="P49" s="675"/>
      <c r="Q49" s="675"/>
      <c r="R49" s="675"/>
      <c r="S49" s="675"/>
      <c r="T49" s="675"/>
      <c r="U49" s="675"/>
      <c r="V49" s="675"/>
      <c r="W49" s="675"/>
      <c r="X49" s="675"/>
      <c r="Y49" s="675"/>
      <c r="Z49" s="675"/>
    </row>
    <row r="50" spans="1:26" ht="30" customHeight="1">
      <c r="A50" s="675"/>
      <c r="B50" s="675"/>
      <c r="C50" s="675"/>
      <c r="D50" s="675"/>
      <c r="E50" s="675"/>
      <c r="F50" s="675"/>
      <c r="G50" s="675"/>
      <c r="H50" s="675"/>
      <c r="I50" s="675"/>
      <c r="J50" s="675"/>
      <c r="K50" s="675"/>
      <c r="L50" s="675"/>
      <c r="M50" s="675"/>
      <c r="N50" s="675"/>
      <c r="O50" s="675"/>
      <c r="P50" s="675"/>
      <c r="Q50" s="675"/>
      <c r="R50" s="675"/>
      <c r="S50" s="675"/>
      <c r="T50" s="675"/>
      <c r="U50" s="675"/>
      <c r="V50" s="675"/>
      <c r="W50" s="675"/>
      <c r="X50" s="675"/>
      <c r="Y50" s="675"/>
      <c r="Z50" s="675"/>
    </row>
    <row r="51" spans="1:26" ht="18.75">
      <c r="A51" s="675"/>
      <c r="B51" s="1456" t="s">
        <v>2170</v>
      </c>
      <c r="C51" s="1283"/>
      <c r="D51" s="1283"/>
      <c r="E51" s="1283"/>
      <c r="F51" s="1284"/>
      <c r="G51" s="1171"/>
      <c r="H51" s="1171"/>
      <c r="I51" s="1171"/>
      <c r="J51" s="1171"/>
      <c r="K51" s="1171"/>
      <c r="L51" s="1171"/>
      <c r="M51" s="1171"/>
      <c r="N51" s="1171"/>
      <c r="O51" s="1171"/>
      <c r="P51" s="1171"/>
      <c r="Q51" s="1171"/>
      <c r="R51" s="1171"/>
      <c r="S51" s="1171"/>
      <c r="T51" s="1171"/>
      <c r="U51" s="1171"/>
      <c r="V51" s="1171"/>
      <c r="W51" s="1171"/>
      <c r="X51" s="1171"/>
      <c r="Y51" s="1171"/>
      <c r="Z51" s="1171"/>
    </row>
    <row r="52" spans="1:26" ht="46.5" customHeight="1">
      <c r="A52" s="1171"/>
      <c r="B52" s="1182" t="s">
        <v>5</v>
      </c>
      <c r="C52" s="1183" t="s">
        <v>4</v>
      </c>
      <c r="D52" s="1183" t="s">
        <v>9</v>
      </c>
      <c r="E52" s="779" t="s">
        <v>10</v>
      </c>
      <c r="F52" s="779" t="s">
        <v>11</v>
      </c>
      <c r="G52" s="1171"/>
      <c r="H52" s="1171"/>
      <c r="I52" s="1171"/>
      <c r="J52" s="1171"/>
      <c r="K52" s="1171"/>
      <c r="L52" s="1171"/>
      <c r="M52" s="1171"/>
      <c r="N52" s="1171"/>
      <c r="O52" s="1171"/>
      <c r="P52" s="1171"/>
      <c r="Q52" s="1171"/>
      <c r="R52" s="1171"/>
      <c r="S52" s="1171"/>
      <c r="T52" s="1171"/>
      <c r="U52" s="1171"/>
      <c r="V52" s="1171"/>
      <c r="W52" s="1171"/>
      <c r="X52" s="1171"/>
      <c r="Y52" s="1171"/>
      <c r="Z52" s="1171"/>
    </row>
    <row r="53" spans="1:26" ht="93.75" customHeight="1">
      <c r="A53" s="1171"/>
      <c r="B53" s="1165"/>
      <c r="C53" s="1192" t="s">
        <v>2171</v>
      </c>
      <c r="D53" s="1136">
        <v>3000</v>
      </c>
      <c r="E53" s="1136">
        <v>2500</v>
      </c>
      <c r="F53" s="262" t="s">
        <v>2172</v>
      </c>
      <c r="G53" s="1193" t="s">
        <v>2173</v>
      </c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675"/>
      <c r="S53" s="675"/>
      <c r="T53" s="675"/>
      <c r="U53" s="675"/>
      <c r="V53" s="675"/>
      <c r="W53" s="675"/>
      <c r="X53" s="675"/>
      <c r="Y53" s="675"/>
      <c r="Z53" s="675"/>
    </row>
    <row r="54" spans="1:26" ht="94.5" customHeight="1">
      <c r="A54" s="675"/>
      <c r="B54" s="704"/>
      <c r="C54" s="1194" t="s">
        <v>2174</v>
      </c>
      <c r="D54" s="1195">
        <v>4000</v>
      </c>
      <c r="E54" s="1195">
        <v>3400</v>
      </c>
      <c r="F54" s="701" t="s">
        <v>2175</v>
      </c>
      <c r="H54" s="675"/>
      <c r="I54" s="675"/>
      <c r="J54" s="675"/>
      <c r="K54" s="675"/>
      <c r="L54" s="675"/>
      <c r="M54" s="675"/>
      <c r="N54" s="675"/>
      <c r="O54" s="675"/>
      <c r="P54" s="675"/>
      <c r="Q54" s="675"/>
      <c r="R54" s="675"/>
      <c r="S54" s="675"/>
      <c r="T54" s="675"/>
      <c r="U54" s="675"/>
      <c r="V54" s="675"/>
      <c r="W54" s="675"/>
      <c r="X54" s="675"/>
      <c r="Y54" s="675"/>
      <c r="Z54" s="675"/>
    </row>
    <row r="55" spans="1:26" ht="93" customHeight="1">
      <c r="A55" s="675"/>
      <c r="B55" s="704"/>
      <c r="C55" s="692" t="s">
        <v>2176</v>
      </c>
      <c r="D55" s="1195">
        <v>4200</v>
      </c>
      <c r="E55" s="1195">
        <v>3570</v>
      </c>
      <c r="F55" s="701" t="s">
        <v>2177</v>
      </c>
      <c r="G55" s="1196" t="s">
        <v>25</v>
      </c>
      <c r="H55" s="675"/>
      <c r="I55" s="675"/>
      <c r="J55" s="675"/>
      <c r="K55" s="675"/>
      <c r="L55" s="675"/>
      <c r="M55" s="675"/>
      <c r="N55" s="675"/>
      <c r="O55" s="675"/>
      <c r="P55" s="675"/>
      <c r="Q55" s="675"/>
      <c r="R55" s="675"/>
      <c r="S55" s="675"/>
      <c r="T55" s="675"/>
      <c r="U55" s="675"/>
      <c r="V55" s="675"/>
      <c r="W55" s="675"/>
      <c r="X55" s="675"/>
      <c r="Y55" s="675"/>
      <c r="Z55" s="675"/>
    </row>
    <row r="56" spans="1:26" ht="95.25" customHeight="1">
      <c r="A56" s="675"/>
      <c r="B56" s="704"/>
      <c r="C56" s="692" t="s">
        <v>2178</v>
      </c>
      <c r="D56" s="1197">
        <v>4620</v>
      </c>
      <c r="E56" s="1198">
        <v>3900</v>
      </c>
      <c r="F56" s="701"/>
      <c r="G56" s="1196" t="s">
        <v>25</v>
      </c>
      <c r="H56" s="675"/>
      <c r="I56" s="675"/>
      <c r="J56" s="675"/>
      <c r="K56" s="675"/>
      <c r="L56" s="675"/>
      <c r="M56" s="675"/>
      <c r="N56" s="675"/>
      <c r="O56" s="675"/>
      <c r="P56" s="675"/>
      <c r="Q56" s="675"/>
      <c r="R56" s="675"/>
      <c r="S56" s="675"/>
      <c r="T56" s="675"/>
      <c r="U56" s="675"/>
      <c r="V56" s="675"/>
      <c r="W56" s="675"/>
      <c r="X56" s="675"/>
      <c r="Y56" s="675"/>
      <c r="Z56" s="675"/>
    </row>
    <row r="57" spans="1:26" ht="90.75" customHeight="1">
      <c r="A57" s="675"/>
      <c r="B57" s="704"/>
      <c r="C57" s="692" t="s">
        <v>2179</v>
      </c>
      <c r="D57" s="1197">
        <v>4620</v>
      </c>
      <c r="E57" s="1198">
        <v>3900</v>
      </c>
      <c r="F57" s="701"/>
      <c r="G57" s="1196" t="s">
        <v>25</v>
      </c>
      <c r="H57" s="675"/>
      <c r="I57" s="675"/>
      <c r="J57" s="675"/>
      <c r="K57" s="675"/>
      <c r="L57" s="675"/>
      <c r="M57" s="675"/>
      <c r="N57" s="675"/>
      <c r="O57" s="675"/>
      <c r="P57" s="675"/>
      <c r="Q57" s="675"/>
      <c r="R57" s="675"/>
      <c r="S57" s="675"/>
      <c r="T57" s="675"/>
      <c r="U57" s="675"/>
      <c r="V57" s="675"/>
      <c r="W57" s="675"/>
      <c r="X57" s="675"/>
      <c r="Y57" s="675"/>
      <c r="Z57" s="675"/>
    </row>
    <row r="58" spans="1:26" ht="79.5" customHeight="1">
      <c r="A58" s="675"/>
      <c r="B58" s="1199"/>
      <c r="C58" s="692" t="s">
        <v>2180</v>
      </c>
      <c r="D58" s="1136">
        <v>1750</v>
      </c>
      <c r="E58" s="1136">
        <v>1500</v>
      </c>
      <c r="F58" s="692" t="s">
        <v>2181</v>
      </c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V58" s="675"/>
      <c r="W58" s="675"/>
      <c r="X58" s="675"/>
      <c r="Y58" s="675"/>
      <c r="Z58" s="675"/>
    </row>
    <row r="59" spans="1:26" ht="71.25" customHeight="1">
      <c r="A59" s="675"/>
      <c r="B59" s="704"/>
      <c r="C59" s="692" t="s">
        <v>2182</v>
      </c>
      <c r="D59" s="1200">
        <v>950</v>
      </c>
      <c r="E59" s="1200">
        <v>790</v>
      </c>
      <c r="F59" s="674"/>
      <c r="G59" s="675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675"/>
      <c r="S59" s="675"/>
      <c r="T59" s="675"/>
      <c r="U59" s="675"/>
      <c r="V59" s="675"/>
      <c r="W59" s="675"/>
      <c r="X59" s="675"/>
      <c r="Y59" s="675"/>
      <c r="Z59" s="675"/>
    </row>
    <row r="60" spans="1:26" ht="72.75" customHeight="1">
      <c r="A60" s="675"/>
      <c r="B60" s="701"/>
      <c r="C60" s="692" t="s">
        <v>2183</v>
      </c>
      <c r="D60" s="1200">
        <v>920</v>
      </c>
      <c r="E60" s="1200">
        <v>770</v>
      </c>
      <c r="F60" s="674"/>
      <c r="G60" s="675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675"/>
      <c r="S60" s="675"/>
      <c r="T60" s="675"/>
      <c r="U60" s="675"/>
      <c r="V60" s="675"/>
      <c r="W60" s="675"/>
      <c r="X60" s="675"/>
      <c r="Y60" s="675"/>
      <c r="Z60" s="675"/>
    </row>
    <row r="61" spans="1:26" ht="15">
      <c r="A61" s="675"/>
      <c r="B61" s="675"/>
      <c r="C61" s="675"/>
      <c r="D61" s="675"/>
      <c r="E61" s="675"/>
      <c r="F61" s="675"/>
      <c r="G61" s="675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675"/>
      <c r="S61" s="675"/>
      <c r="T61" s="675"/>
      <c r="U61" s="675"/>
      <c r="V61" s="675"/>
      <c r="W61" s="675"/>
      <c r="X61" s="675"/>
      <c r="Y61" s="675"/>
      <c r="Z61" s="675"/>
    </row>
    <row r="62" spans="1:26" ht="15">
      <c r="A62" s="675"/>
      <c r="B62" s="675"/>
      <c r="C62" s="675"/>
      <c r="D62" s="675"/>
      <c r="E62" s="675"/>
      <c r="F62" s="675"/>
      <c r="G62" s="675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675"/>
      <c r="S62" s="675"/>
      <c r="T62" s="675"/>
      <c r="U62" s="675"/>
      <c r="V62" s="675"/>
      <c r="W62" s="675"/>
      <c r="X62" s="675"/>
      <c r="Y62" s="675"/>
      <c r="Z62" s="675"/>
    </row>
    <row r="63" spans="1:26" ht="15">
      <c r="A63" s="675"/>
      <c r="B63" s="675"/>
      <c r="C63" s="675"/>
      <c r="D63" s="675"/>
      <c r="E63" s="675"/>
      <c r="F63" s="675"/>
      <c r="G63" s="675"/>
      <c r="H63" s="675"/>
      <c r="I63" s="675"/>
      <c r="J63" s="675"/>
      <c r="K63" s="675"/>
      <c r="L63" s="675"/>
      <c r="M63" s="675"/>
      <c r="N63" s="675"/>
      <c r="O63" s="675"/>
      <c r="P63" s="675"/>
      <c r="Q63" s="675"/>
      <c r="R63" s="675"/>
      <c r="S63" s="675"/>
      <c r="T63" s="675"/>
      <c r="U63" s="675"/>
      <c r="V63" s="675"/>
      <c r="W63" s="675"/>
      <c r="X63" s="675"/>
      <c r="Y63" s="675"/>
      <c r="Z63" s="675"/>
    </row>
    <row r="64" spans="1:26" ht="15">
      <c r="A64" s="675"/>
      <c r="B64" s="675"/>
      <c r="C64" s="675"/>
      <c r="D64" s="675"/>
      <c r="E64" s="675"/>
      <c r="F64" s="675"/>
      <c r="G64" s="675"/>
      <c r="H64" s="675"/>
      <c r="I64" s="675"/>
      <c r="J64" s="675"/>
      <c r="K64" s="675"/>
      <c r="L64" s="675"/>
      <c r="M64" s="675"/>
      <c r="N64" s="675"/>
      <c r="O64" s="675"/>
      <c r="P64" s="675"/>
      <c r="Q64" s="675"/>
      <c r="R64" s="675"/>
      <c r="S64" s="675"/>
      <c r="T64" s="675"/>
      <c r="U64" s="675"/>
      <c r="V64" s="675"/>
      <c r="W64" s="675"/>
      <c r="X64" s="675"/>
      <c r="Y64" s="675"/>
      <c r="Z64" s="675"/>
    </row>
    <row r="65" spans="1:26" ht="15">
      <c r="A65" s="675"/>
      <c r="B65" s="675"/>
      <c r="C65" s="675"/>
      <c r="D65" s="675"/>
      <c r="E65" s="675"/>
      <c r="F65" s="675"/>
      <c r="G65" s="675"/>
      <c r="H65" s="675"/>
      <c r="I65" s="675"/>
      <c r="J65" s="675"/>
      <c r="K65" s="675"/>
      <c r="L65" s="675"/>
      <c r="M65" s="675"/>
      <c r="N65" s="675"/>
      <c r="O65" s="675"/>
      <c r="P65" s="675"/>
      <c r="Q65" s="675"/>
      <c r="R65" s="675"/>
      <c r="S65" s="675"/>
      <c r="T65" s="675"/>
      <c r="U65" s="675"/>
      <c r="V65" s="675"/>
      <c r="W65" s="675"/>
      <c r="X65" s="675"/>
      <c r="Y65" s="675"/>
      <c r="Z65" s="675"/>
    </row>
    <row r="66" spans="1:26" ht="15">
      <c r="A66" s="675"/>
      <c r="B66" s="675"/>
      <c r="C66" s="675"/>
      <c r="D66" s="675"/>
      <c r="E66" s="675"/>
      <c r="F66" s="675"/>
      <c r="G66" s="675"/>
      <c r="H66" s="675"/>
      <c r="I66" s="675"/>
      <c r="J66" s="675"/>
      <c r="K66" s="675"/>
      <c r="L66" s="675"/>
      <c r="M66" s="675"/>
      <c r="N66" s="675"/>
      <c r="O66" s="675"/>
      <c r="P66" s="675"/>
      <c r="Q66" s="675"/>
      <c r="R66" s="675"/>
      <c r="S66" s="675"/>
      <c r="T66" s="675"/>
      <c r="U66" s="675"/>
      <c r="V66" s="675"/>
      <c r="W66" s="675"/>
      <c r="X66" s="675"/>
      <c r="Y66" s="675"/>
      <c r="Z66" s="675"/>
    </row>
    <row r="67" spans="1:26" ht="15">
      <c r="A67" s="675"/>
      <c r="B67" s="675"/>
      <c r="C67" s="675"/>
      <c r="D67" s="675"/>
      <c r="E67" s="675"/>
      <c r="F67" s="675"/>
      <c r="G67" s="675"/>
      <c r="H67" s="675"/>
      <c r="I67" s="675"/>
      <c r="J67" s="675"/>
      <c r="K67" s="675"/>
      <c r="L67" s="675"/>
      <c r="M67" s="675"/>
      <c r="N67" s="675"/>
      <c r="O67" s="675"/>
      <c r="P67" s="675"/>
      <c r="Q67" s="675"/>
      <c r="R67" s="675"/>
      <c r="S67" s="675"/>
      <c r="T67" s="675"/>
      <c r="U67" s="675"/>
      <c r="V67" s="675"/>
      <c r="W67" s="675"/>
      <c r="X67" s="675"/>
      <c r="Y67" s="675"/>
      <c r="Z67" s="675"/>
    </row>
    <row r="68" spans="1:26" ht="15">
      <c r="A68" s="675"/>
      <c r="B68" s="675"/>
      <c r="C68" s="675"/>
      <c r="D68" s="675"/>
      <c r="E68" s="675"/>
      <c r="F68" s="675"/>
      <c r="G68" s="675"/>
      <c r="H68" s="675"/>
      <c r="I68" s="675"/>
      <c r="J68" s="675"/>
      <c r="K68" s="675"/>
      <c r="L68" s="675"/>
      <c r="M68" s="675"/>
      <c r="N68" s="675"/>
      <c r="O68" s="675"/>
      <c r="P68" s="675"/>
      <c r="Q68" s="675"/>
      <c r="R68" s="675"/>
      <c r="S68" s="675"/>
      <c r="T68" s="675"/>
      <c r="U68" s="675"/>
      <c r="V68" s="675"/>
      <c r="W68" s="675"/>
      <c r="X68" s="675"/>
      <c r="Y68" s="675"/>
      <c r="Z68" s="675"/>
    </row>
    <row r="69" spans="1:26" ht="15">
      <c r="A69" s="675"/>
      <c r="B69" s="675"/>
      <c r="C69" s="675"/>
      <c r="D69" s="675"/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5"/>
      <c r="U69" s="675"/>
      <c r="V69" s="675"/>
      <c r="W69" s="675"/>
      <c r="X69" s="675"/>
      <c r="Y69" s="675"/>
      <c r="Z69" s="675"/>
    </row>
    <row r="70" spans="1:26" ht="15">
      <c r="A70" s="675"/>
      <c r="B70" s="675"/>
      <c r="C70" s="675"/>
      <c r="D70" s="675"/>
      <c r="E70" s="675"/>
      <c r="F70" s="675"/>
      <c r="G70" s="675"/>
      <c r="H70" s="675"/>
      <c r="I70" s="675"/>
      <c r="J70" s="675"/>
      <c r="K70" s="675"/>
      <c r="L70" s="675"/>
      <c r="M70" s="675"/>
      <c r="N70" s="675"/>
      <c r="O70" s="675"/>
      <c r="P70" s="675"/>
      <c r="Q70" s="675"/>
      <c r="R70" s="675"/>
      <c r="S70" s="675"/>
      <c r="T70" s="675"/>
      <c r="U70" s="675"/>
      <c r="V70" s="675"/>
      <c r="W70" s="675"/>
      <c r="X70" s="675"/>
      <c r="Y70" s="675"/>
      <c r="Z70" s="675"/>
    </row>
    <row r="71" spans="1:26" ht="15">
      <c r="A71" s="675"/>
      <c r="B71" s="675"/>
      <c r="C71" s="675"/>
      <c r="D71" s="675"/>
      <c r="E71" s="675"/>
      <c r="F71" s="675"/>
      <c r="G71" s="675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675"/>
      <c r="S71" s="675"/>
      <c r="T71" s="675"/>
      <c r="U71" s="675"/>
      <c r="V71" s="675"/>
      <c r="W71" s="675"/>
      <c r="X71" s="675"/>
      <c r="Y71" s="675"/>
      <c r="Z71" s="675"/>
    </row>
    <row r="72" spans="1:26" ht="15">
      <c r="A72" s="675"/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675"/>
      <c r="V72" s="675"/>
      <c r="W72" s="675"/>
      <c r="X72" s="675"/>
      <c r="Y72" s="675"/>
      <c r="Z72" s="675"/>
    </row>
    <row r="73" spans="1:26" ht="15">
      <c r="A73" s="675"/>
      <c r="B73" s="675"/>
      <c r="C73" s="675"/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675"/>
      <c r="V73" s="675"/>
      <c r="W73" s="675"/>
      <c r="X73" s="675"/>
      <c r="Y73" s="675"/>
      <c r="Z73" s="675"/>
    </row>
    <row r="74" spans="1:26" ht="15">
      <c r="A74" s="675"/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675"/>
      <c r="Y74" s="675"/>
      <c r="Z74" s="675"/>
    </row>
    <row r="75" spans="1:26" ht="15">
      <c r="A75" s="675"/>
      <c r="B75" s="675"/>
      <c r="C75" s="675"/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675"/>
      <c r="Y75" s="675"/>
      <c r="Z75" s="675"/>
    </row>
    <row r="76" spans="1:26" ht="15">
      <c r="A76" s="675"/>
      <c r="B76" s="675"/>
      <c r="C76" s="675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  <c r="X76" s="675"/>
      <c r="Y76" s="675"/>
      <c r="Z76" s="675"/>
    </row>
    <row r="77" spans="1:26" ht="15">
      <c r="A77" s="675"/>
      <c r="B77" s="675"/>
      <c r="C77" s="675"/>
      <c r="D77" s="675"/>
      <c r="E77" s="675"/>
      <c r="F77" s="675"/>
      <c r="G77" s="675"/>
      <c r="H77" s="675"/>
      <c r="I77" s="675"/>
      <c r="J77" s="675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  <c r="X77" s="675"/>
      <c r="Y77" s="675"/>
      <c r="Z77" s="675"/>
    </row>
    <row r="78" spans="1:26" ht="15">
      <c r="A78" s="675"/>
      <c r="B78" s="675"/>
      <c r="C78" s="675"/>
      <c r="D78" s="675"/>
      <c r="E78" s="675"/>
      <c r="F78" s="675"/>
      <c r="G78" s="675"/>
      <c r="H78" s="675"/>
      <c r="I78" s="675"/>
      <c r="J78" s="675"/>
      <c r="K78" s="675"/>
      <c r="L78" s="675"/>
      <c r="M78" s="675"/>
      <c r="N78" s="675"/>
      <c r="O78" s="675"/>
      <c r="P78" s="675"/>
      <c r="Q78" s="675"/>
      <c r="R78" s="675"/>
      <c r="S78" s="675"/>
      <c r="T78" s="675"/>
      <c r="U78" s="675"/>
      <c r="V78" s="675"/>
      <c r="W78" s="675"/>
      <c r="X78" s="675"/>
      <c r="Y78" s="675"/>
      <c r="Z78" s="675"/>
    </row>
    <row r="79" spans="1:26" ht="15">
      <c r="A79" s="675"/>
      <c r="B79" s="675"/>
      <c r="C79" s="675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  <c r="X79" s="675"/>
      <c r="Y79" s="675"/>
      <c r="Z79" s="675"/>
    </row>
    <row r="80" spans="1:26" ht="15">
      <c r="A80" s="675"/>
      <c r="B80" s="675"/>
      <c r="C80" s="675"/>
      <c r="D80" s="675"/>
      <c r="E80" s="675"/>
      <c r="F80" s="675"/>
      <c r="G80" s="675"/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675"/>
      <c r="X80" s="675"/>
      <c r="Y80" s="675"/>
      <c r="Z80" s="675"/>
    </row>
    <row r="81" spans="1:26" ht="15">
      <c r="A81" s="675"/>
      <c r="B81" s="675"/>
      <c r="C81" s="675"/>
      <c r="D81" s="675"/>
      <c r="E81" s="675"/>
      <c r="F81" s="675"/>
      <c r="G81" s="675"/>
      <c r="H81" s="675"/>
      <c r="I81" s="675"/>
      <c r="J81" s="675"/>
      <c r="K81" s="675"/>
      <c r="L81" s="675"/>
      <c r="M81" s="675"/>
      <c r="N81" s="675"/>
      <c r="O81" s="675"/>
      <c r="P81" s="675"/>
      <c r="Q81" s="675"/>
      <c r="R81" s="675"/>
      <c r="S81" s="675"/>
      <c r="T81" s="675"/>
      <c r="U81" s="675"/>
      <c r="V81" s="675"/>
      <c r="W81" s="675"/>
      <c r="X81" s="675"/>
      <c r="Y81" s="675"/>
      <c r="Z81" s="675"/>
    </row>
    <row r="82" spans="1:26" ht="15">
      <c r="A82" s="675"/>
      <c r="B82" s="675"/>
      <c r="C82" s="675"/>
      <c r="D82" s="675"/>
      <c r="E82" s="675"/>
      <c r="F82" s="675"/>
      <c r="G82" s="675"/>
      <c r="H82" s="675"/>
      <c r="I82" s="675"/>
      <c r="J82" s="675"/>
      <c r="K82" s="675"/>
      <c r="L82" s="675"/>
      <c r="M82" s="675"/>
      <c r="N82" s="675"/>
      <c r="O82" s="675"/>
      <c r="P82" s="675"/>
      <c r="Q82" s="675"/>
      <c r="R82" s="675"/>
      <c r="S82" s="675"/>
      <c r="T82" s="675"/>
      <c r="U82" s="675"/>
      <c r="V82" s="675"/>
      <c r="W82" s="675"/>
      <c r="X82" s="675"/>
      <c r="Y82" s="675"/>
      <c r="Z82" s="675"/>
    </row>
    <row r="83" spans="1:26" ht="15">
      <c r="A83" s="675"/>
      <c r="B83" s="675"/>
      <c r="C83" s="675"/>
      <c r="D83" s="675"/>
      <c r="E83" s="675"/>
      <c r="F83" s="675"/>
      <c r="G83" s="675"/>
      <c r="H83" s="675"/>
      <c r="I83" s="675"/>
      <c r="J83" s="675"/>
      <c r="K83" s="675"/>
      <c r="L83" s="675"/>
      <c r="M83" s="675"/>
      <c r="N83" s="675"/>
      <c r="O83" s="675"/>
      <c r="P83" s="675"/>
      <c r="Q83" s="675"/>
      <c r="R83" s="675"/>
      <c r="S83" s="675"/>
      <c r="T83" s="675"/>
      <c r="U83" s="675"/>
      <c r="V83" s="675"/>
      <c r="W83" s="675"/>
      <c r="X83" s="675"/>
      <c r="Y83" s="675"/>
      <c r="Z83" s="675"/>
    </row>
    <row r="84" spans="1:26" ht="15">
      <c r="A84" s="675"/>
      <c r="B84" s="675"/>
      <c r="C84" s="675"/>
      <c r="D84" s="675"/>
      <c r="E84" s="675"/>
      <c r="F84" s="675"/>
      <c r="G84" s="675"/>
      <c r="H84" s="675"/>
      <c r="I84" s="675"/>
      <c r="J84" s="675"/>
      <c r="K84" s="675"/>
      <c r="L84" s="675"/>
      <c r="M84" s="675"/>
      <c r="N84" s="675"/>
      <c r="O84" s="675"/>
      <c r="P84" s="675"/>
      <c r="Q84" s="675"/>
      <c r="R84" s="675"/>
      <c r="S84" s="675"/>
      <c r="T84" s="675"/>
      <c r="U84" s="675"/>
      <c r="V84" s="675"/>
      <c r="W84" s="675"/>
      <c r="X84" s="675"/>
      <c r="Y84" s="675"/>
      <c r="Z84" s="675"/>
    </row>
    <row r="85" spans="1:26" ht="15">
      <c r="A85" s="675"/>
      <c r="B85" s="675"/>
      <c r="C85" s="675"/>
      <c r="D85" s="675"/>
      <c r="E85" s="675"/>
      <c r="F85" s="675"/>
      <c r="G85" s="675"/>
      <c r="H85" s="675"/>
      <c r="I85" s="675"/>
      <c r="J85" s="675"/>
      <c r="K85" s="675"/>
      <c r="L85" s="675"/>
      <c r="M85" s="675"/>
      <c r="N85" s="675"/>
      <c r="O85" s="675"/>
      <c r="P85" s="675"/>
      <c r="Q85" s="675"/>
      <c r="R85" s="675"/>
      <c r="S85" s="675"/>
      <c r="T85" s="675"/>
      <c r="U85" s="675"/>
      <c r="V85" s="675"/>
      <c r="W85" s="675"/>
      <c r="X85" s="675"/>
      <c r="Y85" s="675"/>
      <c r="Z85" s="675"/>
    </row>
    <row r="86" spans="1:26" ht="15">
      <c r="A86" s="675"/>
      <c r="B86" s="675"/>
      <c r="C86" s="675"/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  <c r="R86" s="675"/>
      <c r="S86" s="675"/>
      <c r="T86" s="675"/>
      <c r="U86" s="675"/>
      <c r="V86" s="675"/>
      <c r="W86" s="675"/>
      <c r="X86" s="675"/>
      <c r="Y86" s="675"/>
      <c r="Z86" s="675"/>
    </row>
    <row r="87" spans="1:26" ht="15">
      <c r="A87" s="675"/>
      <c r="B87" s="675"/>
      <c r="C87" s="675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  <c r="X87" s="675"/>
      <c r="Y87" s="675"/>
      <c r="Z87" s="675"/>
    </row>
    <row r="88" spans="1:26" ht="15">
      <c r="A88" s="675"/>
      <c r="B88" s="675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  <c r="X88" s="675"/>
      <c r="Y88" s="675"/>
      <c r="Z88" s="675"/>
    </row>
    <row r="89" spans="1:26" ht="15">
      <c r="A89" s="675"/>
      <c r="B89" s="675"/>
      <c r="C89" s="675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/>
      <c r="R89" s="675"/>
      <c r="S89" s="675"/>
      <c r="T89" s="675"/>
      <c r="U89" s="675"/>
      <c r="V89" s="675"/>
      <c r="W89" s="675"/>
      <c r="X89" s="675"/>
      <c r="Y89" s="675"/>
      <c r="Z89" s="675"/>
    </row>
    <row r="90" spans="1:26" ht="15">
      <c r="A90" s="675"/>
      <c r="B90" s="675"/>
      <c r="C90" s="675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/>
      <c r="R90" s="675"/>
      <c r="S90" s="675"/>
      <c r="T90" s="675"/>
      <c r="U90" s="675"/>
      <c r="V90" s="675"/>
      <c r="W90" s="675"/>
      <c r="X90" s="675"/>
      <c r="Y90" s="675"/>
      <c r="Z90" s="675"/>
    </row>
    <row r="91" spans="1:26" ht="15">
      <c r="A91" s="675"/>
      <c r="B91" s="675"/>
      <c r="C91" s="675"/>
      <c r="D91" s="675"/>
      <c r="E91" s="675"/>
      <c r="F91" s="675"/>
      <c r="G91" s="675"/>
      <c r="H91" s="675"/>
      <c r="I91" s="675"/>
      <c r="J91" s="675"/>
      <c r="K91" s="675"/>
      <c r="L91" s="675"/>
      <c r="M91" s="675"/>
      <c r="N91" s="675"/>
      <c r="O91" s="675"/>
      <c r="P91" s="675"/>
      <c r="Q91" s="675"/>
      <c r="R91" s="675"/>
      <c r="S91" s="675"/>
      <c r="T91" s="675"/>
      <c r="U91" s="675"/>
      <c r="V91" s="675"/>
      <c r="W91" s="675"/>
      <c r="X91" s="675"/>
      <c r="Y91" s="675"/>
      <c r="Z91" s="675"/>
    </row>
    <row r="92" spans="1:26" ht="15">
      <c r="A92" s="675"/>
      <c r="B92" s="675"/>
      <c r="C92" s="675"/>
      <c r="D92" s="675"/>
      <c r="E92" s="675"/>
      <c r="F92" s="675"/>
      <c r="G92" s="675"/>
      <c r="H92" s="675"/>
      <c r="I92" s="675"/>
      <c r="J92" s="675"/>
      <c r="K92" s="675"/>
      <c r="L92" s="675"/>
      <c r="M92" s="675"/>
      <c r="N92" s="675"/>
      <c r="O92" s="675"/>
      <c r="P92" s="675"/>
      <c r="Q92" s="675"/>
      <c r="R92" s="675"/>
      <c r="S92" s="675"/>
      <c r="T92" s="675"/>
      <c r="U92" s="675"/>
      <c r="V92" s="675"/>
      <c r="W92" s="675"/>
      <c r="X92" s="675"/>
      <c r="Y92" s="675"/>
      <c r="Z92" s="675"/>
    </row>
    <row r="93" spans="1:26" ht="15">
      <c r="A93" s="675"/>
      <c r="B93" s="675"/>
      <c r="C93" s="675"/>
      <c r="D93" s="675"/>
      <c r="E93" s="675"/>
      <c r="F93" s="675"/>
      <c r="G93" s="675"/>
      <c r="H93" s="675"/>
      <c r="I93" s="675"/>
      <c r="J93" s="675"/>
      <c r="K93" s="675"/>
      <c r="L93" s="675"/>
      <c r="M93" s="675"/>
      <c r="N93" s="675"/>
      <c r="O93" s="675"/>
      <c r="P93" s="675"/>
      <c r="Q93" s="675"/>
      <c r="R93" s="675"/>
      <c r="S93" s="675"/>
      <c r="T93" s="675"/>
      <c r="U93" s="675"/>
      <c r="V93" s="675"/>
      <c r="W93" s="675"/>
      <c r="X93" s="675"/>
      <c r="Y93" s="675"/>
      <c r="Z93" s="675"/>
    </row>
    <row r="94" spans="1:26" ht="15">
      <c r="A94" s="675"/>
      <c r="B94" s="675"/>
      <c r="C94" s="675"/>
      <c r="D94" s="675"/>
      <c r="E94" s="675"/>
      <c r="F94" s="675"/>
      <c r="G94" s="675"/>
      <c r="H94" s="675"/>
      <c r="I94" s="675"/>
      <c r="J94" s="675"/>
      <c r="K94" s="675"/>
      <c r="L94" s="675"/>
      <c r="M94" s="675"/>
      <c r="N94" s="675"/>
      <c r="O94" s="675"/>
      <c r="P94" s="675"/>
      <c r="Q94" s="675"/>
      <c r="R94" s="675"/>
      <c r="S94" s="675"/>
      <c r="T94" s="675"/>
      <c r="U94" s="675"/>
      <c r="V94" s="675"/>
      <c r="W94" s="675"/>
      <c r="X94" s="675"/>
      <c r="Y94" s="675"/>
      <c r="Z94" s="675"/>
    </row>
    <row r="95" spans="1:26" ht="15">
      <c r="A95" s="675"/>
      <c r="B95" s="675"/>
      <c r="C95" s="675"/>
      <c r="D95" s="675"/>
      <c r="E95" s="675"/>
      <c r="F95" s="675"/>
      <c r="G95" s="675"/>
      <c r="H95" s="675"/>
      <c r="I95" s="675"/>
      <c r="J95" s="675"/>
      <c r="K95" s="675"/>
      <c r="L95" s="675"/>
      <c r="M95" s="675"/>
      <c r="N95" s="675"/>
      <c r="O95" s="675"/>
      <c r="P95" s="675"/>
      <c r="Q95" s="675"/>
      <c r="R95" s="675"/>
      <c r="S95" s="675"/>
      <c r="T95" s="675"/>
      <c r="U95" s="675"/>
      <c r="V95" s="675"/>
      <c r="W95" s="675"/>
      <c r="X95" s="675"/>
      <c r="Y95" s="675"/>
      <c r="Z95" s="675"/>
    </row>
    <row r="96" spans="1:26" ht="15">
      <c r="A96" s="675"/>
      <c r="B96" s="675"/>
      <c r="C96" s="675"/>
      <c r="D96" s="675"/>
      <c r="E96" s="675"/>
      <c r="F96" s="675"/>
      <c r="G96" s="675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675"/>
      <c r="S96" s="675"/>
      <c r="T96" s="675"/>
      <c r="U96" s="675"/>
      <c r="V96" s="675"/>
      <c r="W96" s="675"/>
      <c r="X96" s="675"/>
      <c r="Y96" s="675"/>
      <c r="Z96" s="675"/>
    </row>
    <row r="97" spans="1:26" ht="15">
      <c r="A97" s="675"/>
      <c r="B97" s="675"/>
      <c r="C97" s="675"/>
      <c r="D97" s="675"/>
      <c r="E97" s="675"/>
      <c r="F97" s="675"/>
      <c r="G97" s="675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675"/>
      <c r="S97" s="675"/>
      <c r="T97" s="675"/>
      <c r="U97" s="675"/>
      <c r="V97" s="675"/>
      <c r="W97" s="675"/>
      <c r="X97" s="675"/>
      <c r="Y97" s="675"/>
      <c r="Z97" s="675"/>
    </row>
    <row r="98" spans="1:26" ht="15">
      <c r="A98" s="675"/>
      <c r="B98" s="675"/>
      <c r="C98" s="675"/>
      <c r="D98" s="675"/>
      <c r="E98" s="675"/>
      <c r="F98" s="675"/>
      <c r="G98" s="675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675"/>
      <c r="S98" s="675"/>
      <c r="T98" s="675"/>
      <c r="U98" s="675"/>
      <c r="V98" s="675"/>
      <c r="W98" s="675"/>
      <c r="X98" s="675"/>
      <c r="Y98" s="675"/>
      <c r="Z98" s="675"/>
    </row>
    <row r="99" spans="1:26" ht="15">
      <c r="A99" s="675"/>
      <c r="B99" s="675"/>
      <c r="C99" s="675"/>
      <c r="D99" s="675"/>
      <c r="E99" s="675"/>
      <c r="F99" s="675"/>
      <c r="G99" s="675"/>
      <c r="H99" s="675"/>
      <c r="I99" s="675"/>
      <c r="J99" s="675"/>
      <c r="K99" s="675"/>
      <c r="L99" s="675"/>
      <c r="M99" s="675"/>
      <c r="N99" s="675"/>
      <c r="O99" s="675"/>
      <c r="P99" s="675"/>
      <c r="Q99" s="675"/>
      <c r="R99" s="675"/>
      <c r="S99" s="675"/>
      <c r="T99" s="675"/>
      <c r="U99" s="675"/>
      <c r="V99" s="675"/>
      <c r="W99" s="675"/>
      <c r="X99" s="675"/>
      <c r="Y99" s="675"/>
      <c r="Z99" s="675"/>
    </row>
    <row r="100" spans="1:26" ht="15">
      <c r="A100" s="675"/>
      <c r="B100" s="675"/>
      <c r="C100" s="675"/>
      <c r="D100" s="675"/>
      <c r="E100" s="675"/>
      <c r="F100" s="675"/>
      <c r="G100" s="675"/>
      <c r="H100" s="675"/>
      <c r="I100" s="675"/>
      <c r="J100" s="675"/>
      <c r="K100" s="675"/>
      <c r="L100" s="675"/>
      <c r="M100" s="675"/>
      <c r="N100" s="675"/>
      <c r="O100" s="675"/>
      <c r="P100" s="675"/>
      <c r="Q100" s="675"/>
      <c r="R100" s="675"/>
      <c r="S100" s="675"/>
      <c r="T100" s="675"/>
      <c r="U100" s="675"/>
      <c r="V100" s="675"/>
      <c r="W100" s="675"/>
      <c r="X100" s="675"/>
      <c r="Y100" s="675"/>
      <c r="Z100" s="675"/>
    </row>
    <row r="101" spans="1:26" ht="15">
      <c r="A101" s="675"/>
      <c r="B101" s="675"/>
      <c r="C101" s="675"/>
      <c r="D101" s="675"/>
      <c r="E101" s="675"/>
      <c r="F101" s="675"/>
      <c r="G101" s="675"/>
      <c r="H101" s="675"/>
      <c r="I101" s="675"/>
      <c r="J101" s="675"/>
      <c r="K101" s="675"/>
      <c r="L101" s="675"/>
      <c r="M101" s="675"/>
      <c r="N101" s="675"/>
      <c r="O101" s="675"/>
      <c r="P101" s="675"/>
      <c r="Q101" s="675"/>
      <c r="R101" s="675"/>
      <c r="S101" s="675"/>
      <c r="T101" s="675"/>
      <c r="U101" s="675"/>
      <c r="V101" s="675"/>
      <c r="W101" s="675"/>
      <c r="X101" s="675"/>
      <c r="Y101" s="675"/>
      <c r="Z101" s="675"/>
    </row>
    <row r="102" spans="1:26" ht="15">
      <c r="A102" s="675"/>
      <c r="B102" s="675"/>
      <c r="C102" s="675"/>
      <c r="D102" s="675"/>
      <c r="E102" s="675"/>
      <c r="F102" s="675"/>
      <c r="G102" s="675"/>
      <c r="H102" s="675"/>
      <c r="I102" s="675"/>
      <c r="J102" s="675"/>
      <c r="K102" s="675"/>
      <c r="L102" s="675"/>
      <c r="M102" s="675"/>
      <c r="N102" s="675"/>
      <c r="O102" s="675"/>
      <c r="P102" s="675"/>
      <c r="Q102" s="675"/>
      <c r="R102" s="675"/>
      <c r="S102" s="675"/>
      <c r="T102" s="675"/>
      <c r="U102" s="675"/>
      <c r="V102" s="675"/>
      <c r="W102" s="675"/>
      <c r="X102" s="675"/>
      <c r="Y102" s="675"/>
      <c r="Z102" s="675"/>
    </row>
    <row r="103" spans="1:26" ht="15">
      <c r="A103" s="675"/>
      <c r="B103" s="675"/>
      <c r="C103" s="675"/>
      <c r="D103" s="675"/>
      <c r="E103" s="675"/>
      <c r="F103" s="675"/>
      <c r="G103" s="675"/>
      <c r="H103" s="675"/>
      <c r="I103" s="675"/>
      <c r="J103" s="675"/>
      <c r="K103" s="675"/>
      <c r="L103" s="675"/>
      <c r="M103" s="675"/>
      <c r="N103" s="675"/>
      <c r="O103" s="675"/>
      <c r="P103" s="675"/>
      <c r="Q103" s="675"/>
      <c r="R103" s="675"/>
      <c r="S103" s="675"/>
      <c r="T103" s="675"/>
      <c r="U103" s="675"/>
      <c r="V103" s="675"/>
      <c r="W103" s="675"/>
      <c r="X103" s="675"/>
      <c r="Y103" s="675"/>
      <c r="Z103" s="675"/>
    </row>
    <row r="104" spans="1:26" ht="15">
      <c r="A104" s="675"/>
      <c r="B104" s="675"/>
      <c r="C104" s="675"/>
      <c r="D104" s="675"/>
      <c r="E104" s="675"/>
      <c r="F104" s="675"/>
      <c r="G104" s="675"/>
      <c r="H104" s="675"/>
      <c r="I104" s="675"/>
      <c r="J104" s="675"/>
      <c r="K104" s="675"/>
      <c r="L104" s="675"/>
      <c r="M104" s="675"/>
      <c r="N104" s="675"/>
      <c r="O104" s="675"/>
      <c r="P104" s="675"/>
      <c r="Q104" s="675"/>
      <c r="R104" s="675"/>
      <c r="S104" s="675"/>
      <c r="T104" s="675"/>
      <c r="U104" s="675"/>
      <c r="V104" s="675"/>
      <c r="W104" s="675"/>
      <c r="X104" s="675"/>
      <c r="Y104" s="675"/>
      <c r="Z104" s="675"/>
    </row>
    <row r="105" spans="1:26" ht="15">
      <c r="A105" s="675"/>
      <c r="B105" s="675"/>
      <c r="C105" s="675"/>
      <c r="D105" s="675"/>
      <c r="E105" s="675"/>
      <c r="F105" s="675"/>
      <c r="G105" s="675"/>
      <c r="H105" s="675"/>
      <c r="I105" s="675"/>
      <c r="J105" s="675"/>
      <c r="K105" s="675"/>
      <c r="L105" s="675"/>
      <c r="M105" s="675"/>
      <c r="N105" s="675"/>
      <c r="O105" s="675"/>
      <c r="P105" s="675"/>
      <c r="Q105" s="675"/>
      <c r="R105" s="675"/>
      <c r="S105" s="675"/>
      <c r="T105" s="675"/>
      <c r="U105" s="675"/>
      <c r="V105" s="675"/>
      <c r="W105" s="675"/>
      <c r="X105" s="675"/>
      <c r="Y105" s="675"/>
      <c r="Z105" s="675"/>
    </row>
    <row r="106" spans="1:26" ht="15">
      <c r="A106" s="675"/>
      <c r="B106" s="675"/>
      <c r="C106" s="675"/>
      <c r="D106" s="675"/>
      <c r="E106" s="675"/>
      <c r="F106" s="675"/>
      <c r="G106" s="675"/>
      <c r="H106" s="675"/>
      <c r="I106" s="675"/>
      <c r="J106" s="675"/>
      <c r="K106" s="675"/>
      <c r="L106" s="675"/>
      <c r="M106" s="675"/>
      <c r="N106" s="675"/>
      <c r="O106" s="675"/>
      <c r="P106" s="675"/>
      <c r="Q106" s="675"/>
      <c r="R106" s="675"/>
      <c r="S106" s="675"/>
      <c r="T106" s="675"/>
      <c r="U106" s="675"/>
      <c r="V106" s="675"/>
      <c r="W106" s="675"/>
      <c r="X106" s="675"/>
      <c r="Y106" s="675"/>
      <c r="Z106" s="675"/>
    </row>
    <row r="107" spans="1:26" ht="15">
      <c r="A107" s="675"/>
      <c r="B107" s="675"/>
      <c r="C107" s="675"/>
      <c r="D107" s="675"/>
      <c r="E107" s="675"/>
      <c r="F107" s="675"/>
      <c r="G107" s="675"/>
      <c r="H107" s="675"/>
      <c r="I107" s="675"/>
      <c r="J107" s="675"/>
      <c r="K107" s="675"/>
      <c r="L107" s="675"/>
      <c r="M107" s="675"/>
      <c r="N107" s="675"/>
      <c r="O107" s="675"/>
      <c r="P107" s="675"/>
      <c r="Q107" s="675"/>
      <c r="R107" s="675"/>
      <c r="S107" s="675"/>
      <c r="T107" s="675"/>
      <c r="U107" s="675"/>
      <c r="V107" s="675"/>
      <c r="W107" s="675"/>
      <c r="X107" s="675"/>
      <c r="Y107" s="675"/>
      <c r="Z107" s="675"/>
    </row>
    <row r="108" spans="1:26" ht="15">
      <c r="A108" s="675"/>
      <c r="B108" s="675"/>
      <c r="C108" s="675"/>
      <c r="D108" s="675"/>
      <c r="E108" s="675"/>
      <c r="F108" s="675"/>
      <c r="G108" s="675"/>
      <c r="H108" s="675"/>
      <c r="I108" s="675"/>
      <c r="J108" s="675"/>
      <c r="K108" s="675"/>
      <c r="L108" s="675"/>
      <c r="M108" s="675"/>
      <c r="N108" s="675"/>
      <c r="O108" s="675"/>
      <c r="P108" s="675"/>
      <c r="Q108" s="675"/>
      <c r="R108" s="675"/>
      <c r="S108" s="675"/>
      <c r="T108" s="675"/>
      <c r="U108" s="675"/>
      <c r="V108" s="675"/>
      <c r="W108" s="675"/>
      <c r="X108" s="675"/>
      <c r="Y108" s="675"/>
      <c r="Z108" s="675"/>
    </row>
    <row r="109" spans="1:26" ht="15">
      <c r="A109" s="675"/>
      <c r="B109" s="675"/>
      <c r="C109" s="675"/>
      <c r="D109" s="675"/>
      <c r="E109" s="675"/>
      <c r="F109" s="675"/>
      <c r="G109" s="675"/>
      <c r="H109" s="675"/>
      <c r="I109" s="675"/>
      <c r="J109" s="675"/>
      <c r="K109" s="675"/>
      <c r="L109" s="675"/>
      <c r="M109" s="675"/>
      <c r="N109" s="675"/>
      <c r="O109" s="675"/>
      <c r="P109" s="675"/>
      <c r="Q109" s="675"/>
      <c r="R109" s="675"/>
      <c r="S109" s="675"/>
      <c r="T109" s="675"/>
      <c r="U109" s="675"/>
      <c r="V109" s="675"/>
      <c r="W109" s="675"/>
      <c r="X109" s="675"/>
      <c r="Y109" s="675"/>
      <c r="Z109" s="675"/>
    </row>
    <row r="110" spans="1:26" ht="15">
      <c r="A110" s="675"/>
      <c r="B110" s="675"/>
      <c r="C110" s="675"/>
      <c r="D110" s="675"/>
      <c r="E110" s="675"/>
      <c r="F110" s="675"/>
      <c r="G110" s="675"/>
      <c r="H110" s="675"/>
      <c r="I110" s="675"/>
      <c r="J110" s="675"/>
      <c r="K110" s="675"/>
      <c r="L110" s="675"/>
      <c r="M110" s="675"/>
      <c r="N110" s="675"/>
      <c r="O110" s="675"/>
      <c r="P110" s="675"/>
      <c r="Q110" s="675"/>
      <c r="R110" s="675"/>
      <c r="S110" s="675"/>
      <c r="T110" s="675"/>
      <c r="U110" s="675"/>
      <c r="V110" s="675"/>
      <c r="W110" s="675"/>
      <c r="X110" s="675"/>
      <c r="Y110" s="675"/>
      <c r="Z110" s="675"/>
    </row>
    <row r="111" spans="1:26" ht="15">
      <c r="A111" s="675"/>
      <c r="B111" s="675"/>
      <c r="C111" s="675"/>
      <c r="D111" s="675"/>
      <c r="E111" s="675"/>
      <c r="F111" s="675"/>
      <c r="G111" s="675"/>
      <c r="H111" s="675"/>
      <c r="I111" s="675"/>
      <c r="J111" s="675"/>
      <c r="K111" s="675"/>
      <c r="L111" s="675"/>
      <c r="M111" s="675"/>
      <c r="N111" s="675"/>
      <c r="O111" s="675"/>
      <c r="P111" s="675"/>
      <c r="Q111" s="675"/>
      <c r="R111" s="675"/>
      <c r="S111" s="675"/>
      <c r="T111" s="675"/>
      <c r="U111" s="675"/>
      <c r="V111" s="675"/>
      <c r="W111" s="675"/>
      <c r="X111" s="675"/>
      <c r="Y111" s="675"/>
      <c r="Z111" s="675"/>
    </row>
    <row r="112" spans="1:26" ht="15">
      <c r="A112" s="675"/>
      <c r="B112" s="675"/>
      <c r="C112" s="675"/>
      <c r="D112" s="675"/>
      <c r="E112" s="675"/>
      <c r="F112" s="675"/>
      <c r="G112" s="675"/>
      <c r="H112" s="675"/>
      <c r="I112" s="675"/>
      <c r="J112" s="675"/>
      <c r="K112" s="675"/>
      <c r="L112" s="675"/>
      <c r="M112" s="675"/>
      <c r="N112" s="675"/>
      <c r="O112" s="675"/>
      <c r="P112" s="675"/>
      <c r="Q112" s="675"/>
      <c r="R112" s="675"/>
      <c r="S112" s="675"/>
      <c r="T112" s="675"/>
      <c r="U112" s="675"/>
      <c r="V112" s="675"/>
      <c r="W112" s="675"/>
      <c r="X112" s="675"/>
      <c r="Y112" s="675"/>
      <c r="Z112" s="675"/>
    </row>
    <row r="113" spans="1:26" ht="15">
      <c r="A113" s="675"/>
      <c r="B113" s="675"/>
      <c r="C113" s="675"/>
      <c r="D113" s="675"/>
      <c r="E113" s="675"/>
      <c r="F113" s="675"/>
      <c r="G113" s="675"/>
      <c r="H113" s="675"/>
      <c r="I113" s="675"/>
      <c r="J113" s="675"/>
      <c r="K113" s="675"/>
      <c r="L113" s="675"/>
      <c r="M113" s="675"/>
      <c r="N113" s="675"/>
      <c r="O113" s="675"/>
      <c r="P113" s="675"/>
      <c r="Q113" s="675"/>
      <c r="R113" s="675"/>
      <c r="S113" s="675"/>
      <c r="T113" s="675"/>
      <c r="U113" s="675"/>
      <c r="V113" s="675"/>
      <c r="W113" s="675"/>
      <c r="X113" s="675"/>
      <c r="Y113" s="675"/>
      <c r="Z113" s="675"/>
    </row>
    <row r="114" spans="1:26" ht="15">
      <c r="A114" s="675"/>
      <c r="B114" s="675"/>
      <c r="C114" s="675"/>
      <c r="D114" s="675"/>
      <c r="E114" s="675"/>
      <c r="F114" s="675"/>
      <c r="G114" s="675"/>
      <c r="H114" s="675"/>
      <c r="I114" s="675"/>
      <c r="J114" s="675"/>
      <c r="K114" s="675"/>
      <c r="L114" s="675"/>
      <c r="M114" s="675"/>
      <c r="N114" s="675"/>
      <c r="O114" s="675"/>
      <c r="P114" s="675"/>
      <c r="Q114" s="675"/>
      <c r="R114" s="675"/>
      <c r="S114" s="675"/>
      <c r="T114" s="675"/>
      <c r="U114" s="675"/>
      <c r="V114" s="675"/>
      <c r="W114" s="675"/>
      <c r="X114" s="675"/>
      <c r="Y114" s="675"/>
      <c r="Z114" s="675"/>
    </row>
    <row r="115" spans="1:26" ht="15">
      <c r="A115" s="675"/>
      <c r="B115" s="675"/>
      <c r="C115" s="675"/>
      <c r="D115" s="675"/>
      <c r="E115" s="675"/>
      <c r="F115" s="675"/>
      <c r="G115" s="675"/>
      <c r="H115" s="675"/>
      <c r="I115" s="675"/>
      <c r="J115" s="675"/>
      <c r="K115" s="675"/>
      <c r="L115" s="675"/>
      <c r="M115" s="675"/>
      <c r="N115" s="675"/>
      <c r="O115" s="675"/>
      <c r="P115" s="675"/>
      <c r="Q115" s="675"/>
      <c r="R115" s="675"/>
      <c r="S115" s="675"/>
      <c r="T115" s="675"/>
      <c r="U115" s="675"/>
      <c r="V115" s="675"/>
      <c r="W115" s="675"/>
      <c r="X115" s="675"/>
      <c r="Y115" s="675"/>
      <c r="Z115" s="675"/>
    </row>
    <row r="116" spans="1:26" ht="15">
      <c r="A116" s="675"/>
      <c r="B116" s="675"/>
      <c r="C116" s="675"/>
      <c r="D116" s="675"/>
      <c r="E116" s="675"/>
      <c r="F116" s="675"/>
      <c r="G116" s="675"/>
      <c r="H116" s="675"/>
      <c r="I116" s="675"/>
      <c r="J116" s="675"/>
      <c r="K116" s="675"/>
      <c r="L116" s="675"/>
      <c r="M116" s="675"/>
      <c r="N116" s="675"/>
      <c r="O116" s="675"/>
      <c r="P116" s="675"/>
      <c r="Q116" s="675"/>
      <c r="R116" s="675"/>
      <c r="S116" s="675"/>
      <c r="T116" s="675"/>
      <c r="U116" s="675"/>
      <c r="V116" s="675"/>
      <c r="W116" s="675"/>
      <c r="X116" s="675"/>
      <c r="Y116" s="675"/>
      <c r="Z116" s="675"/>
    </row>
    <row r="117" spans="1:26" ht="15">
      <c r="A117" s="675"/>
      <c r="B117" s="675"/>
      <c r="C117" s="675"/>
      <c r="D117" s="675"/>
      <c r="E117" s="675"/>
      <c r="F117" s="675"/>
      <c r="G117" s="675"/>
      <c r="H117" s="675"/>
      <c r="I117" s="675"/>
      <c r="J117" s="675"/>
      <c r="K117" s="675"/>
      <c r="L117" s="675"/>
      <c r="M117" s="675"/>
      <c r="N117" s="675"/>
      <c r="O117" s="675"/>
      <c r="P117" s="675"/>
      <c r="Q117" s="675"/>
      <c r="R117" s="675"/>
      <c r="S117" s="675"/>
      <c r="T117" s="675"/>
      <c r="U117" s="675"/>
      <c r="V117" s="675"/>
      <c r="W117" s="675"/>
      <c r="X117" s="675"/>
      <c r="Y117" s="675"/>
      <c r="Z117" s="675"/>
    </row>
    <row r="118" spans="1:26" ht="15">
      <c r="A118" s="675"/>
      <c r="B118" s="675"/>
      <c r="C118" s="675"/>
      <c r="D118" s="675"/>
      <c r="E118" s="675"/>
      <c r="F118" s="675"/>
      <c r="G118" s="675"/>
      <c r="H118" s="675"/>
      <c r="I118" s="675"/>
      <c r="J118" s="675"/>
      <c r="K118" s="675"/>
      <c r="L118" s="675"/>
      <c r="M118" s="675"/>
      <c r="N118" s="675"/>
      <c r="O118" s="675"/>
      <c r="P118" s="675"/>
      <c r="Q118" s="675"/>
      <c r="R118" s="675"/>
      <c r="S118" s="675"/>
      <c r="T118" s="675"/>
      <c r="U118" s="675"/>
      <c r="V118" s="675"/>
      <c r="W118" s="675"/>
      <c r="X118" s="675"/>
      <c r="Y118" s="675"/>
      <c r="Z118" s="675"/>
    </row>
    <row r="119" spans="1:26" ht="15">
      <c r="A119" s="675"/>
      <c r="B119" s="675"/>
      <c r="C119" s="675"/>
      <c r="D119" s="675"/>
      <c r="E119" s="675"/>
      <c r="F119" s="675"/>
      <c r="G119" s="675"/>
      <c r="H119" s="675"/>
      <c r="I119" s="675"/>
      <c r="J119" s="675"/>
      <c r="K119" s="675"/>
      <c r="L119" s="675"/>
      <c r="M119" s="675"/>
      <c r="N119" s="675"/>
      <c r="O119" s="675"/>
      <c r="P119" s="675"/>
      <c r="Q119" s="675"/>
      <c r="R119" s="675"/>
      <c r="S119" s="675"/>
      <c r="T119" s="675"/>
      <c r="U119" s="675"/>
      <c r="V119" s="675"/>
      <c r="W119" s="675"/>
      <c r="X119" s="675"/>
      <c r="Y119" s="675"/>
      <c r="Z119" s="675"/>
    </row>
    <row r="120" spans="1:26" ht="15">
      <c r="A120" s="675"/>
      <c r="B120" s="675"/>
      <c r="C120" s="675"/>
      <c r="D120" s="675"/>
      <c r="E120" s="675"/>
      <c r="F120" s="675"/>
      <c r="G120" s="675"/>
      <c r="H120" s="675"/>
      <c r="I120" s="675"/>
      <c r="J120" s="675"/>
      <c r="K120" s="675"/>
      <c r="L120" s="675"/>
      <c r="M120" s="675"/>
      <c r="N120" s="675"/>
      <c r="O120" s="675"/>
      <c r="P120" s="675"/>
      <c r="Q120" s="675"/>
      <c r="R120" s="675"/>
      <c r="S120" s="675"/>
      <c r="T120" s="675"/>
      <c r="U120" s="675"/>
      <c r="V120" s="675"/>
      <c r="W120" s="675"/>
      <c r="X120" s="675"/>
      <c r="Y120" s="675"/>
      <c r="Z120" s="675"/>
    </row>
    <row r="121" spans="1:26" ht="15">
      <c r="A121" s="675"/>
      <c r="B121" s="675"/>
      <c r="C121" s="675"/>
      <c r="D121" s="675"/>
      <c r="E121" s="675"/>
      <c r="F121" s="675"/>
      <c r="G121" s="675"/>
      <c r="H121" s="675"/>
      <c r="I121" s="675"/>
      <c r="J121" s="675"/>
      <c r="K121" s="675"/>
      <c r="L121" s="675"/>
      <c r="M121" s="675"/>
      <c r="N121" s="675"/>
      <c r="O121" s="675"/>
      <c r="P121" s="675"/>
      <c r="Q121" s="675"/>
      <c r="R121" s="675"/>
      <c r="S121" s="675"/>
      <c r="T121" s="675"/>
      <c r="U121" s="675"/>
      <c r="V121" s="675"/>
      <c r="W121" s="675"/>
      <c r="X121" s="675"/>
      <c r="Y121" s="675"/>
      <c r="Z121" s="675"/>
    </row>
    <row r="122" spans="1:26" ht="15">
      <c r="A122" s="675"/>
      <c r="B122" s="675"/>
      <c r="C122" s="675"/>
      <c r="D122" s="675"/>
      <c r="E122" s="675"/>
      <c r="F122" s="675"/>
      <c r="G122" s="675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675"/>
      <c r="S122" s="675"/>
      <c r="T122" s="675"/>
      <c r="U122" s="675"/>
      <c r="V122" s="675"/>
      <c r="W122" s="675"/>
      <c r="X122" s="675"/>
      <c r="Y122" s="675"/>
      <c r="Z122" s="675"/>
    </row>
    <row r="123" spans="1:26" ht="15">
      <c r="A123" s="675"/>
      <c r="B123" s="675"/>
      <c r="C123" s="675"/>
      <c r="D123" s="675"/>
      <c r="E123" s="675"/>
      <c r="F123" s="675"/>
      <c r="G123" s="675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675"/>
      <c r="S123" s="675"/>
      <c r="T123" s="675"/>
      <c r="U123" s="675"/>
      <c r="V123" s="675"/>
      <c r="W123" s="675"/>
      <c r="X123" s="675"/>
      <c r="Y123" s="675"/>
      <c r="Z123" s="675"/>
    </row>
    <row r="124" spans="1:26" ht="15">
      <c r="A124" s="675"/>
      <c r="B124" s="675"/>
      <c r="C124" s="675"/>
      <c r="D124" s="675"/>
      <c r="E124" s="675"/>
      <c r="F124" s="675"/>
      <c r="G124" s="675"/>
      <c r="H124" s="675"/>
      <c r="I124" s="675"/>
      <c r="J124" s="675"/>
      <c r="K124" s="675"/>
      <c r="L124" s="675"/>
      <c r="M124" s="675"/>
      <c r="N124" s="675"/>
      <c r="O124" s="675"/>
      <c r="P124" s="675"/>
      <c r="Q124" s="675"/>
      <c r="R124" s="675"/>
      <c r="S124" s="675"/>
      <c r="T124" s="675"/>
      <c r="U124" s="675"/>
      <c r="V124" s="675"/>
      <c r="W124" s="675"/>
      <c r="X124" s="675"/>
      <c r="Y124" s="675"/>
      <c r="Z124" s="675"/>
    </row>
    <row r="125" spans="1:26" ht="15">
      <c r="A125" s="675"/>
      <c r="B125" s="675"/>
      <c r="C125" s="675"/>
      <c r="D125" s="675"/>
      <c r="E125" s="675"/>
      <c r="F125" s="675"/>
      <c r="G125" s="675"/>
      <c r="H125" s="675"/>
      <c r="I125" s="675"/>
      <c r="J125" s="675"/>
      <c r="K125" s="675"/>
      <c r="L125" s="675"/>
      <c r="M125" s="675"/>
      <c r="N125" s="675"/>
      <c r="O125" s="675"/>
      <c r="P125" s="675"/>
      <c r="Q125" s="675"/>
      <c r="R125" s="675"/>
      <c r="S125" s="675"/>
      <c r="T125" s="675"/>
      <c r="U125" s="675"/>
      <c r="V125" s="675"/>
      <c r="W125" s="675"/>
      <c r="X125" s="675"/>
      <c r="Y125" s="675"/>
      <c r="Z125" s="675"/>
    </row>
    <row r="126" spans="1:26" ht="15">
      <c r="A126" s="675"/>
      <c r="B126" s="675"/>
      <c r="C126" s="675"/>
      <c r="D126" s="675"/>
      <c r="E126" s="675"/>
      <c r="F126" s="675"/>
      <c r="G126" s="675"/>
      <c r="H126" s="675"/>
      <c r="I126" s="675"/>
      <c r="J126" s="675"/>
      <c r="K126" s="675"/>
      <c r="L126" s="675"/>
      <c r="M126" s="675"/>
      <c r="N126" s="675"/>
      <c r="O126" s="675"/>
      <c r="P126" s="675"/>
      <c r="Q126" s="675"/>
      <c r="R126" s="675"/>
      <c r="S126" s="675"/>
      <c r="T126" s="675"/>
      <c r="U126" s="675"/>
      <c r="V126" s="675"/>
      <c r="W126" s="675"/>
      <c r="X126" s="675"/>
      <c r="Y126" s="675"/>
      <c r="Z126" s="675"/>
    </row>
    <row r="127" spans="1:26" ht="15">
      <c r="A127" s="675"/>
      <c r="B127" s="675"/>
      <c r="C127" s="675"/>
      <c r="D127" s="675"/>
      <c r="E127" s="675"/>
      <c r="F127" s="675"/>
      <c r="G127" s="675"/>
      <c r="H127" s="675"/>
      <c r="I127" s="675"/>
      <c r="J127" s="675"/>
      <c r="K127" s="675"/>
      <c r="L127" s="675"/>
      <c r="M127" s="675"/>
      <c r="N127" s="675"/>
      <c r="O127" s="675"/>
      <c r="P127" s="675"/>
      <c r="Q127" s="675"/>
      <c r="R127" s="675"/>
      <c r="S127" s="675"/>
      <c r="T127" s="675"/>
      <c r="U127" s="675"/>
      <c r="V127" s="675"/>
      <c r="W127" s="675"/>
      <c r="X127" s="675"/>
      <c r="Y127" s="675"/>
      <c r="Z127" s="675"/>
    </row>
    <row r="128" spans="1:26" ht="15">
      <c r="A128" s="675"/>
      <c r="B128" s="675"/>
      <c r="C128" s="675"/>
      <c r="D128" s="675"/>
      <c r="E128" s="675"/>
      <c r="F128" s="675"/>
      <c r="G128" s="675"/>
      <c r="H128" s="675"/>
      <c r="I128" s="675"/>
      <c r="J128" s="675"/>
      <c r="K128" s="675"/>
      <c r="L128" s="675"/>
      <c r="M128" s="675"/>
      <c r="N128" s="675"/>
      <c r="O128" s="675"/>
      <c r="P128" s="675"/>
      <c r="Q128" s="675"/>
      <c r="R128" s="675"/>
      <c r="S128" s="675"/>
      <c r="T128" s="675"/>
      <c r="U128" s="675"/>
      <c r="V128" s="675"/>
      <c r="W128" s="675"/>
      <c r="X128" s="675"/>
      <c r="Y128" s="675"/>
      <c r="Z128" s="675"/>
    </row>
    <row r="129" spans="1:26" ht="15">
      <c r="A129" s="675"/>
      <c r="B129" s="675"/>
      <c r="C129" s="675"/>
      <c r="D129" s="675"/>
      <c r="E129" s="675"/>
      <c r="F129" s="675"/>
      <c r="G129" s="675"/>
      <c r="H129" s="675"/>
      <c r="I129" s="675"/>
      <c r="J129" s="675"/>
      <c r="K129" s="675"/>
      <c r="L129" s="675"/>
      <c r="M129" s="675"/>
      <c r="N129" s="675"/>
      <c r="O129" s="675"/>
      <c r="P129" s="675"/>
      <c r="Q129" s="675"/>
      <c r="R129" s="675"/>
      <c r="S129" s="675"/>
      <c r="T129" s="675"/>
      <c r="U129" s="675"/>
      <c r="V129" s="675"/>
      <c r="W129" s="675"/>
      <c r="X129" s="675"/>
      <c r="Y129" s="675"/>
      <c r="Z129" s="675"/>
    </row>
    <row r="130" spans="1:26" ht="15">
      <c r="A130" s="675"/>
      <c r="B130" s="675"/>
      <c r="C130" s="675"/>
      <c r="D130" s="675"/>
      <c r="E130" s="675"/>
      <c r="F130" s="675"/>
      <c r="G130" s="675"/>
      <c r="H130" s="675"/>
      <c r="I130" s="675"/>
      <c r="J130" s="675"/>
      <c r="K130" s="675"/>
      <c r="L130" s="675"/>
      <c r="M130" s="675"/>
      <c r="N130" s="675"/>
      <c r="O130" s="675"/>
      <c r="P130" s="675"/>
      <c r="Q130" s="675"/>
      <c r="R130" s="675"/>
      <c r="S130" s="675"/>
      <c r="T130" s="675"/>
      <c r="U130" s="675"/>
      <c r="V130" s="675"/>
      <c r="W130" s="675"/>
      <c r="X130" s="675"/>
      <c r="Y130" s="675"/>
      <c r="Z130" s="675"/>
    </row>
    <row r="131" spans="1:26" ht="15">
      <c r="A131" s="675"/>
      <c r="B131" s="675"/>
      <c r="C131" s="675"/>
      <c r="D131" s="675"/>
      <c r="E131" s="675"/>
      <c r="F131" s="675"/>
      <c r="G131" s="675"/>
      <c r="H131" s="675"/>
      <c r="I131" s="675"/>
      <c r="J131" s="675"/>
      <c r="K131" s="675"/>
      <c r="L131" s="675"/>
      <c r="M131" s="675"/>
      <c r="N131" s="675"/>
      <c r="O131" s="675"/>
      <c r="P131" s="675"/>
      <c r="Q131" s="675"/>
      <c r="R131" s="675"/>
      <c r="S131" s="675"/>
      <c r="T131" s="675"/>
      <c r="U131" s="675"/>
      <c r="V131" s="675"/>
      <c r="W131" s="675"/>
      <c r="X131" s="675"/>
      <c r="Y131" s="675"/>
      <c r="Z131" s="675"/>
    </row>
    <row r="132" spans="1:26" ht="15">
      <c r="A132" s="675"/>
      <c r="B132" s="675"/>
      <c r="C132" s="675"/>
      <c r="D132" s="675"/>
      <c r="E132" s="675"/>
      <c r="F132" s="675"/>
      <c r="G132" s="675"/>
      <c r="H132" s="675"/>
      <c r="I132" s="675"/>
      <c r="J132" s="675"/>
      <c r="K132" s="675"/>
      <c r="L132" s="675"/>
      <c r="M132" s="675"/>
      <c r="N132" s="675"/>
      <c r="O132" s="675"/>
      <c r="P132" s="675"/>
      <c r="Q132" s="675"/>
      <c r="R132" s="675"/>
      <c r="S132" s="675"/>
      <c r="T132" s="675"/>
      <c r="U132" s="675"/>
      <c r="V132" s="675"/>
      <c r="W132" s="675"/>
      <c r="X132" s="675"/>
      <c r="Y132" s="675"/>
      <c r="Z132" s="675"/>
    </row>
    <row r="133" spans="1:26" ht="15">
      <c r="A133" s="675"/>
      <c r="B133" s="675"/>
      <c r="C133" s="675"/>
      <c r="D133" s="675"/>
      <c r="E133" s="675"/>
      <c r="F133" s="675"/>
      <c r="G133" s="675"/>
      <c r="H133" s="675"/>
      <c r="I133" s="675"/>
      <c r="J133" s="675"/>
      <c r="K133" s="675"/>
      <c r="L133" s="675"/>
      <c r="M133" s="675"/>
      <c r="N133" s="675"/>
      <c r="O133" s="675"/>
      <c r="P133" s="675"/>
      <c r="Q133" s="675"/>
      <c r="R133" s="675"/>
      <c r="S133" s="675"/>
      <c r="T133" s="675"/>
      <c r="U133" s="675"/>
      <c r="V133" s="675"/>
      <c r="W133" s="675"/>
      <c r="X133" s="675"/>
      <c r="Y133" s="675"/>
      <c r="Z133" s="675"/>
    </row>
    <row r="134" spans="1:26" ht="15">
      <c r="A134" s="675"/>
      <c r="B134" s="675"/>
      <c r="C134" s="675"/>
      <c r="D134" s="675"/>
      <c r="E134" s="675"/>
      <c r="F134" s="675"/>
      <c r="G134" s="675"/>
      <c r="H134" s="675"/>
      <c r="I134" s="675"/>
      <c r="J134" s="675"/>
      <c r="K134" s="675"/>
      <c r="L134" s="675"/>
      <c r="M134" s="675"/>
      <c r="N134" s="675"/>
      <c r="O134" s="675"/>
      <c r="P134" s="675"/>
      <c r="Q134" s="675"/>
      <c r="R134" s="675"/>
      <c r="S134" s="675"/>
      <c r="T134" s="675"/>
      <c r="U134" s="675"/>
      <c r="V134" s="675"/>
      <c r="W134" s="675"/>
      <c r="X134" s="675"/>
      <c r="Y134" s="675"/>
      <c r="Z134" s="675"/>
    </row>
    <row r="135" spans="1:26" ht="15">
      <c r="A135" s="675"/>
      <c r="B135" s="675"/>
      <c r="C135" s="675"/>
      <c r="D135" s="675"/>
      <c r="E135" s="675"/>
      <c r="F135" s="675"/>
      <c r="G135" s="675"/>
      <c r="H135" s="675"/>
      <c r="I135" s="675"/>
      <c r="J135" s="675"/>
      <c r="K135" s="675"/>
      <c r="L135" s="675"/>
      <c r="M135" s="675"/>
      <c r="N135" s="675"/>
      <c r="O135" s="675"/>
      <c r="P135" s="675"/>
      <c r="Q135" s="675"/>
      <c r="R135" s="675"/>
      <c r="S135" s="675"/>
      <c r="T135" s="675"/>
      <c r="U135" s="675"/>
      <c r="V135" s="675"/>
      <c r="W135" s="675"/>
      <c r="X135" s="675"/>
      <c r="Y135" s="675"/>
      <c r="Z135" s="675"/>
    </row>
    <row r="136" spans="1:26" ht="15">
      <c r="A136" s="675"/>
      <c r="B136" s="675"/>
      <c r="C136" s="675"/>
      <c r="D136" s="675"/>
      <c r="E136" s="675"/>
      <c r="F136" s="675"/>
      <c r="G136" s="675"/>
      <c r="H136" s="675"/>
      <c r="I136" s="675"/>
      <c r="J136" s="675"/>
      <c r="K136" s="675"/>
      <c r="L136" s="675"/>
      <c r="M136" s="675"/>
      <c r="N136" s="675"/>
      <c r="O136" s="675"/>
      <c r="P136" s="675"/>
      <c r="Q136" s="675"/>
      <c r="R136" s="675"/>
      <c r="S136" s="675"/>
      <c r="T136" s="675"/>
      <c r="U136" s="675"/>
      <c r="V136" s="675"/>
      <c r="W136" s="675"/>
      <c r="X136" s="675"/>
      <c r="Y136" s="675"/>
      <c r="Z136" s="675"/>
    </row>
    <row r="137" spans="1:26" ht="15">
      <c r="A137" s="675"/>
      <c r="B137" s="675"/>
      <c r="C137" s="675"/>
      <c r="D137" s="675"/>
      <c r="E137" s="675"/>
      <c r="F137" s="675"/>
      <c r="G137" s="675"/>
      <c r="H137" s="675"/>
      <c r="I137" s="675"/>
      <c r="J137" s="675"/>
      <c r="K137" s="675"/>
      <c r="L137" s="675"/>
      <c r="M137" s="675"/>
      <c r="N137" s="675"/>
      <c r="O137" s="675"/>
      <c r="P137" s="675"/>
      <c r="Q137" s="675"/>
      <c r="R137" s="675"/>
      <c r="S137" s="675"/>
      <c r="T137" s="675"/>
      <c r="U137" s="675"/>
      <c r="V137" s="675"/>
      <c r="W137" s="675"/>
      <c r="X137" s="675"/>
      <c r="Y137" s="675"/>
      <c r="Z137" s="675"/>
    </row>
    <row r="138" spans="1:26" ht="15">
      <c r="A138" s="675"/>
      <c r="B138" s="675"/>
      <c r="C138" s="675"/>
      <c r="D138" s="675"/>
      <c r="E138" s="675"/>
      <c r="F138" s="675"/>
      <c r="G138" s="675"/>
      <c r="H138" s="675"/>
      <c r="I138" s="675"/>
      <c r="J138" s="675"/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</row>
    <row r="139" spans="1:26" ht="15">
      <c r="A139" s="675"/>
      <c r="B139" s="675"/>
      <c r="C139" s="675"/>
      <c r="D139" s="675"/>
      <c r="E139" s="675"/>
      <c r="F139" s="675"/>
      <c r="G139" s="675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675"/>
      <c r="S139" s="675"/>
      <c r="T139" s="675"/>
      <c r="U139" s="675"/>
      <c r="V139" s="675"/>
      <c r="W139" s="675"/>
      <c r="X139" s="675"/>
      <c r="Y139" s="675"/>
      <c r="Z139" s="675"/>
    </row>
    <row r="140" spans="1:26" ht="15">
      <c r="A140" s="675"/>
      <c r="B140" s="675"/>
      <c r="C140" s="675"/>
      <c r="D140" s="675"/>
      <c r="E140" s="675"/>
      <c r="F140" s="675"/>
      <c r="G140" s="675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675"/>
      <c r="S140" s="675"/>
      <c r="T140" s="675"/>
      <c r="U140" s="675"/>
      <c r="V140" s="675"/>
      <c r="W140" s="675"/>
      <c r="X140" s="675"/>
      <c r="Y140" s="675"/>
      <c r="Z140" s="675"/>
    </row>
    <row r="141" spans="1:26" ht="15">
      <c r="A141" s="675"/>
      <c r="B141" s="675"/>
      <c r="C141" s="675"/>
      <c r="D141" s="675"/>
      <c r="E141" s="675"/>
      <c r="F141" s="675"/>
      <c r="G141" s="675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675"/>
      <c r="S141" s="675"/>
      <c r="T141" s="675"/>
      <c r="U141" s="675"/>
      <c r="V141" s="675"/>
      <c r="W141" s="675"/>
      <c r="X141" s="675"/>
      <c r="Y141" s="675"/>
      <c r="Z141" s="675"/>
    </row>
    <row r="142" spans="1:26" ht="15">
      <c r="A142" s="675"/>
      <c r="B142" s="675"/>
      <c r="C142" s="675"/>
      <c r="D142" s="675"/>
      <c r="E142" s="675"/>
      <c r="F142" s="675"/>
      <c r="G142" s="675"/>
      <c r="H142" s="675"/>
      <c r="I142" s="675"/>
      <c r="J142" s="675"/>
      <c r="K142" s="675"/>
      <c r="L142" s="675"/>
      <c r="M142" s="675"/>
      <c r="N142" s="675"/>
      <c r="O142" s="675"/>
      <c r="P142" s="675"/>
      <c r="Q142" s="675"/>
      <c r="R142" s="675"/>
      <c r="S142" s="675"/>
      <c r="T142" s="675"/>
      <c r="U142" s="675"/>
      <c r="V142" s="675"/>
      <c r="W142" s="675"/>
      <c r="X142" s="675"/>
      <c r="Y142" s="675"/>
      <c r="Z142" s="675"/>
    </row>
    <row r="143" spans="1:26" ht="15">
      <c r="A143" s="675"/>
      <c r="B143" s="675"/>
      <c r="C143" s="675"/>
      <c r="D143" s="675"/>
      <c r="E143" s="675"/>
      <c r="F143" s="675"/>
      <c r="G143" s="675"/>
      <c r="H143" s="675"/>
      <c r="I143" s="675"/>
      <c r="J143" s="675"/>
      <c r="K143" s="675"/>
      <c r="L143" s="675"/>
      <c r="M143" s="675"/>
      <c r="N143" s="675"/>
      <c r="O143" s="675"/>
      <c r="P143" s="675"/>
      <c r="Q143" s="675"/>
      <c r="R143" s="675"/>
      <c r="S143" s="675"/>
      <c r="T143" s="675"/>
      <c r="U143" s="675"/>
      <c r="V143" s="675"/>
      <c r="W143" s="675"/>
      <c r="X143" s="675"/>
      <c r="Y143" s="675"/>
      <c r="Z143" s="675"/>
    </row>
    <row r="144" spans="1:26" ht="15">
      <c r="A144" s="675"/>
      <c r="B144" s="675"/>
      <c r="C144" s="675"/>
      <c r="D144" s="675"/>
      <c r="E144" s="675"/>
      <c r="F144" s="675"/>
      <c r="G144" s="675"/>
      <c r="H144" s="675"/>
      <c r="I144" s="675"/>
      <c r="J144" s="675"/>
      <c r="K144" s="675"/>
      <c r="L144" s="675"/>
      <c r="M144" s="675"/>
      <c r="N144" s="675"/>
      <c r="O144" s="675"/>
      <c r="P144" s="675"/>
      <c r="Q144" s="675"/>
      <c r="R144" s="675"/>
      <c r="S144" s="675"/>
      <c r="T144" s="675"/>
      <c r="U144" s="675"/>
      <c r="V144" s="675"/>
      <c r="W144" s="675"/>
      <c r="X144" s="675"/>
      <c r="Y144" s="675"/>
      <c r="Z144" s="675"/>
    </row>
    <row r="145" spans="1:26" ht="15">
      <c r="A145" s="675"/>
      <c r="B145" s="675"/>
      <c r="C145" s="675"/>
      <c r="D145" s="675"/>
      <c r="E145" s="675"/>
      <c r="F145" s="675"/>
      <c r="G145" s="675"/>
      <c r="H145" s="675"/>
      <c r="I145" s="675"/>
      <c r="J145" s="675"/>
      <c r="K145" s="675"/>
      <c r="L145" s="675"/>
      <c r="M145" s="675"/>
      <c r="N145" s="675"/>
      <c r="O145" s="675"/>
      <c r="P145" s="675"/>
      <c r="Q145" s="675"/>
      <c r="R145" s="675"/>
      <c r="S145" s="675"/>
      <c r="T145" s="675"/>
      <c r="U145" s="675"/>
      <c r="V145" s="675"/>
      <c r="W145" s="675"/>
      <c r="X145" s="675"/>
      <c r="Y145" s="675"/>
      <c r="Z145" s="675"/>
    </row>
    <row r="146" spans="1:26" ht="15">
      <c r="A146" s="675"/>
      <c r="B146" s="675"/>
      <c r="C146" s="675"/>
      <c r="D146" s="675"/>
      <c r="E146" s="675"/>
      <c r="F146" s="675"/>
      <c r="G146" s="675"/>
      <c r="H146" s="675"/>
      <c r="I146" s="675"/>
      <c r="J146" s="675"/>
      <c r="K146" s="675"/>
      <c r="L146" s="675"/>
      <c r="M146" s="675"/>
      <c r="N146" s="675"/>
      <c r="O146" s="675"/>
      <c r="P146" s="675"/>
      <c r="Q146" s="675"/>
      <c r="R146" s="675"/>
      <c r="S146" s="675"/>
      <c r="T146" s="675"/>
      <c r="U146" s="675"/>
      <c r="V146" s="675"/>
      <c r="W146" s="675"/>
      <c r="X146" s="675"/>
      <c r="Y146" s="675"/>
      <c r="Z146" s="675"/>
    </row>
    <row r="147" spans="1:26" ht="15">
      <c r="A147" s="675"/>
      <c r="B147" s="675"/>
      <c r="C147" s="675"/>
      <c r="D147" s="675"/>
      <c r="E147" s="675"/>
      <c r="F147" s="675"/>
      <c r="G147" s="675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675"/>
      <c r="S147" s="675"/>
      <c r="T147" s="675"/>
      <c r="U147" s="675"/>
      <c r="V147" s="675"/>
      <c r="W147" s="675"/>
      <c r="X147" s="675"/>
      <c r="Y147" s="675"/>
      <c r="Z147" s="675"/>
    </row>
    <row r="148" spans="1:26" ht="15">
      <c r="A148" s="675"/>
      <c r="B148" s="675"/>
      <c r="C148" s="675"/>
      <c r="D148" s="675"/>
      <c r="E148" s="675"/>
      <c r="F148" s="675"/>
      <c r="G148" s="675"/>
      <c r="H148" s="675"/>
      <c r="I148" s="675"/>
      <c r="J148" s="675"/>
      <c r="K148" s="675"/>
      <c r="L148" s="675"/>
      <c r="M148" s="675"/>
      <c r="N148" s="675"/>
      <c r="O148" s="675"/>
      <c r="P148" s="675"/>
      <c r="Q148" s="675"/>
      <c r="R148" s="675"/>
      <c r="S148" s="675"/>
      <c r="T148" s="675"/>
      <c r="U148" s="675"/>
      <c r="V148" s="675"/>
      <c r="W148" s="675"/>
      <c r="X148" s="675"/>
      <c r="Y148" s="675"/>
      <c r="Z148" s="675"/>
    </row>
    <row r="149" spans="1:26" ht="15">
      <c r="A149" s="675"/>
      <c r="B149" s="675"/>
      <c r="C149" s="675"/>
      <c r="D149" s="675"/>
      <c r="E149" s="675"/>
      <c r="F149" s="675"/>
      <c r="G149" s="675"/>
      <c r="H149" s="675"/>
      <c r="I149" s="675"/>
      <c r="J149" s="675"/>
      <c r="K149" s="675"/>
      <c r="L149" s="675"/>
      <c r="M149" s="675"/>
      <c r="N149" s="675"/>
      <c r="O149" s="675"/>
      <c r="P149" s="675"/>
      <c r="Q149" s="675"/>
      <c r="R149" s="675"/>
      <c r="S149" s="675"/>
      <c r="T149" s="675"/>
      <c r="U149" s="675"/>
      <c r="V149" s="675"/>
      <c r="W149" s="675"/>
      <c r="X149" s="675"/>
      <c r="Y149" s="675"/>
      <c r="Z149" s="675"/>
    </row>
    <row r="150" spans="1:26" ht="15">
      <c r="A150" s="675"/>
      <c r="B150" s="675"/>
      <c r="C150" s="675"/>
      <c r="D150" s="675"/>
      <c r="E150" s="675"/>
      <c r="F150" s="675"/>
      <c r="G150" s="675"/>
      <c r="H150" s="675"/>
      <c r="I150" s="675"/>
      <c r="J150" s="675"/>
      <c r="K150" s="675"/>
      <c r="L150" s="675"/>
      <c r="M150" s="675"/>
      <c r="N150" s="675"/>
      <c r="O150" s="675"/>
      <c r="P150" s="675"/>
      <c r="Q150" s="675"/>
      <c r="R150" s="675"/>
      <c r="S150" s="675"/>
      <c r="T150" s="675"/>
      <c r="U150" s="675"/>
      <c r="V150" s="675"/>
      <c r="W150" s="675"/>
      <c r="X150" s="675"/>
      <c r="Y150" s="675"/>
      <c r="Z150" s="675"/>
    </row>
    <row r="151" spans="1:26" ht="15">
      <c r="A151" s="675"/>
      <c r="B151" s="675"/>
      <c r="C151" s="675"/>
      <c r="D151" s="675"/>
      <c r="E151" s="675"/>
      <c r="F151" s="675"/>
      <c r="G151" s="675"/>
      <c r="H151" s="675"/>
      <c r="I151" s="675"/>
      <c r="J151" s="675"/>
      <c r="K151" s="675"/>
      <c r="L151" s="675"/>
      <c r="M151" s="675"/>
      <c r="N151" s="675"/>
      <c r="O151" s="675"/>
      <c r="P151" s="675"/>
      <c r="Q151" s="675"/>
      <c r="R151" s="675"/>
      <c r="S151" s="675"/>
      <c r="T151" s="675"/>
      <c r="U151" s="675"/>
      <c r="V151" s="675"/>
      <c r="W151" s="675"/>
      <c r="X151" s="675"/>
      <c r="Y151" s="675"/>
      <c r="Z151" s="675"/>
    </row>
    <row r="152" spans="1:26" ht="15">
      <c r="A152" s="675"/>
      <c r="B152" s="675"/>
      <c r="C152" s="675"/>
      <c r="D152" s="675"/>
      <c r="E152" s="675"/>
      <c r="F152" s="675"/>
      <c r="G152" s="675"/>
      <c r="H152" s="675"/>
      <c r="I152" s="675"/>
      <c r="J152" s="675"/>
      <c r="K152" s="675"/>
      <c r="L152" s="675"/>
      <c r="M152" s="675"/>
      <c r="N152" s="675"/>
      <c r="O152" s="675"/>
      <c r="P152" s="675"/>
      <c r="Q152" s="675"/>
      <c r="R152" s="675"/>
      <c r="S152" s="675"/>
      <c r="T152" s="675"/>
      <c r="U152" s="675"/>
      <c r="V152" s="675"/>
      <c r="W152" s="675"/>
      <c r="X152" s="675"/>
      <c r="Y152" s="675"/>
      <c r="Z152" s="675"/>
    </row>
    <row r="153" spans="1:26" ht="15">
      <c r="A153" s="675"/>
      <c r="B153" s="675"/>
      <c r="C153" s="675"/>
      <c r="D153" s="675"/>
      <c r="E153" s="675"/>
      <c r="F153" s="675"/>
      <c r="G153" s="675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675"/>
      <c r="S153" s="675"/>
      <c r="T153" s="675"/>
      <c r="U153" s="675"/>
      <c r="V153" s="675"/>
      <c r="W153" s="675"/>
      <c r="X153" s="675"/>
      <c r="Y153" s="675"/>
      <c r="Z153" s="675"/>
    </row>
    <row r="154" spans="1:26" ht="15">
      <c r="A154" s="675"/>
      <c r="B154" s="675"/>
      <c r="C154" s="675"/>
      <c r="D154" s="675"/>
      <c r="E154" s="675"/>
      <c r="F154" s="675"/>
      <c r="G154" s="675"/>
      <c r="H154" s="675"/>
      <c r="I154" s="675"/>
      <c r="J154" s="675"/>
      <c r="K154" s="675"/>
      <c r="L154" s="675"/>
      <c r="M154" s="675"/>
      <c r="N154" s="675"/>
      <c r="O154" s="675"/>
      <c r="P154" s="675"/>
      <c r="Q154" s="675"/>
      <c r="R154" s="675"/>
      <c r="S154" s="675"/>
      <c r="T154" s="675"/>
      <c r="U154" s="675"/>
      <c r="V154" s="675"/>
      <c r="W154" s="675"/>
      <c r="X154" s="675"/>
      <c r="Y154" s="675"/>
      <c r="Z154" s="675"/>
    </row>
    <row r="155" spans="1:26" ht="15">
      <c r="A155" s="675"/>
      <c r="B155" s="675"/>
      <c r="C155" s="675"/>
      <c r="D155" s="675"/>
      <c r="E155" s="675"/>
      <c r="F155" s="675"/>
      <c r="G155" s="675"/>
      <c r="H155" s="675"/>
      <c r="I155" s="675"/>
      <c r="J155" s="675"/>
      <c r="K155" s="675"/>
      <c r="L155" s="675"/>
      <c r="M155" s="675"/>
      <c r="N155" s="675"/>
      <c r="O155" s="675"/>
      <c r="P155" s="675"/>
      <c r="Q155" s="675"/>
      <c r="R155" s="675"/>
      <c r="S155" s="675"/>
      <c r="T155" s="675"/>
      <c r="U155" s="675"/>
      <c r="V155" s="675"/>
      <c r="W155" s="675"/>
      <c r="X155" s="675"/>
      <c r="Y155" s="675"/>
      <c r="Z155" s="675"/>
    </row>
    <row r="156" spans="1:26" ht="15">
      <c r="A156" s="675"/>
      <c r="B156" s="675"/>
      <c r="C156" s="675"/>
      <c r="D156" s="675"/>
      <c r="E156" s="675"/>
      <c r="F156" s="675"/>
      <c r="G156" s="675"/>
      <c r="H156" s="675"/>
      <c r="I156" s="675"/>
      <c r="J156" s="675"/>
      <c r="K156" s="675"/>
      <c r="L156" s="675"/>
      <c r="M156" s="675"/>
      <c r="N156" s="675"/>
      <c r="O156" s="675"/>
      <c r="P156" s="675"/>
      <c r="Q156" s="675"/>
      <c r="R156" s="675"/>
      <c r="S156" s="675"/>
      <c r="T156" s="675"/>
      <c r="U156" s="675"/>
      <c r="V156" s="675"/>
      <c r="W156" s="675"/>
      <c r="X156" s="675"/>
      <c r="Y156" s="675"/>
      <c r="Z156" s="675"/>
    </row>
    <row r="157" spans="1:26" ht="15">
      <c r="A157" s="675"/>
      <c r="B157" s="675"/>
      <c r="C157" s="675"/>
      <c r="D157" s="675"/>
      <c r="E157" s="675"/>
      <c r="F157" s="675"/>
      <c r="G157" s="675"/>
      <c r="H157" s="675"/>
      <c r="I157" s="675"/>
      <c r="J157" s="675"/>
      <c r="K157" s="675"/>
      <c r="L157" s="675"/>
      <c r="M157" s="675"/>
      <c r="N157" s="675"/>
      <c r="O157" s="675"/>
      <c r="P157" s="675"/>
      <c r="Q157" s="675"/>
      <c r="R157" s="675"/>
      <c r="S157" s="675"/>
      <c r="T157" s="675"/>
      <c r="U157" s="675"/>
      <c r="V157" s="675"/>
      <c r="W157" s="675"/>
      <c r="X157" s="675"/>
      <c r="Y157" s="675"/>
      <c r="Z157" s="675"/>
    </row>
    <row r="158" spans="1:26" ht="15">
      <c r="A158" s="675"/>
      <c r="B158" s="675"/>
      <c r="C158" s="675"/>
      <c r="D158" s="675"/>
      <c r="E158" s="675"/>
      <c r="F158" s="675"/>
      <c r="G158" s="675"/>
      <c r="H158" s="675"/>
      <c r="I158" s="675"/>
      <c r="J158" s="675"/>
      <c r="K158" s="675"/>
      <c r="L158" s="675"/>
      <c r="M158" s="675"/>
      <c r="N158" s="675"/>
      <c r="O158" s="675"/>
      <c r="P158" s="675"/>
      <c r="Q158" s="675"/>
      <c r="R158" s="675"/>
      <c r="S158" s="675"/>
      <c r="T158" s="675"/>
      <c r="U158" s="675"/>
      <c r="V158" s="675"/>
      <c r="W158" s="675"/>
      <c r="X158" s="675"/>
      <c r="Y158" s="675"/>
      <c r="Z158" s="675"/>
    </row>
    <row r="159" spans="1:26" ht="15">
      <c r="A159" s="675"/>
      <c r="B159" s="675"/>
      <c r="C159" s="675"/>
      <c r="D159" s="675"/>
      <c r="E159" s="675"/>
      <c r="F159" s="675"/>
      <c r="G159" s="675"/>
      <c r="H159" s="675"/>
      <c r="I159" s="675"/>
      <c r="J159" s="675"/>
      <c r="K159" s="675"/>
      <c r="L159" s="675"/>
      <c r="M159" s="675"/>
      <c r="N159" s="675"/>
      <c r="O159" s="675"/>
      <c r="P159" s="675"/>
      <c r="Q159" s="675"/>
      <c r="R159" s="675"/>
      <c r="S159" s="675"/>
      <c r="T159" s="675"/>
      <c r="U159" s="675"/>
      <c r="V159" s="675"/>
      <c r="W159" s="675"/>
      <c r="X159" s="675"/>
      <c r="Y159" s="675"/>
      <c r="Z159" s="675"/>
    </row>
    <row r="160" spans="1:26" ht="15">
      <c r="A160" s="675"/>
      <c r="B160" s="675"/>
      <c r="C160" s="675"/>
      <c r="D160" s="675"/>
      <c r="E160" s="675"/>
      <c r="F160" s="675"/>
      <c r="G160" s="675"/>
      <c r="H160" s="675"/>
      <c r="I160" s="675"/>
      <c r="J160" s="675"/>
      <c r="K160" s="675"/>
      <c r="L160" s="675"/>
      <c r="M160" s="675"/>
      <c r="N160" s="675"/>
      <c r="O160" s="675"/>
      <c r="P160" s="675"/>
      <c r="Q160" s="675"/>
      <c r="R160" s="675"/>
      <c r="S160" s="675"/>
      <c r="T160" s="675"/>
      <c r="U160" s="675"/>
      <c r="V160" s="675"/>
      <c r="W160" s="675"/>
      <c r="X160" s="675"/>
      <c r="Y160" s="675"/>
      <c r="Z160" s="675"/>
    </row>
    <row r="161" spans="1:26" ht="15">
      <c r="A161" s="675"/>
      <c r="B161" s="675"/>
      <c r="C161" s="675"/>
      <c r="D161" s="675"/>
      <c r="E161" s="675"/>
      <c r="F161" s="675"/>
      <c r="G161" s="675"/>
      <c r="H161" s="675"/>
      <c r="I161" s="675"/>
      <c r="J161" s="675"/>
      <c r="K161" s="675"/>
      <c r="L161" s="675"/>
      <c r="M161" s="675"/>
      <c r="N161" s="675"/>
      <c r="O161" s="675"/>
      <c r="P161" s="675"/>
      <c r="Q161" s="675"/>
      <c r="R161" s="675"/>
      <c r="S161" s="675"/>
      <c r="T161" s="675"/>
      <c r="U161" s="675"/>
      <c r="V161" s="675"/>
      <c r="W161" s="675"/>
      <c r="X161" s="675"/>
      <c r="Y161" s="675"/>
      <c r="Z161" s="675"/>
    </row>
    <row r="162" spans="1:26" ht="15">
      <c r="A162" s="675"/>
      <c r="B162" s="675"/>
      <c r="C162" s="675"/>
      <c r="D162" s="675"/>
      <c r="E162" s="675"/>
      <c r="F162" s="675"/>
      <c r="G162" s="675"/>
      <c r="H162" s="675"/>
      <c r="I162" s="675"/>
      <c r="J162" s="675"/>
      <c r="K162" s="675"/>
      <c r="L162" s="675"/>
      <c r="M162" s="675"/>
      <c r="N162" s="675"/>
      <c r="O162" s="675"/>
      <c r="P162" s="675"/>
      <c r="Q162" s="675"/>
      <c r="R162" s="675"/>
      <c r="S162" s="675"/>
      <c r="T162" s="675"/>
      <c r="U162" s="675"/>
      <c r="V162" s="675"/>
      <c r="W162" s="675"/>
      <c r="X162" s="675"/>
      <c r="Y162" s="675"/>
      <c r="Z162" s="675"/>
    </row>
    <row r="163" spans="1:26" ht="15">
      <c r="A163" s="675"/>
      <c r="B163" s="675"/>
      <c r="C163" s="675"/>
      <c r="D163" s="675"/>
      <c r="E163" s="675"/>
      <c r="F163" s="675"/>
      <c r="G163" s="675"/>
      <c r="H163" s="675"/>
      <c r="I163" s="675"/>
      <c r="J163" s="675"/>
      <c r="K163" s="675"/>
      <c r="L163" s="675"/>
      <c r="M163" s="675"/>
      <c r="N163" s="675"/>
      <c r="O163" s="675"/>
      <c r="P163" s="675"/>
      <c r="Q163" s="675"/>
      <c r="R163" s="675"/>
      <c r="S163" s="675"/>
      <c r="T163" s="675"/>
      <c r="U163" s="675"/>
      <c r="V163" s="675"/>
      <c r="W163" s="675"/>
      <c r="X163" s="675"/>
      <c r="Y163" s="675"/>
      <c r="Z163" s="675"/>
    </row>
    <row r="164" spans="1:26" ht="15">
      <c r="A164" s="675"/>
      <c r="B164" s="675"/>
      <c r="C164" s="675"/>
      <c r="D164" s="675"/>
      <c r="E164" s="675"/>
      <c r="F164" s="675"/>
      <c r="G164" s="675"/>
      <c r="H164" s="675"/>
      <c r="I164" s="675"/>
      <c r="J164" s="675"/>
      <c r="K164" s="675"/>
      <c r="L164" s="675"/>
      <c r="M164" s="675"/>
      <c r="N164" s="675"/>
      <c r="O164" s="675"/>
      <c r="P164" s="675"/>
      <c r="Q164" s="675"/>
      <c r="R164" s="675"/>
      <c r="S164" s="675"/>
      <c r="T164" s="675"/>
      <c r="U164" s="675"/>
      <c r="V164" s="675"/>
      <c r="W164" s="675"/>
      <c r="X164" s="675"/>
      <c r="Y164" s="675"/>
      <c r="Z164" s="675"/>
    </row>
    <row r="165" spans="1:26" ht="15">
      <c r="A165" s="675"/>
      <c r="B165" s="675"/>
      <c r="C165" s="675"/>
      <c r="D165" s="675"/>
      <c r="E165" s="675"/>
      <c r="F165" s="675"/>
      <c r="G165" s="675"/>
      <c r="H165" s="675"/>
      <c r="I165" s="675"/>
      <c r="J165" s="675"/>
      <c r="K165" s="675"/>
      <c r="L165" s="675"/>
      <c r="M165" s="675"/>
      <c r="N165" s="675"/>
      <c r="O165" s="675"/>
      <c r="P165" s="675"/>
      <c r="Q165" s="675"/>
      <c r="R165" s="675"/>
      <c r="S165" s="675"/>
      <c r="T165" s="675"/>
      <c r="U165" s="675"/>
      <c r="V165" s="675"/>
      <c r="W165" s="675"/>
      <c r="X165" s="675"/>
      <c r="Y165" s="675"/>
      <c r="Z165" s="675"/>
    </row>
    <row r="166" spans="1:26" ht="15">
      <c r="A166" s="675"/>
      <c r="B166" s="675"/>
      <c r="C166" s="675"/>
      <c r="D166" s="675"/>
      <c r="E166" s="675"/>
      <c r="F166" s="675"/>
      <c r="G166" s="675"/>
      <c r="H166" s="675"/>
      <c r="I166" s="675"/>
      <c r="J166" s="675"/>
      <c r="K166" s="675"/>
      <c r="L166" s="675"/>
      <c r="M166" s="675"/>
      <c r="N166" s="675"/>
      <c r="O166" s="675"/>
      <c r="P166" s="675"/>
      <c r="Q166" s="675"/>
      <c r="R166" s="675"/>
      <c r="S166" s="675"/>
      <c r="T166" s="675"/>
      <c r="U166" s="675"/>
      <c r="V166" s="675"/>
      <c r="W166" s="675"/>
      <c r="X166" s="675"/>
      <c r="Y166" s="675"/>
      <c r="Z166" s="675"/>
    </row>
    <row r="167" spans="1:26" ht="15">
      <c r="A167" s="675"/>
      <c r="B167" s="675"/>
      <c r="C167" s="675"/>
      <c r="D167" s="675"/>
      <c r="E167" s="675"/>
      <c r="F167" s="675"/>
      <c r="G167" s="675"/>
      <c r="H167" s="675"/>
      <c r="I167" s="675"/>
      <c r="J167" s="675"/>
      <c r="K167" s="675"/>
      <c r="L167" s="675"/>
      <c r="M167" s="675"/>
      <c r="N167" s="675"/>
      <c r="O167" s="675"/>
      <c r="P167" s="675"/>
      <c r="Q167" s="675"/>
      <c r="R167" s="675"/>
      <c r="S167" s="675"/>
      <c r="T167" s="675"/>
      <c r="U167" s="675"/>
      <c r="V167" s="675"/>
      <c r="W167" s="675"/>
      <c r="X167" s="675"/>
      <c r="Y167" s="675"/>
      <c r="Z167" s="675"/>
    </row>
    <row r="168" spans="1:26" ht="15">
      <c r="A168" s="675"/>
      <c r="B168" s="675"/>
      <c r="C168" s="675"/>
      <c r="D168" s="675"/>
      <c r="E168" s="675"/>
      <c r="F168" s="675"/>
      <c r="G168" s="675"/>
      <c r="H168" s="675"/>
      <c r="I168" s="675"/>
      <c r="J168" s="675"/>
      <c r="K168" s="675"/>
      <c r="L168" s="675"/>
      <c r="M168" s="675"/>
      <c r="N168" s="675"/>
      <c r="O168" s="675"/>
      <c r="P168" s="675"/>
      <c r="Q168" s="675"/>
      <c r="R168" s="675"/>
      <c r="S168" s="675"/>
      <c r="T168" s="675"/>
      <c r="U168" s="675"/>
      <c r="V168" s="675"/>
      <c r="W168" s="675"/>
      <c r="X168" s="675"/>
      <c r="Y168" s="675"/>
      <c r="Z168" s="675"/>
    </row>
    <row r="169" spans="1:26" ht="15">
      <c r="A169" s="675"/>
      <c r="B169" s="675"/>
      <c r="C169" s="675"/>
      <c r="D169" s="675"/>
      <c r="E169" s="675"/>
      <c r="F169" s="675"/>
      <c r="G169" s="675"/>
      <c r="H169" s="675"/>
      <c r="I169" s="675"/>
      <c r="J169" s="675"/>
      <c r="K169" s="675"/>
      <c r="L169" s="675"/>
      <c r="M169" s="675"/>
      <c r="N169" s="675"/>
      <c r="O169" s="675"/>
      <c r="P169" s="675"/>
      <c r="Q169" s="675"/>
      <c r="R169" s="675"/>
      <c r="S169" s="675"/>
      <c r="T169" s="675"/>
      <c r="U169" s="675"/>
      <c r="V169" s="675"/>
      <c r="W169" s="675"/>
      <c r="X169" s="675"/>
      <c r="Y169" s="675"/>
      <c r="Z169" s="675"/>
    </row>
    <row r="170" spans="1:26" ht="15">
      <c r="A170" s="675"/>
      <c r="B170" s="675"/>
      <c r="C170" s="675"/>
      <c r="D170" s="675"/>
      <c r="E170" s="675"/>
      <c r="F170" s="675"/>
      <c r="G170" s="675"/>
      <c r="H170" s="675"/>
      <c r="I170" s="675"/>
      <c r="J170" s="675"/>
      <c r="K170" s="675"/>
      <c r="L170" s="675"/>
      <c r="M170" s="675"/>
      <c r="N170" s="675"/>
      <c r="O170" s="675"/>
      <c r="P170" s="675"/>
      <c r="Q170" s="675"/>
      <c r="R170" s="675"/>
      <c r="S170" s="675"/>
      <c r="T170" s="675"/>
      <c r="U170" s="675"/>
      <c r="V170" s="675"/>
      <c r="W170" s="675"/>
      <c r="X170" s="675"/>
      <c r="Y170" s="675"/>
      <c r="Z170" s="675"/>
    </row>
    <row r="171" spans="1:26" ht="15">
      <c r="A171" s="675"/>
      <c r="B171" s="675"/>
      <c r="C171" s="675"/>
      <c r="D171" s="675"/>
      <c r="E171" s="675"/>
      <c r="F171" s="675"/>
      <c r="G171" s="675"/>
      <c r="H171" s="675"/>
      <c r="I171" s="675"/>
      <c r="J171" s="675"/>
      <c r="K171" s="675"/>
      <c r="L171" s="675"/>
      <c r="M171" s="675"/>
      <c r="N171" s="675"/>
      <c r="O171" s="675"/>
      <c r="P171" s="675"/>
      <c r="Q171" s="675"/>
      <c r="R171" s="675"/>
      <c r="S171" s="675"/>
      <c r="T171" s="675"/>
      <c r="U171" s="675"/>
      <c r="V171" s="675"/>
      <c r="W171" s="675"/>
      <c r="X171" s="675"/>
      <c r="Y171" s="675"/>
      <c r="Z171" s="675"/>
    </row>
    <row r="172" spans="1:26" ht="15">
      <c r="A172" s="675"/>
      <c r="B172" s="675"/>
      <c r="C172" s="675"/>
      <c r="D172" s="675"/>
      <c r="E172" s="675"/>
      <c r="F172" s="675"/>
      <c r="G172" s="675"/>
      <c r="H172" s="675"/>
      <c r="I172" s="675"/>
      <c r="J172" s="675"/>
      <c r="K172" s="675"/>
      <c r="L172" s="675"/>
      <c r="M172" s="675"/>
      <c r="N172" s="675"/>
      <c r="O172" s="675"/>
      <c r="P172" s="675"/>
      <c r="Q172" s="675"/>
      <c r="R172" s="675"/>
      <c r="S172" s="675"/>
      <c r="T172" s="675"/>
      <c r="U172" s="675"/>
      <c r="V172" s="675"/>
      <c r="W172" s="675"/>
      <c r="X172" s="675"/>
      <c r="Y172" s="675"/>
      <c r="Z172" s="675"/>
    </row>
    <row r="173" spans="1:26" ht="15">
      <c r="A173" s="675"/>
      <c r="B173" s="675"/>
      <c r="C173" s="675"/>
      <c r="D173" s="675"/>
      <c r="E173" s="675"/>
      <c r="F173" s="675"/>
      <c r="G173" s="675"/>
      <c r="H173" s="675"/>
      <c r="I173" s="675"/>
      <c r="J173" s="675"/>
      <c r="K173" s="675"/>
      <c r="L173" s="675"/>
      <c r="M173" s="675"/>
      <c r="N173" s="675"/>
      <c r="O173" s="675"/>
      <c r="P173" s="675"/>
      <c r="Q173" s="675"/>
      <c r="R173" s="675"/>
      <c r="S173" s="675"/>
      <c r="T173" s="675"/>
      <c r="U173" s="675"/>
      <c r="V173" s="675"/>
      <c r="W173" s="675"/>
      <c r="X173" s="675"/>
      <c r="Y173" s="675"/>
      <c r="Z173" s="675"/>
    </row>
    <row r="174" spans="1:26" ht="15">
      <c r="A174" s="675"/>
      <c r="B174" s="675"/>
      <c r="C174" s="675"/>
      <c r="D174" s="675"/>
      <c r="E174" s="675"/>
      <c r="F174" s="675"/>
      <c r="G174" s="675"/>
      <c r="H174" s="675"/>
      <c r="I174" s="675"/>
      <c r="J174" s="675"/>
      <c r="K174" s="675"/>
      <c r="L174" s="675"/>
      <c r="M174" s="675"/>
      <c r="N174" s="675"/>
      <c r="O174" s="675"/>
      <c r="P174" s="675"/>
      <c r="Q174" s="675"/>
      <c r="R174" s="675"/>
      <c r="S174" s="675"/>
      <c r="T174" s="675"/>
      <c r="U174" s="675"/>
      <c r="V174" s="675"/>
      <c r="W174" s="675"/>
      <c r="X174" s="675"/>
      <c r="Y174" s="675"/>
      <c r="Z174" s="675"/>
    </row>
    <row r="175" spans="1:26" ht="15">
      <c r="A175" s="675"/>
      <c r="B175" s="675"/>
      <c r="C175" s="675"/>
      <c r="D175" s="675"/>
      <c r="E175" s="675"/>
      <c r="F175" s="675"/>
      <c r="G175" s="675"/>
      <c r="H175" s="675"/>
      <c r="I175" s="675"/>
      <c r="J175" s="675"/>
      <c r="K175" s="675"/>
      <c r="L175" s="675"/>
      <c r="M175" s="675"/>
      <c r="N175" s="675"/>
      <c r="O175" s="675"/>
      <c r="P175" s="675"/>
      <c r="Q175" s="675"/>
      <c r="R175" s="675"/>
      <c r="S175" s="675"/>
      <c r="T175" s="675"/>
      <c r="U175" s="675"/>
      <c r="V175" s="675"/>
      <c r="W175" s="675"/>
      <c r="X175" s="675"/>
      <c r="Y175" s="675"/>
      <c r="Z175" s="675"/>
    </row>
    <row r="176" spans="1:26" ht="15">
      <c r="A176" s="675"/>
      <c r="B176" s="675"/>
      <c r="C176" s="675"/>
      <c r="D176" s="675"/>
      <c r="E176" s="675"/>
      <c r="F176" s="675"/>
      <c r="G176" s="675"/>
      <c r="H176" s="675"/>
      <c r="I176" s="675"/>
      <c r="J176" s="675"/>
      <c r="K176" s="675"/>
      <c r="L176" s="675"/>
      <c r="M176" s="675"/>
      <c r="N176" s="675"/>
      <c r="O176" s="675"/>
      <c r="P176" s="675"/>
      <c r="Q176" s="675"/>
      <c r="R176" s="675"/>
      <c r="S176" s="675"/>
      <c r="T176" s="675"/>
      <c r="U176" s="675"/>
      <c r="V176" s="675"/>
      <c r="W176" s="675"/>
      <c r="X176" s="675"/>
      <c r="Y176" s="675"/>
      <c r="Z176" s="675"/>
    </row>
    <row r="177" spans="1:26" ht="15">
      <c r="A177" s="675"/>
      <c r="B177" s="675"/>
      <c r="C177" s="675"/>
      <c r="D177" s="675"/>
      <c r="E177" s="675"/>
      <c r="F177" s="675"/>
      <c r="G177" s="675"/>
      <c r="H177" s="675"/>
      <c r="I177" s="675"/>
      <c r="J177" s="675"/>
      <c r="K177" s="675"/>
      <c r="L177" s="675"/>
      <c r="M177" s="675"/>
      <c r="N177" s="675"/>
      <c r="O177" s="675"/>
      <c r="P177" s="675"/>
      <c r="Q177" s="675"/>
      <c r="R177" s="675"/>
      <c r="S177" s="675"/>
      <c r="T177" s="675"/>
      <c r="U177" s="675"/>
      <c r="V177" s="675"/>
      <c r="W177" s="675"/>
      <c r="X177" s="675"/>
      <c r="Y177" s="675"/>
      <c r="Z177" s="675"/>
    </row>
    <row r="178" spans="1:26" ht="15">
      <c r="A178" s="675"/>
      <c r="B178" s="675"/>
      <c r="C178" s="675"/>
      <c r="D178" s="675"/>
      <c r="E178" s="675"/>
      <c r="F178" s="675"/>
      <c r="G178" s="675"/>
      <c r="H178" s="675"/>
      <c r="I178" s="675"/>
      <c r="J178" s="675"/>
      <c r="K178" s="675"/>
      <c r="L178" s="675"/>
      <c r="M178" s="675"/>
      <c r="N178" s="675"/>
      <c r="O178" s="675"/>
      <c r="P178" s="675"/>
      <c r="Q178" s="675"/>
      <c r="R178" s="675"/>
      <c r="S178" s="675"/>
      <c r="T178" s="675"/>
      <c r="U178" s="675"/>
      <c r="V178" s="675"/>
      <c r="W178" s="675"/>
      <c r="X178" s="675"/>
      <c r="Y178" s="675"/>
      <c r="Z178" s="675"/>
    </row>
    <row r="179" spans="1:26" ht="15">
      <c r="A179" s="675"/>
      <c r="B179" s="675"/>
      <c r="C179" s="675"/>
      <c r="D179" s="675"/>
      <c r="E179" s="675"/>
      <c r="F179" s="675"/>
      <c r="G179" s="675"/>
      <c r="H179" s="675"/>
      <c r="I179" s="675"/>
      <c r="J179" s="675"/>
      <c r="K179" s="675"/>
      <c r="L179" s="675"/>
      <c r="M179" s="675"/>
      <c r="N179" s="675"/>
      <c r="O179" s="675"/>
      <c r="P179" s="675"/>
      <c r="Q179" s="675"/>
      <c r="R179" s="675"/>
      <c r="S179" s="675"/>
      <c r="T179" s="675"/>
      <c r="U179" s="675"/>
      <c r="V179" s="675"/>
      <c r="W179" s="675"/>
      <c r="X179" s="675"/>
      <c r="Y179" s="675"/>
      <c r="Z179" s="675"/>
    </row>
    <row r="180" spans="1:26" ht="15">
      <c r="A180" s="675"/>
      <c r="B180" s="675"/>
      <c r="C180" s="675"/>
      <c r="D180" s="675"/>
      <c r="E180" s="675"/>
      <c r="F180" s="675"/>
      <c r="G180" s="675"/>
      <c r="H180" s="675"/>
      <c r="I180" s="675"/>
      <c r="J180" s="675"/>
      <c r="K180" s="675"/>
      <c r="L180" s="675"/>
      <c r="M180" s="675"/>
      <c r="N180" s="675"/>
      <c r="O180" s="675"/>
      <c r="P180" s="675"/>
      <c r="Q180" s="675"/>
      <c r="R180" s="675"/>
      <c r="S180" s="675"/>
      <c r="T180" s="675"/>
      <c r="U180" s="675"/>
      <c r="V180" s="675"/>
      <c r="W180" s="675"/>
      <c r="X180" s="675"/>
      <c r="Y180" s="675"/>
      <c r="Z180" s="675"/>
    </row>
    <row r="181" spans="1:26" ht="15">
      <c r="A181" s="675"/>
      <c r="B181" s="675"/>
      <c r="C181" s="675"/>
      <c r="D181" s="675"/>
      <c r="E181" s="675"/>
      <c r="F181" s="675"/>
      <c r="G181" s="675"/>
      <c r="H181" s="675"/>
      <c r="I181" s="675"/>
      <c r="J181" s="675"/>
      <c r="K181" s="675"/>
      <c r="L181" s="675"/>
      <c r="M181" s="675"/>
      <c r="N181" s="675"/>
      <c r="O181" s="675"/>
      <c r="P181" s="675"/>
      <c r="Q181" s="675"/>
      <c r="R181" s="675"/>
      <c r="S181" s="675"/>
      <c r="T181" s="675"/>
      <c r="U181" s="675"/>
      <c r="V181" s="675"/>
      <c r="W181" s="675"/>
      <c r="X181" s="675"/>
      <c r="Y181" s="675"/>
      <c r="Z181" s="675"/>
    </row>
    <row r="182" spans="1:26" ht="15">
      <c r="A182" s="675"/>
      <c r="B182" s="675"/>
      <c r="C182" s="675"/>
      <c r="D182" s="675"/>
      <c r="E182" s="675"/>
      <c r="F182" s="675"/>
      <c r="G182" s="675"/>
      <c r="H182" s="675"/>
      <c r="I182" s="675"/>
      <c r="J182" s="675"/>
      <c r="K182" s="675"/>
      <c r="L182" s="675"/>
      <c r="M182" s="675"/>
      <c r="N182" s="675"/>
      <c r="O182" s="675"/>
      <c r="P182" s="675"/>
      <c r="Q182" s="675"/>
      <c r="R182" s="675"/>
      <c r="S182" s="675"/>
      <c r="T182" s="675"/>
      <c r="U182" s="675"/>
      <c r="V182" s="675"/>
      <c r="W182" s="675"/>
      <c r="X182" s="675"/>
      <c r="Y182" s="675"/>
      <c r="Z182" s="675"/>
    </row>
    <row r="183" spans="1:26" ht="15">
      <c r="A183" s="675"/>
      <c r="B183" s="675"/>
      <c r="C183" s="675"/>
      <c r="D183" s="675"/>
      <c r="E183" s="675"/>
      <c r="F183" s="675"/>
      <c r="G183" s="675"/>
      <c r="H183" s="675"/>
      <c r="I183" s="675"/>
      <c r="J183" s="675"/>
      <c r="K183" s="675"/>
      <c r="L183" s="675"/>
      <c r="M183" s="675"/>
      <c r="N183" s="675"/>
      <c r="O183" s="675"/>
      <c r="P183" s="675"/>
      <c r="Q183" s="675"/>
      <c r="R183" s="675"/>
      <c r="S183" s="675"/>
      <c r="T183" s="675"/>
      <c r="U183" s="675"/>
      <c r="V183" s="675"/>
      <c r="W183" s="675"/>
      <c r="X183" s="675"/>
      <c r="Y183" s="675"/>
      <c r="Z183" s="675"/>
    </row>
    <row r="184" spans="1:26" ht="15">
      <c r="A184" s="675"/>
      <c r="B184" s="675"/>
      <c r="C184" s="675"/>
      <c r="D184" s="675"/>
      <c r="E184" s="675"/>
      <c r="F184" s="675"/>
      <c r="G184" s="675"/>
      <c r="H184" s="675"/>
      <c r="I184" s="675"/>
      <c r="J184" s="675"/>
      <c r="K184" s="675"/>
      <c r="L184" s="675"/>
      <c r="M184" s="675"/>
      <c r="N184" s="675"/>
      <c r="O184" s="675"/>
      <c r="P184" s="675"/>
      <c r="Q184" s="675"/>
      <c r="R184" s="675"/>
      <c r="S184" s="675"/>
      <c r="T184" s="675"/>
      <c r="U184" s="675"/>
      <c r="V184" s="675"/>
      <c r="W184" s="675"/>
      <c r="X184" s="675"/>
      <c r="Y184" s="675"/>
      <c r="Z184" s="675"/>
    </row>
    <row r="185" spans="1:26" ht="15">
      <c r="A185" s="675"/>
      <c r="B185" s="675"/>
      <c r="C185" s="675"/>
      <c r="D185" s="675"/>
      <c r="E185" s="675"/>
      <c r="F185" s="675"/>
      <c r="G185" s="675"/>
      <c r="H185" s="675"/>
      <c r="I185" s="675"/>
      <c r="J185" s="675"/>
      <c r="K185" s="675"/>
      <c r="L185" s="675"/>
      <c r="M185" s="675"/>
      <c r="N185" s="675"/>
      <c r="O185" s="675"/>
      <c r="P185" s="675"/>
      <c r="Q185" s="675"/>
      <c r="R185" s="675"/>
      <c r="S185" s="675"/>
      <c r="T185" s="675"/>
      <c r="U185" s="675"/>
      <c r="V185" s="675"/>
      <c r="W185" s="675"/>
      <c r="X185" s="675"/>
      <c r="Y185" s="675"/>
      <c r="Z185" s="675"/>
    </row>
    <row r="186" spans="1:26" ht="15">
      <c r="A186" s="675"/>
      <c r="B186" s="675"/>
      <c r="C186" s="675"/>
      <c r="D186" s="675"/>
      <c r="E186" s="675"/>
      <c r="F186" s="675"/>
      <c r="G186" s="675"/>
      <c r="H186" s="675"/>
      <c r="I186" s="675"/>
      <c r="J186" s="675"/>
      <c r="K186" s="675"/>
      <c r="L186" s="675"/>
      <c r="M186" s="675"/>
      <c r="N186" s="675"/>
      <c r="O186" s="675"/>
      <c r="P186" s="675"/>
      <c r="Q186" s="675"/>
      <c r="R186" s="675"/>
      <c r="S186" s="675"/>
      <c r="T186" s="675"/>
      <c r="U186" s="675"/>
      <c r="V186" s="675"/>
      <c r="W186" s="675"/>
      <c r="X186" s="675"/>
      <c r="Y186" s="675"/>
      <c r="Z186" s="675"/>
    </row>
    <row r="187" spans="1:26" ht="15">
      <c r="A187" s="675"/>
      <c r="B187" s="675"/>
      <c r="C187" s="675"/>
      <c r="D187" s="675"/>
      <c r="E187" s="675"/>
      <c r="F187" s="675"/>
      <c r="G187" s="675"/>
      <c r="H187" s="675"/>
      <c r="I187" s="675"/>
      <c r="J187" s="675"/>
      <c r="K187" s="675"/>
      <c r="L187" s="675"/>
      <c r="M187" s="675"/>
      <c r="N187" s="675"/>
      <c r="O187" s="675"/>
      <c r="P187" s="675"/>
      <c r="Q187" s="675"/>
      <c r="R187" s="675"/>
      <c r="S187" s="675"/>
      <c r="T187" s="675"/>
      <c r="U187" s="675"/>
      <c r="V187" s="675"/>
      <c r="W187" s="675"/>
      <c r="X187" s="675"/>
      <c r="Y187" s="675"/>
      <c r="Z187" s="675"/>
    </row>
    <row r="188" spans="1:26" ht="15">
      <c r="A188" s="675"/>
      <c r="B188" s="675"/>
      <c r="C188" s="675"/>
      <c r="D188" s="675"/>
      <c r="E188" s="675"/>
      <c r="F188" s="675"/>
      <c r="G188" s="675"/>
      <c r="H188" s="675"/>
      <c r="I188" s="675"/>
      <c r="J188" s="675"/>
      <c r="K188" s="675"/>
      <c r="L188" s="675"/>
      <c r="M188" s="675"/>
      <c r="N188" s="675"/>
      <c r="O188" s="675"/>
      <c r="P188" s="675"/>
      <c r="Q188" s="675"/>
      <c r="R188" s="675"/>
      <c r="S188" s="675"/>
      <c r="T188" s="675"/>
      <c r="U188" s="675"/>
      <c r="V188" s="675"/>
      <c r="W188" s="675"/>
      <c r="X188" s="675"/>
      <c r="Y188" s="675"/>
      <c r="Z188" s="675"/>
    </row>
    <row r="189" spans="1:26" ht="15">
      <c r="A189" s="675"/>
      <c r="B189" s="675"/>
      <c r="C189" s="675"/>
      <c r="D189" s="675"/>
      <c r="E189" s="675"/>
      <c r="F189" s="675"/>
      <c r="G189" s="675"/>
      <c r="H189" s="675"/>
      <c r="I189" s="675"/>
      <c r="J189" s="675"/>
      <c r="K189" s="675"/>
      <c r="L189" s="675"/>
      <c r="M189" s="675"/>
      <c r="N189" s="675"/>
      <c r="O189" s="675"/>
      <c r="P189" s="675"/>
      <c r="Q189" s="675"/>
      <c r="R189" s="675"/>
      <c r="S189" s="675"/>
      <c r="T189" s="675"/>
      <c r="U189" s="675"/>
      <c r="V189" s="675"/>
      <c r="W189" s="675"/>
      <c r="X189" s="675"/>
      <c r="Y189" s="675"/>
      <c r="Z189" s="675"/>
    </row>
    <row r="190" spans="1:26" ht="15">
      <c r="A190" s="675"/>
      <c r="B190" s="675"/>
      <c r="C190" s="675"/>
      <c r="D190" s="675"/>
      <c r="E190" s="675"/>
      <c r="F190" s="675"/>
      <c r="G190" s="675"/>
      <c r="H190" s="675"/>
      <c r="I190" s="675"/>
      <c r="J190" s="675"/>
      <c r="K190" s="675"/>
      <c r="L190" s="675"/>
      <c r="M190" s="675"/>
      <c r="N190" s="675"/>
      <c r="O190" s="675"/>
      <c r="P190" s="675"/>
      <c r="Q190" s="675"/>
      <c r="R190" s="675"/>
      <c r="S190" s="675"/>
      <c r="T190" s="675"/>
      <c r="U190" s="675"/>
      <c r="V190" s="675"/>
      <c r="W190" s="675"/>
      <c r="X190" s="675"/>
      <c r="Y190" s="675"/>
      <c r="Z190" s="675"/>
    </row>
    <row r="191" spans="1:26" ht="15">
      <c r="A191" s="675"/>
      <c r="B191" s="675"/>
      <c r="C191" s="675"/>
      <c r="D191" s="675"/>
      <c r="E191" s="675"/>
      <c r="F191" s="675"/>
      <c r="G191" s="675"/>
      <c r="H191" s="675"/>
      <c r="I191" s="675"/>
      <c r="J191" s="675"/>
      <c r="K191" s="675"/>
      <c r="L191" s="675"/>
      <c r="M191" s="675"/>
      <c r="N191" s="675"/>
      <c r="O191" s="675"/>
      <c r="P191" s="675"/>
      <c r="Q191" s="675"/>
      <c r="R191" s="675"/>
      <c r="S191" s="675"/>
      <c r="T191" s="675"/>
      <c r="U191" s="675"/>
      <c r="V191" s="675"/>
      <c r="W191" s="675"/>
      <c r="X191" s="675"/>
      <c r="Y191" s="675"/>
      <c r="Z191" s="675"/>
    </row>
    <row r="192" spans="1:26" ht="15">
      <c r="A192" s="675"/>
      <c r="B192" s="675"/>
      <c r="C192" s="675"/>
      <c r="D192" s="675"/>
      <c r="E192" s="675"/>
      <c r="F192" s="675"/>
      <c r="G192" s="675"/>
      <c r="H192" s="675"/>
      <c r="I192" s="675"/>
      <c r="J192" s="675"/>
      <c r="K192" s="675"/>
      <c r="L192" s="675"/>
      <c r="M192" s="675"/>
      <c r="N192" s="675"/>
      <c r="O192" s="675"/>
      <c r="P192" s="675"/>
      <c r="Q192" s="675"/>
      <c r="R192" s="675"/>
      <c r="S192" s="675"/>
      <c r="T192" s="675"/>
      <c r="U192" s="675"/>
      <c r="V192" s="675"/>
      <c r="W192" s="675"/>
      <c r="X192" s="675"/>
      <c r="Y192" s="675"/>
      <c r="Z192" s="675"/>
    </row>
    <row r="193" spans="1:26" ht="15">
      <c r="A193" s="675"/>
      <c r="B193" s="675"/>
      <c r="C193" s="675"/>
      <c r="D193" s="675"/>
      <c r="E193" s="675"/>
      <c r="F193" s="675"/>
      <c r="G193" s="675"/>
      <c r="H193" s="675"/>
      <c r="I193" s="675"/>
      <c r="J193" s="675"/>
      <c r="K193" s="675"/>
      <c r="L193" s="675"/>
      <c r="M193" s="675"/>
      <c r="N193" s="675"/>
      <c r="O193" s="675"/>
      <c r="P193" s="675"/>
      <c r="Q193" s="675"/>
      <c r="R193" s="675"/>
      <c r="S193" s="675"/>
      <c r="T193" s="675"/>
      <c r="U193" s="675"/>
      <c r="V193" s="675"/>
      <c r="W193" s="675"/>
      <c r="X193" s="675"/>
      <c r="Y193" s="675"/>
      <c r="Z193" s="675"/>
    </row>
    <row r="194" spans="1:26" ht="15">
      <c r="A194" s="675"/>
      <c r="B194" s="675"/>
      <c r="C194" s="675"/>
      <c r="D194" s="675"/>
      <c r="E194" s="675"/>
      <c r="F194" s="675"/>
      <c r="G194" s="675"/>
      <c r="H194" s="675"/>
      <c r="I194" s="675"/>
      <c r="J194" s="675"/>
      <c r="K194" s="675"/>
      <c r="L194" s="675"/>
      <c r="M194" s="675"/>
      <c r="N194" s="675"/>
      <c r="O194" s="675"/>
      <c r="P194" s="675"/>
      <c r="Q194" s="675"/>
      <c r="R194" s="675"/>
      <c r="S194" s="675"/>
      <c r="T194" s="675"/>
      <c r="U194" s="675"/>
      <c r="V194" s="675"/>
      <c r="W194" s="675"/>
      <c r="X194" s="675"/>
      <c r="Y194" s="675"/>
      <c r="Z194" s="675"/>
    </row>
    <row r="195" spans="1:26" ht="15">
      <c r="A195" s="675"/>
      <c r="B195" s="675"/>
      <c r="C195" s="675"/>
      <c r="D195" s="675"/>
      <c r="E195" s="675"/>
      <c r="F195" s="675"/>
      <c r="G195" s="675"/>
      <c r="H195" s="675"/>
      <c r="I195" s="675"/>
      <c r="J195" s="675"/>
      <c r="K195" s="675"/>
      <c r="L195" s="675"/>
      <c r="M195" s="675"/>
      <c r="N195" s="675"/>
      <c r="O195" s="675"/>
      <c r="P195" s="675"/>
      <c r="Q195" s="675"/>
      <c r="R195" s="675"/>
      <c r="S195" s="675"/>
      <c r="T195" s="675"/>
      <c r="U195" s="675"/>
      <c r="V195" s="675"/>
      <c r="W195" s="675"/>
      <c r="X195" s="675"/>
      <c r="Y195" s="675"/>
      <c r="Z195" s="675"/>
    </row>
    <row r="196" spans="1:26" ht="15">
      <c r="A196" s="675"/>
      <c r="B196" s="675"/>
      <c r="C196" s="675"/>
      <c r="D196" s="675"/>
      <c r="E196" s="675"/>
      <c r="F196" s="675"/>
      <c r="G196" s="675"/>
      <c r="H196" s="675"/>
      <c r="I196" s="675"/>
      <c r="J196" s="675"/>
      <c r="K196" s="675"/>
      <c r="L196" s="675"/>
      <c r="M196" s="675"/>
      <c r="N196" s="675"/>
      <c r="O196" s="675"/>
      <c r="P196" s="675"/>
      <c r="Q196" s="675"/>
      <c r="R196" s="675"/>
      <c r="S196" s="675"/>
      <c r="T196" s="675"/>
      <c r="U196" s="675"/>
      <c r="V196" s="675"/>
      <c r="W196" s="675"/>
      <c r="X196" s="675"/>
      <c r="Y196" s="675"/>
      <c r="Z196" s="675"/>
    </row>
    <row r="197" spans="1:26" ht="15">
      <c r="A197" s="675"/>
      <c r="B197" s="675"/>
      <c r="C197" s="675"/>
      <c r="D197" s="675"/>
      <c r="E197" s="675"/>
      <c r="F197" s="675"/>
      <c r="G197" s="675"/>
      <c r="H197" s="675"/>
      <c r="I197" s="675"/>
      <c r="J197" s="675"/>
      <c r="K197" s="675"/>
      <c r="L197" s="675"/>
      <c r="M197" s="675"/>
      <c r="N197" s="675"/>
      <c r="O197" s="675"/>
      <c r="P197" s="675"/>
      <c r="Q197" s="675"/>
      <c r="R197" s="675"/>
      <c r="S197" s="675"/>
      <c r="T197" s="675"/>
      <c r="U197" s="675"/>
      <c r="V197" s="675"/>
      <c r="W197" s="675"/>
      <c r="X197" s="675"/>
      <c r="Y197" s="675"/>
      <c r="Z197" s="675"/>
    </row>
    <row r="198" spans="1:26" ht="15">
      <c r="A198" s="675"/>
      <c r="B198" s="675"/>
      <c r="C198" s="675"/>
      <c r="D198" s="675"/>
      <c r="E198" s="675"/>
      <c r="F198" s="675"/>
      <c r="G198" s="675"/>
      <c r="H198" s="675"/>
      <c r="I198" s="675"/>
      <c r="J198" s="675"/>
      <c r="K198" s="675"/>
      <c r="L198" s="675"/>
      <c r="M198" s="675"/>
      <c r="N198" s="675"/>
      <c r="O198" s="675"/>
      <c r="P198" s="675"/>
      <c r="Q198" s="675"/>
      <c r="R198" s="675"/>
      <c r="S198" s="675"/>
      <c r="T198" s="675"/>
      <c r="U198" s="675"/>
      <c r="V198" s="675"/>
      <c r="W198" s="675"/>
      <c r="X198" s="675"/>
      <c r="Y198" s="675"/>
      <c r="Z198" s="675"/>
    </row>
    <row r="199" spans="1:26" ht="15">
      <c r="A199" s="675"/>
      <c r="B199" s="675"/>
      <c r="C199" s="675"/>
      <c r="D199" s="675"/>
      <c r="E199" s="675"/>
      <c r="F199" s="675"/>
      <c r="G199" s="675"/>
      <c r="H199" s="675"/>
      <c r="I199" s="675"/>
      <c r="J199" s="675"/>
      <c r="K199" s="675"/>
      <c r="L199" s="675"/>
      <c r="M199" s="675"/>
      <c r="N199" s="675"/>
      <c r="O199" s="675"/>
      <c r="P199" s="675"/>
      <c r="Q199" s="675"/>
      <c r="R199" s="675"/>
      <c r="S199" s="675"/>
      <c r="T199" s="675"/>
      <c r="U199" s="675"/>
      <c r="V199" s="675"/>
      <c r="W199" s="675"/>
      <c r="X199" s="675"/>
      <c r="Y199" s="675"/>
      <c r="Z199" s="675"/>
    </row>
    <row r="200" spans="1:26" ht="15">
      <c r="A200" s="675"/>
      <c r="B200" s="675"/>
      <c r="C200" s="675"/>
      <c r="D200" s="675"/>
      <c r="E200" s="675"/>
      <c r="F200" s="675"/>
      <c r="G200" s="675"/>
      <c r="H200" s="675"/>
      <c r="I200" s="675"/>
      <c r="J200" s="675"/>
      <c r="K200" s="675"/>
      <c r="L200" s="675"/>
      <c r="M200" s="675"/>
      <c r="N200" s="675"/>
      <c r="O200" s="675"/>
      <c r="P200" s="675"/>
      <c r="Q200" s="675"/>
      <c r="R200" s="675"/>
      <c r="S200" s="675"/>
      <c r="T200" s="675"/>
      <c r="U200" s="675"/>
      <c r="V200" s="675"/>
      <c r="W200" s="675"/>
      <c r="X200" s="675"/>
      <c r="Y200" s="675"/>
      <c r="Z200" s="675"/>
    </row>
    <row r="201" spans="1:26" ht="15">
      <c r="A201" s="675"/>
      <c r="B201" s="675"/>
      <c r="C201" s="675"/>
      <c r="D201" s="675"/>
      <c r="E201" s="675"/>
      <c r="F201" s="675"/>
      <c r="G201" s="675"/>
      <c r="H201" s="675"/>
      <c r="I201" s="675"/>
      <c r="J201" s="675"/>
      <c r="K201" s="675"/>
      <c r="L201" s="675"/>
      <c r="M201" s="675"/>
      <c r="N201" s="675"/>
      <c r="O201" s="675"/>
      <c r="P201" s="675"/>
      <c r="Q201" s="675"/>
      <c r="R201" s="675"/>
      <c r="S201" s="675"/>
      <c r="T201" s="675"/>
      <c r="U201" s="675"/>
      <c r="V201" s="675"/>
      <c r="W201" s="675"/>
      <c r="X201" s="675"/>
      <c r="Y201" s="675"/>
      <c r="Z201" s="675"/>
    </row>
    <row r="202" spans="1:26" ht="15">
      <c r="A202" s="675"/>
      <c r="B202" s="675"/>
      <c r="C202" s="675"/>
      <c r="D202" s="675"/>
      <c r="E202" s="675"/>
      <c r="F202" s="675"/>
      <c r="G202" s="675"/>
      <c r="H202" s="675"/>
      <c r="I202" s="675"/>
      <c r="J202" s="675"/>
      <c r="K202" s="675"/>
      <c r="L202" s="675"/>
      <c r="M202" s="675"/>
      <c r="N202" s="675"/>
      <c r="O202" s="675"/>
      <c r="P202" s="675"/>
      <c r="Q202" s="675"/>
      <c r="R202" s="675"/>
      <c r="S202" s="675"/>
      <c r="T202" s="675"/>
      <c r="U202" s="675"/>
      <c r="V202" s="675"/>
      <c r="W202" s="675"/>
      <c r="X202" s="675"/>
      <c r="Y202" s="675"/>
      <c r="Z202" s="675"/>
    </row>
    <row r="203" spans="1:26" ht="15">
      <c r="A203" s="675"/>
      <c r="B203" s="675"/>
      <c r="C203" s="675"/>
      <c r="D203" s="675"/>
      <c r="E203" s="675"/>
      <c r="F203" s="675"/>
      <c r="G203" s="675"/>
      <c r="H203" s="675"/>
      <c r="I203" s="675"/>
      <c r="J203" s="675"/>
      <c r="K203" s="675"/>
      <c r="L203" s="675"/>
      <c r="M203" s="675"/>
      <c r="N203" s="675"/>
      <c r="O203" s="675"/>
      <c r="P203" s="675"/>
      <c r="Q203" s="675"/>
      <c r="R203" s="675"/>
      <c r="S203" s="675"/>
      <c r="T203" s="675"/>
      <c r="U203" s="675"/>
      <c r="V203" s="675"/>
      <c r="W203" s="675"/>
      <c r="X203" s="675"/>
      <c r="Y203" s="675"/>
      <c r="Z203" s="675"/>
    </row>
    <row r="204" spans="1:26" ht="15">
      <c r="A204" s="675"/>
      <c r="B204" s="675"/>
      <c r="C204" s="675"/>
      <c r="D204" s="675"/>
      <c r="E204" s="675"/>
      <c r="F204" s="675"/>
      <c r="G204" s="675"/>
      <c r="H204" s="675"/>
      <c r="I204" s="675"/>
      <c r="J204" s="675"/>
      <c r="K204" s="675"/>
      <c r="L204" s="675"/>
      <c r="M204" s="675"/>
      <c r="N204" s="675"/>
      <c r="O204" s="675"/>
      <c r="P204" s="675"/>
      <c r="Q204" s="675"/>
      <c r="R204" s="675"/>
      <c r="S204" s="675"/>
      <c r="T204" s="675"/>
      <c r="U204" s="675"/>
      <c r="V204" s="675"/>
      <c r="W204" s="675"/>
      <c r="X204" s="675"/>
      <c r="Y204" s="675"/>
      <c r="Z204" s="675"/>
    </row>
    <row r="205" spans="1:26" ht="15">
      <c r="A205" s="675"/>
      <c r="B205" s="675"/>
      <c r="C205" s="675"/>
      <c r="D205" s="675"/>
      <c r="E205" s="675"/>
      <c r="F205" s="675"/>
      <c r="G205" s="675"/>
      <c r="H205" s="675"/>
      <c r="I205" s="675"/>
      <c r="J205" s="675"/>
      <c r="K205" s="675"/>
      <c r="L205" s="675"/>
      <c r="M205" s="675"/>
      <c r="N205" s="675"/>
      <c r="O205" s="675"/>
      <c r="P205" s="675"/>
      <c r="Q205" s="675"/>
      <c r="R205" s="675"/>
      <c r="S205" s="675"/>
      <c r="T205" s="675"/>
      <c r="U205" s="675"/>
      <c r="V205" s="675"/>
      <c r="W205" s="675"/>
      <c r="X205" s="675"/>
      <c r="Y205" s="675"/>
      <c r="Z205" s="675"/>
    </row>
    <row r="206" spans="1:26" ht="15">
      <c r="A206" s="675"/>
      <c r="B206" s="675"/>
      <c r="C206" s="675"/>
      <c r="D206" s="675"/>
      <c r="E206" s="675"/>
      <c r="F206" s="675"/>
      <c r="G206" s="675"/>
      <c r="H206" s="675"/>
      <c r="I206" s="675"/>
      <c r="J206" s="675"/>
      <c r="K206" s="675"/>
      <c r="L206" s="675"/>
      <c r="M206" s="675"/>
      <c r="N206" s="675"/>
      <c r="O206" s="675"/>
      <c r="P206" s="675"/>
      <c r="Q206" s="675"/>
      <c r="R206" s="675"/>
      <c r="S206" s="675"/>
      <c r="T206" s="675"/>
      <c r="U206" s="675"/>
      <c r="V206" s="675"/>
      <c r="W206" s="675"/>
      <c r="X206" s="675"/>
      <c r="Y206" s="675"/>
      <c r="Z206" s="675"/>
    </row>
    <row r="207" spans="1:26" ht="15">
      <c r="A207" s="675"/>
      <c r="B207" s="675"/>
      <c r="C207" s="675"/>
      <c r="D207" s="675"/>
      <c r="E207" s="675"/>
      <c r="F207" s="675"/>
      <c r="G207" s="675"/>
      <c r="H207" s="675"/>
      <c r="I207" s="675"/>
      <c r="J207" s="675"/>
      <c r="K207" s="675"/>
      <c r="L207" s="675"/>
      <c r="M207" s="675"/>
      <c r="N207" s="675"/>
      <c r="O207" s="675"/>
      <c r="P207" s="675"/>
      <c r="Q207" s="675"/>
      <c r="R207" s="675"/>
      <c r="S207" s="675"/>
      <c r="T207" s="675"/>
      <c r="U207" s="675"/>
      <c r="V207" s="675"/>
      <c r="W207" s="675"/>
      <c r="X207" s="675"/>
      <c r="Y207" s="675"/>
      <c r="Z207" s="675"/>
    </row>
    <row r="208" spans="1:26" ht="15">
      <c r="A208" s="675"/>
      <c r="B208" s="675"/>
      <c r="C208" s="675"/>
      <c r="D208" s="675"/>
      <c r="E208" s="675"/>
      <c r="F208" s="675"/>
      <c r="G208" s="675"/>
      <c r="H208" s="675"/>
      <c r="I208" s="675"/>
      <c r="J208" s="675"/>
      <c r="K208" s="675"/>
      <c r="L208" s="675"/>
      <c r="M208" s="675"/>
      <c r="N208" s="675"/>
      <c r="O208" s="675"/>
      <c r="P208" s="675"/>
      <c r="Q208" s="675"/>
      <c r="R208" s="675"/>
      <c r="S208" s="675"/>
      <c r="T208" s="675"/>
      <c r="U208" s="675"/>
      <c r="V208" s="675"/>
      <c r="W208" s="675"/>
      <c r="X208" s="675"/>
      <c r="Y208" s="675"/>
      <c r="Z208" s="675"/>
    </row>
    <row r="209" spans="1:26" ht="15">
      <c r="A209" s="675"/>
      <c r="B209" s="675"/>
      <c r="C209" s="675"/>
      <c r="D209" s="675"/>
      <c r="E209" s="675"/>
      <c r="F209" s="675"/>
      <c r="G209" s="675"/>
      <c r="H209" s="675"/>
      <c r="I209" s="675"/>
      <c r="J209" s="675"/>
      <c r="K209" s="675"/>
      <c r="L209" s="675"/>
      <c r="M209" s="675"/>
      <c r="N209" s="675"/>
      <c r="O209" s="675"/>
      <c r="P209" s="675"/>
      <c r="Q209" s="675"/>
      <c r="R209" s="675"/>
      <c r="S209" s="675"/>
      <c r="T209" s="675"/>
      <c r="U209" s="675"/>
      <c r="V209" s="675"/>
      <c r="W209" s="675"/>
      <c r="X209" s="675"/>
      <c r="Y209" s="675"/>
      <c r="Z209" s="675"/>
    </row>
    <row r="210" spans="1:26" ht="15">
      <c r="A210" s="675"/>
      <c r="B210" s="675"/>
      <c r="C210" s="675"/>
      <c r="D210" s="675"/>
      <c r="E210" s="675"/>
      <c r="F210" s="675"/>
      <c r="G210" s="675"/>
      <c r="H210" s="675"/>
      <c r="I210" s="675"/>
      <c r="J210" s="675"/>
      <c r="K210" s="675"/>
      <c r="L210" s="675"/>
      <c r="M210" s="675"/>
      <c r="N210" s="675"/>
      <c r="O210" s="675"/>
      <c r="P210" s="675"/>
      <c r="Q210" s="675"/>
      <c r="R210" s="675"/>
      <c r="S210" s="675"/>
      <c r="T210" s="675"/>
      <c r="U210" s="675"/>
      <c r="V210" s="675"/>
      <c r="W210" s="675"/>
      <c r="X210" s="675"/>
      <c r="Y210" s="675"/>
      <c r="Z210" s="675"/>
    </row>
    <row r="211" spans="1:26" ht="15">
      <c r="A211" s="675"/>
      <c r="B211" s="675"/>
      <c r="C211" s="675"/>
      <c r="D211" s="675"/>
      <c r="E211" s="675"/>
      <c r="F211" s="675"/>
      <c r="G211" s="675"/>
      <c r="H211" s="675"/>
      <c r="I211" s="675"/>
      <c r="J211" s="675"/>
      <c r="K211" s="675"/>
      <c r="L211" s="675"/>
      <c r="M211" s="675"/>
      <c r="N211" s="675"/>
      <c r="O211" s="675"/>
      <c r="P211" s="675"/>
      <c r="Q211" s="675"/>
      <c r="R211" s="675"/>
      <c r="S211" s="675"/>
      <c r="T211" s="675"/>
      <c r="U211" s="675"/>
      <c r="V211" s="675"/>
      <c r="W211" s="675"/>
      <c r="X211" s="675"/>
      <c r="Y211" s="675"/>
      <c r="Z211" s="675"/>
    </row>
    <row r="212" spans="1:26" ht="15">
      <c r="A212" s="675"/>
      <c r="B212" s="675"/>
      <c r="C212" s="675"/>
      <c r="D212" s="675"/>
      <c r="E212" s="675"/>
      <c r="F212" s="675"/>
      <c r="G212" s="675"/>
      <c r="H212" s="675"/>
      <c r="I212" s="675"/>
      <c r="J212" s="675"/>
      <c r="K212" s="675"/>
      <c r="L212" s="675"/>
      <c r="M212" s="675"/>
      <c r="N212" s="675"/>
      <c r="O212" s="675"/>
      <c r="P212" s="675"/>
      <c r="Q212" s="675"/>
      <c r="R212" s="675"/>
      <c r="S212" s="675"/>
      <c r="T212" s="675"/>
      <c r="U212" s="675"/>
      <c r="V212" s="675"/>
      <c r="W212" s="675"/>
      <c r="X212" s="675"/>
      <c r="Y212" s="675"/>
      <c r="Z212" s="675"/>
    </row>
    <row r="213" spans="1:26" ht="15">
      <c r="A213" s="675"/>
      <c r="B213" s="675"/>
      <c r="C213" s="675"/>
      <c r="D213" s="675"/>
      <c r="E213" s="675"/>
      <c r="F213" s="675"/>
      <c r="G213" s="675"/>
      <c r="H213" s="675"/>
      <c r="I213" s="675"/>
      <c r="J213" s="675"/>
      <c r="K213" s="675"/>
      <c r="L213" s="675"/>
      <c r="M213" s="675"/>
      <c r="N213" s="675"/>
      <c r="O213" s="675"/>
      <c r="P213" s="675"/>
      <c r="Q213" s="675"/>
      <c r="R213" s="675"/>
      <c r="S213" s="675"/>
      <c r="T213" s="675"/>
      <c r="U213" s="675"/>
      <c r="V213" s="675"/>
      <c r="W213" s="675"/>
      <c r="X213" s="675"/>
      <c r="Y213" s="675"/>
      <c r="Z213" s="675"/>
    </row>
    <row r="214" spans="1:26" ht="15">
      <c r="A214" s="675"/>
      <c r="B214" s="675"/>
      <c r="C214" s="675"/>
      <c r="D214" s="675"/>
      <c r="E214" s="675"/>
      <c r="F214" s="675"/>
      <c r="G214" s="675"/>
      <c r="H214" s="675"/>
      <c r="I214" s="675"/>
      <c r="J214" s="675"/>
      <c r="K214" s="675"/>
      <c r="L214" s="675"/>
      <c r="M214" s="675"/>
      <c r="N214" s="675"/>
      <c r="O214" s="675"/>
      <c r="P214" s="675"/>
      <c r="Q214" s="675"/>
      <c r="R214" s="675"/>
      <c r="S214" s="675"/>
      <c r="T214" s="675"/>
      <c r="U214" s="675"/>
      <c r="V214" s="675"/>
      <c r="W214" s="675"/>
      <c r="X214" s="675"/>
      <c r="Y214" s="675"/>
      <c r="Z214" s="675"/>
    </row>
    <row r="215" spans="1:26" ht="15">
      <c r="A215" s="675"/>
      <c r="B215" s="675"/>
      <c r="C215" s="675"/>
      <c r="D215" s="675"/>
      <c r="E215" s="675"/>
      <c r="F215" s="675"/>
      <c r="G215" s="675"/>
      <c r="H215" s="675"/>
      <c r="I215" s="675"/>
      <c r="J215" s="675"/>
      <c r="K215" s="675"/>
      <c r="L215" s="675"/>
      <c r="M215" s="675"/>
      <c r="N215" s="675"/>
      <c r="O215" s="675"/>
      <c r="P215" s="675"/>
      <c r="Q215" s="675"/>
      <c r="R215" s="675"/>
      <c r="S215" s="675"/>
      <c r="T215" s="675"/>
      <c r="U215" s="675"/>
      <c r="V215" s="675"/>
      <c r="W215" s="675"/>
      <c r="X215" s="675"/>
      <c r="Y215" s="675"/>
      <c r="Z215" s="675"/>
    </row>
    <row r="216" spans="1:26" ht="15">
      <c r="A216" s="675"/>
      <c r="B216" s="675"/>
      <c r="C216" s="675"/>
      <c r="D216" s="675"/>
      <c r="E216" s="675"/>
      <c r="F216" s="675"/>
      <c r="G216" s="675"/>
      <c r="H216" s="675"/>
      <c r="I216" s="675"/>
      <c r="J216" s="675"/>
      <c r="K216" s="675"/>
      <c r="L216" s="675"/>
      <c r="M216" s="675"/>
      <c r="N216" s="675"/>
      <c r="O216" s="675"/>
      <c r="P216" s="675"/>
      <c r="Q216" s="675"/>
      <c r="R216" s="675"/>
      <c r="S216" s="675"/>
      <c r="T216" s="675"/>
      <c r="U216" s="675"/>
      <c r="V216" s="675"/>
      <c r="W216" s="675"/>
      <c r="X216" s="675"/>
      <c r="Y216" s="675"/>
      <c r="Z216" s="675"/>
    </row>
    <row r="217" spans="1:26" ht="15">
      <c r="A217" s="675"/>
      <c r="B217" s="675"/>
      <c r="C217" s="675"/>
      <c r="D217" s="675"/>
      <c r="E217" s="675"/>
      <c r="F217" s="675"/>
      <c r="G217" s="675"/>
      <c r="H217" s="675"/>
      <c r="I217" s="675"/>
      <c r="J217" s="675"/>
      <c r="K217" s="675"/>
      <c r="L217" s="675"/>
      <c r="M217" s="675"/>
      <c r="N217" s="675"/>
      <c r="O217" s="675"/>
      <c r="P217" s="675"/>
      <c r="Q217" s="675"/>
      <c r="R217" s="675"/>
      <c r="S217" s="675"/>
      <c r="T217" s="675"/>
      <c r="U217" s="675"/>
      <c r="V217" s="675"/>
      <c r="W217" s="675"/>
      <c r="X217" s="675"/>
      <c r="Y217" s="675"/>
      <c r="Z217" s="675"/>
    </row>
    <row r="218" spans="1:26" ht="15">
      <c r="A218" s="675"/>
      <c r="B218" s="675"/>
      <c r="C218" s="675"/>
      <c r="D218" s="675"/>
      <c r="E218" s="675"/>
      <c r="F218" s="675"/>
      <c r="G218" s="675"/>
      <c r="H218" s="675"/>
      <c r="I218" s="675"/>
      <c r="J218" s="675"/>
      <c r="K218" s="675"/>
      <c r="L218" s="675"/>
      <c r="M218" s="675"/>
      <c r="N218" s="675"/>
      <c r="O218" s="675"/>
      <c r="P218" s="675"/>
      <c r="Q218" s="675"/>
      <c r="R218" s="675"/>
      <c r="S218" s="675"/>
      <c r="T218" s="675"/>
      <c r="U218" s="675"/>
      <c r="V218" s="675"/>
      <c r="W218" s="675"/>
      <c r="X218" s="675"/>
      <c r="Y218" s="675"/>
      <c r="Z218" s="675"/>
    </row>
    <row r="219" spans="1:26" ht="15">
      <c r="A219" s="675"/>
      <c r="B219" s="675"/>
      <c r="C219" s="675"/>
      <c r="D219" s="675"/>
      <c r="E219" s="675"/>
      <c r="F219" s="675"/>
      <c r="G219" s="675"/>
      <c r="H219" s="675"/>
      <c r="I219" s="675"/>
      <c r="J219" s="675"/>
      <c r="K219" s="675"/>
      <c r="L219" s="675"/>
      <c r="M219" s="675"/>
      <c r="N219" s="675"/>
      <c r="O219" s="675"/>
      <c r="P219" s="675"/>
      <c r="Q219" s="675"/>
      <c r="R219" s="675"/>
      <c r="S219" s="675"/>
      <c r="T219" s="675"/>
      <c r="U219" s="675"/>
      <c r="V219" s="675"/>
      <c r="W219" s="675"/>
      <c r="X219" s="675"/>
      <c r="Y219" s="675"/>
      <c r="Z219" s="675"/>
    </row>
    <row r="220" spans="1:26" ht="15">
      <c r="A220" s="675"/>
      <c r="B220" s="675"/>
      <c r="C220" s="675"/>
      <c r="D220" s="675"/>
      <c r="E220" s="675"/>
      <c r="F220" s="675"/>
      <c r="G220" s="675"/>
      <c r="H220" s="675"/>
      <c r="I220" s="675"/>
      <c r="J220" s="675"/>
      <c r="K220" s="675"/>
      <c r="L220" s="675"/>
      <c r="M220" s="675"/>
      <c r="N220" s="675"/>
      <c r="O220" s="675"/>
      <c r="P220" s="675"/>
      <c r="Q220" s="675"/>
      <c r="R220" s="675"/>
      <c r="S220" s="675"/>
      <c r="T220" s="675"/>
      <c r="U220" s="675"/>
      <c r="V220" s="675"/>
      <c r="W220" s="675"/>
      <c r="X220" s="675"/>
      <c r="Y220" s="675"/>
      <c r="Z220" s="675"/>
    </row>
    <row r="221" spans="1:26" ht="15">
      <c r="A221" s="675"/>
      <c r="B221" s="675"/>
      <c r="C221" s="675"/>
      <c r="D221" s="675"/>
      <c r="E221" s="675"/>
      <c r="F221" s="675"/>
      <c r="G221" s="675"/>
      <c r="H221" s="675"/>
      <c r="I221" s="675"/>
      <c r="J221" s="675"/>
      <c r="K221" s="675"/>
      <c r="L221" s="675"/>
      <c r="M221" s="675"/>
      <c r="N221" s="675"/>
      <c r="O221" s="675"/>
      <c r="P221" s="675"/>
      <c r="Q221" s="675"/>
      <c r="R221" s="675"/>
      <c r="S221" s="675"/>
      <c r="T221" s="675"/>
      <c r="U221" s="675"/>
      <c r="V221" s="675"/>
      <c r="W221" s="675"/>
      <c r="X221" s="675"/>
      <c r="Y221" s="675"/>
      <c r="Z221" s="675"/>
    </row>
    <row r="222" spans="1:26" ht="15">
      <c r="A222" s="675"/>
      <c r="B222" s="675"/>
      <c r="C222" s="675"/>
      <c r="D222" s="675"/>
      <c r="E222" s="675"/>
      <c r="F222" s="675"/>
      <c r="G222" s="675"/>
      <c r="H222" s="675"/>
      <c r="I222" s="675"/>
      <c r="J222" s="675"/>
      <c r="K222" s="675"/>
      <c r="L222" s="675"/>
      <c r="M222" s="675"/>
      <c r="N222" s="675"/>
      <c r="O222" s="675"/>
      <c r="P222" s="675"/>
      <c r="Q222" s="675"/>
      <c r="R222" s="675"/>
      <c r="S222" s="675"/>
      <c r="T222" s="675"/>
      <c r="U222" s="675"/>
      <c r="V222" s="675"/>
      <c r="W222" s="675"/>
      <c r="X222" s="675"/>
      <c r="Y222" s="675"/>
      <c r="Z222" s="675"/>
    </row>
    <row r="223" spans="1:26" ht="15">
      <c r="A223" s="675"/>
      <c r="B223" s="675"/>
      <c r="C223" s="675"/>
      <c r="D223" s="675"/>
      <c r="E223" s="675"/>
      <c r="F223" s="675"/>
      <c r="G223" s="675"/>
      <c r="H223" s="675"/>
      <c r="I223" s="675"/>
      <c r="J223" s="675"/>
      <c r="K223" s="675"/>
      <c r="L223" s="675"/>
      <c r="M223" s="675"/>
      <c r="N223" s="675"/>
      <c r="O223" s="675"/>
      <c r="P223" s="675"/>
      <c r="Q223" s="675"/>
      <c r="R223" s="675"/>
      <c r="S223" s="675"/>
      <c r="T223" s="675"/>
      <c r="U223" s="675"/>
      <c r="V223" s="675"/>
      <c r="W223" s="675"/>
      <c r="X223" s="675"/>
      <c r="Y223" s="675"/>
      <c r="Z223" s="675"/>
    </row>
    <row r="224" spans="1:26" ht="15">
      <c r="A224" s="675"/>
      <c r="B224" s="675"/>
      <c r="C224" s="675"/>
      <c r="D224" s="675"/>
      <c r="E224" s="675"/>
      <c r="F224" s="675"/>
      <c r="G224" s="675"/>
      <c r="H224" s="675"/>
      <c r="I224" s="675"/>
      <c r="J224" s="675"/>
      <c r="K224" s="675"/>
      <c r="L224" s="675"/>
      <c r="M224" s="675"/>
      <c r="N224" s="675"/>
      <c r="O224" s="675"/>
      <c r="P224" s="675"/>
      <c r="Q224" s="675"/>
      <c r="R224" s="675"/>
      <c r="S224" s="675"/>
      <c r="T224" s="675"/>
      <c r="U224" s="675"/>
      <c r="V224" s="675"/>
      <c r="W224" s="675"/>
      <c r="X224" s="675"/>
      <c r="Y224" s="675"/>
      <c r="Z224" s="675"/>
    </row>
    <row r="225" spans="1:26" ht="15">
      <c r="A225" s="675"/>
      <c r="B225" s="675"/>
      <c r="C225" s="675"/>
      <c r="D225" s="675"/>
      <c r="E225" s="675"/>
      <c r="F225" s="675"/>
      <c r="G225" s="675"/>
      <c r="H225" s="675"/>
      <c r="I225" s="675"/>
      <c r="J225" s="675"/>
      <c r="K225" s="675"/>
      <c r="L225" s="675"/>
      <c r="M225" s="675"/>
      <c r="N225" s="675"/>
      <c r="O225" s="675"/>
      <c r="P225" s="675"/>
      <c r="Q225" s="675"/>
      <c r="R225" s="675"/>
      <c r="S225" s="675"/>
      <c r="T225" s="675"/>
      <c r="U225" s="675"/>
      <c r="V225" s="675"/>
      <c r="W225" s="675"/>
      <c r="X225" s="675"/>
      <c r="Y225" s="675"/>
      <c r="Z225" s="675"/>
    </row>
    <row r="226" spans="1:26" ht="15">
      <c r="A226" s="675"/>
      <c r="B226" s="675"/>
      <c r="C226" s="675"/>
      <c r="D226" s="675"/>
      <c r="E226" s="675"/>
      <c r="F226" s="675"/>
      <c r="G226" s="675"/>
      <c r="H226" s="675"/>
      <c r="I226" s="675"/>
      <c r="J226" s="675"/>
      <c r="K226" s="675"/>
      <c r="L226" s="675"/>
      <c r="M226" s="675"/>
      <c r="N226" s="675"/>
      <c r="O226" s="675"/>
      <c r="P226" s="675"/>
      <c r="Q226" s="675"/>
      <c r="R226" s="675"/>
      <c r="S226" s="675"/>
      <c r="T226" s="675"/>
      <c r="U226" s="675"/>
      <c r="V226" s="675"/>
      <c r="W226" s="675"/>
      <c r="X226" s="675"/>
      <c r="Y226" s="675"/>
      <c r="Z226" s="675"/>
    </row>
    <row r="227" spans="1:26" ht="15">
      <c r="A227" s="675"/>
      <c r="B227" s="675"/>
      <c r="C227" s="675"/>
      <c r="D227" s="675"/>
      <c r="E227" s="675"/>
      <c r="F227" s="675"/>
      <c r="G227" s="675"/>
      <c r="H227" s="675"/>
      <c r="I227" s="675"/>
      <c r="J227" s="675"/>
      <c r="K227" s="675"/>
      <c r="L227" s="675"/>
      <c r="M227" s="675"/>
      <c r="N227" s="675"/>
      <c r="O227" s="675"/>
      <c r="P227" s="675"/>
      <c r="Q227" s="675"/>
      <c r="R227" s="675"/>
      <c r="S227" s="675"/>
      <c r="T227" s="675"/>
      <c r="U227" s="675"/>
      <c r="V227" s="675"/>
      <c r="W227" s="675"/>
      <c r="X227" s="675"/>
      <c r="Y227" s="675"/>
      <c r="Z227" s="675"/>
    </row>
    <row r="228" spans="1:26" ht="15">
      <c r="A228" s="675"/>
      <c r="B228" s="675"/>
      <c r="C228" s="675"/>
      <c r="D228" s="675"/>
      <c r="E228" s="675"/>
      <c r="F228" s="675"/>
      <c r="G228" s="675"/>
      <c r="H228" s="675"/>
      <c r="I228" s="675"/>
      <c r="J228" s="675"/>
      <c r="K228" s="675"/>
      <c r="L228" s="675"/>
      <c r="M228" s="675"/>
      <c r="N228" s="675"/>
      <c r="O228" s="675"/>
      <c r="P228" s="675"/>
      <c r="Q228" s="675"/>
      <c r="R228" s="675"/>
      <c r="S228" s="675"/>
      <c r="T228" s="675"/>
      <c r="U228" s="675"/>
      <c r="V228" s="675"/>
      <c r="W228" s="675"/>
      <c r="X228" s="675"/>
      <c r="Y228" s="675"/>
      <c r="Z228" s="675"/>
    </row>
    <row r="229" spans="1:26" ht="15">
      <c r="A229" s="675"/>
      <c r="B229" s="675"/>
      <c r="C229" s="675"/>
      <c r="D229" s="675"/>
      <c r="E229" s="675"/>
      <c r="F229" s="675"/>
      <c r="G229" s="675"/>
      <c r="H229" s="675"/>
      <c r="I229" s="675"/>
      <c r="J229" s="675"/>
      <c r="K229" s="675"/>
      <c r="L229" s="675"/>
      <c r="M229" s="675"/>
      <c r="N229" s="675"/>
      <c r="O229" s="675"/>
      <c r="P229" s="675"/>
      <c r="Q229" s="675"/>
      <c r="R229" s="675"/>
      <c r="S229" s="675"/>
      <c r="T229" s="675"/>
      <c r="U229" s="675"/>
      <c r="V229" s="675"/>
      <c r="W229" s="675"/>
      <c r="X229" s="675"/>
      <c r="Y229" s="675"/>
      <c r="Z229" s="675"/>
    </row>
    <row r="230" spans="1:26" ht="15">
      <c r="A230" s="675"/>
      <c r="B230" s="675"/>
      <c r="C230" s="675"/>
      <c r="D230" s="675"/>
      <c r="E230" s="675"/>
      <c r="F230" s="675"/>
      <c r="G230" s="675"/>
      <c r="H230" s="675"/>
      <c r="I230" s="675"/>
      <c r="J230" s="675"/>
      <c r="K230" s="675"/>
      <c r="L230" s="675"/>
      <c r="M230" s="675"/>
      <c r="N230" s="675"/>
      <c r="O230" s="675"/>
      <c r="P230" s="675"/>
      <c r="Q230" s="675"/>
      <c r="R230" s="675"/>
      <c r="S230" s="675"/>
      <c r="T230" s="675"/>
      <c r="U230" s="675"/>
      <c r="V230" s="675"/>
      <c r="W230" s="675"/>
      <c r="X230" s="675"/>
      <c r="Y230" s="675"/>
      <c r="Z230" s="675"/>
    </row>
    <row r="231" spans="1:26" ht="15">
      <c r="A231" s="675"/>
      <c r="B231" s="675"/>
      <c r="C231" s="675"/>
      <c r="D231" s="675"/>
      <c r="E231" s="675"/>
      <c r="F231" s="675"/>
      <c r="G231" s="675"/>
      <c r="H231" s="675"/>
      <c r="I231" s="675"/>
      <c r="J231" s="675"/>
      <c r="K231" s="675"/>
      <c r="L231" s="675"/>
      <c r="M231" s="675"/>
      <c r="N231" s="675"/>
      <c r="O231" s="675"/>
      <c r="P231" s="675"/>
      <c r="Q231" s="675"/>
      <c r="R231" s="675"/>
      <c r="S231" s="675"/>
      <c r="T231" s="675"/>
      <c r="U231" s="675"/>
      <c r="V231" s="675"/>
      <c r="W231" s="675"/>
      <c r="X231" s="675"/>
      <c r="Y231" s="675"/>
      <c r="Z231" s="675"/>
    </row>
    <row r="232" spans="1:26" ht="15">
      <c r="A232" s="675"/>
      <c r="B232" s="675"/>
      <c r="C232" s="675"/>
      <c r="D232" s="675"/>
      <c r="E232" s="675"/>
      <c r="F232" s="675"/>
      <c r="G232" s="675"/>
      <c r="H232" s="675"/>
      <c r="I232" s="675"/>
      <c r="J232" s="675"/>
      <c r="K232" s="675"/>
      <c r="L232" s="675"/>
      <c r="M232" s="675"/>
      <c r="N232" s="675"/>
      <c r="O232" s="675"/>
      <c r="P232" s="675"/>
      <c r="Q232" s="675"/>
      <c r="R232" s="675"/>
      <c r="S232" s="675"/>
      <c r="T232" s="675"/>
      <c r="U232" s="675"/>
      <c r="V232" s="675"/>
      <c r="W232" s="675"/>
      <c r="X232" s="675"/>
      <c r="Y232" s="675"/>
      <c r="Z232" s="675"/>
    </row>
    <row r="233" spans="1:26" ht="15">
      <c r="A233" s="675"/>
      <c r="B233" s="675"/>
      <c r="C233" s="675"/>
      <c r="D233" s="675"/>
      <c r="E233" s="675"/>
      <c r="F233" s="675"/>
      <c r="G233" s="675"/>
      <c r="H233" s="675"/>
      <c r="I233" s="675"/>
      <c r="J233" s="675"/>
      <c r="K233" s="675"/>
      <c r="L233" s="675"/>
      <c r="M233" s="675"/>
      <c r="N233" s="675"/>
      <c r="O233" s="675"/>
      <c r="P233" s="675"/>
      <c r="Q233" s="675"/>
      <c r="R233" s="675"/>
      <c r="S233" s="675"/>
      <c r="T233" s="675"/>
      <c r="U233" s="675"/>
      <c r="V233" s="675"/>
      <c r="W233" s="675"/>
      <c r="X233" s="675"/>
      <c r="Y233" s="675"/>
      <c r="Z233" s="675"/>
    </row>
    <row r="234" spans="1:26" ht="15">
      <c r="A234" s="675"/>
      <c r="B234" s="675"/>
      <c r="C234" s="675"/>
      <c r="D234" s="675"/>
      <c r="E234" s="675"/>
      <c r="F234" s="675"/>
      <c r="G234" s="675"/>
      <c r="H234" s="675"/>
      <c r="I234" s="675"/>
      <c r="J234" s="675"/>
      <c r="K234" s="675"/>
      <c r="L234" s="675"/>
      <c r="M234" s="675"/>
      <c r="N234" s="675"/>
      <c r="O234" s="675"/>
      <c r="P234" s="675"/>
      <c r="Q234" s="675"/>
      <c r="R234" s="675"/>
      <c r="S234" s="675"/>
      <c r="T234" s="675"/>
      <c r="U234" s="675"/>
      <c r="V234" s="675"/>
      <c r="W234" s="675"/>
      <c r="X234" s="675"/>
      <c r="Y234" s="675"/>
      <c r="Z234" s="675"/>
    </row>
    <row r="235" spans="1:26" ht="15">
      <c r="A235" s="675"/>
      <c r="B235" s="675"/>
      <c r="C235" s="675"/>
      <c r="D235" s="675"/>
      <c r="E235" s="675"/>
      <c r="F235" s="675"/>
      <c r="G235" s="675"/>
      <c r="H235" s="675"/>
      <c r="I235" s="675"/>
      <c r="J235" s="675"/>
      <c r="K235" s="675"/>
      <c r="L235" s="675"/>
      <c r="M235" s="675"/>
      <c r="N235" s="675"/>
      <c r="O235" s="675"/>
      <c r="P235" s="675"/>
      <c r="Q235" s="675"/>
      <c r="R235" s="675"/>
      <c r="S235" s="675"/>
      <c r="T235" s="675"/>
      <c r="U235" s="675"/>
      <c r="V235" s="675"/>
      <c r="W235" s="675"/>
      <c r="X235" s="675"/>
      <c r="Y235" s="675"/>
      <c r="Z235" s="675"/>
    </row>
    <row r="236" spans="1:26" ht="15">
      <c r="A236" s="675"/>
      <c r="B236" s="675"/>
      <c r="C236" s="675"/>
      <c r="D236" s="675"/>
      <c r="E236" s="675"/>
      <c r="F236" s="675"/>
      <c r="G236" s="675"/>
      <c r="H236" s="675"/>
      <c r="I236" s="675"/>
      <c r="J236" s="675"/>
      <c r="K236" s="675"/>
      <c r="L236" s="675"/>
      <c r="M236" s="675"/>
      <c r="N236" s="675"/>
      <c r="O236" s="675"/>
      <c r="P236" s="675"/>
      <c r="Q236" s="675"/>
      <c r="R236" s="675"/>
      <c r="S236" s="675"/>
      <c r="T236" s="675"/>
      <c r="U236" s="675"/>
      <c r="V236" s="675"/>
      <c r="W236" s="675"/>
      <c r="X236" s="675"/>
      <c r="Y236" s="675"/>
      <c r="Z236" s="675"/>
    </row>
    <row r="237" spans="1:26" ht="15">
      <c r="A237" s="675"/>
      <c r="B237" s="675"/>
      <c r="C237" s="675"/>
      <c r="D237" s="675"/>
      <c r="E237" s="675"/>
      <c r="F237" s="675"/>
      <c r="G237" s="675"/>
      <c r="H237" s="675"/>
      <c r="I237" s="675"/>
      <c r="J237" s="675"/>
      <c r="K237" s="675"/>
      <c r="L237" s="675"/>
      <c r="M237" s="675"/>
      <c r="N237" s="675"/>
      <c r="O237" s="675"/>
      <c r="P237" s="675"/>
      <c r="Q237" s="675"/>
      <c r="R237" s="675"/>
      <c r="S237" s="675"/>
      <c r="T237" s="675"/>
      <c r="U237" s="675"/>
      <c r="V237" s="675"/>
      <c r="W237" s="675"/>
      <c r="X237" s="675"/>
      <c r="Y237" s="675"/>
      <c r="Z237" s="675"/>
    </row>
    <row r="238" spans="1:26" ht="15">
      <c r="A238" s="675"/>
      <c r="B238" s="675"/>
      <c r="C238" s="675"/>
      <c r="D238" s="675"/>
      <c r="E238" s="675"/>
      <c r="F238" s="675"/>
      <c r="G238" s="675"/>
      <c r="H238" s="675"/>
      <c r="I238" s="675"/>
      <c r="J238" s="675"/>
      <c r="K238" s="675"/>
      <c r="L238" s="675"/>
      <c r="M238" s="675"/>
      <c r="N238" s="675"/>
      <c r="O238" s="675"/>
      <c r="P238" s="675"/>
      <c r="Q238" s="675"/>
      <c r="R238" s="675"/>
      <c r="S238" s="675"/>
      <c r="T238" s="675"/>
      <c r="U238" s="675"/>
      <c r="V238" s="675"/>
      <c r="W238" s="675"/>
      <c r="X238" s="675"/>
      <c r="Y238" s="675"/>
      <c r="Z238" s="675"/>
    </row>
    <row r="239" spans="1:26" ht="15">
      <c r="A239" s="675"/>
      <c r="B239" s="675"/>
      <c r="C239" s="675"/>
      <c r="D239" s="675"/>
      <c r="E239" s="675"/>
      <c r="F239" s="675"/>
      <c r="G239" s="675"/>
      <c r="H239" s="675"/>
      <c r="I239" s="675"/>
      <c r="J239" s="675"/>
      <c r="K239" s="675"/>
      <c r="L239" s="675"/>
      <c r="M239" s="675"/>
      <c r="N239" s="675"/>
      <c r="O239" s="675"/>
      <c r="P239" s="675"/>
      <c r="Q239" s="675"/>
      <c r="R239" s="675"/>
      <c r="S239" s="675"/>
      <c r="T239" s="675"/>
      <c r="U239" s="675"/>
      <c r="V239" s="675"/>
      <c r="W239" s="675"/>
      <c r="X239" s="675"/>
      <c r="Y239" s="675"/>
      <c r="Z239" s="675"/>
    </row>
    <row r="240" spans="1:26" ht="15">
      <c r="A240" s="675"/>
      <c r="B240" s="675"/>
      <c r="C240" s="675"/>
      <c r="D240" s="675"/>
      <c r="E240" s="675"/>
      <c r="F240" s="675"/>
      <c r="G240" s="675"/>
      <c r="H240" s="675"/>
      <c r="I240" s="675"/>
      <c r="J240" s="675"/>
      <c r="K240" s="675"/>
      <c r="L240" s="675"/>
      <c r="M240" s="675"/>
      <c r="N240" s="675"/>
      <c r="O240" s="675"/>
      <c r="P240" s="675"/>
      <c r="Q240" s="675"/>
      <c r="R240" s="675"/>
      <c r="S240" s="675"/>
      <c r="T240" s="675"/>
      <c r="U240" s="675"/>
      <c r="V240" s="675"/>
      <c r="W240" s="675"/>
      <c r="X240" s="675"/>
      <c r="Y240" s="675"/>
      <c r="Z240" s="675"/>
    </row>
    <row r="241" spans="1:26" ht="15">
      <c r="A241" s="675"/>
      <c r="B241" s="675"/>
      <c r="C241" s="675"/>
      <c r="D241" s="675"/>
      <c r="E241" s="675"/>
      <c r="F241" s="675"/>
      <c r="G241" s="675"/>
      <c r="H241" s="675"/>
      <c r="I241" s="675"/>
      <c r="J241" s="675"/>
      <c r="K241" s="675"/>
      <c r="L241" s="675"/>
      <c r="M241" s="675"/>
      <c r="N241" s="675"/>
      <c r="O241" s="675"/>
      <c r="P241" s="675"/>
      <c r="Q241" s="675"/>
      <c r="R241" s="675"/>
      <c r="S241" s="675"/>
      <c r="T241" s="675"/>
      <c r="U241" s="675"/>
      <c r="V241" s="675"/>
      <c r="W241" s="675"/>
      <c r="X241" s="675"/>
      <c r="Y241" s="675"/>
      <c r="Z241" s="675"/>
    </row>
    <row r="242" spans="1:26" ht="15">
      <c r="A242" s="675"/>
      <c r="B242" s="675"/>
      <c r="C242" s="675"/>
      <c r="D242" s="675"/>
      <c r="E242" s="675"/>
      <c r="F242" s="675"/>
      <c r="G242" s="675"/>
      <c r="H242" s="675"/>
      <c r="I242" s="675"/>
      <c r="J242" s="675"/>
      <c r="K242" s="675"/>
      <c r="L242" s="675"/>
      <c r="M242" s="675"/>
      <c r="N242" s="675"/>
      <c r="O242" s="675"/>
      <c r="P242" s="675"/>
      <c r="Q242" s="675"/>
      <c r="R242" s="675"/>
      <c r="S242" s="675"/>
      <c r="T242" s="675"/>
      <c r="U242" s="675"/>
      <c r="V242" s="675"/>
      <c r="W242" s="675"/>
      <c r="X242" s="675"/>
      <c r="Y242" s="675"/>
      <c r="Z242" s="675"/>
    </row>
    <row r="243" spans="1:26" ht="15">
      <c r="A243" s="675"/>
      <c r="B243" s="675"/>
      <c r="C243" s="675"/>
      <c r="D243" s="675"/>
      <c r="E243" s="675"/>
      <c r="F243" s="675"/>
      <c r="G243" s="675"/>
      <c r="H243" s="675"/>
      <c r="I243" s="675"/>
      <c r="J243" s="675"/>
      <c r="K243" s="675"/>
      <c r="L243" s="675"/>
      <c r="M243" s="675"/>
      <c r="N243" s="675"/>
      <c r="O243" s="675"/>
      <c r="P243" s="675"/>
      <c r="Q243" s="675"/>
      <c r="R243" s="675"/>
      <c r="S243" s="675"/>
      <c r="T243" s="675"/>
      <c r="U243" s="675"/>
      <c r="V243" s="675"/>
      <c r="W243" s="675"/>
      <c r="X243" s="675"/>
      <c r="Y243" s="675"/>
      <c r="Z243" s="675"/>
    </row>
    <row r="244" spans="1:26" ht="15">
      <c r="A244" s="675"/>
      <c r="B244" s="675"/>
      <c r="C244" s="675"/>
      <c r="D244" s="675"/>
      <c r="E244" s="675"/>
      <c r="F244" s="675"/>
      <c r="G244" s="675"/>
      <c r="H244" s="675"/>
      <c r="I244" s="675"/>
      <c r="J244" s="675"/>
      <c r="K244" s="675"/>
      <c r="L244" s="675"/>
      <c r="M244" s="675"/>
      <c r="N244" s="675"/>
      <c r="O244" s="675"/>
      <c r="P244" s="675"/>
      <c r="Q244" s="675"/>
      <c r="R244" s="675"/>
      <c r="S244" s="675"/>
      <c r="T244" s="675"/>
      <c r="U244" s="675"/>
      <c r="V244" s="675"/>
      <c r="W244" s="675"/>
      <c r="X244" s="675"/>
      <c r="Y244" s="675"/>
      <c r="Z244" s="675"/>
    </row>
    <row r="245" spans="1:26" ht="15">
      <c r="A245" s="675"/>
      <c r="B245" s="675"/>
      <c r="C245" s="675"/>
      <c r="D245" s="675"/>
      <c r="E245" s="675"/>
      <c r="F245" s="675"/>
      <c r="G245" s="675"/>
      <c r="H245" s="675"/>
      <c r="I245" s="675"/>
      <c r="J245" s="675"/>
      <c r="K245" s="675"/>
      <c r="L245" s="675"/>
      <c r="M245" s="675"/>
      <c r="N245" s="675"/>
      <c r="O245" s="675"/>
      <c r="P245" s="675"/>
      <c r="Q245" s="675"/>
      <c r="R245" s="675"/>
      <c r="S245" s="675"/>
      <c r="T245" s="675"/>
      <c r="U245" s="675"/>
      <c r="V245" s="675"/>
      <c r="W245" s="675"/>
      <c r="X245" s="675"/>
      <c r="Y245" s="675"/>
      <c r="Z245" s="675"/>
    </row>
    <row r="246" spans="1:26" ht="15">
      <c r="A246" s="675"/>
      <c r="B246" s="675"/>
      <c r="C246" s="675"/>
      <c r="D246" s="675"/>
      <c r="E246" s="675"/>
      <c r="F246" s="675"/>
      <c r="G246" s="675"/>
      <c r="H246" s="675"/>
      <c r="I246" s="675"/>
      <c r="J246" s="675"/>
      <c r="K246" s="675"/>
      <c r="L246" s="675"/>
      <c r="M246" s="675"/>
      <c r="N246" s="675"/>
      <c r="O246" s="675"/>
      <c r="P246" s="675"/>
      <c r="Q246" s="675"/>
      <c r="R246" s="675"/>
      <c r="S246" s="675"/>
      <c r="T246" s="675"/>
      <c r="U246" s="675"/>
      <c r="V246" s="675"/>
      <c r="W246" s="675"/>
      <c r="X246" s="675"/>
      <c r="Y246" s="675"/>
      <c r="Z246" s="675"/>
    </row>
    <row r="247" spans="1:26" ht="15">
      <c r="A247" s="675"/>
      <c r="B247" s="675"/>
      <c r="C247" s="675"/>
      <c r="D247" s="675"/>
      <c r="E247" s="675"/>
      <c r="F247" s="675"/>
      <c r="G247" s="675"/>
      <c r="H247" s="675"/>
      <c r="I247" s="675"/>
      <c r="J247" s="675"/>
      <c r="K247" s="675"/>
      <c r="L247" s="675"/>
      <c r="M247" s="675"/>
      <c r="N247" s="675"/>
      <c r="O247" s="675"/>
      <c r="P247" s="675"/>
      <c r="Q247" s="675"/>
      <c r="R247" s="675"/>
      <c r="S247" s="675"/>
      <c r="T247" s="675"/>
      <c r="U247" s="675"/>
      <c r="V247" s="675"/>
      <c r="W247" s="675"/>
      <c r="X247" s="675"/>
      <c r="Y247" s="675"/>
      <c r="Z247" s="675"/>
    </row>
    <row r="248" spans="1:26" ht="15">
      <c r="A248" s="675"/>
      <c r="B248" s="675"/>
      <c r="C248" s="675"/>
      <c r="D248" s="675"/>
      <c r="E248" s="675"/>
      <c r="F248" s="675"/>
      <c r="G248" s="675"/>
      <c r="H248" s="675"/>
      <c r="I248" s="675"/>
      <c r="J248" s="675"/>
      <c r="K248" s="675"/>
      <c r="L248" s="675"/>
      <c r="M248" s="675"/>
      <c r="N248" s="675"/>
      <c r="O248" s="675"/>
      <c r="P248" s="675"/>
      <c r="Q248" s="675"/>
      <c r="R248" s="675"/>
      <c r="S248" s="675"/>
      <c r="T248" s="675"/>
      <c r="U248" s="675"/>
      <c r="V248" s="675"/>
      <c r="W248" s="675"/>
      <c r="X248" s="675"/>
      <c r="Y248" s="675"/>
      <c r="Z248" s="675"/>
    </row>
    <row r="249" spans="1:26" ht="15">
      <c r="A249" s="675"/>
      <c r="B249" s="675"/>
      <c r="C249" s="675"/>
      <c r="D249" s="675"/>
      <c r="E249" s="675"/>
      <c r="F249" s="675"/>
      <c r="G249" s="675"/>
      <c r="H249" s="675"/>
      <c r="I249" s="675"/>
      <c r="J249" s="675"/>
      <c r="K249" s="675"/>
      <c r="L249" s="675"/>
      <c r="M249" s="675"/>
      <c r="N249" s="675"/>
      <c r="O249" s="675"/>
      <c r="P249" s="675"/>
      <c r="Q249" s="675"/>
      <c r="R249" s="675"/>
      <c r="S249" s="675"/>
      <c r="T249" s="675"/>
      <c r="U249" s="675"/>
      <c r="V249" s="675"/>
      <c r="W249" s="675"/>
      <c r="X249" s="675"/>
      <c r="Y249" s="675"/>
      <c r="Z249" s="675"/>
    </row>
    <row r="250" spans="1:26" ht="15">
      <c r="A250" s="675"/>
      <c r="B250" s="675"/>
      <c r="C250" s="675"/>
      <c r="D250" s="675"/>
      <c r="E250" s="675"/>
      <c r="F250" s="675"/>
      <c r="G250" s="675"/>
      <c r="H250" s="675"/>
      <c r="I250" s="675"/>
      <c r="J250" s="675"/>
      <c r="K250" s="675"/>
      <c r="L250" s="675"/>
      <c r="M250" s="675"/>
      <c r="N250" s="675"/>
      <c r="O250" s="675"/>
      <c r="P250" s="675"/>
      <c r="Q250" s="675"/>
      <c r="R250" s="675"/>
      <c r="S250" s="675"/>
      <c r="T250" s="675"/>
      <c r="U250" s="675"/>
      <c r="V250" s="675"/>
      <c r="W250" s="675"/>
      <c r="X250" s="675"/>
      <c r="Y250" s="675"/>
      <c r="Z250" s="675"/>
    </row>
    <row r="251" spans="1:26" ht="15">
      <c r="A251" s="675"/>
      <c r="B251" s="675"/>
      <c r="C251" s="675"/>
      <c r="D251" s="675"/>
      <c r="E251" s="675"/>
      <c r="F251" s="675"/>
      <c r="G251" s="675"/>
      <c r="H251" s="675"/>
      <c r="I251" s="675"/>
      <c r="J251" s="675"/>
      <c r="K251" s="675"/>
      <c r="L251" s="675"/>
      <c r="M251" s="675"/>
      <c r="N251" s="675"/>
      <c r="O251" s="675"/>
      <c r="P251" s="675"/>
      <c r="Q251" s="675"/>
      <c r="R251" s="675"/>
      <c r="S251" s="675"/>
      <c r="T251" s="675"/>
      <c r="U251" s="675"/>
      <c r="V251" s="675"/>
      <c r="W251" s="675"/>
      <c r="X251" s="675"/>
      <c r="Y251" s="675"/>
      <c r="Z251" s="675"/>
    </row>
    <row r="252" spans="1:26" ht="15">
      <c r="A252" s="675"/>
      <c r="B252" s="675"/>
      <c r="C252" s="675"/>
      <c r="D252" s="675"/>
      <c r="E252" s="675"/>
      <c r="F252" s="675"/>
      <c r="G252" s="675"/>
      <c r="H252" s="675"/>
      <c r="I252" s="675"/>
      <c r="J252" s="675"/>
      <c r="K252" s="675"/>
      <c r="L252" s="675"/>
      <c r="M252" s="675"/>
      <c r="N252" s="675"/>
      <c r="O252" s="675"/>
      <c r="P252" s="675"/>
      <c r="Q252" s="675"/>
      <c r="R252" s="675"/>
      <c r="S252" s="675"/>
      <c r="T252" s="675"/>
      <c r="U252" s="675"/>
      <c r="V252" s="675"/>
      <c r="W252" s="675"/>
      <c r="X252" s="675"/>
      <c r="Y252" s="675"/>
      <c r="Z252" s="675"/>
    </row>
    <row r="253" spans="1:26" ht="15">
      <c r="A253" s="675"/>
      <c r="B253" s="675"/>
      <c r="C253" s="675"/>
      <c r="D253" s="675"/>
      <c r="E253" s="675"/>
      <c r="F253" s="675"/>
      <c r="G253" s="675"/>
      <c r="H253" s="675"/>
      <c r="I253" s="675"/>
      <c r="J253" s="675"/>
      <c r="K253" s="675"/>
      <c r="L253" s="675"/>
      <c r="M253" s="675"/>
      <c r="N253" s="675"/>
      <c r="O253" s="675"/>
      <c r="P253" s="675"/>
      <c r="Q253" s="675"/>
      <c r="R253" s="675"/>
      <c r="S253" s="675"/>
      <c r="T253" s="675"/>
      <c r="U253" s="675"/>
      <c r="V253" s="675"/>
      <c r="W253" s="675"/>
      <c r="X253" s="675"/>
      <c r="Y253" s="675"/>
      <c r="Z253" s="675"/>
    </row>
    <row r="254" spans="1:26" ht="15">
      <c r="A254" s="675"/>
      <c r="B254" s="675"/>
      <c r="C254" s="675"/>
      <c r="D254" s="675"/>
      <c r="E254" s="675"/>
      <c r="F254" s="675"/>
      <c r="G254" s="675"/>
      <c r="H254" s="675"/>
      <c r="I254" s="675"/>
      <c r="J254" s="675"/>
      <c r="K254" s="675"/>
      <c r="L254" s="675"/>
      <c r="M254" s="675"/>
      <c r="N254" s="675"/>
      <c r="O254" s="675"/>
      <c r="P254" s="675"/>
      <c r="Q254" s="675"/>
      <c r="R254" s="675"/>
      <c r="S254" s="675"/>
      <c r="T254" s="675"/>
      <c r="U254" s="675"/>
      <c r="V254" s="675"/>
      <c r="W254" s="675"/>
      <c r="X254" s="675"/>
      <c r="Y254" s="675"/>
      <c r="Z254" s="675"/>
    </row>
    <row r="255" spans="1:26" ht="15">
      <c r="A255" s="675"/>
      <c r="B255" s="675"/>
      <c r="C255" s="675"/>
      <c r="D255" s="675"/>
      <c r="E255" s="675"/>
      <c r="F255" s="675"/>
      <c r="G255" s="675"/>
      <c r="H255" s="675"/>
      <c r="I255" s="675"/>
      <c r="J255" s="675"/>
      <c r="K255" s="675"/>
      <c r="L255" s="675"/>
      <c r="M255" s="675"/>
      <c r="N255" s="675"/>
      <c r="O255" s="675"/>
      <c r="P255" s="675"/>
      <c r="Q255" s="675"/>
      <c r="R255" s="675"/>
      <c r="S255" s="675"/>
      <c r="T255" s="675"/>
      <c r="U255" s="675"/>
      <c r="V255" s="675"/>
      <c r="W255" s="675"/>
      <c r="X255" s="675"/>
      <c r="Y255" s="675"/>
      <c r="Z255" s="675"/>
    </row>
    <row r="256" spans="1:26" ht="15">
      <c r="A256" s="675"/>
      <c r="B256" s="675"/>
      <c r="C256" s="675"/>
      <c r="D256" s="675"/>
      <c r="E256" s="675"/>
      <c r="F256" s="675"/>
      <c r="G256" s="675"/>
      <c r="H256" s="675"/>
      <c r="I256" s="675"/>
      <c r="J256" s="675"/>
      <c r="K256" s="675"/>
      <c r="L256" s="675"/>
      <c r="M256" s="675"/>
      <c r="N256" s="675"/>
      <c r="O256" s="675"/>
      <c r="P256" s="675"/>
      <c r="Q256" s="675"/>
      <c r="R256" s="675"/>
      <c r="S256" s="675"/>
      <c r="T256" s="675"/>
      <c r="U256" s="675"/>
      <c r="V256" s="675"/>
      <c r="W256" s="675"/>
      <c r="X256" s="675"/>
      <c r="Y256" s="675"/>
      <c r="Z256" s="675"/>
    </row>
    <row r="257" spans="1:26" ht="15">
      <c r="A257" s="675"/>
      <c r="B257" s="675"/>
      <c r="C257" s="675"/>
      <c r="D257" s="675"/>
      <c r="E257" s="675"/>
      <c r="F257" s="675"/>
      <c r="G257" s="675"/>
      <c r="H257" s="675"/>
      <c r="I257" s="675"/>
      <c r="J257" s="675"/>
      <c r="K257" s="675"/>
      <c r="L257" s="675"/>
      <c r="M257" s="675"/>
      <c r="N257" s="675"/>
      <c r="O257" s="675"/>
      <c r="P257" s="675"/>
      <c r="Q257" s="675"/>
      <c r="R257" s="675"/>
      <c r="S257" s="675"/>
      <c r="T257" s="675"/>
      <c r="U257" s="675"/>
      <c r="V257" s="675"/>
      <c r="W257" s="675"/>
      <c r="X257" s="675"/>
      <c r="Y257" s="675"/>
      <c r="Z257" s="675"/>
    </row>
    <row r="258" spans="1:26" ht="15">
      <c r="A258" s="675"/>
      <c r="B258" s="675"/>
      <c r="C258" s="675"/>
      <c r="D258" s="675"/>
      <c r="E258" s="675"/>
      <c r="F258" s="675"/>
      <c r="G258" s="675"/>
      <c r="H258" s="675"/>
      <c r="I258" s="675"/>
      <c r="J258" s="675"/>
      <c r="K258" s="675"/>
      <c r="L258" s="675"/>
      <c r="M258" s="675"/>
      <c r="N258" s="675"/>
      <c r="O258" s="675"/>
      <c r="P258" s="675"/>
      <c r="Q258" s="675"/>
      <c r="R258" s="675"/>
      <c r="S258" s="675"/>
      <c r="T258" s="675"/>
      <c r="U258" s="675"/>
      <c r="V258" s="675"/>
      <c r="W258" s="675"/>
      <c r="X258" s="675"/>
      <c r="Y258" s="675"/>
      <c r="Z258" s="675"/>
    </row>
    <row r="259" spans="1:26" ht="15">
      <c r="A259" s="675"/>
      <c r="B259" s="675"/>
      <c r="C259" s="675"/>
      <c r="D259" s="675"/>
      <c r="E259" s="675"/>
      <c r="F259" s="675"/>
      <c r="G259" s="675"/>
      <c r="H259" s="675"/>
      <c r="I259" s="675"/>
      <c r="J259" s="675"/>
      <c r="K259" s="675"/>
      <c r="L259" s="675"/>
      <c r="M259" s="675"/>
      <c r="N259" s="675"/>
      <c r="O259" s="675"/>
      <c r="P259" s="675"/>
      <c r="Q259" s="675"/>
      <c r="R259" s="675"/>
      <c r="S259" s="675"/>
      <c r="T259" s="675"/>
      <c r="U259" s="675"/>
      <c r="V259" s="675"/>
      <c r="W259" s="675"/>
      <c r="X259" s="675"/>
      <c r="Y259" s="675"/>
      <c r="Z259" s="675"/>
    </row>
    <row r="260" spans="1:26" ht="15">
      <c r="A260" s="675"/>
      <c r="B260" s="675"/>
      <c r="C260" s="675"/>
      <c r="D260" s="675"/>
      <c r="E260" s="675"/>
      <c r="F260" s="675"/>
      <c r="G260" s="675"/>
      <c r="H260" s="675"/>
      <c r="I260" s="675"/>
      <c r="J260" s="675"/>
      <c r="K260" s="675"/>
      <c r="L260" s="675"/>
      <c r="M260" s="675"/>
      <c r="N260" s="675"/>
      <c r="O260" s="675"/>
      <c r="P260" s="675"/>
      <c r="Q260" s="675"/>
      <c r="R260" s="675"/>
      <c r="S260" s="675"/>
      <c r="T260" s="675"/>
      <c r="U260" s="675"/>
      <c r="V260" s="675"/>
      <c r="W260" s="675"/>
      <c r="X260" s="675"/>
      <c r="Y260" s="675"/>
      <c r="Z260" s="675"/>
    </row>
    <row r="261" spans="1:26" ht="15">
      <c r="A261" s="675"/>
      <c r="B261" s="675"/>
      <c r="C261" s="675"/>
      <c r="D261" s="675"/>
      <c r="E261" s="675"/>
      <c r="F261" s="675"/>
      <c r="G261" s="675"/>
      <c r="H261" s="675"/>
      <c r="I261" s="675"/>
      <c r="J261" s="675"/>
      <c r="K261" s="675"/>
      <c r="L261" s="675"/>
      <c r="M261" s="675"/>
      <c r="N261" s="675"/>
      <c r="O261" s="675"/>
      <c r="P261" s="675"/>
      <c r="Q261" s="675"/>
      <c r="R261" s="675"/>
      <c r="S261" s="675"/>
      <c r="T261" s="675"/>
      <c r="U261" s="675"/>
      <c r="V261" s="675"/>
      <c r="W261" s="675"/>
      <c r="X261" s="675"/>
      <c r="Y261" s="675"/>
      <c r="Z261" s="675"/>
    </row>
    <row r="262" spans="1:26" ht="15">
      <c r="A262" s="675"/>
      <c r="B262" s="675"/>
      <c r="C262" s="675"/>
      <c r="D262" s="675"/>
      <c r="E262" s="675"/>
      <c r="F262" s="675"/>
      <c r="G262" s="675"/>
      <c r="H262" s="675"/>
      <c r="I262" s="675"/>
      <c r="J262" s="675"/>
      <c r="K262" s="675"/>
      <c r="L262" s="675"/>
      <c r="M262" s="675"/>
      <c r="N262" s="675"/>
      <c r="O262" s="675"/>
      <c r="P262" s="675"/>
      <c r="Q262" s="675"/>
      <c r="R262" s="675"/>
      <c r="S262" s="675"/>
      <c r="T262" s="675"/>
      <c r="U262" s="675"/>
      <c r="V262" s="675"/>
      <c r="W262" s="675"/>
      <c r="X262" s="675"/>
      <c r="Y262" s="675"/>
      <c r="Z262" s="675"/>
    </row>
    <row r="263" spans="1:26" ht="15">
      <c r="A263" s="675"/>
      <c r="B263" s="675"/>
      <c r="C263" s="675"/>
      <c r="D263" s="675"/>
      <c r="E263" s="675"/>
      <c r="F263" s="675"/>
      <c r="G263" s="675"/>
      <c r="H263" s="675"/>
      <c r="I263" s="675"/>
      <c r="J263" s="675"/>
      <c r="K263" s="675"/>
      <c r="L263" s="675"/>
      <c r="M263" s="675"/>
      <c r="N263" s="675"/>
      <c r="O263" s="675"/>
      <c r="P263" s="675"/>
      <c r="Q263" s="675"/>
      <c r="R263" s="675"/>
      <c r="S263" s="675"/>
      <c r="T263" s="675"/>
      <c r="U263" s="675"/>
      <c r="V263" s="675"/>
      <c r="W263" s="675"/>
      <c r="X263" s="675"/>
      <c r="Y263" s="675"/>
      <c r="Z263" s="675"/>
    </row>
    <row r="264" spans="1:26" ht="15">
      <c r="A264" s="675"/>
      <c r="B264" s="675"/>
      <c r="C264" s="675"/>
      <c r="D264" s="675"/>
      <c r="E264" s="675"/>
      <c r="F264" s="675"/>
      <c r="G264" s="675"/>
      <c r="H264" s="675"/>
      <c r="I264" s="675"/>
      <c r="J264" s="675"/>
      <c r="K264" s="675"/>
      <c r="L264" s="675"/>
      <c r="M264" s="675"/>
      <c r="N264" s="675"/>
      <c r="O264" s="675"/>
      <c r="P264" s="675"/>
      <c r="Q264" s="675"/>
      <c r="R264" s="675"/>
      <c r="S264" s="675"/>
      <c r="T264" s="675"/>
      <c r="U264" s="675"/>
      <c r="V264" s="675"/>
      <c r="W264" s="675"/>
      <c r="X264" s="675"/>
      <c r="Y264" s="675"/>
      <c r="Z264" s="675"/>
    </row>
    <row r="265" spans="1:26" ht="15">
      <c r="A265" s="675"/>
      <c r="B265" s="675"/>
      <c r="C265" s="675"/>
      <c r="D265" s="675"/>
      <c r="E265" s="675"/>
      <c r="F265" s="675"/>
      <c r="G265" s="675"/>
      <c r="H265" s="675"/>
      <c r="I265" s="675"/>
      <c r="J265" s="675"/>
      <c r="K265" s="675"/>
      <c r="L265" s="675"/>
      <c r="M265" s="675"/>
      <c r="N265" s="675"/>
      <c r="O265" s="675"/>
      <c r="P265" s="675"/>
      <c r="Q265" s="675"/>
      <c r="R265" s="675"/>
      <c r="S265" s="675"/>
      <c r="T265" s="675"/>
      <c r="U265" s="675"/>
      <c r="V265" s="675"/>
      <c r="W265" s="675"/>
      <c r="X265" s="675"/>
      <c r="Y265" s="675"/>
      <c r="Z265" s="675"/>
    </row>
    <row r="266" spans="1:26" ht="15">
      <c r="A266" s="675"/>
      <c r="B266" s="675"/>
      <c r="C266" s="675"/>
      <c r="D266" s="675"/>
      <c r="E266" s="675"/>
      <c r="F266" s="675"/>
      <c r="G266" s="675"/>
      <c r="H266" s="675"/>
      <c r="I266" s="675"/>
      <c r="J266" s="675"/>
      <c r="K266" s="675"/>
      <c r="L266" s="675"/>
      <c r="M266" s="675"/>
      <c r="N266" s="675"/>
      <c r="O266" s="675"/>
      <c r="P266" s="675"/>
      <c r="Q266" s="675"/>
      <c r="R266" s="675"/>
      <c r="S266" s="675"/>
      <c r="T266" s="675"/>
      <c r="U266" s="675"/>
      <c r="V266" s="675"/>
      <c r="W266" s="675"/>
      <c r="X266" s="675"/>
      <c r="Y266" s="675"/>
      <c r="Z266" s="675"/>
    </row>
    <row r="267" spans="1:26" ht="15">
      <c r="A267" s="675"/>
      <c r="B267" s="675"/>
      <c r="C267" s="675"/>
      <c r="D267" s="675"/>
      <c r="E267" s="675"/>
      <c r="F267" s="675"/>
      <c r="G267" s="675"/>
      <c r="H267" s="675"/>
      <c r="I267" s="675"/>
      <c r="J267" s="675"/>
      <c r="K267" s="675"/>
      <c r="L267" s="675"/>
      <c r="M267" s="675"/>
      <c r="N267" s="675"/>
      <c r="O267" s="675"/>
      <c r="P267" s="675"/>
      <c r="Q267" s="675"/>
      <c r="R267" s="675"/>
      <c r="S267" s="675"/>
      <c r="T267" s="675"/>
      <c r="U267" s="675"/>
      <c r="V267" s="675"/>
      <c r="W267" s="675"/>
      <c r="X267" s="675"/>
      <c r="Y267" s="675"/>
      <c r="Z267" s="675"/>
    </row>
    <row r="268" spans="1:26" ht="15">
      <c r="A268" s="675"/>
      <c r="B268" s="675"/>
      <c r="C268" s="675"/>
      <c r="D268" s="675"/>
      <c r="E268" s="675"/>
      <c r="F268" s="675"/>
      <c r="G268" s="675"/>
      <c r="H268" s="675"/>
      <c r="I268" s="675"/>
      <c r="J268" s="675"/>
      <c r="K268" s="675"/>
      <c r="L268" s="675"/>
      <c r="M268" s="675"/>
      <c r="N268" s="675"/>
      <c r="O268" s="675"/>
      <c r="P268" s="675"/>
      <c r="Q268" s="675"/>
      <c r="R268" s="675"/>
      <c r="S268" s="675"/>
      <c r="T268" s="675"/>
      <c r="U268" s="675"/>
      <c r="V268" s="675"/>
      <c r="W268" s="675"/>
      <c r="X268" s="675"/>
      <c r="Y268" s="675"/>
      <c r="Z268" s="675"/>
    </row>
    <row r="269" spans="1:26" ht="15">
      <c r="A269" s="675"/>
      <c r="B269" s="675"/>
      <c r="C269" s="675"/>
      <c r="D269" s="675"/>
      <c r="E269" s="675"/>
      <c r="F269" s="675"/>
      <c r="G269" s="675"/>
      <c r="H269" s="675"/>
      <c r="I269" s="675"/>
      <c r="J269" s="675"/>
      <c r="K269" s="675"/>
      <c r="L269" s="675"/>
      <c r="M269" s="675"/>
      <c r="N269" s="675"/>
      <c r="O269" s="675"/>
      <c r="P269" s="675"/>
      <c r="Q269" s="675"/>
      <c r="R269" s="675"/>
      <c r="S269" s="675"/>
      <c r="T269" s="675"/>
      <c r="U269" s="675"/>
      <c r="V269" s="675"/>
      <c r="W269" s="675"/>
      <c r="X269" s="675"/>
      <c r="Y269" s="675"/>
      <c r="Z269" s="675"/>
    </row>
    <row r="270" spans="1:26" ht="15">
      <c r="A270" s="675"/>
      <c r="B270" s="675"/>
      <c r="C270" s="675"/>
      <c r="D270" s="675"/>
      <c r="E270" s="675"/>
      <c r="F270" s="675"/>
      <c r="G270" s="675"/>
      <c r="H270" s="675"/>
      <c r="I270" s="675"/>
      <c r="J270" s="675"/>
      <c r="K270" s="675"/>
      <c r="L270" s="675"/>
      <c r="M270" s="675"/>
      <c r="N270" s="675"/>
      <c r="O270" s="675"/>
      <c r="P270" s="675"/>
      <c r="Q270" s="675"/>
      <c r="R270" s="675"/>
      <c r="S270" s="675"/>
      <c r="T270" s="675"/>
      <c r="U270" s="675"/>
      <c r="V270" s="675"/>
      <c r="W270" s="675"/>
      <c r="X270" s="675"/>
      <c r="Y270" s="675"/>
      <c r="Z270" s="675"/>
    </row>
    <row r="271" spans="1:26" ht="15">
      <c r="A271" s="675"/>
      <c r="B271" s="675"/>
      <c r="C271" s="675"/>
      <c r="D271" s="675"/>
      <c r="E271" s="675"/>
      <c r="F271" s="675"/>
      <c r="G271" s="675"/>
      <c r="H271" s="675"/>
      <c r="I271" s="675"/>
      <c r="J271" s="675"/>
      <c r="K271" s="675"/>
      <c r="L271" s="675"/>
      <c r="M271" s="675"/>
      <c r="N271" s="675"/>
      <c r="O271" s="675"/>
      <c r="P271" s="675"/>
      <c r="Q271" s="675"/>
      <c r="R271" s="675"/>
      <c r="S271" s="675"/>
      <c r="T271" s="675"/>
      <c r="U271" s="675"/>
      <c r="V271" s="675"/>
      <c r="W271" s="675"/>
      <c r="X271" s="675"/>
      <c r="Y271" s="675"/>
      <c r="Z271" s="675"/>
    </row>
    <row r="272" spans="1:26" ht="15">
      <c r="A272" s="675"/>
      <c r="B272" s="675"/>
      <c r="C272" s="675"/>
      <c r="D272" s="675"/>
      <c r="E272" s="675"/>
      <c r="F272" s="675"/>
      <c r="G272" s="675"/>
      <c r="H272" s="675"/>
      <c r="I272" s="675"/>
      <c r="J272" s="675"/>
      <c r="K272" s="675"/>
      <c r="L272" s="675"/>
      <c r="M272" s="675"/>
      <c r="N272" s="675"/>
      <c r="O272" s="675"/>
      <c r="P272" s="675"/>
      <c r="Q272" s="675"/>
      <c r="R272" s="675"/>
      <c r="S272" s="675"/>
      <c r="T272" s="675"/>
      <c r="U272" s="675"/>
      <c r="V272" s="675"/>
      <c r="W272" s="675"/>
      <c r="X272" s="675"/>
      <c r="Y272" s="675"/>
      <c r="Z272" s="675"/>
    </row>
    <row r="273" spans="1:26" ht="15">
      <c r="A273" s="675"/>
      <c r="B273" s="675"/>
      <c r="C273" s="675"/>
      <c r="D273" s="675"/>
      <c r="E273" s="675"/>
      <c r="F273" s="675"/>
      <c r="G273" s="675"/>
      <c r="H273" s="675"/>
      <c r="I273" s="675"/>
      <c r="J273" s="675"/>
      <c r="K273" s="675"/>
      <c r="L273" s="675"/>
      <c r="M273" s="675"/>
      <c r="N273" s="675"/>
      <c r="O273" s="675"/>
      <c r="P273" s="675"/>
      <c r="Q273" s="675"/>
      <c r="R273" s="675"/>
      <c r="S273" s="675"/>
      <c r="T273" s="675"/>
      <c r="U273" s="675"/>
      <c r="V273" s="675"/>
      <c r="W273" s="675"/>
      <c r="X273" s="675"/>
      <c r="Y273" s="675"/>
      <c r="Z273" s="675"/>
    </row>
    <row r="274" spans="1:26" ht="15">
      <c r="A274" s="675"/>
      <c r="B274" s="675"/>
      <c r="C274" s="675"/>
      <c r="D274" s="675"/>
      <c r="E274" s="675"/>
      <c r="F274" s="675"/>
      <c r="G274" s="675"/>
      <c r="H274" s="675"/>
      <c r="I274" s="675"/>
      <c r="J274" s="675"/>
      <c r="K274" s="675"/>
      <c r="L274" s="675"/>
      <c r="M274" s="675"/>
      <c r="N274" s="675"/>
      <c r="O274" s="675"/>
      <c r="P274" s="675"/>
      <c r="Q274" s="675"/>
      <c r="R274" s="675"/>
      <c r="S274" s="675"/>
      <c r="T274" s="675"/>
      <c r="U274" s="675"/>
      <c r="V274" s="675"/>
      <c r="W274" s="675"/>
      <c r="X274" s="675"/>
      <c r="Y274" s="675"/>
      <c r="Z274" s="675"/>
    </row>
    <row r="275" spans="1:26" ht="15">
      <c r="A275" s="675"/>
      <c r="B275" s="675"/>
      <c r="C275" s="675"/>
      <c r="D275" s="675"/>
      <c r="E275" s="675"/>
      <c r="F275" s="675"/>
      <c r="G275" s="675"/>
      <c r="H275" s="675"/>
      <c r="I275" s="675"/>
      <c r="J275" s="675"/>
      <c r="K275" s="675"/>
      <c r="L275" s="675"/>
      <c r="M275" s="675"/>
      <c r="N275" s="675"/>
      <c r="O275" s="675"/>
      <c r="P275" s="675"/>
      <c r="Q275" s="675"/>
      <c r="R275" s="675"/>
      <c r="S275" s="675"/>
      <c r="T275" s="675"/>
      <c r="U275" s="675"/>
      <c r="V275" s="675"/>
      <c r="W275" s="675"/>
      <c r="X275" s="675"/>
      <c r="Y275" s="675"/>
      <c r="Z275" s="675"/>
    </row>
    <row r="276" spans="1:26" ht="15">
      <c r="A276" s="675"/>
      <c r="B276" s="675"/>
      <c r="C276" s="675"/>
      <c r="D276" s="675"/>
      <c r="E276" s="675"/>
      <c r="F276" s="675"/>
      <c r="G276" s="675"/>
      <c r="H276" s="675"/>
      <c r="I276" s="675"/>
      <c r="J276" s="675"/>
      <c r="K276" s="675"/>
      <c r="L276" s="675"/>
      <c r="M276" s="675"/>
      <c r="N276" s="675"/>
      <c r="O276" s="675"/>
      <c r="P276" s="675"/>
      <c r="Q276" s="675"/>
      <c r="R276" s="675"/>
      <c r="S276" s="675"/>
      <c r="T276" s="675"/>
      <c r="U276" s="675"/>
      <c r="V276" s="675"/>
      <c r="W276" s="675"/>
      <c r="X276" s="675"/>
      <c r="Y276" s="675"/>
      <c r="Z276" s="675"/>
    </row>
    <row r="277" spans="1:26" ht="15">
      <c r="A277" s="675"/>
      <c r="B277" s="675"/>
      <c r="C277" s="675"/>
      <c r="D277" s="675"/>
      <c r="E277" s="675"/>
      <c r="F277" s="675"/>
      <c r="G277" s="675"/>
      <c r="H277" s="675"/>
      <c r="I277" s="675"/>
      <c r="J277" s="675"/>
      <c r="K277" s="675"/>
      <c r="L277" s="675"/>
      <c r="M277" s="675"/>
      <c r="N277" s="675"/>
      <c r="O277" s="675"/>
      <c r="P277" s="675"/>
      <c r="Q277" s="675"/>
      <c r="R277" s="675"/>
      <c r="S277" s="675"/>
      <c r="T277" s="675"/>
      <c r="U277" s="675"/>
      <c r="V277" s="675"/>
      <c r="W277" s="675"/>
      <c r="X277" s="675"/>
      <c r="Y277" s="675"/>
      <c r="Z277" s="675"/>
    </row>
    <row r="278" spans="1:26" ht="15">
      <c r="A278" s="675"/>
      <c r="B278" s="675"/>
      <c r="C278" s="675"/>
      <c r="D278" s="675"/>
      <c r="E278" s="675"/>
      <c r="F278" s="675"/>
      <c r="G278" s="675"/>
      <c r="H278" s="675"/>
      <c r="I278" s="675"/>
      <c r="J278" s="675"/>
      <c r="K278" s="675"/>
      <c r="L278" s="675"/>
      <c r="M278" s="675"/>
      <c r="N278" s="675"/>
      <c r="O278" s="675"/>
      <c r="P278" s="675"/>
      <c r="Q278" s="675"/>
      <c r="R278" s="675"/>
      <c r="S278" s="675"/>
      <c r="T278" s="675"/>
      <c r="U278" s="675"/>
      <c r="V278" s="675"/>
      <c r="W278" s="675"/>
      <c r="X278" s="675"/>
      <c r="Y278" s="675"/>
      <c r="Z278" s="675"/>
    </row>
    <row r="279" spans="1:26" ht="15">
      <c r="A279" s="675"/>
      <c r="B279" s="675"/>
      <c r="C279" s="675"/>
      <c r="D279" s="675"/>
      <c r="E279" s="675"/>
      <c r="F279" s="675"/>
      <c r="G279" s="675"/>
      <c r="H279" s="675"/>
      <c r="I279" s="675"/>
      <c r="J279" s="675"/>
      <c r="K279" s="675"/>
      <c r="L279" s="675"/>
      <c r="M279" s="675"/>
      <c r="N279" s="675"/>
      <c r="O279" s="675"/>
      <c r="P279" s="675"/>
      <c r="Q279" s="675"/>
      <c r="R279" s="675"/>
      <c r="S279" s="675"/>
      <c r="T279" s="675"/>
      <c r="U279" s="675"/>
      <c r="V279" s="675"/>
      <c r="W279" s="675"/>
      <c r="X279" s="675"/>
      <c r="Y279" s="675"/>
      <c r="Z279" s="675"/>
    </row>
    <row r="280" spans="1:26" ht="15">
      <c r="A280" s="675"/>
      <c r="B280" s="675"/>
      <c r="C280" s="675"/>
      <c r="D280" s="675"/>
      <c r="E280" s="675"/>
      <c r="F280" s="675"/>
      <c r="G280" s="675"/>
      <c r="H280" s="675"/>
      <c r="I280" s="675"/>
      <c r="J280" s="675"/>
      <c r="K280" s="675"/>
      <c r="L280" s="675"/>
      <c r="M280" s="675"/>
      <c r="N280" s="675"/>
      <c r="O280" s="675"/>
      <c r="P280" s="675"/>
      <c r="Q280" s="675"/>
      <c r="R280" s="675"/>
      <c r="S280" s="675"/>
      <c r="T280" s="675"/>
      <c r="U280" s="675"/>
      <c r="V280" s="675"/>
      <c r="W280" s="675"/>
      <c r="X280" s="675"/>
      <c r="Y280" s="675"/>
      <c r="Z280" s="675"/>
    </row>
    <row r="281" spans="1:26" ht="15">
      <c r="A281" s="675"/>
      <c r="B281" s="675"/>
      <c r="C281" s="675"/>
      <c r="D281" s="675"/>
      <c r="E281" s="675"/>
      <c r="F281" s="675"/>
      <c r="G281" s="675"/>
      <c r="H281" s="675"/>
      <c r="I281" s="675"/>
      <c r="J281" s="675"/>
      <c r="K281" s="675"/>
      <c r="L281" s="675"/>
      <c r="M281" s="675"/>
      <c r="N281" s="675"/>
      <c r="O281" s="675"/>
      <c r="P281" s="675"/>
      <c r="Q281" s="675"/>
      <c r="R281" s="675"/>
      <c r="S281" s="675"/>
      <c r="T281" s="675"/>
      <c r="U281" s="675"/>
      <c r="V281" s="675"/>
      <c r="W281" s="675"/>
      <c r="X281" s="675"/>
      <c r="Y281" s="675"/>
      <c r="Z281" s="675"/>
    </row>
    <row r="282" spans="1:26" ht="15">
      <c r="A282" s="675"/>
      <c r="B282" s="675"/>
      <c r="C282" s="675"/>
      <c r="D282" s="675"/>
      <c r="E282" s="675"/>
      <c r="F282" s="675"/>
      <c r="G282" s="675"/>
      <c r="H282" s="675"/>
      <c r="I282" s="675"/>
      <c r="J282" s="675"/>
      <c r="K282" s="675"/>
      <c r="L282" s="675"/>
      <c r="M282" s="675"/>
      <c r="N282" s="675"/>
      <c r="O282" s="675"/>
      <c r="P282" s="675"/>
      <c r="Q282" s="675"/>
      <c r="R282" s="675"/>
      <c r="S282" s="675"/>
      <c r="T282" s="675"/>
      <c r="U282" s="675"/>
      <c r="V282" s="675"/>
      <c r="W282" s="675"/>
      <c r="X282" s="675"/>
      <c r="Y282" s="675"/>
      <c r="Z282" s="675"/>
    </row>
    <row r="283" spans="1:26" ht="15">
      <c r="A283" s="675"/>
      <c r="B283" s="675"/>
      <c r="C283" s="675"/>
      <c r="D283" s="675"/>
      <c r="E283" s="675"/>
      <c r="F283" s="675"/>
      <c r="G283" s="675"/>
      <c r="H283" s="675"/>
      <c r="I283" s="675"/>
      <c r="J283" s="675"/>
      <c r="K283" s="675"/>
      <c r="L283" s="675"/>
      <c r="M283" s="675"/>
      <c r="N283" s="675"/>
      <c r="O283" s="675"/>
      <c r="P283" s="675"/>
      <c r="Q283" s="675"/>
      <c r="R283" s="675"/>
      <c r="S283" s="675"/>
      <c r="T283" s="675"/>
      <c r="U283" s="675"/>
      <c r="V283" s="675"/>
      <c r="W283" s="675"/>
      <c r="X283" s="675"/>
      <c r="Y283" s="675"/>
      <c r="Z283" s="675"/>
    </row>
    <row r="284" spans="1:26" ht="15">
      <c r="A284" s="675"/>
      <c r="B284" s="675"/>
      <c r="C284" s="675"/>
      <c r="D284" s="675"/>
      <c r="E284" s="675"/>
      <c r="F284" s="675"/>
      <c r="G284" s="675"/>
      <c r="H284" s="675"/>
      <c r="I284" s="675"/>
      <c r="J284" s="675"/>
      <c r="K284" s="675"/>
      <c r="L284" s="675"/>
      <c r="M284" s="675"/>
      <c r="N284" s="675"/>
      <c r="O284" s="675"/>
      <c r="P284" s="675"/>
      <c r="Q284" s="675"/>
      <c r="R284" s="675"/>
      <c r="S284" s="675"/>
      <c r="T284" s="675"/>
      <c r="U284" s="675"/>
      <c r="V284" s="675"/>
      <c r="W284" s="675"/>
      <c r="X284" s="675"/>
      <c r="Y284" s="675"/>
      <c r="Z284" s="675"/>
    </row>
    <row r="285" spans="1:26" ht="15">
      <c r="A285" s="675"/>
      <c r="B285" s="675"/>
      <c r="C285" s="675"/>
      <c r="D285" s="675"/>
      <c r="E285" s="675"/>
      <c r="F285" s="675"/>
      <c r="G285" s="675"/>
      <c r="H285" s="675"/>
      <c r="I285" s="675"/>
      <c r="J285" s="675"/>
      <c r="K285" s="675"/>
      <c r="L285" s="675"/>
      <c r="M285" s="675"/>
      <c r="N285" s="675"/>
      <c r="O285" s="675"/>
      <c r="P285" s="675"/>
      <c r="Q285" s="675"/>
      <c r="R285" s="675"/>
      <c r="S285" s="675"/>
      <c r="T285" s="675"/>
      <c r="U285" s="675"/>
      <c r="V285" s="675"/>
      <c r="W285" s="675"/>
      <c r="X285" s="675"/>
      <c r="Y285" s="675"/>
      <c r="Z285" s="675"/>
    </row>
    <row r="286" spans="1:26" ht="15">
      <c r="A286" s="675"/>
      <c r="B286" s="675"/>
      <c r="C286" s="675"/>
      <c r="D286" s="675"/>
      <c r="E286" s="675"/>
      <c r="F286" s="675"/>
      <c r="G286" s="675"/>
      <c r="H286" s="675"/>
      <c r="I286" s="675"/>
      <c r="J286" s="675"/>
      <c r="K286" s="675"/>
      <c r="L286" s="675"/>
      <c r="M286" s="675"/>
      <c r="N286" s="675"/>
      <c r="O286" s="675"/>
      <c r="P286" s="675"/>
      <c r="Q286" s="675"/>
      <c r="R286" s="675"/>
      <c r="S286" s="675"/>
      <c r="T286" s="675"/>
      <c r="U286" s="675"/>
      <c r="V286" s="675"/>
      <c r="W286" s="675"/>
      <c r="X286" s="675"/>
      <c r="Y286" s="675"/>
      <c r="Z286" s="675"/>
    </row>
    <row r="287" spans="1:26" ht="15">
      <c r="A287" s="675"/>
      <c r="B287" s="675"/>
      <c r="C287" s="675"/>
      <c r="D287" s="675"/>
      <c r="E287" s="675"/>
      <c r="F287" s="675"/>
      <c r="G287" s="675"/>
      <c r="H287" s="675"/>
      <c r="I287" s="675"/>
      <c r="J287" s="675"/>
      <c r="K287" s="675"/>
      <c r="L287" s="675"/>
      <c r="M287" s="675"/>
      <c r="N287" s="675"/>
      <c r="O287" s="675"/>
      <c r="P287" s="675"/>
      <c r="Q287" s="675"/>
      <c r="R287" s="675"/>
      <c r="S287" s="675"/>
      <c r="T287" s="675"/>
      <c r="U287" s="675"/>
      <c r="V287" s="675"/>
      <c r="W287" s="675"/>
      <c r="X287" s="675"/>
      <c r="Y287" s="675"/>
      <c r="Z287" s="675"/>
    </row>
    <row r="288" spans="1:26" ht="15">
      <c r="A288" s="675"/>
      <c r="B288" s="675"/>
      <c r="C288" s="675"/>
      <c r="D288" s="675"/>
      <c r="E288" s="675"/>
      <c r="F288" s="675"/>
      <c r="G288" s="675"/>
      <c r="H288" s="675"/>
      <c r="I288" s="675"/>
      <c r="J288" s="675"/>
      <c r="K288" s="675"/>
      <c r="L288" s="675"/>
      <c r="M288" s="675"/>
      <c r="N288" s="675"/>
      <c r="O288" s="675"/>
      <c r="P288" s="675"/>
      <c r="Q288" s="675"/>
      <c r="R288" s="675"/>
      <c r="S288" s="675"/>
      <c r="T288" s="675"/>
      <c r="U288" s="675"/>
      <c r="V288" s="675"/>
      <c r="W288" s="675"/>
      <c r="X288" s="675"/>
      <c r="Y288" s="675"/>
      <c r="Z288" s="675"/>
    </row>
    <row r="289" spans="1:26" ht="15">
      <c r="A289" s="675"/>
      <c r="B289" s="675"/>
      <c r="C289" s="675"/>
      <c r="D289" s="675"/>
      <c r="E289" s="675"/>
      <c r="F289" s="675"/>
      <c r="G289" s="675"/>
      <c r="H289" s="675"/>
      <c r="I289" s="675"/>
      <c r="J289" s="675"/>
      <c r="K289" s="675"/>
      <c r="L289" s="675"/>
      <c r="M289" s="675"/>
      <c r="N289" s="675"/>
      <c r="O289" s="675"/>
      <c r="P289" s="675"/>
      <c r="Q289" s="675"/>
      <c r="R289" s="675"/>
      <c r="S289" s="675"/>
      <c r="T289" s="675"/>
      <c r="U289" s="675"/>
      <c r="V289" s="675"/>
      <c r="W289" s="675"/>
      <c r="X289" s="675"/>
      <c r="Y289" s="675"/>
      <c r="Z289" s="675"/>
    </row>
    <row r="290" spans="1:26" ht="15">
      <c r="A290" s="675"/>
      <c r="B290" s="675"/>
      <c r="C290" s="675"/>
      <c r="D290" s="675"/>
      <c r="E290" s="675"/>
      <c r="F290" s="675"/>
      <c r="G290" s="675"/>
      <c r="H290" s="675"/>
      <c r="I290" s="675"/>
      <c r="J290" s="675"/>
      <c r="K290" s="675"/>
      <c r="L290" s="675"/>
      <c r="M290" s="675"/>
      <c r="N290" s="675"/>
      <c r="O290" s="675"/>
      <c r="P290" s="675"/>
      <c r="Q290" s="675"/>
      <c r="R290" s="675"/>
      <c r="S290" s="675"/>
      <c r="T290" s="675"/>
      <c r="U290" s="675"/>
      <c r="V290" s="675"/>
      <c r="W290" s="675"/>
      <c r="X290" s="675"/>
      <c r="Y290" s="675"/>
      <c r="Z290" s="675"/>
    </row>
    <row r="291" spans="1:26" ht="15">
      <c r="A291" s="675"/>
      <c r="B291" s="675"/>
      <c r="C291" s="675"/>
      <c r="D291" s="675"/>
      <c r="E291" s="675"/>
      <c r="F291" s="675"/>
      <c r="G291" s="675"/>
      <c r="H291" s="675"/>
      <c r="I291" s="675"/>
      <c r="J291" s="675"/>
      <c r="K291" s="675"/>
      <c r="L291" s="675"/>
      <c r="M291" s="675"/>
      <c r="N291" s="675"/>
      <c r="O291" s="675"/>
      <c r="P291" s="675"/>
      <c r="Q291" s="675"/>
      <c r="R291" s="675"/>
      <c r="S291" s="675"/>
      <c r="T291" s="675"/>
      <c r="U291" s="675"/>
      <c r="V291" s="675"/>
      <c r="W291" s="675"/>
      <c r="X291" s="675"/>
      <c r="Y291" s="675"/>
      <c r="Z291" s="675"/>
    </row>
    <row r="292" spans="1:26" ht="15">
      <c r="A292" s="675"/>
      <c r="B292" s="675"/>
      <c r="C292" s="675"/>
      <c r="D292" s="675"/>
      <c r="E292" s="675"/>
      <c r="F292" s="675"/>
      <c r="G292" s="675"/>
      <c r="H292" s="675"/>
      <c r="I292" s="675"/>
      <c r="J292" s="675"/>
      <c r="K292" s="675"/>
      <c r="L292" s="675"/>
      <c r="M292" s="675"/>
      <c r="N292" s="675"/>
      <c r="O292" s="675"/>
      <c r="P292" s="675"/>
      <c r="Q292" s="675"/>
      <c r="R292" s="675"/>
      <c r="S292" s="675"/>
      <c r="T292" s="675"/>
      <c r="U292" s="675"/>
      <c r="V292" s="675"/>
      <c r="W292" s="675"/>
      <c r="X292" s="675"/>
      <c r="Y292" s="675"/>
      <c r="Z292" s="675"/>
    </row>
    <row r="293" spans="1:26" ht="15">
      <c r="A293" s="675"/>
      <c r="B293" s="675"/>
      <c r="C293" s="675"/>
      <c r="D293" s="675"/>
      <c r="E293" s="675"/>
      <c r="F293" s="675"/>
      <c r="G293" s="675"/>
      <c r="H293" s="675"/>
      <c r="I293" s="675"/>
      <c r="J293" s="675"/>
      <c r="K293" s="675"/>
      <c r="L293" s="675"/>
      <c r="M293" s="675"/>
      <c r="N293" s="675"/>
      <c r="O293" s="675"/>
      <c r="P293" s="675"/>
      <c r="Q293" s="675"/>
      <c r="R293" s="675"/>
      <c r="S293" s="675"/>
      <c r="T293" s="675"/>
      <c r="U293" s="675"/>
      <c r="V293" s="675"/>
      <c r="W293" s="675"/>
      <c r="X293" s="675"/>
      <c r="Y293" s="675"/>
      <c r="Z293" s="675"/>
    </row>
    <row r="294" spans="1:26" ht="15">
      <c r="A294" s="675"/>
      <c r="B294" s="675"/>
      <c r="C294" s="675"/>
      <c r="D294" s="675"/>
      <c r="E294" s="675"/>
      <c r="F294" s="675"/>
      <c r="G294" s="675"/>
      <c r="H294" s="675"/>
      <c r="I294" s="675"/>
      <c r="J294" s="675"/>
      <c r="K294" s="675"/>
      <c r="L294" s="675"/>
      <c r="M294" s="675"/>
      <c r="N294" s="675"/>
      <c r="O294" s="675"/>
      <c r="P294" s="675"/>
      <c r="Q294" s="675"/>
      <c r="R294" s="675"/>
      <c r="S294" s="675"/>
      <c r="T294" s="675"/>
      <c r="U294" s="675"/>
      <c r="V294" s="675"/>
      <c r="W294" s="675"/>
      <c r="X294" s="675"/>
      <c r="Y294" s="675"/>
      <c r="Z294" s="675"/>
    </row>
    <row r="295" spans="1:26" ht="15">
      <c r="A295" s="675"/>
      <c r="B295" s="675"/>
      <c r="C295" s="675"/>
      <c r="D295" s="675"/>
      <c r="E295" s="675"/>
      <c r="F295" s="675"/>
      <c r="G295" s="675"/>
      <c r="H295" s="675"/>
      <c r="I295" s="675"/>
      <c r="J295" s="675"/>
      <c r="K295" s="675"/>
      <c r="L295" s="675"/>
      <c r="M295" s="675"/>
      <c r="N295" s="675"/>
      <c r="O295" s="675"/>
      <c r="P295" s="675"/>
      <c r="Q295" s="675"/>
      <c r="R295" s="675"/>
      <c r="S295" s="675"/>
      <c r="T295" s="675"/>
      <c r="U295" s="675"/>
      <c r="V295" s="675"/>
      <c r="W295" s="675"/>
      <c r="X295" s="675"/>
      <c r="Y295" s="675"/>
      <c r="Z295" s="675"/>
    </row>
    <row r="296" spans="1:26" ht="15">
      <c r="A296" s="675"/>
      <c r="B296" s="675"/>
      <c r="C296" s="675"/>
      <c r="D296" s="675"/>
      <c r="E296" s="675"/>
      <c r="F296" s="675"/>
      <c r="G296" s="675"/>
      <c r="H296" s="675"/>
      <c r="I296" s="675"/>
      <c r="J296" s="675"/>
      <c r="K296" s="675"/>
      <c r="L296" s="675"/>
      <c r="M296" s="675"/>
      <c r="N296" s="675"/>
      <c r="O296" s="675"/>
      <c r="P296" s="675"/>
      <c r="Q296" s="675"/>
      <c r="R296" s="675"/>
      <c r="S296" s="675"/>
      <c r="T296" s="675"/>
      <c r="U296" s="675"/>
      <c r="V296" s="675"/>
      <c r="W296" s="675"/>
      <c r="X296" s="675"/>
      <c r="Y296" s="675"/>
      <c r="Z296" s="675"/>
    </row>
    <row r="297" spans="1:26" ht="15">
      <c r="A297" s="675"/>
      <c r="B297" s="675"/>
      <c r="C297" s="675"/>
      <c r="D297" s="675"/>
      <c r="E297" s="675"/>
      <c r="F297" s="675"/>
      <c r="G297" s="675"/>
      <c r="H297" s="675"/>
      <c r="I297" s="675"/>
      <c r="J297" s="675"/>
      <c r="K297" s="675"/>
      <c r="L297" s="675"/>
      <c r="M297" s="675"/>
      <c r="N297" s="675"/>
      <c r="O297" s="675"/>
      <c r="P297" s="675"/>
      <c r="Q297" s="675"/>
      <c r="R297" s="675"/>
      <c r="S297" s="675"/>
      <c r="T297" s="675"/>
      <c r="U297" s="675"/>
      <c r="V297" s="675"/>
      <c r="W297" s="675"/>
      <c r="X297" s="675"/>
      <c r="Y297" s="675"/>
      <c r="Z297" s="675"/>
    </row>
    <row r="298" spans="1:26" ht="15">
      <c r="A298" s="675"/>
      <c r="B298" s="675"/>
      <c r="C298" s="675"/>
      <c r="D298" s="675"/>
      <c r="E298" s="675"/>
      <c r="F298" s="675"/>
      <c r="G298" s="675"/>
      <c r="H298" s="675"/>
      <c r="I298" s="675"/>
      <c r="J298" s="675"/>
      <c r="K298" s="675"/>
      <c r="L298" s="675"/>
      <c r="M298" s="675"/>
      <c r="N298" s="675"/>
      <c r="O298" s="675"/>
      <c r="P298" s="675"/>
      <c r="Q298" s="675"/>
      <c r="R298" s="675"/>
      <c r="S298" s="675"/>
      <c r="T298" s="675"/>
      <c r="U298" s="675"/>
      <c r="V298" s="675"/>
      <c r="W298" s="675"/>
      <c r="X298" s="675"/>
      <c r="Y298" s="675"/>
      <c r="Z298" s="675"/>
    </row>
    <row r="299" spans="1:26" ht="15">
      <c r="A299" s="675"/>
      <c r="B299" s="675"/>
      <c r="C299" s="675"/>
      <c r="D299" s="675"/>
      <c r="E299" s="675"/>
      <c r="F299" s="675"/>
      <c r="G299" s="675"/>
      <c r="H299" s="675"/>
      <c r="I299" s="675"/>
      <c r="J299" s="675"/>
      <c r="K299" s="675"/>
      <c r="L299" s="675"/>
      <c r="M299" s="675"/>
      <c r="N299" s="675"/>
      <c r="O299" s="675"/>
      <c r="P299" s="675"/>
      <c r="Q299" s="675"/>
      <c r="R299" s="675"/>
      <c r="S299" s="675"/>
      <c r="T299" s="675"/>
      <c r="U299" s="675"/>
      <c r="V299" s="675"/>
      <c r="W299" s="675"/>
      <c r="X299" s="675"/>
      <c r="Y299" s="675"/>
      <c r="Z299" s="675"/>
    </row>
    <row r="300" spans="1:26" ht="15">
      <c r="A300" s="675"/>
      <c r="B300" s="675"/>
      <c r="C300" s="675"/>
      <c r="D300" s="675"/>
      <c r="E300" s="675"/>
      <c r="F300" s="675"/>
      <c r="G300" s="675"/>
      <c r="H300" s="675"/>
      <c r="I300" s="675"/>
      <c r="J300" s="675"/>
      <c r="K300" s="675"/>
      <c r="L300" s="675"/>
      <c r="M300" s="675"/>
      <c r="N300" s="675"/>
      <c r="O300" s="675"/>
      <c r="P300" s="675"/>
      <c r="Q300" s="675"/>
      <c r="R300" s="675"/>
      <c r="S300" s="675"/>
      <c r="T300" s="675"/>
      <c r="U300" s="675"/>
      <c r="V300" s="675"/>
      <c r="W300" s="675"/>
      <c r="X300" s="675"/>
      <c r="Y300" s="675"/>
      <c r="Z300" s="675"/>
    </row>
    <row r="301" spans="1:26" ht="15">
      <c r="A301" s="675"/>
      <c r="B301" s="675"/>
      <c r="C301" s="675"/>
      <c r="D301" s="675"/>
      <c r="E301" s="675"/>
      <c r="F301" s="675"/>
      <c r="G301" s="675"/>
      <c r="H301" s="675"/>
      <c r="I301" s="675"/>
      <c r="J301" s="675"/>
      <c r="K301" s="675"/>
      <c r="L301" s="675"/>
      <c r="M301" s="675"/>
      <c r="N301" s="675"/>
      <c r="O301" s="675"/>
      <c r="P301" s="675"/>
      <c r="Q301" s="675"/>
      <c r="R301" s="675"/>
      <c r="S301" s="675"/>
      <c r="T301" s="675"/>
      <c r="U301" s="675"/>
      <c r="V301" s="675"/>
      <c r="W301" s="675"/>
      <c r="X301" s="675"/>
      <c r="Y301" s="675"/>
      <c r="Z301" s="675"/>
    </row>
    <row r="302" spans="1:26" ht="15">
      <c r="A302" s="675"/>
      <c r="B302" s="675"/>
      <c r="C302" s="675"/>
      <c r="D302" s="675"/>
      <c r="E302" s="675"/>
      <c r="F302" s="675"/>
      <c r="G302" s="675"/>
      <c r="H302" s="675"/>
      <c r="I302" s="675"/>
      <c r="J302" s="675"/>
      <c r="K302" s="675"/>
      <c r="L302" s="675"/>
      <c r="M302" s="675"/>
      <c r="N302" s="675"/>
      <c r="O302" s="675"/>
      <c r="P302" s="675"/>
      <c r="Q302" s="675"/>
      <c r="R302" s="675"/>
      <c r="S302" s="675"/>
      <c r="T302" s="675"/>
      <c r="U302" s="675"/>
      <c r="V302" s="675"/>
      <c r="W302" s="675"/>
      <c r="X302" s="675"/>
      <c r="Y302" s="675"/>
      <c r="Z302" s="675"/>
    </row>
    <row r="303" spans="1:26" ht="15">
      <c r="A303" s="675"/>
      <c r="B303" s="675"/>
      <c r="C303" s="675"/>
      <c r="D303" s="675"/>
      <c r="E303" s="675"/>
      <c r="F303" s="675"/>
      <c r="G303" s="675"/>
      <c r="H303" s="675"/>
      <c r="I303" s="675"/>
      <c r="J303" s="675"/>
      <c r="K303" s="675"/>
      <c r="L303" s="675"/>
      <c r="M303" s="675"/>
      <c r="N303" s="675"/>
      <c r="O303" s="675"/>
      <c r="P303" s="675"/>
      <c r="Q303" s="675"/>
      <c r="R303" s="675"/>
      <c r="S303" s="675"/>
      <c r="T303" s="675"/>
      <c r="U303" s="675"/>
      <c r="V303" s="675"/>
      <c r="W303" s="675"/>
      <c r="X303" s="675"/>
      <c r="Y303" s="675"/>
      <c r="Z303" s="675"/>
    </row>
    <row r="304" spans="1:26" ht="15">
      <c r="A304" s="675"/>
      <c r="B304" s="675"/>
      <c r="C304" s="675"/>
      <c r="D304" s="675"/>
      <c r="E304" s="675"/>
      <c r="F304" s="675"/>
      <c r="G304" s="675"/>
      <c r="H304" s="675"/>
      <c r="I304" s="675"/>
      <c r="J304" s="675"/>
      <c r="K304" s="675"/>
      <c r="L304" s="675"/>
      <c r="M304" s="675"/>
      <c r="N304" s="675"/>
      <c r="O304" s="675"/>
      <c r="P304" s="675"/>
      <c r="Q304" s="675"/>
      <c r="R304" s="675"/>
      <c r="S304" s="675"/>
      <c r="T304" s="675"/>
      <c r="U304" s="675"/>
      <c r="V304" s="675"/>
      <c r="W304" s="675"/>
      <c r="X304" s="675"/>
      <c r="Y304" s="675"/>
      <c r="Z304" s="675"/>
    </row>
    <row r="305" spans="1:26" ht="15">
      <c r="A305" s="675"/>
      <c r="B305" s="675"/>
      <c r="C305" s="675"/>
      <c r="D305" s="675"/>
      <c r="E305" s="675"/>
      <c r="F305" s="675"/>
      <c r="G305" s="675"/>
      <c r="H305" s="675"/>
      <c r="I305" s="675"/>
      <c r="J305" s="675"/>
      <c r="K305" s="675"/>
      <c r="L305" s="675"/>
      <c r="M305" s="675"/>
      <c r="N305" s="675"/>
      <c r="O305" s="675"/>
      <c r="P305" s="675"/>
      <c r="Q305" s="675"/>
      <c r="R305" s="675"/>
      <c r="S305" s="675"/>
      <c r="T305" s="675"/>
      <c r="U305" s="675"/>
      <c r="V305" s="675"/>
      <c r="W305" s="675"/>
      <c r="X305" s="675"/>
      <c r="Y305" s="675"/>
      <c r="Z305" s="675"/>
    </row>
    <row r="306" spans="1:26" ht="15">
      <c r="A306" s="675"/>
      <c r="B306" s="675"/>
      <c r="C306" s="675"/>
      <c r="D306" s="675"/>
      <c r="E306" s="675"/>
      <c r="F306" s="675"/>
      <c r="G306" s="675"/>
      <c r="H306" s="675"/>
      <c r="I306" s="675"/>
      <c r="J306" s="675"/>
      <c r="K306" s="675"/>
      <c r="L306" s="675"/>
      <c r="M306" s="675"/>
      <c r="N306" s="675"/>
      <c r="O306" s="675"/>
      <c r="P306" s="675"/>
      <c r="Q306" s="675"/>
      <c r="R306" s="675"/>
      <c r="S306" s="675"/>
      <c r="T306" s="675"/>
      <c r="U306" s="675"/>
      <c r="V306" s="675"/>
      <c r="W306" s="675"/>
      <c r="X306" s="675"/>
      <c r="Y306" s="675"/>
      <c r="Z306" s="675"/>
    </row>
    <row r="307" spans="1:26" ht="15">
      <c r="A307" s="675"/>
      <c r="B307" s="675"/>
      <c r="C307" s="675"/>
      <c r="D307" s="675"/>
      <c r="E307" s="675"/>
      <c r="F307" s="675"/>
      <c r="G307" s="675"/>
      <c r="H307" s="675"/>
      <c r="I307" s="675"/>
      <c r="J307" s="675"/>
      <c r="K307" s="675"/>
      <c r="L307" s="675"/>
      <c r="M307" s="675"/>
      <c r="N307" s="675"/>
      <c r="O307" s="675"/>
      <c r="P307" s="675"/>
      <c r="Q307" s="675"/>
      <c r="R307" s="675"/>
      <c r="S307" s="675"/>
      <c r="T307" s="675"/>
      <c r="U307" s="675"/>
      <c r="V307" s="675"/>
      <c r="W307" s="675"/>
      <c r="X307" s="675"/>
      <c r="Y307" s="675"/>
      <c r="Z307" s="675"/>
    </row>
    <row r="308" spans="1:26" ht="15">
      <c r="A308" s="675"/>
      <c r="B308" s="675"/>
      <c r="C308" s="675"/>
      <c r="D308" s="675"/>
      <c r="E308" s="675"/>
      <c r="F308" s="675"/>
      <c r="G308" s="675"/>
      <c r="H308" s="675"/>
      <c r="I308" s="675"/>
      <c r="J308" s="675"/>
      <c r="K308" s="675"/>
      <c r="L308" s="675"/>
      <c r="M308" s="675"/>
      <c r="N308" s="675"/>
      <c r="O308" s="675"/>
      <c r="P308" s="675"/>
      <c r="Q308" s="675"/>
      <c r="R308" s="675"/>
      <c r="S308" s="675"/>
      <c r="T308" s="675"/>
      <c r="U308" s="675"/>
      <c r="V308" s="675"/>
      <c r="W308" s="675"/>
      <c r="X308" s="675"/>
      <c r="Y308" s="675"/>
      <c r="Z308" s="675"/>
    </row>
    <row r="309" spans="1:26" ht="15">
      <c r="A309" s="675"/>
      <c r="B309" s="675"/>
      <c r="C309" s="675"/>
      <c r="D309" s="675"/>
      <c r="E309" s="675"/>
      <c r="F309" s="675"/>
      <c r="G309" s="675"/>
      <c r="H309" s="675"/>
      <c r="I309" s="675"/>
      <c r="J309" s="675"/>
      <c r="K309" s="675"/>
      <c r="L309" s="675"/>
      <c r="M309" s="675"/>
      <c r="N309" s="675"/>
      <c r="O309" s="675"/>
      <c r="P309" s="675"/>
      <c r="Q309" s="675"/>
      <c r="R309" s="675"/>
      <c r="S309" s="675"/>
      <c r="T309" s="675"/>
      <c r="U309" s="675"/>
      <c r="V309" s="675"/>
      <c r="W309" s="675"/>
      <c r="X309" s="675"/>
      <c r="Y309" s="675"/>
      <c r="Z309" s="675"/>
    </row>
    <row r="310" spans="1:26" ht="15">
      <c r="A310" s="675"/>
      <c r="B310" s="675"/>
      <c r="C310" s="675"/>
      <c r="D310" s="675"/>
      <c r="E310" s="675"/>
      <c r="F310" s="675"/>
      <c r="G310" s="675"/>
      <c r="H310" s="675"/>
      <c r="I310" s="675"/>
      <c r="J310" s="675"/>
      <c r="K310" s="675"/>
      <c r="L310" s="675"/>
      <c r="M310" s="675"/>
      <c r="N310" s="675"/>
      <c r="O310" s="675"/>
      <c r="P310" s="675"/>
      <c r="Q310" s="675"/>
      <c r="R310" s="675"/>
      <c r="S310" s="675"/>
      <c r="T310" s="675"/>
      <c r="U310" s="675"/>
      <c r="V310" s="675"/>
      <c r="W310" s="675"/>
      <c r="X310" s="675"/>
      <c r="Y310" s="675"/>
      <c r="Z310" s="675"/>
    </row>
    <row r="311" spans="1:26" ht="15">
      <c r="A311" s="675"/>
      <c r="B311" s="675"/>
      <c r="C311" s="675"/>
      <c r="D311" s="675"/>
      <c r="E311" s="675"/>
      <c r="F311" s="675"/>
      <c r="G311" s="675"/>
      <c r="H311" s="675"/>
      <c r="I311" s="675"/>
      <c r="J311" s="675"/>
      <c r="K311" s="675"/>
      <c r="L311" s="675"/>
      <c r="M311" s="675"/>
      <c r="N311" s="675"/>
      <c r="O311" s="675"/>
      <c r="P311" s="675"/>
      <c r="Q311" s="675"/>
      <c r="R311" s="675"/>
      <c r="S311" s="675"/>
      <c r="T311" s="675"/>
      <c r="U311" s="675"/>
      <c r="V311" s="675"/>
      <c r="W311" s="675"/>
      <c r="X311" s="675"/>
      <c r="Y311" s="675"/>
      <c r="Z311" s="675"/>
    </row>
    <row r="312" spans="1:26" ht="15">
      <c r="A312" s="675"/>
      <c r="B312" s="675"/>
      <c r="C312" s="675"/>
      <c r="D312" s="675"/>
      <c r="E312" s="675"/>
      <c r="F312" s="675"/>
      <c r="G312" s="675"/>
      <c r="H312" s="675"/>
      <c r="I312" s="675"/>
      <c r="J312" s="675"/>
      <c r="K312" s="675"/>
      <c r="L312" s="675"/>
      <c r="M312" s="675"/>
      <c r="N312" s="675"/>
      <c r="O312" s="675"/>
      <c r="P312" s="675"/>
      <c r="Q312" s="675"/>
      <c r="R312" s="675"/>
      <c r="S312" s="675"/>
      <c r="T312" s="675"/>
      <c r="U312" s="675"/>
      <c r="V312" s="675"/>
      <c r="W312" s="675"/>
      <c r="X312" s="675"/>
      <c r="Y312" s="675"/>
      <c r="Z312" s="675"/>
    </row>
    <row r="313" spans="1:26" ht="15">
      <c r="A313" s="675"/>
      <c r="B313" s="675"/>
      <c r="C313" s="675"/>
      <c r="D313" s="675"/>
      <c r="E313" s="675"/>
      <c r="F313" s="675"/>
      <c r="G313" s="675"/>
      <c r="H313" s="675"/>
      <c r="I313" s="675"/>
      <c r="J313" s="675"/>
      <c r="K313" s="675"/>
      <c r="L313" s="675"/>
      <c r="M313" s="675"/>
      <c r="N313" s="675"/>
      <c r="O313" s="675"/>
      <c r="P313" s="675"/>
      <c r="Q313" s="675"/>
      <c r="R313" s="675"/>
      <c r="S313" s="675"/>
      <c r="T313" s="675"/>
      <c r="U313" s="675"/>
      <c r="V313" s="675"/>
      <c r="W313" s="675"/>
      <c r="X313" s="675"/>
      <c r="Y313" s="675"/>
      <c r="Z313" s="675"/>
    </row>
    <row r="314" spans="1:26" ht="15">
      <c r="A314" s="675"/>
      <c r="B314" s="675"/>
      <c r="C314" s="675"/>
      <c r="D314" s="675"/>
      <c r="E314" s="675"/>
      <c r="F314" s="675"/>
      <c r="G314" s="675"/>
      <c r="H314" s="675"/>
      <c r="I314" s="675"/>
      <c r="J314" s="675"/>
      <c r="K314" s="675"/>
      <c r="L314" s="675"/>
      <c r="M314" s="675"/>
      <c r="N314" s="675"/>
      <c r="O314" s="675"/>
      <c r="P314" s="675"/>
      <c r="Q314" s="675"/>
      <c r="R314" s="675"/>
      <c r="S314" s="675"/>
      <c r="T314" s="675"/>
      <c r="U314" s="675"/>
      <c r="V314" s="675"/>
      <c r="W314" s="675"/>
      <c r="X314" s="675"/>
      <c r="Y314" s="675"/>
      <c r="Z314" s="675"/>
    </row>
    <row r="315" spans="1:26" ht="15">
      <c r="A315" s="675"/>
      <c r="B315" s="675"/>
      <c r="C315" s="675"/>
      <c r="D315" s="675"/>
      <c r="E315" s="675"/>
      <c r="F315" s="675"/>
      <c r="G315" s="675"/>
      <c r="H315" s="675"/>
      <c r="I315" s="675"/>
      <c r="J315" s="675"/>
      <c r="K315" s="675"/>
      <c r="L315" s="675"/>
      <c r="M315" s="675"/>
      <c r="N315" s="675"/>
      <c r="O315" s="675"/>
      <c r="P315" s="675"/>
      <c r="Q315" s="675"/>
      <c r="R315" s="675"/>
      <c r="S315" s="675"/>
      <c r="T315" s="675"/>
      <c r="U315" s="675"/>
      <c r="V315" s="675"/>
      <c r="W315" s="675"/>
      <c r="X315" s="675"/>
      <c r="Y315" s="675"/>
      <c r="Z315" s="675"/>
    </row>
    <row r="316" spans="1:26" ht="15">
      <c r="A316" s="675"/>
      <c r="B316" s="675"/>
      <c r="C316" s="675"/>
      <c r="D316" s="675"/>
      <c r="E316" s="675"/>
      <c r="F316" s="675"/>
      <c r="G316" s="675"/>
      <c r="H316" s="675"/>
      <c r="I316" s="675"/>
      <c r="J316" s="675"/>
      <c r="K316" s="675"/>
      <c r="L316" s="675"/>
      <c r="M316" s="675"/>
      <c r="N316" s="675"/>
      <c r="O316" s="675"/>
      <c r="P316" s="675"/>
      <c r="Q316" s="675"/>
      <c r="R316" s="675"/>
      <c r="S316" s="675"/>
      <c r="T316" s="675"/>
      <c r="U316" s="675"/>
      <c r="V316" s="675"/>
      <c r="W316" s="675"/>
      <c r="X316" s="675"/>
      <c r="Y316" s="675"/>
      <c r="Z316" s="675"/>
    </row>
    <row r="317" spans="1:26" ht="15">
      <c r="A317" s="675"/>
      <c r="B317" s="675"/>
      <c r="C317" s="675"/>
      <c r="D317" s="675"/>
      <c r="E317" s="675"/>
      <c r="F317" s="675"/>
      <c r="G317" s="675"/>
      <c r="H317" s="675"/>
      <c r="I317" s="675"/>
      <c r="J317" s="675"/>
      <c r="K317" s="675"/>
      <c r="L317" s="675"/>
      <c r="M317" s="675"/>
      <c r="N317" s="675"/>
      <c r="O317" s="675"/>
      <c r="P317" s="675"/>
      <c r="Q317" s="675"/>
      <c r="R317" s="675"/>
      <c r="S317" s="675"/>
      <c r="T317" s="675"/>
      <c r="U317" s="675"/>
      <c r="V317" s="675"/>
      <c r="W317" s="675"/>
      <c r="X317" s="675"/>
      <c r="Y317" s="675"/>
      <c r="Z317" s="675"/>
    </row>
    <row r="318" spans="1:26" ht="15">
      <c r="A318" s="675"/>
      <c r="B318" s="675"/>
      <c r="C318" s="675"/>
      <c r="D318" s="675"/>
      <c r="E318" s="675"/>
      <c r="F318" s="675"/>
      <c r="G318" s="675"/>
      <c r="H318" s="675"/>
      <c r="I318" s="675"/>
      <c r="J318" s="675"/>
      <c r="K318" s="675"/>
      <c r="L318" s="675"/>
      <c r="M318" s="675"/>
      <c r="N318" s="675"/>
      <c r="O318" s="675"/>
      <c r="P318" s="675"/>
      <c r="Q318" s="675"/>
      <c r="R318" s="675"/>
      <c r="S318" s="675"/>
      <c r="T318" s="675"/>
      <c r="U318" s="675"/>
      <c r="V318" s="675"/>
      <c r="W318" s="675"/>
      <c r="X318" s="675"/>
      <c r="Y318" s="675"/>
      <c r="Z318" s="675"/>
    </row>
    <row r="319" spans="1:26" ht="15">
      <c r="A319" s="675"/>
      <c r="B319" s="675"/>
      <c r="C319" s="675"/>
      <c r="D319" s="675"/>
      <c r="E319" s="675"/>
      <c r="F319" s="675"/>
      <c r="G319" s="675"/>
      <c r="H319" s="675"/>
      <c r="I319" s="675"/>
      <c r="J319" s="675"/>
      <c r="K319" s="675"/>
      <c r="L319" s="675"/>
      <c r="M319" s="675"/>
      <c r="N319" s="675"/>
      <c r="O319" s="675"/>
      <c r="P319" s="675"/>
      <c r="Q319" s="675"/>
      <c r="R319" s="675"/>
      <c r="S319" s="675"/>
      <c r="T319" s="675"/>
      <c r="U319" s="675"/>
      <c r="V319" s="675"/>
      <c r="W319" s="675"/>
      <c r="X319" s="675"/>
      <c r="Y319" s="675"/>
      <c r="Z319" s="675"/>
    </row>
    <row r="320" spans="1:26" ht="15">
      <c r="A320" s="675"/>
      <c r="B320" s="675"/>
      <c r="C320" s="675"/>
      <c r="D320" s="675"/>
      <c r="E320" s="675"/>
      <c r="F320" s="675"/>
      <c r="G320" s="675"/>
      <c r="H320" s="675"/>
      <c r="I320" s="675"/>
      <c r="J320" s="675"/>
      <c r="K320" s="675"/>
      <c r="L320" s="675"/>
      <c r="M320" s="675"/>
      <c r="N320" s="675"/>
      <c r="O320" s="675"/>
      <c r="P320" s="675"/>
      <c r="Q320" s="675"/>
      <c r="R320" s="675"/>
      <c r="S320" s="675"/>
      <c r="T320" s="675"/>
      <c r="U320" s="675"/>
      <c r="V320" s="675"/>
      <c r="W320" s="675"/>
      <c r="X320" s="675"/>
      <c r="Y320" s="675"/>
      <c r="Z320" s="675"/>
    </row>
    <row r="321" spans="1:26" ht="15">
      <c r="A321" s="675"/>
      <c r="B321" s="675"/>
      <c r="C321" s="675"/>
      <c r="D321" s="675"/>
      <c r="E321" s="675"/>
      <c r="F321" s="675"/>
      <c r="G321" s="675"/>
      <c r="H321" s="675"/>
      <c r="I321" s="675"/>
      <c r="J321" s="675"/>
      <c r="K321" s="675"/>
      <c r="L321" s="675"/>
      <c r="M321" s="675"/>
      <c r="N321" s="675"/>
      <c r="O321" s="675"/>
      <c r="P321" s="675"/>
      <c r="Q321" s="675"/>
      <c r="R321" s="675"/>
      <c r="S321" s="675"/>
      <c r="T321" s="675"/>
      <c r="U321" s="675"/>
      <c r="V321" s="675"/>
      <c r="W321" s="675"/>
      <c r="X321" s="675"/>
      <c r="Y321" s="675"/>
      <c r="Z321" s="675"/>
    </row>
    <row r="322" spans="1:26" ht="15">
      <c r="A322" s="675"/>
      <c r="B322" s="675"/>
      <c r="C322" s="675"/>
      <c r="D322" s="675"/>
      <c r="E322" s="675"/>
      <c r="F322" s="675"/>
      <c r="G322" s="675"/>
      <c r="H322" s="675"/>
      <c r="I322" s="675"/>
      <c r="J322" s="675"/>
      <c r="K322" s="675"/>
      <c r="L322" s="675"/>
      <c r="M322" s="675"/>
      <c r="N322" s="675"/>
      <c r="O322" s="675"/>
      <c r="P322" s="675"/>
      <c r="Q322" s="675"/>
      <c r="R322" s="675"/>
      <c r="S322" s="675"/>
      <c r="T322" s="675"/>
      <c r="U322" s="675"/>
      <c r="V322" s="675"/>
      <c r="W322" s="675"/>
      <c r="X322" s="675"/>
      <c r="Y322" s="675"/>
      <c r="Z322" s="675"/>
    </row>
    <row r="323" spans="1:26" ht="15">
      <c r="A323" s="675"/>
      <c r="B323" s="675"/>
      <c r="C323" s="675"/>
      <c r="D323" s="675"/>
      <c r="E323" s="675"/>
      <c r="F323" s="675"/>
      <c r="G323" s="675"/>
      <c r="H323" s="675"/>
      <c r="I323" s="675"/>
      <c r="J323" s="675"/>
      <c r="K323" s="675"/>
      <c r="L323" s="675"/>
      <c r="M323" s="675"/>
      <c r="N323" s="675"/>
      <c r="O323" s="675"/>
      <c r="P323" s="675"/>
      <c r="Q323" s="675"/>
      <c r="R323" s="675"/>
      <c r="S323" s="675"/>
      <c r="T323" s="675"/>
      <c r="U323" s="675"/>
      <c r="V323" s="675"/>
      <c r="W323" s="675"/>
      <c r="X323" s="675"/>
      <c r="Y323" s="675"/>
      <c r="Z323" s="675"/>
    </row>
    <row r="324" spans="1:26" ht="15">
      <c r="A324" s="675"/>
      <c r="B324" s="675"/>
      <c r="C324" s="675"/>
      <c r="D324" s="675"/>
      <c r="E324" s="675"/>
      <c r="F324" s="675"/>
      <c r="G324" s="675"/>
      <c r="H324" s="675"/>
      <c r="I324" s="675"/>
      <c r="J324" s="675"/>
      <c r="K324" s="675"/>
      <c r="L324" s="675"/>
      <c r="M324" s="675"/>
      <c r="N324" s="675"/>
      <c r="O324" s="675"/>
      <c r="P324" s="675"/>
      <c r="Q324" s="675"/>
      <c r="R324" s="675"/>
      <c r="S324" s="675"/>
      <c r="T324" s="675"/>
      <c r="U324" s="675"/>
      <c r="V324" s="675"/>
      <c r="W324" s="675"/>
      <c r="X324" s="675"/>
      <c r="Y324" s="675"/>
      <c r="Z324" s="675"/>
    </row>
    <row r="325" spans="1:26" ht="15">
      <c r="A325" s="675"/>
      <c r="B325" s="675"/>
      <c r="C325" s="675"/>
      <c r="D325" s="675"/>
      <c r="E325" s="675"/>
      <c r="F325" s="675"/>
      <c r="G325" s="675"/>
      <c r="H325" s="675"/>
      <c r="I325" s="675"/>
      <c r="J325" s="675"/>
      <c r="K325" s="675"/>
      <c r="L325" s="675"/>
      <c r="M325" s="675"/>
      <c r="N325" s="675"/>
      <c r="O325" s="675"/>
      <c r="P325" s="675"/>
      <c r="Q325" s="675"/>
      <c r="R325" s="675"/>
      <c r="S325" s="675"/>
      <c r="T325" s="675"/>
      <c r="U325" s="675"/>
      <c r="V325" s="675"/>
      <c r="W325" s="675"/>
      <c r="X325" s="675"/>
      <c r="Y325" s="675"/>
      <c r="Z325" s="675"/>
    </row>
    <row r="326" spans="1:26" ht="15">
      <c r="A326" s="675"/>
      <c r="B326" s="675"/>
      <c r="C326" s="675"/>
      <c r="D326" s="675"/>
      <c r="E326" s="675"/>
      <c r="F326" s="675"/>
      <c r="G326" s="675"/>
      <c r="H326" s="675"/>
      <c r="I326" s="675"/>
      <c r="J326" s="675"/>
      <c r="K326" s="675"/>
      <c r="L326" s="675"/>
      <c r="M326" s="675"/>
      <c r="N326" s="675"/>
      <c r="O326" s="675"/>
      <c r="P326" s="675"/>
      <c r="Q326" s="675"/>
      <c r="R326" s="675"/>
      <c r="S326" s="675"/>
      <c r="T326" s="675"/>
      <c r="U326" s="675"/>
      <c r="V326" s="675"/>
      <c r="W326" s="675"/>
      <c r="X326" s="675"/>
      <c r="Y326" s="675"/>
      <c r="Z326" s="675"/>
    </row>
    <row r="327" spans="1:26" ht="15">
      <c r="A327" s="675"/>
      <c r="B327" s="675"/>
      <c r="C327" s="675"/>
      <c r="D327" s="675"/>
      <c r="E327" s="675"/>
      <c r="F327" s="675"/>
      <c r="G327" s="675"/>
      <c r="H327" s="675"/>
      <c r="I327" s="675"/>
      <c r="J327" s="675"/>
      <c r="K327" s="675"/>
      <c r="L327" s="675"/>
      <c r="M327" s="675"/>
      <c r="N327" s="675"/>
      <c r="O327" s="675"/>
      <c r="P327" s="675"/>
      <c r="Q327" s="675"/>
      <c r="R327" s="675"/>
      <c r="S327" s="675"/>
      <c r="T327" s="675"/>
      <c r="U327" s="675"/>
      <c r="V327" s="675"/>
      <c r="W327" s="675"/>
      <c r="X327" s="675"/>
      <c r="Y327" s="675"/>
      <c r="Z327" s="675"/>
    </row>
    <row r="328" spans="1:26" ht="15">
      <c r="A328" s="675"/>
      <c r="B328" s="675"/>
      <c r="C328" s="675"/>
      <c r="D328" s="675"/>
      <c r="E328" s="675"/>
      <c r="F328" s="675"/>
      <c r="G328" s="675"/>
      <c r="H328" s="675"/>
      <c r="I328" s="675"/>
      <c r="J328" s="675"/>
      <c r="K328" s="675"/>
      <c r="L328" s="675"/>
      <c r="M328" s="675"/>
      <c r="N328" s="675"/>
      <c r="O328" s="675"/>
      <c r="P328" s="675"/>
      <c r="Q328" s="675"/>
      <c r="R328" s="675"/>
      <c r="S328" s="675"/>
      <c r="T328" s="675"/>
      <c r="U328" s="675"/>
      <c r="V328" s="675"/>
      <c r="W328" s="675"/>
      <c r="X328" s="675"/>
      <c r="Y328" s="675"/>
      <c r="Z328" s="675"/>
    </row>
    <row r="329" spans="1:26" ht="15">
      <c r="A329" s="675"/>
      <c r="B329" s="675"/>
      <c r="C329" s="675"/>
      <c r="D329" s="675"/>
      <c r="E329" s="675"/>
      <c r="F329" s="675"/>
      <c r="G329" s="675"/>
      <c r="H329" s="675"/>
      <c r="I329" s="675"/>
      <c r="J329" s="675"/>
      <c r="K329" s="675"/>
      <c r="L329" s="675"/>
      <c r="M329" s="675"/>
      <c r="N329" s="675"/>
      <c r="O329" s="675"/>
      <c r="P329" s="675"/>
      <c r="Q329" s="675"/>
      <c r="R329" s="675"/>
      <c r="S329" s="675"/>
      <c r="T329" s="675"/>
      <c r="U329" s="675"/>
      <c r="V329" s="675"/>
      <c r="W329" s="675"/>
      <c r="X329" s="675"/>
      <c r="Y329" s="675"/>
      <c r="Z329" s="675"/>
    </row>
    <row r="330" spans="1:26" ht="15">
      <c r="A330" s="675"/>
      <c r="B330" s="675"/>
      <c r="C330" s="675"/>
      <c r="D330" s="675"/>
      <c r="E330" s="675"/>
      <c r="F330" s="675"/>
      <c r="G330" s="675"/>
      <c r="H330" s="675"/>
      <c r="I330" s="675"/>
      <c r="J330" s="675"/>
      <c r="K330" s="675"/>
      <c r="L330" s="675"/>
      <c r="M330" s="675"/>
      <c r="N330" s="675"/>
      <c r="O330" s="675"/>
      <c r="P330" s="675"/>
      <c r="Q330" s="675"/>
      <c r="R330" s="675"/>
      <c r="S330" s="675"/>
      <c r="T330" s="675"/>
      <c r="U330" s="675"/>
      <c r="V330" s="675"/>
      <c r="W330" s="675"/>
      <c r="X330" s="675"/>
      <c r="Y330" s="675"/>
      <c r="Z330" s="675"/>
    </row>
    <row r="331" spans="1:26" ht="15">
      <c r="A331" s="675"/>
      <c r="B331" s="675"/>
      <c r="C331" s="675"/>
      <c r="D331" s="675"/>
      <c r="E331" s="675"/>
      <c r="F331" s="675"/>
      <c r="G331" s="675"/>
      <c r="H331" s="675"/>
      <c r="I331" s="675"/>
      <c r="J331" s="675"/>
      <c r="K331" s="675"/>
      <c r="L331" s="675"/>
      <c r="M331" s="675"/>
      <c r="N331" s="675"/>
      <c r="O331" s="675"/>
      <c r="P331" s="675"/>
      <c r="Q331" s="675"/>
      <c r="R331" s="675"/>
      <c r="S331" s="675"/>
      <c r="T331" s="675"/>
      <c r="U331" s="675"/>
      <c r="V331" s="675"/>
      <c r="W331" s="675"/>
      <c r="X331" s="675"/>
      <c r="Y331" s="675"/>
      <c r="Z331" s="675"/>
    </row>
    <row r="332" spans="1:26" ht="15">
      <c r="A332" s="675"/>
      <c r="B332" s="675"/>
      <c r="C332" s="675"/>
      <c r="D332" s="675"/>
      <c r="E332" s="675"/>
      <c r="F332" s="675"/>
      <c r="G332" s="675"/>
      <c r="H332" s="675"/>
      <c r="I332" s="675"/>
      <c r="J332" s="675"/>
      <c r="K332" s="675"/>
      <c r="L332" s="675"/>
      <c r="M332" s="675"/>
      <c r="N332" s="675"/>
      <c r="O332" s="675"/>
      <c r="P332" s="675"/>
      <c r="Q332" s="675"/>
      <c r="R332" s="675"/>
      <c r="S332" s="675"/>
      <c r="T332" s="675"/>
      <c r="U332" s="675"/>
      <c r="V332" s="675"/>
      <c r="W332" s="675"/>
      <c r="X332" s="675"/>
      <c r="Y332" s="675"/>
      <c r="Z332" s="675"/>
    </row>
    <row r="333" spans="1:26" ht="15">
      <c r="A333" s="675"/>
      <c r="B333" s="675"/>
      <c r="C333" s="675"/>
      <c r="D333" s="675"/>
      <c r="E333" s="675"/>
      <c r="F333" s="675"/>
      <c r="G333" s="675"/>
      <c r="H333" s="675"/>
      <c r="I333" s="675"/>
      <c r="J333" s="675"/>
      <c r="K333" s="675"/>
      <c r="L333" s="675"/>
      <c r="M333" s="675"/>
      <c r="N333" s="675"/>
      <c r="O333" s="675"/>
      <c r="P333" s="675"/>
      <c r="Q333" s="675"/>
      <c r="R333" s="675"/>
      <c r="S333" s="675"/>
      <c r="T333" s="675"/>
      <c r="U333" s="675"/>
      <c r="V333" s="675"/>
      <c r="W333" s="675"/>
      <c r="X333" s="675"/>
      <c r="Y333" s="675"/>
      <c r="Z333" s="675"/>
    </row>
    <row r="334" spans="1:26" ht="15">
      <c r="A334" s="675"/>
      <c r="B334" s="675"/>
      <c r="C334" s="675"/>
      <c r="D334" s="675"/>
      <c r="E334" s="675"/>
      <c r="F334" s="675"/>
      <c r="G334" s="675"/>
      <c r="H334" s="675"/>
      <c r="I334" s="675"/>
      <c r="J334" s="675"/>
      <c r="K334" s="675"/>
      <c r="L334" s="675"/>
      <c r="M334" s="675"/>
      <c r="N334" s="675"/>
      <c r="O334" s="675"/>
      <c r="P334" s="675"/>
      <c r="Q334" s="675"/>
      <c r="R334" s="675"/>
      <c r="S334" s="675"/>
      <c r="T334" s="675"/>
      <c r="U334" s="675"/>
      <c r="V334" s="675"/>
      <c r="W334" s="675"/>
      <c r="X334" s="675"/>
      <c r="Y334" s="675"/>
      <c r="Z334" s="675"/>
    </row>
    <row r="335" spans="1:26" ht="15">
      <c r="A335" s="675"/>
      <c r="B335" s="675"/>
      <c r="C335" s="675"/>
      <c r="D335" s="675"/>
      <c r="E335" s="675"/>
      <c r="F335" s="675"/>
      <c r="G335" s="675"/>
      <c r="H335" s="675"/>
      <c r="I335" s="675"/>
      <c r="J335" s="675"/>
      <c r="K335" s="675"/>
      <c r="L335" s="675"/>
      <c r="M335" s="675"/>
      <c r="N335" s="675"/>
      <c r="O335" s="675"/>
      <c r="P335" s="675"/>
      <c r="Q335" s="675"/>
      <c r="R335" s="675"/>
      <c r="S335" s="675"/>
      <c r="T335" s="675"/>
      <c r="U335" s="675"/>
      <c r="V335" s="675"/>
      <c r="W335" s="675"/>
      <c r="X335" s="675"/>
      <c r="Y335" s="675"/>
      <c r="Z335" s="675"/>
    </row>
    <row r="336" spans="1:26" ht="15">
      <c r="A336" s="675"/>
      <c r="B336" s="675"/>
      <c r="C336" s="675"/>
      <c r="D336" s="675"/>
      <c r="E336" s="675"/>
      <c r="F336" s="675"/>
      <c r="G336" s="675"/>
      <c r="H336" s="675"/>
      <c r="I336" s="675"/>
      <c r="J336" s="675"/>
      <c r="K336" s="675"/>
      <c r="L336" s="675"/>
      <c r="M336" s="675"/>
      <c r="N336" s="675"/>
      <c r="O336" s="675"/>
      <c r="P336" s="675"/>
      <c r="Q336" s="675"/>
      <c r="R336" s="675"/>
      <c r="S336" s="675"/>
      <c r="T336" s="675"/>
      <c r="U336" s="675"/>
      <c r="V336" s="675"/>
      <c r="W336" s="675"/>
      <c r="X336" s="675"/>
      <c r="Y336" s="675"/>
      <c r="Z336" s="675"/>
    </row>
    <row r="337" spans="1:26" ht="15">
      <c r="A337" s="675"/>
      <c r="B337" s="675"/>
      <c r="C337" s="675"/>
      <c r="D337" s="675"/>
      <c r="E337" s="675"/>
      <c r="F337" s="675"/>
      <c r="G337" s="675"/>
      <c r="H337" s="675"/>
      <c r="I337" s="675"/>
      <c r="J337" s="675"/>
      <c r="K337" s="675"/>
      <c r="L337" s="675"/>
      <c r="M337" s="675"/>
      <c r="N337" s="675"/>
      <c r="O337" s="675"/>
      <c r="P337" s="675"/>
      <c r="Q337" s="675"/>
      <c r="R337" s="675"/>
      <c r="S337" s="675"/>
      <c r="T337" s="675"/>
      <c r="U337" s="675"/>
      <c r="V337" s="675"/>
      <c r="W337" s="675"/>
      <c r="X337" s="675"/>
      <c r="Y337" s="675"/>
      <c r="Z337" s="675"/>
    </row>
    <row r="338" spans="1:26" ht="15">
      <c r="A338" s="675"/>
      <c r="B338" s="675"/>
      <c r="C338" s="675"/>
      <c r="D338" s="675"/>
      <c r="E338" s="675"/>
      <c r="F338" s="675"/>
      <c r="G338" s="675"/>
      <c r="H338" s="675"/>
      <c r="I338" s="675"/>
      <c r="J338" s="675"/>
      <c r="K338" s="675"/>
      <c r="L338" s="675"/>
      <c r="M338" s="675"/>
      <c r="N338" s="675"/>
      <c r="O338" s="675"/>
      <c r="P338" s="675"/>
      <c r="Q338" s="675"/>
      <c r="R338" s="675"/>
      <c r="S338" s="675"/>
      <c r="T338" s="675"/>
      <c r="U338" s="675"/>
      <c r="V338" s="675"/>
      <c r="W338" s="675"/>
      <c r="X338" s="675"/>
      <c r="Y338" s="675"/>
      <c r="Z338" s="675"/>
    </row>
    <row r="339" spans="1:26" ht="15">
      <c r="A339" s="675"/>
      <c r="B339" s="675"/>
      <c r="C339" s="675"/>
      <c r="D339" s="675"/>
      <c r="E339" s="675"/>
      <c r="F339" s="675"/>
      <c r="G339" s="675"/>
      <c r="H339" s="675"/>
      <c r="I339" s="675"/>
      <c r="J339" s="675"/>
      <c r="K339" s="675"/>
      <c r="L339" s="675"/>
      <c r="M339" s="675"/>
      <c r="N339" s="675"/>
      <c r="O339" s="675"/>
      <c r="P339" s="675"/>
      <c r="Q339" s="675"/>
      <c r="R339" s="675"/>
      <c r="S339" s="675"/>
      <c r="T339" s="675"/>
      <c r="U339" s="675"/>
      <c r="V339" s="675"/>
      <c r="W339" s="675"/>
      <c r="X339" s="675"/>
      <c r="Y339" s="675"/>
      <c r="Z339" s="675"/>
    </row>
    <row r="340" spans="1:26" ht="15">
      <c r="A340" s="675"/>
      <c r="B340" s="675"/>
      <c r="C340" s="675"/>
      <c r="D340" s="675"/>
      <c r="E340" s="675"/>
      <c r="F340" s="675"/>
      <c r="G340" s="675"/>
      <c r="H340" s="675"/>
      <c r="I340" s="675"/>
      <c r="J340" s="675"/>
      <c r="K340" s="675"/>
      <c r="L340" s="675"/>
      <c r="M340" s="675"/>
      <c r="N340" s="675"/>
      <c r="O340" s="675"/>
      <c r="P340" s="675"/>
      <c r="Q340" s="675"/>
      <c r="R340" s="675"/>
      <c r="S340" s="675"/>
      <c r="T340" s="675"/>
      <c r="U340" s="675"/>
      <c r="V340" s="675"/>
      <c r="W340" s="675"/>
      <c r="X340" s="675"/>
      <c r="Y340" s="675"/>
      <c r="Z340" s="675"/>
    </row>
    <row r="341" spans="1:26" ht="15">
      <c r="A341" s="675"/>
      <c r="B341" s="675"/>
      <c r="C341" s="675"/>
      <c r="D341" s="675"/>
      <c r="E341" s="675"/>
      <c r="F341" s="675"/>
      <c r="G341" s="675"/>
      <c r="H341" s="675"/>
      <c r="I341" s="675"/>
      <c r="J341" s="675"/>
      <c r="K341" s="675"/>
      <c r="L341" s="675"/>
      <c r="M341" s="675"/>
      <c r="N341" s="675"/>
      <c r="O341" s="675"/>
      <c r="P341" s="675"/>
      <c r="Q341" s="675"/>
      <c r="R341" s="675"/>
      <c r="S341" s="675"/>
      <c r="T341" s="675"/>
      <c r="U341" s="675"/>
      <c r="V341" s="675"/>
      <c r="W341" s="675"/>
      <c r="X341" s="675"/>
      <c r="Y341" s="675"/>
      <c r="Z341" s="675"/>
    </row>
    <row r="342" spans="1:26" ht="15">
      <c r="A342" s="675"/>
      <c r="B342" s="675"/>
      <c r="C342" s="675"/>
      <c r="D342" s="675"/>
      <c r="E342" s="675"/>
      <c r="F342" s="675"/>
      <c r="G342" s="675"/>
      <c r="H342" s="675"/>
      <c r="I342" s="675"/>
      <c r="J342" s="675"/>
      <c r="K342" s="675"/>
      <c r="L342" s="675"/>
      <c r="M342" s="675"/>
      <c r="N342" s="675"/>
      <c r="O342" s="675"/>
      <c r="P342" s="675"/>
      <c r="Q342" s="675"/>
      <c r="R342" s="675"/>
      <c r="S342" s="675"/>
      <c r="T342" s="675"/>
      <c r="U342" s="675"/>
      <c r="V342" s="675"/>
      <c r="W342" s="675"/>
      <c r="X342" s="675"/>
      <c r="Y342" s="675"/>
      <c r="Z342" s="675"/>
    </row>
    <row r="343" spans="1:26" ht="15">
      <c r="A343" s="675"/>
      <c r="B343" s="675"/>
      <c r="C343" s="675"/>
      <c r="D343" s="675"/>
      <c r="E343" s="675"/>
      <c r="F343" s="675"/>
      <c r="G343" s="675"/>
      <c r="H343" s="675"/>
      <c r="I343" s="675"/>
      <c r="J343" s="675"/>
      <c r="K343" s="675"/>
      <c r="L343" s="675"/>
      <c r="M343" s="675"/>
      <c r="N343" s="675"/>
      <c r="O343" s="675"/>
      <c r="P343" s="675"/>
      <c r="Q343" s="675"/>
      <c r="R343" s="675"/>
      <c r="S343" s="675"/>
      <c r="T343" s="675"/>
      <c r="U343" s="675"/>
      <c r="V343" s="675"/>
      <c r="W343" s="675"/>
      <c r="X343" s="675"/>
      <c r="Y343" s="675"/>
      <c r="Z343" s="675"/>
    </row>
    <row r="344" spans="1:26" ht="15">
      <c r="A344" s="675"/>
      <c r="B344" s="675"/>
      <c r="C344" s="675"/>
      <c r="D344" s="675"/>
      <c r="E344" s="675"/>
      <c r="F344" s="675"/>
      <c r="G344" s="675"/>
      <c r="H344" s="675"/>
      <c r="I344" s="675"/>
      <c r="J344" s="675"/>
      <c r="K344" s="675"/>
      <c r="L344" s="675"/>
      <c r="M344" s="675"/>
      <c r="N344" s="675"/>
      <c r="O344" s="675"/>
      <c r="P344" s="675"/>
      <c r="Q344" s="675"/>
      <c r="R344" s="675"/>
      <c r="S344" s="675"/>
      <c r="T344" s="675"/>
      <c r="U344" s="675"/>
      <c r="V344" s="675"/>
      <c r="W344" s="675"/>
      <c r="X344" s="675"/>
      <c r="Y344" s="675"/>
      <c r="Z344" s="675"/>
    </row>
    <row r="345" spans="1:26" ht="15">
      <c r="A345" s="675"/>
      <c r="B345" s="675"/>
      <c r="C345" s="675"/>
      <c r="D345" s="675"/>
      <c r="E345" s="675"/>
      <c r="F345" s="675"/>
      <c r="G345" s="675"/>
      <c r="H345" s="675"/>
      <c r="I345" s="675"/>
      <c r="J345" s="675"/>
      <c r="K345" s="675"/>
      <c r="L345" s="675"/>
      <c r="M345" s="675"/>
      <c r="N345" s="675"/>
      <c r="O345" s="675"/>
      <c r="P345" s="675"/>
      <c r="Q345" s="675"/>
      <c r="R345" s="675"/>
      <c r="S345" s="675"/>
      <c r="T345" s="675"/>
      <c r="U345" s="675"/>
      <c r="V345" s="675"/>
      <c r="W345" s="675"/>
      <c r="X345" s="675"/>
      <c r="Y345" s="675"/>
      <c r="Z345" s="675"/>
    </row>
    <row r="346" spans="1:26" ht="15">
      <c r="A346" s="675"/>
      <c r="B346" s="675"/>
      <c r="C346" s="675"/>
      <c r="D346" s="675"/>
      <c r="E346" s="675"/>
      <c r="F346" s="675"/>
      <c r="G346" s="675"/>
      <c r="H346" s="675"/>
      <c r="I346" s="675"/>
      <c r="J346" s="675"/>
      <c r="K346" s="675"/>
      <c r="L346" s="675"/>
      <c r="M346" s="675"/>
      <c r="N346" s="675"/>
      <c r="O346" s="675"/>
      <c r="P346" s="675"/>
      <c r="Q346" s="675"/>
      <c r="R346" s="675"/>
      <c r="S346" s="675"/>
      <c r="T346" s="675"/>
      <c r="U346" s="675"/>
      <c r="V346" s="675"/>
      <c r="W346" s="675"/>
      <c r="X346" s="675"/>
      <c r="Y346" s="675"/>
      <c r="Z346" s="675"/>
    </row>
    <row r="347" spans="1:26" ht="15">
      <c r="A347" s="675"/>
      <c r="B347" s="675"/>
      <c r="C347" s="675"/>
      <c r="D347" s="675"/>
      <c r="E347" s="675"/>
      <c r="F347" s="675"/>
      <c r="G347" s="675"/>
      <c r="H347" s="675"/>
      <c r="I347" s="675"/>
      <c r="J347" s="675"/>
      <c r="K347" s="675"/>
      <c r="L347" s="675"/>
      <c r="M347" s="675"/>
      <c r="N347" s="675"/>
      <c r="O347" s="675"/>
      <c r="P347" s="675"/>
      <c r="Q347" s="675"/>
      <c r="R347" s="675"/>
      <c r="S347" s="675"/>
      <c r="T347" s="675"/>
      <c r="U347" s="675"/>
      <c r="V347" s="675"/>
      <c r="W347" s="675"/>
      <c r="X347" s="675"/>
      <c r="Y347" s="675"/>
      <c r="Z347" s="675"/>
    </row>
    <row r="348" spans="1:26" ht="15">
      <c r="A348" s="675"/>
      <c r="B348" s="675"/>
      <c r="C348" s="675"/>
      <c r="D348" s="675"/>
      <c r="E348" s="675"/>
      <c r="F348" s="675"/>
      <c r="G348" s="675"/>
      <c r="H348" s="675"/>
      <c r="I348" s="675"/>
      <c r="J348" s="675"/>
      <c r="K348" s="675"/>
      <c r="L348" s="675"/>
      <c r="M348" s="675"/>
      <c r="N348" s="675"/>
      <c r="O348" s="675"/>
      <c r="P348" s="675"/>
      <c r="Q348" s="675"/>
      <c r="R348" s="675"/>
      <c r="S348" s="675"/>
      <c r="T348" s="675"/>
      <c r="U348" s="675"/>
      <c r="V348" s="675"/>
      <c r="W348" s="675"/>
      <c r="X348" s="675"/>
      <c r="Y348" s="675"/>
      <c r="Z348" s="675"/>
    </row>
    <row r="349" spans="1:26" ht="15">
      <c r="A349" s="675"/>
      <c r="B349" s="675"/>
      <c r="C349" s="675"/>
      <c r="D349" s="675"/>
      <c r="E349" s="675"/>
      <c r="F349" s="675"/>
      <c r="G349" s="675"/>
      <c r="H349" s="675"/>
      <c r="I349" s="675"/>
      <c r="J349" s="675"/>
      <c r="K349" s="675"/>
      <c r="L349" s="675"/>
      <c r="M349" s="675"/>
      <c r="N349" s="675"/>
      <c r="O349" s="675"/>
      <c r="P349" s="675"/>
      <c r="Q349" s="675"/>
      <c r="R349" s="675"/>
      <c r="S349" s="675"/>
      <c r="T349" s="675"/>
      <c r="U349" s="675"/>
      <c r="V349" s="675"/>
      <c r="W349" s="675"/>
      <c r="X349" s="675"/>
      <c r="Y349" s="675"/>
      <c r="Z349" s="675"/>
    </row>
    <row r="350" spans="1:26" ht="15">
      <c r="A350" s="675"/>
      <c r="B350" s="675"/>
      <c r="C350" s="675"/>
      <c r="D350" s="675"/>
      <c r="E350" s="675"/>
      <c r="F350" s="675"/>
      <c r="G350" s="675"/>
      <c r="H350" s="675"/>
      <c r="I350" s="675"/>
      <c r="J350" s="675"/>
      <c r="K350" s="675"/>
      <c r="L350" s="675"/>
      <c r="M350" s="675"/>
      <c r="N350" s="675"/>
      <c r="O350" s="675"/>
      <c r="P350" s="675"/>
      <c r="Q350" s="675"/>
      <c r="R350" s="675"/>
      <c r="S350" s="675"/>
      <c r="T350" s="675"/>
      <c r="U350" s="675"/>
      <c r="V350" s="675"/>
      <c r="W350" s="675"/>
      <c r="X350" s="675"/>
      <c r="Y350" s="675"/>
      <c r="Z350" s="675"/>
    </row>
    <row r="351" spans="1:26" ht="15">
      <c r="A351" s="675"/>
      <c r="B351" s="675"/>
      <c r="C351" s="675"/>
      <c r="D351" s="675"/>
      <c r="E351" s="675"/>
      <c r="F351" s="675"/>
      <c r="G351" s="675"/>
      <c r="H351" s="675"/>
      <c r="I351" s="675"/>
      <c r="J351" s="675"/>
      <c r="K351" s="675"/>
      <c r="L351" s="675"/>
      <c r="M351" s="675"/>
      <c r="N351" s="675"/>
      <c r="O351" s="675"/>
      <c r="P351" s="675"/>
      <c r="Q351" s="675"/>
      <c r="R351" s="675"/>
      <c r="S351" s="675"/>
      <c r="T351" s="675"/>
      <c r="U351" s="675"/>
      <c r="V351" s="675"/>
      <c r="W351" s="675"/>
      <c r="X351" s="675"/>
      <c r="Y351" s="675"/>
      <c r="Z351" s="675"/>
    </row>
    <row r="352" spans="1:26" ht="15">
      <c r="A352" s="675"/>
      <c r="B352" s="675"/>
      <c r="C352" s="675"/>
      <c r="D352" s="675"/>
      <c r="E352" s="675"/>
      <c r="F352" s="675"/>
      <c r="G352" s="675"/>
      <c r="H352" s="675"/>
      <c r="I352" s="675"/>
      <c r="J352" s="675"/>
      <c r="K352" s="675"/>
      <c r="L352" s="675"/>
      <c r="M352" s="675"/>
      <c r="N352" s="675"/>
      <c r="O352" s="675"/>
      <c r="P352" s="675"/>
      <c r="Q352" s="675"/>
      <c r="R352" s="675"/>
      <c r="S352" s="675"/>
      <c r="T352" s="675"/>
      <c r="U352" s="675"/>
      <c r="V352" s="675"/>
      <c r="W352" s="675"/>
      <c r="X352" s="675"/>
      <c r="Y352" s="675"/>
      <c r="Z352" s="675"/>
    </row>
    <row r="353" spans="1:26" ht="15">
      <c r="A353" s="675"/>
      <c r="B353" s="675"/>
      <c r="C353" s="675"/>
      <c r="D353" s="675"/>
      <c r="E353" s="675"/>
      <c r="F353" s="675"/>
      <c r="G353" s="675"/>
      <c r="H353" s="675"/>
      <c r="I353" s="675"/>
      <c r="J353" s="675"/>
      <c r="K353" s="675"/>
      <c r="L353" s="675"/>
      <c r="M353" s="675"/>
      <c r="N353" s="675"/>
      <c r="O353" s="675"/>
      <c r="P353" s="675"/>
      <c r="Q353" s="675"/>
      <c r="R353" s="675"/>
      <c r="S353" s="675"/>
      <c r="T353" s="675"/>
      <c r="U353" s="675"/>
      <c r="V353" s="675"/>
      <c r="W353" s="675"/>
      <c r="X353" s="675"/>
      <c r="Y353" s="675"/>
      <c r="Z353" s="675"/>
    </row>
    <row r="354" spans="1:26" ht="15">
      <c r="A354" s="675"/>
      <c r="B354" s="675"/>
      <c r="C354" s="675"/>
      <c r="D354" s="675"/>
      <c r="E354" s="675"/>
      <c r="F354" s="675"/>
      <c r="G354" s="675"/>
      <c r="H354" s="675"/>
      <c r="I354" s="675"/>
      <c r="J354" s="675"/>
      <c r="K354" s="675"/>
      <c r="L354" s="675"/>
      <c r="M354" s="675"/>
      <c r="N354" s="675"/>
      <c r="O354" s="675"/>
      <c r="P354" s="675"/>
      <c r="Q354" s="675"/>
      <c r="R354" s="675"/>
      <c r="S354" s="675"/>
      <c r="T354" s="675"/>
      <c r="U354" s="675"/>
      <c r="V354" s="675"/>
      <c r="W354" s="675"/>
      <c r="X354" s="675"/>
      <c r="Y354" s="675"/>
      <c r="Z354" s="675"/>
    </row>
    <row r="355" spans="1:26" ht="15">
      <c r="A355" s="675"/>
      <c r="B355" s="675"/>
      <c r="C355" s="675"/>
      <c r="D355" s="675"/>
      <c r="E355" s="675"/>
      <c r="F355" s="675"/>
      <c r="G355" s="675"/>
      <c r="H355" s="675"/>
      <c r="I355" s="675"/>
      <c r="J355" s="675"/>
      <c r="K355" s="675"/>
      <c r="L355" s="675"/>
      <c r="M355" s="675"/>
      <c r="N355" s="675"/>
      <c r="O355" s="675"/>
      <c r="P355" s="675"/>
      <c r="Q355" s="675"/>
      <c r="R355" s="675"/>
      <c r="S355" s="675"/>
      <c r="T355" s="675"/>
      <c r="U355" s="675"/>
      <c r="V355" s="675"/>
      <c r="W355" s="675"/>
      <c r="X355" s="675"/>
      <c r="Y355" s="675"/>
      <c r="Z355" s="675"/>
    </row>
    <row r="356" spans="1:26" ht="15">
      <c r="A356" s="675"/>
      <c r="B356" s="675"/>
      <c r="C356" s="675"/>
      <c r="D356" s="675"/>
      <c r="E356" s="675"/>
      <c r="F356" s="675"/>
      <c r="G356" s="675"/>
      <c r="H356" s="675"/>
      <c r="I356" s="675"/>
      <c r="J356" s="675"/>
      <c r="K356" s="675"/>
      <c r="L356" s="675"/>
      <c r="M356" s="675"/>
      <c r="N356" s="675"/>
      <c r="O356" s="675"/>
      <c r="P356" s="675"/>
      <c r="Q356" s="675"/>
      <c r="R356" s="675"/>
      <c r="S356" s="675"/>
      <c r="T356" s="675"/>
      <c r="U356" s="675"/>
      <c r="V356" s="675"/>
      <c r="W356" s="675"/>
      <c r="X356" s="675"/>
      <c r="Y356" s="675"/>
      <c r="Z356" s="675"/>
    </row>
    <row r="357" spans="1:26" ht="15">
      <c r="A357" s="675"/>
      <c r="B357" s="675"/>
      <c r="C357" s="675"/>
      <c r="D357" s="675"/>
      <c r="E357" s="675"/>
      <c r="F357" s="675"/>
      <c r="G357" s="675"/>
      <c r="H357" s="675"/>
      <c r="I357" s="675"/>
      <c r="J357" s="675"/>
      <c r="K357" s="675"/>
      <c r="L357" s="675"/>
      <c r="M357" s="675"/>
      <c r="N357" s="675"/>
      <c r="O357" s="675"/>
      <c r="P357" s="675"/>
      <c r="Q357" s="675"/>
      <c r="R357" s="675"/>
      <c r="S357" s="675"/>
      <c r="T357" s="675"/>
      <c r="U357" s="675"/>
      <c r="V357" s="675"/>
      <c r="W357" s="675"/>
      <c r="X357" s="675"/>
      <c r="Y357" s="675"/>
      <c r="Z357" s="675"/>
    </row>
    <row r="358" spans="1:26" ht="15">
      <c r="A358" s="675"/>
      <c r="B358" s="675"/>
      <c r="C358" s="675"/>
      <c r="D358" s="675"/>
      <c r="E358" s="675"/>
      <c r="F358" s="675"/>
      <c r="G358" s="675"/>
      <c r="H358" s="675"/>
      <c r="I358" s="675"/>
      <c r="J358" s="675"/>
      <c r="K358" s="675"/>
      <c r="L358" s="675"/>
      <c r="M358" s="675"/>
      <c r="N358" s="675"/>
      <c r="O358" s="675"/>
      <c r="P358" s="675"/>
      <c r="Q358" s="675"/>
      <c r="R358" s="675"/>
      <c r="S358" s="675"/>
      <c r="T358" s="675"/>
      <c r="U358" s="675"/>
      <c r="V358" s="675"/>
      <c r="W358" s="675"/>
      <c r="X358" s="675"/>
      <c r="Y358" s="675"/>
      <c r="Z358" s="675"/>
    </row>
    <row r="359" spans="1:26" ht="15">
      <c r="A359" s="675"/>
      <c r="B359" s="675"/>
      <c r="C359" s="675"/>
      <c r="D359" s="675"/>
      <c r="E359" s="675"/>
      <c r="F359" s="675"/>
      <c r="G359" s="675"/>
      <c r="H359" s="675"/>
      <c r="I359" s="675"/>
      <c r="J359" s="675"/>
      <c r="K359" s="675"/>
      <c r="L359" s="675"/>
      <c r="M359" s="675"/>
      <c r="N359" s="675"/>
      <c r="O359" s="675"/>
      <c r="P359" s="675"/>
      <c r="Q359" s="675"/>
      <c r="R359" s="675"/>
      <c r="S359" s="675"/>
      <c r="T359" s="675"/>
      <c r="U359" s="675"/>
      <c r="V359" s="675"/>
      <c r="W359" s="675"/>
      <c r="X359" s="675"/>
      <c r="Y359" s="675"/>
      <c r="Z359" s="675"/>
    </row>
    <row r="360" spans="1:26" ht="15">
      <c r="A360" s="675"/>
      <c r="B360" s="675"/>
      <c r="C360" s="675"/>
      <c r="D360" s="675"/>
      <c r="E360" s="675"/>
      <c r="F360" s="675"/>
      <c r="G360" s="675"/>
      <c r="H360" s="675"/>
      <c r="I360" s="675"/>
      <c r="J360" s="675"/>
      <c r="K360" s="675"/>
      <c r="L360" s="675"/>
      <c r="M360" s="675"/>
      <c r="N360" s="675"/>
      <c r="O360" s="675"/>
      <c r="P360" s="675"/>
      <c r="Q360" s="675"/>
      <c r="R360" s="675"/>
      <c r="S360" s="675"/>
      <c r="T360" s="675"/>
      <c r="U360" s="675"/>
      <c r="V360" s="675"/>
      <c r="W360" s="675"/>
      <c r="X360" s="675"/>
      <c r="Y360" s="675"/>
      <c r="Z360" s="675"/>
    </row>
    <row r="361" spans="1:26" ht="15">
      <c r="A361" s="675"/>
      <c r="B361" s="675"/>
      <c r="C361" s="675"/>
      <c r="D361" s="675"/>
      <c r="E361" s="675"/>
      <c r="F361" s="675"/>
      <c r="G361" s="675"/>
      <c r="H361" s="675"/>
      <c r="I361" s="675"/>
      <c r="J361" s="675"/>
      <c r="K361" s="675"/>
      <c r="L361" s="675"/>
      <c r="M361" s="675"/>
      <c r="N361" s="675"/>
      <c r="O361" s="675"/>
      <c r="P361" s="675"/>
      <c r="Q361" s="675"/>
      <c r="R361" s="675"/>
      <c r="S361" s="675"/>
      <c r="T361" s="675"/>
      <c r="U361" s="675"/>
      <c r="V361" s="675"/>
      <c r="W361" s="675"/>
      <c r="X361" s="675"/>
      <c r="Y361" s="675"/>
      <c r="Z361" s="675"/>
    </row>
    <row r="362" spans="1:26" ht="15">
      <c r="A362" s="675"/>
      <c r="B362" s="675"/>
      <c r="C362" s="675"/>
      <c r="D362" s="675"/>
      <c r="E362" s="675"/>
      <c r="F362" s="675"/>
      <c r="G362" s="675"/>
      <c r="H362" s="675"/>
      <c r="I362" s="675"/>
      <c r="J362" s="675"/>
      <c r="K362" s="675"/>
      <c r="L362" s="675"/>
      <c r="M362" s="675"/>
      <c r="N362" s="675"/>
      <c r="O362" s="675"/>
      <c r="P362" s="675"/>
      <c r="Q362" s="675"/>
      <c r="R362" s="675"/>
      <c r="S362" s="675"/>
      <c r="T362" s="675"/>
      <c r="U362" s="675"/>
      <c r="V362" s="675"/>
      <c r="W362" s="675"/>
      <c r="X362" s="675"/>
      <c r="Y362" s="675"/>
      <c r="Z362" s="675"/>
    </row>
    <row r="363" spans="1:26" ht="15">
      <c r="A363" s="675"/>
      <c r="B363" s="675"/>
      <c r="C363" s="675"/>
      <c r="D363" s="675"/>
      <c r="E363" s="675"/>
      <c r="F363" s="675"/>
      <c r="G363" s="675"/>
      <c r="H363" s="675"/>
      <c r="I363" s="675"/>
      <c r="J363" s="675"/>
      <c r="K363" s="675"/>
      <c r="L363" s="675"/>
      <c r="M363" s="675"/>
      <c r="N363" s="675"/>
      <c r="O363" s="675"/>
      <c r="P363" s="675"/>
      <c r="Q363" s="675"/>
      <c r="R363" s="675"/>
      <c r="S363" s="675"/>
      <c r="T363" s="675"/>
      <c r="U363" s="675"/>
      <c r="V363" s="675"/>
      <c r="W363" s="675"/>
      <c r="X363" s="675"/>
      <c r="Y363" s="675"/>
      <c r="Z363" s="675"/>
    </row>
    <row r="364" spans="1:26" ht="15">
      <c r="A364" s="675"/>
      <c r="B364" s="675"/>
      <c r="C364" s="675"/>
      <c r="D364" s="675"/>
      <c r="E364" s="675"/>
      <c r="F364" s="675"/>
      <c r="G364" s="675"/>
      <c r="H364" s="675"/>
      <c r="I364" s="675"/>
      <c r="J364" s="675"/>
      <c r="K364" s="675"/>
      <c r="L364" s="675"/>
      <c r="M364" s="675"/>
      <c r="N364" s="675"/>
      <c r="O364" s="675"/>
      <c r="P364" s="675"/>
      <c r="Q364" s="675"/>
      <c r="R364" s="675"/>
      <c r="S364" s="675"/>
      <c r="T364" s="675"/>
      <c r="U364" s="675"/>
      <c r="V364" s="675"/>
      <c r="W364" s="675"/>
      <c r="X364" s="675"/>
      <c r="Y364" s="675"/>
      <c r="Z364" s="675"/>
    </row>
    <row r="365" spans="1:26" ht="15">
      <c r="A365" s="675"/>
      <c r="B365" s="675"/>
      <c r="C365" s="675"/>
      <c r="D365" s="675"/>
      <c r="E365" s="675"/>
      <c r="F365" s="675"/>
      <c r="G365" s="675"/>
      <c r="H365" s="675"/>
      <c r="I365" s="675"/>
      <c r="J365" s="675"/>
      <c r="K365" s="675"/>
      <c r="L365" s="675"/>
      <c r="M365" s="675"/>
      <c r="N365" s="675"/>
      <c r="O365" s="675"/>
      <c r="P365" s="675"/>
      <c r="Q365" s="675"/>
      <c r="R365" s="675"/>
      <c r="S365" s="675"/>
      <c r="T365" s="675"/>
      <c r="U365" s="675"/>
      <c r="V365" s="675"/>
      <c r="W365" s="675"/>
      <c r="X365" s="675"/>
      <c r="Y365" s="675"/>
      <c r="Z365" s="675"/>
    </row>
    <row r="366" spans="1:26" ht="15">
      <c r="A366" s="675"/>
      <c r="B366" s="675"/>
      <c r="C366" s="675"/>
      <c r="D366" s="675"/>
      <c r="E366" s="675"/>
      <c r="F366" s="675"/>
      <c r="G366" s="675"/>
      <c r="H366" s="675"/>
      <c r="I366" s="675"/>
      <c r="J366" s="675"/>
      <c r="K366" s="675"/>
      <c r="L366" s="675"/>
      <c r="M366" s="675"/>
      <c r="N366" s="675"/>
      <c r="O366" s="675"/>
      <c r="P366" s="675"/>
      <c r="Q366" s="675"/>
      <c r="R366" s="675"/>
      <c r="S366" s="675"/>
      <c r="T366" s="675"/>
      <c r="U366" s="675"/>
      <c r="V366" s="675"/>
      <c r="W366" s="675"/>
      <c r="X366" s="675"/>
      <c r="Y366" s="675"/>
      <c r="Z366" s="675"/>
    </row>
    <row r="367" spans="1:26" ht="15">
      <c r="A367" s="675"/>
      <c r="B367" s="675"/>
      <c r="C367" s="675"/>
      <c r="D367" s="675"/>
      <c r="E367" s="675"/>
      <c r="F367" s="675"/>
      <c r="G367" s="675"/>
      <c r="H367" s="675"/>
      <c r="I367" s="675"/>
      <c r="J367" s="675"/>
      <c r="K367" s="675"/>
      <c r="L367" s="675"/>
      <c r="M367" s="675"/>
      <c r="N367" s="675"/>
      <c r="O367" s="675"/>
      <c r="P367" s="675"/>
      <c r="Q367" s="675"/>
      <c r="R367" s="675"/>
      <c r="S367" s="675"/>
      <c r="T367" s="675"/>
      <c r="U367" s="675"/>
      <c r="V367" s="675"/>
      <c r="W367" s="675"/>
      <c r="X367" s="675"/>
      <c r="Y367" s="675"/>
      <c r="Z367" s="675"/>
    </row>
    <row r="368" spans="1:26" ht="15">
      <c r="A368" s="675"/>
      <c r="B368" s="675"/>
      <c r="C368" s="675"/>
      <c r="D368" s="675"/>
      <c r="E368" s="675"/>
      <c r="F368" s="675"/>
      <c r="G368" s="675"/>
      <c r="H368" s="675"/>
      <c r="I368" s="675"/>
      <c r="J368" s="675"/>
      <c r="K368" s="675"/>
      <c r="L368" s="675"/>
      <c r="M368" s="675"/>
      <c r="N368" s="675"/>
      <c r="O368" s="675"/>
      <c r="P368" s="675"/>
      <c r="Q368" s="675"/>
      <c r="R368" s="675"/>
      <c r="S368" s="675"/>
      <c r="T368" s="675"/>
      <c r="U368" s="675"/>
      <c r="V368" s="675"/>
      <c r="W368" s="675"/>
      <c r="X368" s="675"/>
      <c r="Y368" s="675"/>
      <c r="Z368" s="675"/>
    </row>
    <row r="369" spans="1:26" ht="15">
      <c r="A369" s="675"/>
      <c r="B369" s="675"/>
      <c r="C369" s="675"/>
      <c r="D369" s="675"/>
      <c r="E369" s="675"/>
      <c r="F369" s="675"/>
      <c r="G369" s="675"/>
      <c r="H369" s="675"/>
      <c r="I369" s="675"/>
      <c r="J369" s="675"/>
      <c r="K369" s="675"/>
      <c r="L369" s="675"/>
      <c r="M369" s="675"/>
      <c r="N369" s="675"/>
      <c r="O369" s="675"/>
      <c r="P369" s="675"/>
      <c r="Q369" s="675"/>
      <c r="R369" s="675"/>
      <c r="S369" s="675"/>
      <c r="T369" s="675"/>
      <c r="U369" s="675"/>
      <c r="V369" s="675"/>
      <c r="W369" s="675"/>
      <c r="X369" s="675"/>
      <c r="Y369" s="675"/>
      <c r="Z369" s="675"/>
    </row>
    <row r="370" spans="1:26" ht="15">
      <c r="A370" s="675"/>
      <c r="B370" s="675"/>
      <c r="C370" s="675"/>
      <c r="D370" s="675"/>
      <c r="E370" s="675"/>
      <c r="F370" s="675"/>
      <c r="G370" s="675"/>
      <c r="H370" s="675"/>
      <c r="I370" s="675"/>
      <c r="J370" s="675"/>
      <c r="K370" s="675"/>
      <c r="L370" s="675"/>
      <c r="M370" s="675"/>
      <c r="N370" s="675"/>
      <c r="O370" s="675"/>
      <c r="P370" s="675"/>
      <c r="Q370" s="675"/>
      <c r="R370" s="675"/>
      <c r="S370" s="675"/>
      <c r="T370" s="675"/>
      <c r="U370" s="675"/>
      <c r="V370" s="675"/>
      <c r="W370" s="675"/>
      <c r="X370" s="675"/>
      <c r="Y370" s="675"/>
      <c r="Z370" s="675"/>
    </row>
    <row r="371" spans="1:26" ht="15">
      <c r="A371" s="675"/>
      <c r="B371" s="675"/>
      <c r="C371" s="675"/>
      <c r="D371" s="675"/>
      <c r="E371" s="675"/>
      <c r="F371" s="675"/>
      <c r="G371" s="675"/>
      <c r="H371" s="675"/>
      <c r="I371" s="675"/>
      <c r="J371" s="675"/>
      <c r="K371" s="675"/>
      <c r="L371" s="675"/>
      <c r="M371" s="675"/>
      <c r="N371" s="675"/>
      <c r="O371" s="675"/>
      <c r="P371" s="675"/>
      <c r="Q371" s="675"/>
      <c r="R371" s="675"/>
      <c r="S371" s="675"/>
      <c r="T371" s="675"/>
      <c r="U371" s="675"/>
      <c r="V371" s="675"/>
      <c r="W371" s="675"/>
      <c r="X371" s="675"/>
      <c r="Y371" s="675"/>
      <c r="Z371" s="675"/>
    </row>
    <row r="372" spans="1:26" ht="15">
      <c r="A372" s="675"/>
      <c r="B372" s="675"/>
      <c r="C372" s="675"/>
      <c r="D372" s="675"/>
      <c r="E372" s="675"/>
      <c r="F372" s="675"/>
      <c r="G372" s="675"/>
      <c r="H372" s="675"/>
      <c r="I372" s="675"/>
      <c r="J372" s="675"/>
      <c r="K372" s="675"/>
      <c r="L372" s="675"/>
      <c r="M372" s="675"/>
      <c r="N372" s="675"/>
      <c r="O372" s="675"/>
      <c r="P372" s="675"/>
      <c r="Q372" s="675"/>
      <c r="R372" s="675"/>
      <c r="S372" s="675"/>
      <c r="T372" s="675"/>
      <c r="U372" s="675"/>
      <c r="V372" s="675"/>
      <c r="W372" s="675"/>
      <c r="X372" s="675"/>
      <c r="Y372" s="675"/>
      <c r="Z372" s="675"/>
    </row>
    <row r="373" spans="1:26" ht="15">
      <c r="A373" s="675"/>
      <c r="B373" s="675"/>
      <c r="C373" s="675"/>
      <c r="D373" s="675"/>
      <c r="E373" s="675"/>
      <c r="F373" s="675"/>
      <c r="G373" s="675"/>
      <c r="H373" s="675"/>
      <c r="I373" s="675"/>
      <c r="J373" s="675"/>
      <c r="K373" s="675"/>
      <c r="L373" s="675"/>
      <c r="M373" s="675"/>
      <c r="N373" s="675"/>
      <c r="O373" s="675"/>
      <c r="P373" s="675"/>
      <c r="Q373" s="675"/>
      <c r="R373" s="675"/>
      <c r="S373" s="675"/>
      <c r="T373" s="675"/>
      <c r="U373" s="675"/>
      <c r="V373" s="675"/>
      <c r="W373" s="675"/>
      <c r="X373" s="675"/>
      <c r="Y373" s="675"/>
      <c r="Z373" s="675"/>
    </row>
    <row r="374" spans="1:26" ht="15">
      <c r="A374" s="675"/>
      <c r="B374" s="675"/>
      <c r="C374" s="675"/>
      <c r="D374" s="675"/>
      <c r="E374" s="675"/>
      <c r="F374" s="675"/>
      <c r="G374" s="675"/>
      <c r="H374" s="675"/>
      <c r="I374" s="675"/>
      <c r="J374" s="675"/>
      <c r="K374" s="675"/>
      <c r="L374" s="675"/>
      <c r="M374" s="675"/>
      <c r="N374" s="675"/>
      <c r="O374" s="675"/>
      <c r="P374" s="675"/>
      <c r="Q374" s="675"/>
      <c r="R374" s="675"/>
      <c r="S374" s="675"/>
      <c r="T374" s="675"/>
      <c r="U374" s="675"/>
      <c r="V374" s="675"/>
      <c r="W374" s="675"/>
      <c r="X374" s="675"/>
      <c r="Y374" s="675"/>
      <c r="Z374" s="675"/>
    </row>
    <row r="375" spans="1:26" ht="15">
      <c r="A375" s="675"/>
      <c r="B375" s="675"/>
      <c r="C375" s="675"/>
      <c r="D375" s="675"/>
      <c r="E375" s="675"/>
      <c r="F375" s="675"/>
      <c r="G375" s="675"/>
      <c r="H375" s="675"/>
      <c r="I375" s="675"/>
      <c r="J375" s="675"/>
      <c r="K375" s="675"/>
      <c r="L375" s="675"/>
      <c r="M375" s="675"/>
      <c r="N375" s="675"/>
      <c r="O375" s="675"/>
      <c r="P375" s="675"/>
      <c r="Q375" s="675"/>
      <c r="R375" s="675"/>
      <c r="S375" s="675"/>
      <c r="T375" s="675"/>
      <c r="U375" s="675"/>
      <c r="V375" s="675"/>
      <c r="W375" s="675"/>
      <c r="X375" s="675"/>
      <c r="Y375" s="675"/>
      <c r="Z375" s="675"/>
    </row>
    <row r="376" spans="1:26" ht="15">
      <c r="A376" s="675"/>
      <c r="B376" s="675"/>
      <c r="C376" s="675"/>
      <c r="D376" s="675"/>
      <c r="E376" s="675"/>
      <c r="F376" s="675"/>
      <c r="G376" s="675"/>
      <c r="H376" s="675"/>
      <c r="I376" s="675"/>
      <c r="J376" s="675"/>
      <c r="K376" s="675"/>
      <c r="L376" s="675"/>
      <c r="M376" s="675"/>
      <c r="N376" s="675"/>
      <c r="O376" s="675"/>
      <c r="P376" s="675"/>
      <c r="Q376" s="675"/>
      <c r="R376" s="675"/>
      <c r="S376" s="675"/>
      <c r="T376" s="675"/>
      <c r="U376" s="675"/>
      <c r="V376" s="675"/>
      <c r="W376" s="675"/>
      <c r="X376" s="675"/>
      <c r="Y376" s="675"/>
      <c r="Z376" s="675"/>
    </row>
    <row r="377" spans="1:26" ht="15">
      <c r="A377" s="675"/>
      <c r="B377" s="675"/>
      <c r="C377" s="675"/>
      <c r="D377" s="675"/>
      <c r="E377" s="675"/>
      <c r="F377" s="675"/>
      <c r="G377" s="675"/>
      <c r="H377" s="675"/>
      <c r="I377" s="675"/>
      <c r="J377" s="675"/>
      <c r="K377" s="675"/>
      <c r="L377" s="675"/>
      <c r="M377" s="675"/>
      <c r="N377" s="675"/>
      <c r="O377" s="675"/>
      <c r="P377" s="675"/>
      <c r="Q377" s="675"/>
      <c r="R377" s="675"/>
      <c r="S377" s="675"/>
      <c r="T377" s="675"/>
      <c r="U377" s="675"/>
      <c r="V377" s="675"/>
      <c r="W377" s="675"/>
      <c r="X377" s="675"/>
      <c r="Y377" s="675"/>
      <c r="Z377" s="675"/>
    </row>
    <row r="378" spans="1:26" ht="15">
      <c r="A378" s="675"/>
      <c r="B378" s="675"/>
      <c r="C378" s="675"/>
      <c r="D378" s="675"/>
      <c r="E378" s="675"/>
      <c r="F378" s="675"/>
      <c r="G378" s="675"/>
      <c r="H378" s="675"/>
      <c r="I378" s="675"/>
      <c r="J378" s="675"/>
      <c r="K378" s="675"/>
      <c r="L378" s="675"/>
      <c r="M378" s="675"/>
      <c r="N378" s="675"/>
      <c r="O378" s="675"/>
      <c r="P378" s="675"/>
      <c r="Q378" s="675"/>
      <c r="R378" s="675"/>
      <c r="S378" s="675"/>
      <c r="T378" s="675"/>
      <c r="U378" s="675"/>
      <c r="V378" s="675"/>
      <c r="W378" s="675"/>
      <c r="X378" s="675"/>
      <c r="Y378" s="675"/>
      <c r="Z378" s="675"/>
    </row>
    <row r="379" spans="1:26" ht="15">
      <c r="A379" s="675"/>
      <c r="B379" s="675"/>
      <c r="C379" s="675"/>
      <c r="D379" s="675"/>
      <c r="E379" s="675"/>
      <c r="F379" s="675"/>
      <c r="G379" s="675"/>
      <c r="H379" s="675"/>
      <c r="I379" s="675"/>
      <c r="J379" s="675"/>
      <c r="K379" s="675"/>
      <c r="L379" s="675"/>
      <c r="M379" s="675"/>
      <c r="N379" s="675"/>
      <c r="O379" s="675"/>
      <c r="P379" s="675"/>
      <c r="Q379" s="675"/>
      <c r="R379" s="675"/>
      <c r="S379" s="675"/>
      <c r="T379" s="675"/>
      <c r="U379" s="675"/>
      <c r="V379" s="675"/>
      <c r="W379" s="675"/>
      <c r="X379" s="675"/>
      <c r="Y379" s="675"/>
      <c r="Z379" s="675"/>
    </row>
    <row r="380" spans="1:26" ht="15">
      <c r="A380" s="675"/>
      <c r="B380" s="675"/>
      <c r="C380" s="675"/>
      <c r="D380" s="675"/>
      <c r="E380" s="675"/>
      <c r="F380" s="675"/>
      <c r="G380" s="675"/>
      <c r="H380" s="675"/>
      <c r="I380" s="675"/>
      <c r="J380" s="675"/>
      <c r="K380" s="675"/>
      <c r="L380" s="675"/>
      <c r="M380" s="675"/>
      <c r="N380" s="675"/>
      <c r="O380" s="675"/>
      <c r="P380" s="675"/>
      <c r="Q380" s="675"/>
      <c r="R380" s="675"/>
      <c r="S380" s="675"/>
      <c r="T380" s="675"/>
      <c r="U380" s="675"/>
      <c r="V380" s="675"/>
      <c r="W380" s="675"/>
      <c r="X380" s="675"/>
      <c r="Y380" s="675"/>
      <c r="Z380" s="675"/>
    </row>
    <row r="381" spans="1:26" ht="15">
      <c r="A381" s="675"/>
      <c r="B381" s="675"/>
      <c r="C381" s="675"/>
      <c r="D381" s="675"/>
      <c r="E381" s="675"/>
      <c r="F381" s="675"/>
      <c r="G381" s="675"/>
      <c r="H381" s="675"/>
      <c r="I381" s="675"/>
      <c r="J381" s="675"/>
      <c r="K381" s="675"/>
      <c r="L381" s="675"/>
      <c r="M381" s="675"/>
      <c r="N381" s="675"/>
      <c r="O381" s="675"/>
      <c r="P381" s="675"/>
      <c r="Q381" s="675"/>
      <c r="R381" s="675"/>
      <c r="S381" s="675"/>
      <c r="T381" s="675"/>
      <c r="U381" s="675"/>
      <c r="V381" s="675"/>
      <c r="W381" s="675"/>
      <c r="X381" s="675"/>
      <c r="Y381" s="675"/>
      <c r="Z381" s="675"/>
    </row>
    <row r="382" spans="1:26" ht="15">
      <c r="A382" s="675"/>
      <c r="B382" s="675"/>
      <c r="C382" s="675"/>
      <c r="D382" s="675"/>
      <c r="E382" s="675"/>
      <c r="F382" s="675"/>
      <c r="G382" s="675"/>
      <c r="H382" s="675"/>
      <c r="I382" s="675"/>
      <c r="J382" s="675"/>
      <c r="K382" s="675"/>
      <c r="L382" s="675"/>
      <c r="M382" s="675"/>
      <c r="N382" s="675"/>
      <c r="O382" s="675"/>
      <c r="P382" s="675"/>
      <c r="Q382" s="675"/>
      <c r="R382" s="675"/>
      <c r="S382" s="675"/>
      <c r="T382" s="675"/>
      <c r="U382" s="675"/>
      <c r="V382" s="675"/>
      <c r="W382" s="675"/>
      <c r="X382" s="675"/>
      <c r="Y382" s="675"/>
      <c r="Z382" s="675"/>
    </row>
    <row r="383" spans="1:26" ht="15">
      <c r="A383" s="675"/>
      <c r="B383" s="675"/>
      <c r="C383" s="675"/>
      <c r="D383" s="675"/>
      <c r="E383" s="675"/>
      <c r="F383" s="675"/>
      <c r="G383" s="675"/>
      <c r="H383" s="675"/>
      <c r="I383" s="675"/>
      <c r="J383" s="675"/>
      <c r="K383" s="675"/>
      <c r="L383" s="675"/>
      <c r="M383" s="675"/>
      <c r="N383" s="675"/>
      <c r="O383" s="675"/>
      <c r="P383" s="675"/>
      <c r="Q383" s="675"/>
      <c r="R383" s="675"/>
      <c r="S383" s="675"/>
      <c r="T383" s="675"/>
      <c r="U383" s="675"/>
      <c r="V383" s="675"/>
      <c r="W383" s="675"/>
      <c r="X383" s="675"/>
      <c r="Y383" s="675"/>
      <c r="Z383" s="675"/>
    </row>
    <row r="384" spans="1:26" ht="15">
      <c r="A384" s="675"/>
      <c r="B384" s="675"/>
      <c r="C384" s="675"/>
      <c r="D384" s="675"/>
      <c r="E384" s="675"/>
      <c r="F384" s="675"/>
      <c r="G384" s="675"/>
      <c r="H384" s="675"/>
      <c r="I384" s="675"/>
      <c r="J384" s="675"/>
      <c r="K384" s="675"/>
      <c r="L384" s="675"/>
      <c r="M384" s="675"/>
      <c r="N384" s="675"/>
      <c r="O384" s="675"/>
      <c r="P384" s="675"/>
      <c r="Q384" s="675"/>
      <c r="R384" s="675"/>
      <c r="S384" s="675"/>
      <c r="T384" s="675"/>
      <c r="U384" s="675"/>
      <c r="V384" s="675"/>
      <c r="W384" s="675"/>
      <c r="X384" s="675"/>
      <c r="Y384" s="675"/>
      <c r="Z384" s="675"/>
    </row>
    <row r="385" spans="1:26" ht="15">
      <c r="A385" s="675"/>
      <c r="B385" s="675"/>
      <c r="C385" s="675"/>
      <c r="D385" s="675"/>
      <c r="E385" s="675"/>
      <c r="F385" s="675"/>
      <c r="G385" s="675"/>
      <c r="H385" s="675"/>
      <c r="I385" s="675"/>
      <c r="J385" s="675"/>
      <c r="K385" s="675"/>
      <c r="L385" s="675"/>
      <c r="M385" s="675"/>
      <c r="N385" s="675"/>
      <c r="O385" s="675"/>
      <c r="P385" s="675"/>
      <c r="Q385" s="675"/>
      <c r="R385" s="675"/>
      <c r="S385" s="675"/>
      <c r="T385" s="675"/>
      <c r="U385" s="675"/>
      <c r="V385" s="675"/>
      <c r="W385" s="675"/>
      <c r="X385" s="675"/>
      <c r="Y385" s="675"/>
      <c r="Z385" s="675"/>
    </row>
    <row r="386" spans="1:26" ht="15">
      <c r="A386" s="675"/>
      <c r="B386" s="675"/>
      <c r="C386" s="675"/>
      <c r="D386" s="675"/>
      <c r="E386" s="675"/>
      <c r="F386" s="675"/>
      <c r="G386" s="675"/>
      <c r="H386" s="675"/>
      <c r="I386" s="675"/>
      <c r="J386" s="675"/>
      <c r="K386" s="675"/>
      <c r="L386" s="675"/>
      <c r="M386" s="675"/>
      <c r="N386" s="675"/>
      <c r="O386" s="675"/>
      <c r="P386" s="675"/>
      <c r="Q386" s="675"/>
      <c r="R386" s="675"/>
      <c r="S386" s="675"/>
      <c r="T386" s="675"/>
      <c r="U386" s="675"/>
      <c r="V386" s="675"/>
      <c r="W386" s="675"/>
      <c r="X386" s="675"/>
      <c r="Y386" s="675"/>
      <c r="Z386" s="675"/>
    </row>
    <row r="387" spans="1:26" ht="15">
      <c r="A387" s="675"/>
      <c r="B387" s="675"/>
      <c r="C387" s="675"/>
      <c r="D387" s="675"/>
      <c r="E387" s="675"/>
      <c r="F387" s="675"/>
      <c r="G387" s="675"/>
      <c r="H387" s="675"/>
      <c r="I387" s="675"/>
      <c r="J387" s="675"/>
      <c r="K387" s="675"/>
      <c r="L387" s="675"/>
      <c r="M387" s="675"/>
      <c r="N387" s="675"/>
      <c r="O387" s="675"/>
      <c r="P387" s="675"/>
      <c r="Q387" s="675"/>
      <c r="R387" s="675"/>
      <c r="S387" s="675"/>
      <c r="T387" s="675"/>
      <c r="U387" s="675"/>
      <c r="V387" s="675"/>
      <c r="W387" s="675"/>
      <c r="X387" s="675"/>
      <c r="Y387" s="675"/>
      <c r="Z387" s="675"/>
    </row>
    <row r="388" spans="1:26" ht="15">
      <c r="A388" s="675"/>
      <c r="B388" s="675"/>
      <c r="C388" s="675"/>
      <c r="D388" s="675"/>
      <c r="E388" s="675"/>
      <c r="F388" s="675"/>
      <c r="G388" s="675"/>
      <c r="H388" s="675"/>
      <c r="I388" s="675"/>
      <c r="J388" s="675"/>
      <c r="K388" s="675"/>
      <c r="L388" s="675"/>
      <c r="M388" s="675"/>
      <c r="N388" s="675"/>
      <c r="O388" s="675"/>
      <c r="P388" s="675"/>
      <c r="Q388" s="675"/>
      <c r="R388" s="675"/>
      <c r="S388" s="675"/>
      <c r="T388" s="675"/>
      <c r="U388" s="675"/>
      <c r="V388" s="675"/>
      <c r="W388" s="675"/>
      <c r="X388" s="675"/>
      <c r="Y388" s="675"/>
      <c r="Z388" s="675"/>
    </row>
    <row r="389" spans="1:26" ht="15">
      <c r="A389" s="675"/>
      <c r="B389" s="675"/>
      <c r="C389" s="675"/>
      <c r="D389" s="675"/>
      <c r="E389" s="675"/>
      <c r="F389" s="675"/>
      <c r="G389" s="675"/>
      <c r="H389" s="675"/>
      <c r="I389" s="675"/>
      <c r="J389" s="675"/>
      <c r="K389" s="675"/>
      <c r="L389" s="675"/>
      <c r="M389" s="675"/>
      <c r="N389" s="675"/>
      <c r="O389" s="675"/>
      <c r="P389" s="675"/>
      <c r="Q389" s="675"/>
      <c r="R389" s="675"/>
      <c r="S389" s="675"/>
      <c r="T389" s="675"/>
      <c r="U389" s="675"/>
      <c r="V389" s="675"/>
      <c r="W389" s="675"/>
      <c r="X389" s="675"/>
      <c r="Y389" s="675"/>
      <c r="Z389" s="675"/>
    </row>
    <row r="390" spans="1:26" ht="15">
      <c r="A390" s="675"/>
      <c r="B390" s="675"/>
      <c r="C390" s="675"/>
      <c r="D390" s="675"/>
      <c r="E390" s="675"/>
      <c r="F390" s="675"/>
      <c r="G390" s="675"/>
      <c r="H390" s="675"/>
      <c r="I390" s="675"/>
      <c r="J390" s="675"/>
      <c r="K390" s="675"/>
      <c r="L390" s="675"/>
      <c r="M390" s="675"/>
      <c r="N390" s="675"/>
      <c r="O390" s="675"/>
      <c r="P390" s="675"/>
      <c r="Q390" s="675"/>
      <c r="R390" s="675"/>
      <c r="S390" s="675"/>
      <c r="T390" s="675"/>
      <c r="U390" s="675"/>
      <c r="V390" s="675"/>
      <c r="W390" s="675"/>
      <c r="X390" s="675"/>
      <c r="Y390" s="675"/>
      <c r="Z390" s="675"/>
    </row>
    <row r="391" spans="1:26" ht="15">
      <c r="A391" s="675"/>
      <c r="B391" s="675"/>
      <c r="C391" s="675"/>
      <c r="D391" s="675"/>
      <c r="E391" s="675"/>
      <c r="F391" s="675"/>
      <c r="G391" s="675"/>
      <c r="H391" s="675"/>
      <c r="I391" s="675"/>
      <c r="J391" s="675"/>
      <c r="K391" s="675"/>
      <c r="L391" s="675"/>
      <c r="M391" s="675"/>
      <c r="N391" s="675"/>
      <c r="O391" s="675"/>
      <c r="P391" s="675"/>
      <c r="Q391" s="675"/>
      <c r="R391" s="675"/>
      <c r="S391" s="675"/>
      <c r="T391" s="675"/>
      <c r="U391" s="675"/>
      <c r="V391" s="675"/>
      <c r="W391" s="675"/>
      <c r="X391" s="675"/>
      <c r="Y391" s="675"/>
      <c r="Z391" s="675"/>
    </row>
    <row r="392" spans="1:26" ht="15">
      <c r="A392" s="675"/>
      <c r="B392" s="675"/>
      <c r="C392" s="675"/>
      <c r="D392" s="675"/>
      <c r="E392" s="675"/>
      <c r="F392" s="675"/>
      <c r="G392" s="675"/>
      <c r="H392" s="675"/>
      <c r="I392" s="675"/>
      <c r="J392" s="675"/>
      <c r="K392" s="675"/>
      <c r="L392" s="675"/>
      <c r="M392" s="675"/>
      <c r="N392" s="675"/>
      <c r="O392" s="675"/>
      <c r="P392" s="675"/>
      <c r="Q392" s="675"/>
      <c r="R392" s="675"/>
      <c r="S392" s="675"/>
      <c r="T392" s="675"/>
      <c r="U392" s="675"/>
      <c r="V392" s="675"/>
      <c r="W392" s="675"/>
      <c r="X392" s="675"/>
      <c r="Y392" s="675"/>
      <c r="Z392" s="675"/>
    </row>
    <row r="393" spans="1:26" ht="15">
      <c r="A393" s="675"/>
      <c r="B393" s="675"/>
      <c r="C393" s="675"/>
      <c r="D393" s="675"/>
      <c r="E393" s="675"/>
      <c r="F393" s="675"/>
      <c r="G393" s="675"/>
      <c r="H393" s="675"/>
      <c r="I393" s="675"/>
      <c r="J393" s="675"/>
      <c r="K393" s="675"/>
      <c r="L393" s="675"/>
      <c r="M393" s="675"/>
      <c r="N393" s="675"/>
      <c r="O393" s="675"/>
      <c r="P393" s="675"/>
      <c r="Q393" s="675"/>
      <c r="R393" s="675"/>
      <c r="S393" s="675"/>
      <c r="T393" s="675"/>
      <c r="U393" s="675"/>
      <c r="V393" s="675"/>
      <c r="W393" s="675"/>
      <c r="X393" s="675"/>
      <c r="Y393" s="675"/>
      <c r="Z393" s="675"/>
    </row>
    <row r="394" spans="1:26" ht="15">
      <c r="A394" s="675"/>
      <c r="B394" s="675"/>
      <c r="C394" s="675"/>
      <c r="D394" s="675"/>
      <c r="E394" s="675"/>
      <c r="F394" s="675"/>
      <c r="G394" s="675"/>
      <c r="H394" s="675"/>
      <c r="I394" s="675"/>
      <c r="J394" s="675"/>
      <c r="K394" s="675"/>
      <c r="L394" s="675"/>
      <c r="M394" s="675"/>
      <c r="N394" s="675"/>
      <c r="O394" s="675"/>
      <c r="P394" s="675"/>
      <c r="Q394" s="675"/>
      <c r="R394" s="675"/>
      <c r="S394" s="675"/>
      <c r="T394" s="675"/>
      <c r="U394" s="675"/>
      <c r="V394" s="675"/>
      <c r="W394" s="675"/>
      <c r="X394" s="675"/>
      <c r="Y394" s="675"/>
      <c r="Z394" s="675"/>
    </row>
    <row r="395" spans="1:26" ht="15">
      <c r="A395" s="675"/>
      <c r="B395" s="675"/>
      <c r="C395" s="675"/>
      <c r="D395" s="675"/>
      <c r="E395" s="675"/>
      <c r="F395" s="675"/>
      <c r="G395" s="675"/>
      <c r="H395" s="675"/>
      <c r="I395" s="675"/>
      <c r="J395" s="675"/>
      <c r="K395" s="675"/>
      <c r="L395" s="675"/>
      <c r="M395" s="675"/>
      <c r="N395" s="675"/>
      <c r="O395" s="675"/>
      <c r="P395" s="675"/>
      <c r="Q395" s="675"/>
      <c r="R395" s="675"/>
      <c r="S395" s="675"/>
      <c r="T395" s="675"/>
      <c r="U395" s="675"/>
      <c r="V395" s="675"/>
      <c r="W395" s="675"/>
      <c r="X395" s="675"/>
      <c r="Y395" s="675"/>
      <c r="Z395" s="675"/>
    </row>
    <row r="396" spans="1:26" ht="15">
      <c r="A396" s="675"/>
      <c r="B396" s="675"/>
      <c r="C396" s="675"/>
      <c r="D396" s="675"/>
      <c r="E396" s="675"/>
      <c r="F396" s="675"/>
      <c r="G396" s="675"/>
      <c r="H396" s="675"/>
      <c r="I396" s="675"/>
      <c r="J396" s="675"/>
      <c r="K396" s="675"/>
      <c r="L396" s="675"/>
      <c r="M396" s="675"/>
      <c r="N396" s="675"/>
      <c r="O396" s="675"/>
      <c r="P396" s="675"/>
      <c r="Q396" s="675"/>
      <c r="R396" s="675"/>
      <c r="S396" s="675"/>
      <c r="T396" s="675"/>
      <c r="U396" s="675"/>
      <c r="V396" s="675"/>
      <c r="W396" s="675"/>
      <c r="X396" s="675"/>
      <c r="Y396" s="675"/>
      <c r="Z396" s="675"/>
    </row>
    <row r="397" spans="1:26" ht="15">
      <c r="A397" s="675"/>
      <c r="B397" s="675"/>
      <c r="C397" s="675"/>
      <c r="D397" s="675"/>
      <c r="E397" s="675"/>
      <c r="F397" s="675"/>
      <c r="G397" s="675"/>
      <c r="H397" s="675"/>
      <c r="I397" s="675"/>
      <c r="J397" s="675"/>
      <c r="K397" s="675"/>
      <c r="L397" s="675"/>
      <c r="M397" s="675"/>
      <c r="N397" s="675"/>
      <c r="O397" s="675"/>
      <c r="P397" s="675"/>
      <c r="Q397" s="675"/>
      <c r="R397" s="675"/>
      <c r="S397" s="675"/>
      <c r="T397" s="675"/>
      <c r="U397" s="675"/>
      <c r="V397" s="675"/>
      <c r="W397" s="675"/>
      <c r="X397" s="675"/>
      <c r="Y397" s="675"/>
      <c r="Z397" s="675"/>
    </row>
    <row r="398" spans="1:26" ht="15">
      <c r="A398" s="675"/>
      <c r="B398" s="675"/>
      <c r="C398" s="675"/>
      <c r="D398" s="675"/>
      <c r="E398" s="675"/>
      <c r="F398" s="675"/>
      <c r="G398" s="675"/>
      <c r="H398" s="675"/>
      <c r="I398" s="675"/>
      <c r="J398" s="675"/>
      <c r="K398" s="675"/>
      <c r="L398" s="675"/>
      <c r="M398" s="675"/>
      <c r="N398" s="675"/>
      <c r="O398" s="675"/>
      <c r="P398" s="675"/>
      <c r="Q398" s="675"/>
      <c r="R398" s="675"/>
      <c r="S398" s="675"/>
      <c r="T398" s="675"/>
      <c r="U398" s="675"/>
      <c r="V398" s="675"/>
      <c r="W398" s="675"/>
      <c r="X398" s="675"/>
      <c r="Y398" s="675"/>
      <c r="Z398" s="675"/>
    </row>
    <row r="399" spans="1:26" ht="15">
      <c r="A399" s="675"/>
      <c r="B399" s="675"/>
      <c r="C399" s="675"/>
      <c r="D399" s="675"/>
      <c r="E399" s="675"/>
      <c r="F399" s="675"/>
      <c r="G399" s="675"/>
      <c r="H399" s="675"/>
      <c r="I399" s="675"/>
      <c r="J399" s="675"/>
      <c r="K399" s="675"/>
      <c r="L399" s="675"/>
      <c r="M399" s="675"/>
      <c r="N399" s="675"/>
      <c r="O399" s="675"/>
      <c r="P399" s="675"/>
      <c r="Q399" s="675"/>
      <c r="R399" s="675"/>
      <c r="S399" s="675"/>
      <c r="T399" s="675"/>
      <c r="U399" s="675"/>
      <c r="V399" s="675"/>
      <c r="W399" s="675"/>
      <c r="X399" s="675"/>
      <c r="Y399" s="675"/>
      <c r="Z399" s="675"/>
    </row>
    <row r="400" spans="1:26" ht="15">
      <c r="A400" s="675"/>
      <c r="B400" s="675"/>
      <c r="C400" s="675"/>
      <c r="D400" s="675"/>
      <c r="E400" s="675"/>
      <c r="F400" s="675"/>
      <c r="G400" s="675"/>
      <c r="H400" s="675"/>
      <c r="I400" s="675"/>
      <c r="J400" s="675"/>
      <c r="K400" s="675"/>
      <c r="L400" s="675"/>
      <c r="M400" s="675"/>
      <c r="N400" s="675"/>
      <c r="O400" s="675"/>
      <c r="P400" s="675"/>
      <c r="Q400" s="675"/>
      <c r="R400" s="675"/>
      <c r="S400" s="675"/>
      <c r="T400" s="675"/>
      <c r="U400" s="675"/>
      <c r="V400" s="675"/>
      <c r="W400" s="675"/>
      <c r="X400" s="675"/>
      <c r="Y400" s="675"/>
      <c r="Z400" s="675"/>
    </row>
    <row r="401" spans="1:26" ht="15">
      <c r="A401" s="675"/>
      <c r="B401" s="675"/>
      <c r="C401" s="675"/>
      <c r="D401" s="675"/>
      <c r="E401" s="675"/>
      <c r="F401" s="675"/>
      <c r="G401" s="675"/>
      <c r="H401" s="675"/>
      <c r="I401" s="675"/>
      <c r="J401" s="675"/>
      <c r="K401" s="675"/>
      <c r="L401" s="675"/>
      <c r="M401" s="675"/>
      <c r="N401" s="675"/>
      <c r="O401" s="675"/>
      <c r="P401" s="675"/>
      <c r="Q401" s="675"/>
      <c r="R401" s="675"/>
      <c r="S401" s="675"/>
      <c r="T401" s="675"/>
      <c r="U401" s="675"/>
      <c r="V401" s="675"/>
      <c r="W401" s="675"/>
      <c r="X401" s="675"/>
      <c r="Y401" s="675"/>
      <c r="Z401" s="675"/>
    </row>
    <row r="402" spans="1:26" ht="15">
      <c r="A402" s="675"/>
      <c r="B402" s="675"/>
      <c r="C402" s="675"/>
      <c r="D402" s="675"/>
      <c r="E402" s="675"/>
      <c r="F402" s="675"/>
      <c r="G402" s="675"/>
      <c r="H402" s="675"/>
      <c r="I402" s="675"/>
      <c r="J402" s="675"/>
      <c r="K402" s="675"/>
      <c r="L402" s="675"/>
      <c r="M402" s="675"/>
      <c r="N402" s="675"/>
      <c r="O402" s="675"/>
      <c r="P402" s="675"/>
      <c r="Q402" s="675"/>
      <c r="R402" s="675"/>
      <c r="S402" s="675"/>
      <c r="T402" s="675"/>
      <c r="U402" s="675"/>
      <c r="V402" s="675"/>
      <c r="W402" s="675"/>
      <c r="X402" s="675"/>
      <c r="Y402" s="675"/>
      <c r="Z402" s="675"/>
    </row>
    <row r="403" spans="1:26" ht="15">
      <c r="A403" s="675"/>
      <c r="B403" s="675"/>
      <c r="C403" s="675"/>
      <c r="D403" s="675"/>
      <c r="E403" s="675"/>
      <c r="F403" s="675"/>
      <c r="G403" s="675"/>
      <c r="H403" s="675"/>
      <c r="I403" s="675"/>
      <c r="J403" s="675"/>
      <c r="K403" s="675"/>
      <c r="L403" s="675"/>
      <c r="M403" s="675"/>
      <c r="N403" s="675"/>
      <c r="O403" s="675"/>
      <c r="P403" s="675"/>
      <c r="Q403" s="675"/>
      <c r="R403" s="675"/>
      <c r="S403" s="675"/>
      <c r="T403" s="675"/>
      <c r="U403" s="675"/>
      <c r="V403" s="675"/>
      <c r="W403" s="675"/>
      <c r="X403" s="675"/>
      <c r="Y403" s="675"/>
      <c r="Z403" s="675"/>
    </row>
    <row r="404" spans="1:26" ht="15">
      <c r="A404" s="675"/>
      <c r="B404" s="675"/>
      <c r="C404" s="675"/>
      <c r="D404" s="675"/>
      <c r="E404" s="675"/>
      <c r="F404" s="675"/>
      <c r="G404" s="675"/>
      <c r="H404" s="675"/>
      <c r="I404" s="675"/>
      <c r="J404" s="675"/>
      <c r="K404" s="675"/>
      <c r="L404" s="675"/>
      <c r="M404" s="675"/>
      <c r="N404" s="675"/>
      <c r="O404" s="675"/>
      <c r="P404" s="675"/>
      <c r="Q404" s="675"/>
      <c r="R404" s="675"/>
      <c r="S404" s="675"/>
      <c r="T404" s="675"/>
      <c r="U404" s="675"/>
      <c r="V404" s="675"/>
      <c r="W404" s="675"/>
      <c r="X404" s="675"/>
      <c r="Y404" s="675"/>
      <c r="Z404" s="675"/>
    </row>
    <row r="405" spans="1:26" ht="15">
      <c r="A405" s="675"/>
      <c r="B405" s="675"/>
      <c r="C405" s="675"/>
      <c r="D405" s="675"/>
      <c r="E405" s="675"/>
      <c r="F405" s="675"/>
      <c r="G405" s="675"/>
      <c r="H405" s="675"/>
      <c r="I405" s="675"/>
      <c r="J405" s="675"/>
      <c r="K405" s="675"/>
      <c r="L405" s="675"/>
      <c r="M405" s="675"/>
      <c r="N405" s="675"/>
      <c r="O405" s="675"/>
      <c r="P405" s="675"/>
      <c r="Q405" s="675"/>
      <c r="R405" s="675"/>
      <c r="S405" s="675"/>
      <c r="T405" s="675"/>
      <c r="U405" s="675"/>
      <c r="V405" s="675"/>
      <c r="W405" s="675"/>
      <c r="X405" s="675"/>
      <c r="Y405" s="675"/>
      <c r="Z405" s="675"/>
    </row>
    <row r="406" spans="1:26" ht="15">
      <c r="A406" s="675"/>
      <c r="B406" s="675"/>
      <c r="C406" s="675"/>
      <c r="D406" s="675"/>
      <c r="E406" s="675"/>
      <c r="F406" s="675"/>
      <c r="G406" s="675"/>
      <c r="H406" s="675"/>
      <c r="I406" s="675"/>
      <c r="J406" s="675"/>
      <c r="K406" s="675"/>
      <c r="L406" s="675"/>
      <c r="M406" s="675"/>
      <c r="N406" s="675"/>
      <c r="O406" s="675"/>
      <c r="P406" s="675"/>
      <c r="Q406" s="675"/>
      <c r="R406" s="675"/>
      <c r="S406" s="675"/>
      <c r="T406" s="675"/>
      <c r="U406" s="675"/>
      <c r="V406" s="675"/>
      <c r="W406" s="675"/>
      <c r="X406" s="675"/>
      <c r="Y406" s="675"/>
      <c r="Z406" s="675"/>
    </row>
    <row r="407" spans="1:26" ht="15">
      <c r="A407" s="675"/>
      <c r="B407" s="675"/>
      <c r="C407" s="675"/>
      <c r="D407" s="675"/>
      <c r="E407" s="675"/>
      <c r="F407" s="675"/>
      <c r="G407" s="675"/>
      <c r="H407" s="675"/>
      <c r="I407" s="675"/>
      <c r="J407" s="675"/>
      <c r="K407" s="675"/>
      <c r="L407" s="675"/>
      <c r="M407" s="675"/>
      <c r="N407" s="675"/>
      <c r="O407" s="675"/>
      <c r="P407" s="675"/>
      <c r="Q407" s="675"/>
      <c r="R407" s="675"/>
      <c r="S407" s="675"/>
      <c r="T407" s="675"/>
      <c r="U407" s="675"/>
      <c r="V407" s="675"/>
      <c r="W407" s="675"/>
      <c r="X407" s="675"/>
      <c r="Y407" s="675"/>
      <c r="Z407" s="675"/>
    </row>
    <row r="408" spans="1:26" ht="15">
      <c r="A408" s="675"/>
      <c r="B408" s="675"/>
      <c r="C408" s="675"/>
      <c r="D408" s="675"/>
      <c r="E408" s="675"/>
      <c r="F408" s="675"/>
      <c r="G408" s="675"/>
      <c r="H408" s="675"/>
      <c r="I408" s="675"/>
      <c r="J408" s="675"/>
      <c r="K408" s="675"/>
      <c r="L408" s="675"/>
      <c r="M408" s="675"/>
      <c r="N408" s="675"/>
      <c r="O408" s="675"/>
      <c r="P408" s="675"/>
      <c r="Q408" s="675"/>
      <c r="R408" s="675"/>
      <c r="S408" s="675"/>
      <c r="T408" s="675"/>
      <c r="U408" s="675"/>
      <c r="V408" s="675"/>
      <c r="W408" s="675"/>
      <c r="X408" s="675"/>
      <c r="Y408" s="675"/>
      <c r="Z408" s="675"/>
    </row>
    <row r="409" spans="1:26" ht="15">
      <c r="A409" s="675"/>
      <c r="B409" s="675"/>
      <c r="C409" s="675"/>
      <c r="D409" s="675"/>
      <c r="E409" s="675"/>
      <c r="F409" s="675"/>
      <c r="G409" s="675"/>
      <c r="H409" s="675"/>
      <c r="I409" s="675"/>
      <c r="J409" s="675"/>
      <c r="K409" s="675"/>
      <c r="L409" s="675"/>
      <c r="M409" s="675"/>
      <c r="N409" s="675"/>
      <c r="O409" s="675"/>
      <c r="P409" s="675"/>
      <c r="Q409" s="675"/>
      <c r="R409" s="675"/>
      <c r="S409" s="675"/>
      <c r="T409" s="675"/>
      <c r="U409" s="675"/>
      <c r="V409" s="675"/>
      <c r="W409" s="675"/>
      <c r="X409" s="675"/>
      <c r="Y409" s="675"/>
      <c r="Z409" s="675"/>
    </row>
    <row r="410" spans="1:26" ht="15">
      <c r="A410" s="675"/>
      <c r="B410" s="675"/>
      <c r="C410" s="675"/>
      <c r="D410" s="675"/>
      <c r="E410" s="675"/>
      <c r="F410" s="675"/>
      <c r="G410" s="675"/>
      <c r="H410" s="675"/>
      <c r="I410" s="675"/>
      <c r="J410" s="675"/>
      <c r="K410" s="675"/>
      <c r="L410" s="675"/>
      <c r="M410" s="675"/>
      <c r="N410" s="675"/>
      <c r="O410" s="675"/>
      <c r="P410" s="675"/>
      <c r="Q410" s="675"/>
      <c r="R410" s="675"/>
      <c r="S410" s="675"/>
      <c r="T410" s="675"/>
      <c r="U410" s="675"/>
      <c r="V410" s="675"/>
      <c r="W410" s="675"/>
      <c r="X410" s="675"/>
      <c r="Y410" s="675"/>
      <c r="Z410" s="675"/>
    </row>
    <row r="411" spans="1:26" ht="15">
      <c r="A411" s="675"/>
      <c r="B411" s="675"/>
      <c r="C411" s="675"/>
      <c r="D411" s="675"/>
      <c r="E411" s="675"/>
      <c r="F411" s="675"/>
      <c r="G411" s="675"/>
      <c r="H411" s="675"/>
      <c r="I411" s="675"/>
      <c r="J411" s="675"/>
      <c r="K411" s="675"/>
      <c r="L411" s="675"/>
      <c r="M411" s="675"/>
      <c r="N411" s="675"/>
      <c r="O411" s="675"/>
      <c r="P411" s="675"/>
      <c r="Q411" s="675"/>
      <c r="R411" s="675"/>
      <c r="S411" s="675"/>
      <c r="T411" s="675"/>
      <c r="U411" s="675"/>
      <c r="V411" s="675"/>
      <c r="W411" s="675"/>
      <c r="X411" s="675"/>
      <c r="Y411" s="675"/>
      <c r="Z411" s="675"/>
    </row>
    <row r="412" spans="1:26" ht="15">
      <c r="A412" s="675"/>
      <c r="B412" s="675"/>
      <c r="C412" s="675"/>
      <c r="D412" s="675"/>
      <c r="E412" s="675"/>
      <c r="F412" s="675"/>
      <c r="G412" s="675"/>
      <c r="H412" s="675"/>
      <c r="I412" s="675"/>
      <c r="J412" s="675"/>
      <c r="K412" s="675"/>
      <c r="L412" s="675"/>
      <c r="M412" s="675"/>
      <c r="N412" s="675"/>
      <c r="O412" s="675"/>
      <c r="P412" s="675"/>
      <c r="Q412" s="675"/>
      <c r="R412" s="675"/>
      <c r="S412" s="675"/>
      <c r="T412" s="675"/>
      <c r="U412" s="675"/>
      <c r="V412" s="675"/>
      <c r="W412" s="675"/>
      <c r="X412" s="675"/>
      <c r="Y412" s="675"/>
      <c r="Z412" s="675"/>
    </row>
    <row r="413" spans="1:26" ht="15">
      <c r="A413" s="675"/>
      <c r="B413" s="675"/>
      <c r="C413" s="675"/>
      <c r="D413" s="675"/>
      <c r="E413" s="675"/>
      <c r="F413" s="675"/>
      <c r="G413" s="675"/>
      <c r="H413" s="675"/>
      <c r="I413" s="675"/>
      <c r="J413" s="675"/>
      <c r="K413" s="675"/>
      <c r="L413" s="675"/>
      <c r="M413" s="675"/>
      <c r="N413" s="675"/>
      <c r="O413" s="675"/>
      <c r="P413" s="675"/>
      <c r="Q413" s="675"/>
      <c r="R413" s="675"/>
      <c r="S413" s="675"/>
      <c r="T413" s="675"/>
      <c r="U413" s="675"/>
      <c r="V413" s="675"/>
      <c r="W413" s="675"/>
      <c r="X413" s="675"/>
      <c r="Y413" s="675"/>
      <c r="Z413" s="675"/>
    </row>
    <row r="414" spans="1:26" ht="15">
      <c r="A414" s="675"/>
      <c r="B414" s="675"/>
      <c r="C414" s="675"/>
      <c r="D414" s="675"/>
      <c r="E414" s="675"/>
      <c r="F414" s="675"/>
      <c r="G414" s="675"/>
      <c r="H414" s="675"/>
      <c r="I414" s="675"/>
      <c r="J414" s="675"/>
      <c r="K414" s="675"/>
      <c r="L414" s="675"/>
      <c r="M414" s="675"/>
      <c r="N414" s="675"/>
      <c r="O414" s="675"/>
      <c r="P414" s="675"/>
      <c r="Q414" s="675"/>
      <c r="R414" s="675"/>
      <c r="S414" s="675"/>
      <c r="T414" s="675"/>
      <c r="U414" s="675"/>
      <c r="V414" s="675"/>
      <c r="W414" s="675"/>
      <c r="X414" s="675"/>
      <c r="Y414" s="675"/>
      <c r="Z414" s="675"/>
    </row>
    <row r="415" spans="1:26" ht="15">
      <c r="A415" s="675"/>
      <c r="B415" s="675"/>
      <c r="C415" s="675"/>
      <c r="D415" s="675"/>
      <c r="E415" s="675"/>
      <c r="F415" s="675"/>
      <c r="G415" s="675"/>
      <c r="H415" s="675"/>
      <c r="I415" s="675"/>
      <c r="J415" s="675"/>
      <c r="K415" s="675"/>
      <c r="L415" s="675"/>
      <c r="M415" s="675"/>
      <c r="N415" s="675"/>
      <c r="O415" s="675"/>
      <c r="P415" s="675"/>
      <c r="Q415" s="675"/>
      <c r="R415" s="675"/>
      <c r="S415" s="675"/>
      <c r="T415" s="675"/>
      <c r="U415" s="675"/>
      <c r="V415" s="675"/>
      <c r="W415" s="675"/>
      <c r="X415" s="675"/>
      <c r="Y415" s="675"/>
      <c r="Z415" s="675"/>
    </row>
    <row r="416" spans="1:26" ht="15">
      <c r="A416" s="675"/>
      <c r="B416" s="675"/>
      <c r="C416" s="675"/>
      <c r="D416" s="675"/>
      <c r="E416" s="675"/>
      <c r="F416" s="675"/>
      <c r="G416" s="675"/>
      <c r="H416" s="675"/>
      <c r="I416" s="675"/>
      <c r="J416" s="675"/>
      <c r="K416" s="675"/>
      <c r="L416" s="675"/>
      <c r="M416" s="675"/>
      <c r="N416" s="675"/>
      <c r="O416" s="675"/>
      <c r="P416" s="675"/>
      <c r="Q416" s="675"/>
      <c r="R416" s="675"/>
      <c r="S416" s="675"/>
      <c r="T416" s="675"/>
      <c r="U416" s="675"/>
      <c r="V416" s="675"/>
      <c r="W416" s="675"/>
      <c r="X416" s="675"/>
      <c r="Y416" s="675"/>
      <c r="Z416" s="675"/>
    </row>
    <row r="417" spans="1:26" ht="15">
      <c r="A417" s="675"/>
      <c r="B417" s="675"/>
      <c r="C417" s="675"/>
      <c r="D417" s="675"/>
      <c r="E417" s="675"/>
      <c r="F417" s="675"/>
      <c r="G417" s="675"/>
      <c r="H417" s="675"/>
      <c r="I417" s="675"/>
      <c r="J417" s="675"/>
      <c r="K417" s="675"/>
      <c r="L417" s="675"/>
      <c r="M417" s="675"/>
      <c r="N417" s="675"/>
      <c r="O417" s="675"/>
      <c r="P417" s="675"/>
      <c r="Q417" s="675"/>
      <c r="R417" s="675"/>
      <c r="S417" s="675"/>
      <c r="T417" s="675"/>
      <c r="U417" s="675"/>
      <c r="V417" s="675"/>
      <c r="W417" s="675"/>
      <c r="X417" s="675"/>
      <c r="Y417" s="675"/>
      <c r="Z417" s="675"/>
    </row>
    <row r="418" spans="1:26" ht="15">
      <c r="A418" s="675"/>
      <c r="B418" s="675"/>
      <c r="C418" s="675"/>
      <c r="D418" s="675"/>
      <c r="E418" s="675"/>
      <c r="F418" s="675"/>
      <c r="G418" s="675"/>
      <c r="H418" s="675"/>
      <c r="I418" s="675"/>
      <c r="J418" s="675"/>
      <c r="K418" s="675"/>
      <c r="L418" s="675"/>
      <c r="M418" s="675"/>
      <c r="N418" s="675"/>
      <c r="O418" s="675"/>
      <c r="P418" s="675"/>
      <c r="Q418" s="675"/>
      <c r="R418" s="675"/>
      <c r="S418" s="675"/>
      <c r="T418" s="675"/>
      <c r="U418" s="675"/>
      <c r="V418" s="675"/>
      <c r="W418" s="675"/>
      <c r="X418" s="675"/>
      <c r="Y418" s="675"/>
      <c r="Z418" s="675"/>
    </row>
    <row r="419" spans="1:26" ht="15">
      <c r="A419" s="675"/>
      <c r="B419" s="675"/>
      <c r="C419" s="675"/>
      <c r="D419" s="675"/>
      <c r="E419" s="675"/>
      <c r="F419" s="675"/>
      <c r="G419" s="675"/>
      <c r="H419" s="675"/>
      <c r="I419" s="675"/>
      <c r="J419" s="675"/>
      <c r="K419" s="675"/>
      <c r="L419" s="675"/>
      <c r="M419" s="675"/>
      <c r="N419" s="675"/>
      <c r="O419" s="675"/>
      <c r="P419" s="675"/>
      <c r="Q419" s="675"/>
      <c r="R419" s="675"/>
      <c r="S419" s="675"/>
      <c r="T419" s="675"/>
      <c r="U419" s="675"/>
      <c r="V419" s="675"/>
      <c r="W419" s="675"/>
      <c r="X419" s="675"/>
      <c r="Y419" s="675"/>
      <c r="Z419" s="675"/>
    </row>
    <row r="420" spans="1:26" ht="15">
      <c r="A420" s="675"/>
      <c r="B420" s="675"/>
      <c r="C420" s="675"/>
      <c r="D420" s="675"/>
      <c r="E420" s="675"/>
      <c r="F420" s="675"/>
      <c r="G420" s="675"/>
      <c r="H420" s="675"/>
      <c r="I420" s="675"/>
      <c r="J420" s="675"/>
      <c r="K420" s="675"/>
      <c r="L420" s="675"/>
      <c r="M420" s="675"/>
      <c r="N420" s="675"/>
      <c r="O420" s="675"/>
      <c r="P420" s="675"/>
      <c r="Q420" s="675"/>
      <c r="R420" s="675"/>
      <c r="S420" s="675"/>
      <c r="T420" s="675"/>
      <c r="U420" s="675"/>
      <c r="V420" s="675"/>
      <c r="W420" s="675"/>
      <c r="X420" s="675"/>
      <c r="Y420" s="675"/>
      <c r="Z420" s="675"/>
    </row>
    <row r="421" spans="1:26" ht="15">
      <c r="A421" s="675"/>
      <c r="B421" s="675"/>
      <c r="C421" s="675"/>
      <c r="D421" s="675"/>
      <c r="E421" s="675"/>
      <c r="F421" s="675"/>
      <c r="G421" s="675"/>
      <c r="H421" s="675"/>
      <c r="I421" s="675"/>
      <c r="J421" s="675"/>
      <c r="K421" s="675"/>
      <c r="L421" s="675"/>
      <c r="M421" s="675"/>
      <c r="N421" s="675"/>
      <c r="O421" s="675"/>
      <c r="P421" s="675"/>
      <c r="Q421" s="675"/>
      <c r="R421" s="675"/>
      <c r="S421" s="675"/>
      <c r="T421" s="675"/>
      <c r="U421" s="675"/>
      <c r="V421" s="675"/>
      <c r="W421" s="675"/>
      <c r="X421" s="675"/>
      <c r="Y421" s="675"/>
      <c r="Z421" s="675"/>
    </row>
    <row r="422" spans="1:26" ht="15">
      <c r="A422" s="675"/>
      <c r="B422" s="675"/>
      <c r="C422" s="675"/>
      <c r="D422" s="675"/>
      <c r="E422" s="675"/>
      <c r="F422" s="675"/>
      <c r="G422" s="675"/>
      <c r="H422" s="675"/>
      <c r="I422" s="675"/>
      <c r="J422" s="675"/>
      <c r="K422" s="675"/>
      <c r="L422" s="675"/>
      <c r="M422" s="675"/>
      <c r="N422" s="675"/>
      <c r="O422" s="675"/>
      <c r="P422" s="675"/>
      <c r="Q422" s="675"/>
      <c r="R422" s="675"/>
      <c r="S422" s="675"/>
      <c r="T422" s="675"/>
      <c r="U422" s="675"/>
      <c r="V422" s="675"/>
      <c r="W422" s="675"/>
      <c r="X422" s="675"/>
      <c r="Y422" s="675"/>
      <c r="Z422" s="675"/>
    </row>
    <row r="423" spans="1:26" ht="15">
      <c r="A423" s="675"/>
      <c r="B423" s="675"/>
      <c r="C423" s="675"/>
      <c r="D423" s="675"/>
      <c r="E423" s="675"/>
      <c r="F423" s="675"/>
      <c r="G423" s="675"/>
      <c r="H423" s="675"/>
      <c r="I423" s="675"/>
      <c r="J423" s="675"/>
      <c r="K423" s="675"/>
      <c r="L423" s="675"/>
      <c r="M423" s="675"/>
      <c r="N423" s="675"/>
      <c r="O423" s="675"/>
      <c r="P423" s="675"/>
      <c r="Q423" s="675"/>
      <c r="R423" s="675"/>
      <c r="S423" s="675"/>
      <c r="T423" s="675"/>
      <c r="U423" s="675"/>
      <c r="V423" s="675"/>
      <c r="W423" s="675"/>
      <c r="X423" s="675"/>
      <c r="Y423" s="675"/>
      <c r="Z423" s="675"/>
    </row>
    <row r="424" spans="1:26" ht="15">
      <c r="A424" s="675"/>
      <c r="B424" s="675"/>
      <c r="C424" s="675"/>
      <c r="D424" s="675"/>
      <c r="E424" s="675"/>
      <c r="F424" s="675"/>
      <c r="G424" s="675"/>
      <c r="H424" s="675"/>
      <c r="I424" s="675"/>
      <c r="J424" s="675"/>
      <c r="K424" s="675"/>
      <c r="L424" s="675"/>
      <c r="M424" s="675"/>
      <c r="N424" s="675"/>
      <c r="O424" s="675"/>
      <c r="P424" s="675"/>
      <c r="Q424" s="675"/>
      <c r="R424" s="675"/>
      <c r="S424" s="675"/>
      <c r="T424" s="675"/>
      <c r="U424" s="675"/>
      <c r="V424" s="675"/>
      <c r="W424" s="675"/>
      <c r="X424" s="675"/>
      <c r="Y424" s="675"/>
      <c r="Z424" s="675"/>
    </row>
    <row r="425" spans="1:26" ht="15">
      <c r="A425" s="675"/>
      <c r="B425" s="675"/>
      <c r="C425" s="675"/>
      <c r="D425" s="675"/>
      <c r="E425" s="675"/>
      <c r="F425" s="675"/>
      <c r="G425" s="675"/>
      <c r="H425" s="675"/>
      <c r="I425" s="675"/>
      <c r="J425" s="675"/>
      <c r="K425" s="675"/>
      <c r="L425" s="675"/>
      <c r="M425" s="675"/>
      <c r="N425" s="675"/>
      <c r="O425" s="675"/>
      <c r="P425" s="675"/>
      <c r="Q425" s="675"/>
      <c r="R425" s="675"/>
      <c r="S425" s="675"/>
      <c r="T425" s="675"/>
      <c r="U425" s="675"/>
      <c r="V425" s="675"/>
      <c r="W425" s="675"/>
      <c r="X425" s="675"/>
      <c r="Y425" s="675"/>
      <c r="Z425" s="675"/>
    </row>
    <row r="426" spans="1:26" ht="15">
      <c r="A426" s="675"/>
      <c r="B426" s="675"/>
      <c r="C426" s="675"/>
      <c r="D426" s="675"/>
      <c r="E426" s="675"/>
      <c r="F426" s="675"/>
      <c r="G426" s="675"/>
      <c r="H426" s="675"/>
      <c r="I426" s="675"/>
      <c r="J426" s="675"/>
      <c r="K426" s="675"/>
      <c r="L426" s="675"/>
      <c r="M426" s="675"/>
      <c r="N426" s="675"/>
      <c r="O426" s="675"/>
      <c r="P426" s="675"/>
      <c r="Q426" s="675"/>
      <c r="R426" s="675"/>
      <c r="S426" s="675"/>
      <c r="T426" s="675"/>
      <c r="U426" s="675"/>
      <c r="V426" s="675"/>
      <c r="W426" s="675"/>
      <c r="X426" s="675"/>
      <c r="Y426" s="675"/>
      <c r="Z426" s="675"/>
    </row>
    <row r="427" spans="1:26" ht="15">
      <c r="A427" s="675"/>
      <c r="B427" s="675"/>
      <c r="C427" s="675"/>
      <c r="D427" s="675"/>
      <c r="E427" s="675"/>
      <c r="F427" s="675"/>
      <c r="G427" s="675"/>
      <c r="H427" s="675"/>
      <c r="I427" s="675"/>
      <c r="J427" s="675"/>
      <c r="K427" s="675"/>
      <c r="L427" s="675"/>
      <c r="M427" s="675"/>
      <c r="N427" s="675"/>
      <c r="O427" s="675"/>
      <c r="P427" s="675"/>
      <c r="Q427" s="675"/>
      <c r="R427" s="675"/>
      <c r="S427" s="675"/>
      <c r="T427" s="675"/>
      <c r="U427" s="675"/>
      <c r="V427" s="675"/>
      <c r="W427" s="675"/>
      <c r="X427" s="675"/>
      <c r="Y427" s="675"/>
      <c r="Z427" s="675"/>
    </row>
    <row r="428" spans="1:26" ht="15">
      <c r="A428" s="675"/>
      <c r="B428" s="675"/>
      <c r="C428" s="675"/>
      <c r="D428" s="675"/>
      <c r="E428" s="675"/>
      <c r="F428" s="675"/>
      <c r="G428" s="675"/>
      <c r="H428" s="675"/>
      <c r="I428" s="675"/>
      <c r="J428" s="675"/>
      <c r="K428" s="675"/>
      <c r="L428" s="675"/>
      <c r="M428" s="675"/>
      <c r="N428" s="675"/>
      <c r="O428" s="675"/>
      <c r="P428" s="675"/>
      <c r="Q428" s="675"/>
      <c r="R428" s="675"/>
      <c r="S428" s="675"/>
      <c r="T428" s="675"/>
      <c r="U428" s="675"/>
      <c r="V428" s="675"/>
      <c r="W428" s="675"/>
      <c r="X428" s="675"/>
      <c r="Y428" s="675"/>
      <c r="Z428" s="675"/>
    </row>
    <row r="429" spans="1:26" ht="15">
      <c r="A429" s="675"/>
      <c r="B429" s="675"/>
      <c r="C429" s="675"/>
      <c r="D429" s="675"/>
      <c r="E429" s="675"/>
      <c r="F429" s="675"/>
      <c r="G429" s="675"/>
      <c r="H429" s="675"/>
      <c r="I429" s="675"/>
      <c r="J429" s="675"/>
      <c r="K429" s="675"/>
      <c r="L429" s="675"/>
      <c r="M429" s="675"/>
      <c r="N429" s="675"/>
      <c r="O429" s="675"/>
      <c r="P429" s="675"/>
      <c r="Q429" s="675"/>
      <c r="R429" s="675"/>
      <c r="S429" s="675"/>
      <c r="T429" s="675"/>
      <c r="U429" s="675"/>
      <c r="V429" s="675"/>
      <c r="W429" s="675"/>
      <c r="X429" s="675"/>
      <c r="Y429" s="675"/>
      <c r="Z429" s="675"/>
    </row>
    <row r="430" spans="1:26" ht="15">
      <c r="A430" s="675"/>
      <c r="B430" s="675"/>
      <c r="C430" s="675"/>
      <c r="D430" s="675"/>
      <c r="E430" s="675"/>
      <c r="F430" s="675"/>
      <c r="G430" s="675"/>
      <c r="H430" s="675"/>
      <c r="I430" s="675"/>
      <c r="J430" s="675"/>
      <c r="K430" s="675"/>
      <c r="L430" s="675"/>
      <c r="M430" s="675"/>
      <c r="N430" s="675"/>
      <c r="O430" s="675"/>
      <c r="P430" s="675"/>
      <c r="Q430" s="675"/>
      <c r="R430" s="675"/>
      <c r="S430" s="675"/>
      <c r="T430" s="675"/>
      <c r="U430" s="675"/>
      <c r="V430" s="675"/>
      <c r="W430" s="675"/>
      <c r="X430" s="675"/>
      <c r="Y430" s="675"/>
      <c r="Z430" s="675"/>
    </row>
    <row r="431" spans="1:26" ht="15">
      <c r="A431" s="675"/>
      <c r="B431" s="675"/>
      <c r="C431" s="675"/>
      <c r="D431" s="675"/>
      <c r="E431" s="675"/>
      <c r="F431" s="675"/>
      <c r="G431" s="675"/>
      <c r="H431" s="675"/>
      <c r="I431" s="675"/>
      <c r="J431" s="675"/>
      <c r="K431" s="675"/>
      <c r="L431" s="675"/>
      <c r="M431" s="675"/>
      <c r="N431" s="675"/>
      <c r="O431" s="675"/>
      <c r="P431" s="675"/>
      <c r="Q431" s="675"/>
      <c r="R431" s="675"/>
      <c r="S431" s="675"/>
      <c r="T431" s="675"/>
      <c r="U431" s="675"/>
      <c r="V431" s="675"/>
      <c r="W431" s="675"/>
      <c r="X431" s="675"/>
      <c r="Y431" s="675"/>
      <c r="Z431" s="675"/>
    </row>
    <row r="432" spans="1:26" ht="15">
      <c r="A432" s="675"/>
      <c r="B432" s="675"/>
      <c r="C432" s="675"/>
      <c r="D432" s="675"/>
      <c r="E432" s="675"/>
      <c r="F432" s="675"/>
      <c r="G432" s="675"/>
      <c r="H432" s="675"/>
      <c r="I432" s="675"/>
      <c r="J432" s="675"/>
      <c r="K432" s="675"/>
      <c r="L432" s="675"/>
      <c r="M432" s="675"/>
      <c r="N432" s="675"/>
      <c r="O432" s="675"/>
      <c r="P432" s="675"/>
      <c r="Q432" s="675"/>
      <c r="R432" s="675"/>
      <c r="S432" s="675"/>
      <c r="T432" s="675"/>
      <c r="U432" s="675"/>
      <c r="V432" s="675"/>
      <c r="W432" s="675"/>
      <c r="X432" s="675"/>
      <c r="Y432" s="675"/>
      <c r="Z432" s="675"/>
    </row>
    <row r="433" spans="1:26" ht="15">
      <c r="A433" s="675"/>
      <c r="B433" s="675"/>
      <c r="C433" s="675"/>
      <c r="D433" s="675"/>
      <c r="E433" s="675"/>
      <c r="F433" s="675"/>
      <c r="G433" s="675"/>
      <c r="H433" s="675"/>
      <c r="I433" s="675"/>
      <c r="J433" s="675"/>
      <c r="K433" s="675"/>
      <c r="L433" s="675"/>
      <c r="M433" s="675"/>
      <c r="N433" s="675"/>
      <c r="O433" s="675"/>
      <c r="P433" s="675"/>
      <c r="Q433" s="675"/>
      <c r="R433" s="675"/>
      <c r="S433" s="675"/>
      <c r="T433" s="675"/>
      <c r="U433" s="675"/>
      <c r="V433" s="675"/>
      <c r="W433" s="675"/>
      <c r="X433" s="675"/>
      <c r="Y433" s="675"/>
      <c r="Z433" s="675"/>
    </row>
    <row r="434" spans="1:26" ht="15">
      <c r="A434" s="675"/>
      <c r="B434" s="675"/>
      <c r="C434" s="675"/>
      <c r="D434" s="675"/>
      <c r="E434" s="675"/>
      <c r="F434" s="675"/>
      <c r="G434" s="675"/>
      <c r="H434" s="675"/>
      <c r="I434" s="675"/>
      <c r="J434" s="675"/>
      <c r="K434" s="675"/>
      <c r="L434" s="675"/>
      <c r="M434" s="675"/>
      <c r="N434" s="675"/>
      <c r="O434" s="675"/>
      <c r="P434" s="675"/>
      <c r="Q434" s="675"/>
      <c r="R434" s="675"/>
      <c r="S434" s="675"/>
      <c r="T434" s="675"/>
      <c r="U434" s="675"/>
      <c r="V434" s="675"/>
      <c r="W434" s="675"/>
      <c r="X434" s="675"/>
      <c r="Y434" s="675"/>
      <c r="Z434" s="675"/>
    </row>
    <row r="435" spans="1:26" ht="15">
      <c r="A435" s="675"/>
      <c r="B435" s="675"/>
      <c r="C435" s="675"/>
      <c r="D435" s="675"/>
      <c r="E435" s="675"/>
      <c r="F435" s="675"/>
      <c r="G435" s="675"/>
      <c r="H435" s="675"/>
      <c r="I435" s="675"/>
      <c r="J435" s="675"/>
      <c r="K435" s="675"/>
      <c r="L435" s="675"/>
      <c r="M435" s="675"/>
      <c r="N435" s="675"/>
      <c r="O435" s="675"/>
      <c r="P435" s="675"/>
      <c r="Q435" s="675"/>
      <c r="R435" s="675"/>
      <c r="S435" s="675"/>
      <c r="T435" s="675"/>
      <c r="U435" s="675"/>
      <c r="V435" s="675"/>
      <c r="W435" s="675"/>
      <c r="X435" s="675"/>
      <c r="Y435" s="675"/>
      <c r="Z435" s="675"/>
    </row>
    <row r="436" spans="1:26" ht="15">
      <c r="A436" s="675"/>
      <c r="B436" s="675"/>
      <c r="C436" s="675"/>
      <c r="D436" s="675"/>
      <c r="E436" s="675"/>
      <c r="F436" s="675"/>
      <c r="G436" s="675"/>
      <c r="H436" s="675"/>
      <c r="I436" s="675"/>
      <c r="J436" s="675"/>
      <c r="K436" s="675"/>
      <c r="L436" s="675"/>
      <c r="M436" s="675"/>
      <c r="N436" s="675"/>
      <c r="O436" s="675"/>
      <c r="P436" s="675"/>
      <c r="Q436" s="675"/>
      <c r="R436" s="675"/>
      <c r="S436" s="675"/>
      <c r="T436" s="675"/>
      <c r="U436" s="675"/>
      <c r="V436" s="675"/>
      <c r="W436" s="675"/>
      <c r="X436" s="675"/>
      <c r="Y436" s="675"/>
      <c r="Z436" s="675"/>
    </row>
    <row r="437" spans="1:26" ht="15">
      <c r="A437" s="675"/>
      <c r="B437" s="675"/>
      <c r="C437" s="675"/>
      <c r="D437" s="675"/>
      <c r="E437" s="675"/>
      <c r="F437" s="675"/>
      <c r="G437" s="675"/>
      <c r="H437" s="675"/>
      <c r="I437" s="675"/>
      <c r="J437" s="675"/>
      <c r="K437" s="675"/>
      <c r="L437" s="675"/>
      <c r="M437" s="675"/>
      <c r="N437" s="675"/>
      <c r="O437" s="675"/>
      <c r="P437" s="675"/>
      <c r="Q437" s="675"/>
      <c r="R437" s="675"/>
      <c r="S437" s="675"/>
      <c r="T437" s="675"/>
      <c r="U437" s="675"/>
      <c r="V437" s="675"/>
      <c r="W437" s="675"/>
      <c r="X437" s="675"/>
      <c r="Y437" s="675"/>
      <c r="Z437" s="675"/>
    </row>
    <row r="438" spans="1:26" ht="15">
      <c r="A438" s="675"/>
      <c r="B438" s="675"/>
      <c r="C438" s="675"/>
      <c r="D438" s="675"/>
      <c r="E438" s="675"/>
      <c r="F438" s="675"/>
      <c r="G438" s="675"/>
      <c r="H438" s="675"/>
      <c r="I438" s="675"/>
      <c r="J438" s="675"/>
      <c r="K438" s="675"/>
      <c r="L438" s="675"/>
      <c r="M438" s="675"/>
      <c r="N438" s="675"/>
      <c r="O438" s="675"/>
      <c r="P438" s="675"/>
      <c r="Q438" s="675"/>
      <c r="R438" s="675"/>
      <c r="S438" s="675"/>
      <c r="T438" s="675"/>
      <c r="U438" s="675"/>
      <c r="V438" s="675"/>
      <c r="W438" s="675"/>
      <c r="X438" s="675"/>
      <c r="Y438" s="675"/>
      <c r="Z438" s="675"/>
    </row>
    <row r="439" spans="1:26" ht="15">
      <c r="A439" s="675"/>
      <c r="B439" s="675"/>
      <c r="C439" s="675"/>
      <c r="D439" s="675"/>
      <c r="E439" s="675"/>
      <c r="F439" s="675"/>
      <c r="G439" s="675"/>
      <c r="H439" s="675"/>
      <c r="I439" s="675"/>
      <c r="J439" s="675"/>
      <c r="K439" s="675"/>
      <c r="L439" s="675"/>
      <c r="M439" s="675"/>
      <c r="N439" s="675"/>
      <c r="O439" s="675"/>
      <c r="P439" s="675"/>
      <c r="Q439" s="675"/>
      <c r="R439" s="675"/>
      <c r="S439" s="675"/>
      <c r="T439" s="675"/>
      <c r="U439" s="675"/>
      <c r="V439" s="675"/>
      <c r="W439" s="675"/>
      <c r="X439" s="675"/>
      <c r="Y439" s="675"/>
      <c r="Z439" s="675"/>
    </row>
    <row r="440" spans="1:26" ht="15">
      <c r="A440" s="675"/>
      <c r="B440" s="675"/>
      <c r="C440" s="675"/>
      <c r="D440" s="675"/>
      <c r="E440" s="675"/>
      <c r="F440" s="675"/>
      <c r="G440" s="675"/>
      <c r="H440" s="675"/>
      <c r="I440" s="675"/>
      <c r="J440" s="675"/>
      <c r="K440" s="675"/>
      <c r="L440" s="675"/>
      <c r="M440" s="675"/>
      <c r="N440" s="675"/>
      <c r="O440" s="675"/>
      <c r="P440" s="675"/>
      <c r="Q440" s="675"/>
      <c r="R440" s="675"/>
      <c r="S440" s="675"/>
      <c r="T440" s="675"/>
      <c r="U440" s="675"/>
      <c r="V440" s="675"/>
      <c r="W440" s="675"/>
      <c r="X440" s="675"/>
      <c r="Y440" s="675"/>
      <c r="Z440" s="675"/>
    </row>
    <row r="441" spans="1:26" ht="15">
      <c r="A441" s="675"/>
      <c r="B441" s="675"/>
      <c r="C441" s="675"/>
      <c r="D441" s="675"/>
      <c r="E441" s="675"/>
      <c r="F441" s="675"/>
      <c r="G441" s="675"/>
      <c r="H441" s="675"/>
      <c r="I441" s="675"/>
      <c r="J441" s="675"/>
      <c r="K441" s="675"/>
      <c r="L441" s="675"/>
      <c r="M441" s="675"/>
      <c r="N441" s="675"/>
      <c r="O441" s="675"/>
      <c r="P441" s="675"/>
      <c r="Q441" s="675"/>
      <c r="R441" s="675"/>
      <c r="S441" s="675"/>
      <c r="T441" s="675"/>
      <c r="U441" s="675"/>
      <c r="V441" s="675"/>
      <c r="W441" s="675"/>
      <c r="X441" s="675"/>
      <c r="Y441" s="675"/>
      <c r="Z441" s="675"/>
    </row>
    <row r="442" spans="1:26" ht="15">
      <c r="A442" s="675"/>
      <c r="B442" s="675"/>
      <c r="C442" s="675"/>
      <c r="D442" s="675"/>
      <c r="E442" s="675"/>
      <c r="F442" s="675"/>
      <c r="G442" s="675"/>
      <c r="H442" s="675"/>
      <c r="I442" s="675"/>
      <c r="J442" s="675"/>
      <c r="K442" s="675"/>
      <c r="L442" s="675"/>
      <c r="M442" s="675"/>
      <c r="N442" s="675"/>
      <c r="O442" s="675"/>
      <c r="P442" s="675"/>
      <c r="Q442" s="675"/>
      <c r="R442" s="675"/>
      <c r="S442" s="675"/>
      <c r="T442" s="675"/>
      <c r="U442" s="675"/>
      <c r="V442" s="675"/>
      <c r="W442" s="675"/>
      <c r="X442" s="675"/>
      <c r="Y442" s="675"/>
      <c r="Z442" s="675"/>
    </row>
    <row r="443" spans="1:26" ht="15">
      <c r="A443" s="675"/>
      <c r="B443" s="675"/>
      <c r="C443" s="675"/>
      <c r="D443" s="675"/>
      <c r="E443" s="675"/>
      <c r="F443" s="675"/>
      <c r="G443" s="675"/>
      <c r="H443" s="675"/>
      <c r="I443" s="675"/>
      <c r="J443" s="675"/>
      <c r="K443" s="675"/>
      <c r="L443" s="675"/>
      <c r="M443" s="675"/>
      <c r="N443" s="675"/>
      <c r="O443" s="675"/>
      <c r="P443" s="675"/>
      <c r="Q443" s="675"/>
      <c r="R443" s="675"/>
      <c r="S443" s="675"/>
      <c r="T443" s="675"/>
      <c r="U443" s="675"/>
      <c r="V443" s="675"/>
      <c r="W443" s="675"/>
      <c r="X443" s="675"/>
      <c r="Y443" s="675"/>
      <c r="Z443" s="675"/>
    </row>
    <row r="444" spans="1:26" ht="15">
      <c r="A444" s="675"/>
      <c r="B444" s="675"/>
      <c r="C444" s="675"/>
      <c r="D444" s="675"/>
      <c r="E444" s="675"/>
      <c r="F444" s="675"/>
      <c r="G444" s="675"/>
      <c r="H444" s="675"/>
      <c r="I444" s="675"/>
      <c r="J444" s="675"/>
      <c r="K444" s="675"/>
      <c r="L444" s="675"/>
      <c r="M444" s="675"/>
      <c r="N444" s="675"/>
      <c r="O444" s="675"/>
      <c r="P444" s="675"/>
      <c r="Q444" s="675"/>
      <c r="R444" s="675"/>
      <c r="S444" s="675"/>
      <c r="T444" s="675"/>
      <c r="U444" s="675"/>
      <c r="V444" s="675"/>
      <c r="W444" s="675"/>
      <c r="X444" s="675"/>
      <c r="Y444" s="675"/>
      <c r="Z444" s="675"/>
    </row>
    <row r="445" spans="1:26" ht="15">
      <c r="A445" s="675"/>
      <c r="B445" s="675"/>
      <c r="C445" s="675"/>
      <c r="D445" s="675"/>
      <c r="E445" s="675"/>
      <c r="F445" s="675"/>
      <c r="G445" s="675"/>
      <c r="H445" s="675"/>
      <c r="I445" s="675"/>
      <c r="J445" s="675"/>
      <c r="K445" s="675"/>
      <c r="L445" s="675"/>
      <c r="M445" s="675"/>
      <c r="N445" s="675"/>
      <c r="O445" s="675"/>
      <c r="P445" s="675"/>
      <c r="Q445" s="675"/>
      <c r="R445" s="675"/>
      <c r="S445" s="675"/>
      <c r="T445" s="675"/>
      <c r="U445" s="675"/>
      <c r="V445" s="675"/>
      <c r="W445" s="675"/>
      <c r="X445" s="675"/>
      <c r="Y445" s="675"/>
      <c r="Z445" s="675"/>
    </row>
    <row r="446" spans="1:26" ht="15">
      <c r="A446" s="675"/>
      <c r="B446" s="675"/>
      <c r="C446" s="675"/>
      <c r="D446" s="675"/>
      <c r="E446" s="675"/>
      <c r="F446" s="675"/>
      <c r="G446" s="675"/>
      <c r="H446" s="675"/>
      <c r="I446" s="675"/>
      <c r="J446" s="675"/>
      <c r="K446" s="675"/>
      <c r="L446" s="675"/>
      <c r="M446" s="675"/>
      <c r="N446" s="675"/>
      <c r="O446" s="675"/>
      <c r="P446" s="675"/>
      <c r="Q446" s="675"/>
      <c r="R446" s="675"/>
      <c r="S446" s="675"/>
      <c r="T446" s="675"/>
      <c r="U446" s="675"/>
      <c r="V446" s="675"/>
      <c r="W446" s="675"/>
      <c r="X446" s="675"/>
      <c r="Y446" s="675"/>
      <c r="Z446" s="675"/>
    </row>
    <row r="447" spans="1:26" ht="15">
      <c r="A447" s="675"/>
      <c r="B447" s="675"/>
      <c r="C447" s="675"/>
      <c r="D447" s="675"/>
      <c r="E447" s="675"/>
      <c r="F447" s="675"/>
      <c r="G447" s="675"/>
      <c r="H447" s="675"/>
      <c r="I447" s="675"/>
      <c r="J447" s="675"/>
      <c r="K447" s="675"/>
      <c r="L447" s="675"/>
      <c r="M447" s="675"/>
      <c r="N447" s="675"/>
      <c r="O447" s="675"/>
      <c r="P447" s="675"/>
      <c r="Q447" s="675"/>
      <c r="R447" s="675"/>
      <c r="S447" s="675"/>
      <c r="T447" s="675"/>
      <c r="U447" s="675"/>
      <c r="V447" s="675"/>
      <c r="W447" s="675"/>
      <c r="X447" s="675"/>
      <c r="Y447" s="675"/>
      <c r="Z447" s="675"/>
    </row>
    <row r="448" spans="1:26" ht="15">
      <c r="A448" s="675"/>
      <c r="B448" s="675"/>
      <c r="C448" s="675"/>
      <c r="D448" s="675"/>
      <c r="E448" s="675"/>
      <c r="F448" s="675"/>
      <c r="G448" s="675"/>
      <c r="H448" s="675"/>
      <c r="I448" s="675"/>
      <c r="J448" s="675"/>
      <c r="K448" s="675"/>
      <c r="L448" s="675"/>
      <c r="M448" s="675"/>
      <c r="N448" s="675"/>
      <c r="O448" s="675"/>
      <c r="P448" s="675"/>
      <c r="Q448" s="675"/>
      <c r="R448" s="675"/>
      <c r="S448" s="675"/>
      <c r="T448" s="675"/>
      <c r="U448" s="675"/>
      <c r="V448" s="675"/>
      <c r="W448" s="675"/>
      <c r="X448" s="675"/>
      <c r="Y448" s="675"/>
      <c r="Z448" s="675"/>
    </row>
    <row r="449" spans="1:26" ht="15">
      <c r="A449" s="675"/>
      <c r="B449" s="675"/>
      <c r="C449" s="675"/>
      <c r="D449" s="675"/>
      <c r="E449" s="675"/>
      <c r="F449" s="675"/>
      <c r="G449" s="675"/>
      <c r="H449" s="675"/>
      <c r="I449" s="675"/>
      <c r="J449" s="675"/>
      <c r="K449" s="675"/>
      <c r="L449" s="675"/>
      <c r="M449" s="675"/>
      <c r="N449" s="675"/>
      <c r="O449" s="675"/>
      <c r="P449" s="675"/>
      <c r="Q449" s="675"/>
      <c r="R449" s="675"/>
      <c r="S449" s="675"/>
      <c r="T449" s="675"/>
      <c r="U449" s="675"/>
      <c r="V449" s="675"/>
      <c r="W449" s="675"/>
      <c r="X449" s="675"/>
      <c r="Y449" s="675"/>
      <c r="Z449" s="675"/>
    </row>
    <row r="450" spans="1:26" ht="15">
      <c r="A450" s="675"/>
      <c r="B450" s="675"/>
      <c r="C450" s="675"/>
      <c r="D450" s="675"/>
      <c r="E450" s="675"/>
      <c r="F450" s="675"/>
      <c r="G450" s="675"/>
      <c r="H450" s="675"/>
      <c r="I450" s="675"/>
      <c r="J450" s="675"/>
      <c r="K450" s="675"/>
      <c r="L450" s="675"/>
      <c r="M450" s="675"/>
      <c r="N450" s="675"/>
      <c r="O450" s="675"/>
      <c r="P450" s="675"/>
      <c r="Q450" s="675"/>
      <c r="R450" s="675"/>
      <c r="S450" s="675"/>
      <c r="T450" s="675"/>
      <c r="U450" s="675"/>
      <c r="V450" s="675"/>
      <c r="W450" s="675"/>
      <c r="X450" s="675"/>
      <c r="Y450" s="675"/>
      <c r="Z450" s="675"/>
    </row>
    <row r="451" spans="1:26" ht="15">
      <c r="A451" s="675"/>
      <c r="B451" s="675"/>
      <c r="C451" s="675"/>
      <c r="D451" s="675"/>
      <c r="E451" s="675"/>
      <c r="F451" s="675"/>
      <c r="G451" s="675"/>
      <c r="H451" s="675"/>
      <c r="I451" s="675"/>
      <c r="J451" s="675"/>
      <c r="K451" s="675"/>
      <c r="L451" s="675"/>
      <c r="M451" s="675"/>
      <c r="N451" s="675"/>
      <c r="O451" s="675"/>
      <c r="P451" s="675"/>
      <c r="Q451" s="675"/>
      <c r="R451" s="675"/>
      <c r="S451" s="675"/>
      <c r="T451" s="675"/>
      <c r="U451" s="675"/>
      <c r="V451" s="675"/>
      <c r="W451" s="675"/>
      <c r="X451" s="675"/>
      <c r="Y451" s="675"/>
      <c r="Z451" s="675"/>
    </row>
    <row r="452" spans="1:26" ht="15">
      <c r="A452" s="675"/>
      <c r="B452" s="675"/>
      <c r="C452" s="675"/>
      <c r="D452" s="675"/>
      <c r="E452" s="675"/>
      <c r="F452" s="675"/>
      <c r="G452" s="675"/>
      <c r="H452" s="675"/>
      <c r="I452" s="675"/>
      <c r="J452" s="675"/>
      <c r="K452" s="675"/>
      <c r="L452" s="675"/>
      <c r="M452" s="675"/>
      <c r="N452" s="675"/>
      <c r="O452" s="675"/>
      <c r="P452" s="675"/>
      <c r="Q452" s="675"/>
      <c r="R452" s="675"/>
      <c r="S452" s="675"/>
      <c r="T452" s="675"/>
      <c r="U452" s="675"/>
      <c r="V452" s="675"/>
      <c r="W452" s="675"/>
      <c r="X452" s="675"/>
      <c r="Y452" s="675"/>
      <c r="Z452" s="675"/>
    </row>
    <row r="453" spans="1:26" ht="15">
      <c r="A453" s="675"/>
      <c r="B453" s="675"/>
      <c r="C453" s="675"/>
      <c r="D453" s="675"/>
      <c r="E453" s="675"/>
      <c r="F453" s="675"/>
      <c r="G453" s="675"/>
      <c r="H453" s="675"/>
      <c r="I453" s="675"/>
      <c r="J453" s="675"/>
      <c r="K453" s="675"/>
      <c r="L453" s="675"/>
      <c r="M453" s="675"/>
      <c r="N453" s="675"/>
      <c r="O453" s="675"/>
      <c r="P453" s="675"/>
      <c r="Q453" s="675"/>
      <c r="R453" s="675"/>
      <c r="S453" s="675"/>
      <c r="T453" s="675"/>
      <c r="U453" s="675"/>
      <c r="V453" s="675"/>
      <c r="W453" s="675"/>
      <c r="X453" s="675"/>
      <c r="Y453" s="675"/>
      <c r="Z453" s="675"/>
    </row>
    <row r="454" spans="1:26" ht="15">
      <c r="A454" s="675"/>
      <c r="B454" s="675"/>
      <c r="C454" s="675"/>
      <c r="D454" s="675"/>
      <c r="E454" s="675"/>
      <c r="F454" s="675"/>
      <c r="G454" s="675"/>
      <c r="H454" s="675"/>
      <c r="I454" s="675"/>
      <c r="J454" s="675"/>
      <c r="K454" s="675"/>
      <c r="L454" s="675"/>
      <c r="M454" s="675"/>
      <c r="N454" s="675"/>
      <c r="O454" s="675"/>
      <c r="P454" s="675"/>
      <c r="Q454" s="675"/>
      <c r="R454" s="675"/>
      <c r="S454" s="675"/>
      <c r="T454" s="675"/>
      <c r="U454" s="675"/>
      <c r="V454" s="675"/>
      <c r="W454" s="675"/>
      <c r="X454" s="675"/>
      <c r="Y454" s="675"/>
      <c r="Z454" s="675"/>
    </row>
    <row r="455" spans="1:26" ht="15">
      <c r="A455" s="675"/>
      <c r="B455" s="675"/>
      <c r="C455" s="675"/>
      <c r="D455" s="675"/>
      <c r="E455" s="675"/>
      <c r="F455" s="675"/>
      <c r="G455" s="675"/>
      <c r="H455" s="675"/>
      <c r="I455" s="675"/>
      <c r="J455" s="675"/>
      <c r="K455" s="675"/>
      <c r="L455" s="675"/>
      <c r="M455" s="675"/>
      <c r="N455" s="675"/>
      <c r="O455" s="675"/>
      <c r="P455" s="675"/>
      <c r="Q455" s="675"/>
      <c r="R455" s="675"/>
      <c r="S455" s="675"/>
      <c r="T455" s="675"/>
      <c r="U455" s="675"/>
      <c r="V455" s="675"/>
      <c r="W455" s="675"/>
      <c r="X455" s="675"/>
      <c r="Y455" s="675"/>
      <c r="Z455" s="675"/>
    </row>
    <row r="456" spans="1:26" ht="15">
      <c r="A456" s="675"/>
      <c r="B456" s="675"/>
      <c r="C456" s="675"/>
      <c r="D456" s="675"/>
      <c r="E456" s="675"/>
      <c r="F456" s="675"/>
      <c r="G456" s="675"/>
      <c r="H456" s="675"/>
      <c r="I456" s="675"/>
      <c r="J456" s="675"/>
      <c r="K456" s="675"/>
      <c r="L456" s="675"/>
      <c r="M456" s="675"/>
      <c r="N456" s="675"/>
      <c r="O456" s="675"/>
      <c r="P456" s="675"/>
      <c r="Q456" s="675"/>
      <c r="R456" s="675"/>
      <c r="S456" s="675"/>
      <c r="T456" s="675"/>
      <c r="U456" s="675"/>
      <c r="V456" s="675"/>
      <c r="W456" s="675"/>
      <c r="X456" s="675"/>
      <c r="Y456" s="675"/>
      <c r="Z456" s="675"/>
    </row>
    <row r="457" spans="1:26" ht="15">
      <c r="A457" s="675"/>
      <c r="B457" s="675"/>
      <c r="C457" s="675"/>
      <c r="D457" s="675"/>
      <c r="E457" s="675"/>
      <c r="F457" s="675"/>
      <c r="G457" s="675"/>
      <c r="H457" s="675"/>
      <c r="I457" s="675"/>
      <c r="J457" s="675"/>
      <c r="K457" s="675"/>
      <c r="L457" s="675"/>
      <c r="M457" s="675"/>
      <c r="N457" s="675"/>
      <c r="O457" s="675"/>
      <c r="P457" s="675"/>
      <c r="Q457" s="675"/>
      <c r="R457" s="675"/>
      <c r="S457" s="675"/>
      <c r="T457" s="675"/>
      <c r="U457" s="675"/>
      <c r="V457" s="675"/>
      <c r="W457" s="675"/>
      <c r="X457" s="675"/>
      <c r="Y457" s="675"/>
      <c r="Z457" s="675"/>
    </row>
    <row r="458" spans="1:26" ht="15">
      <c r="A458" s="675"/>
      <c r="B458" s="675"/>
      <c r="C458" s="675"/>
      <c r="D458" s="675"/>
      <c r="E458" s="675"/>
      <c r="F458" s="675"/>
      <c r="G458" s="675"/>
      <c r="H458" s="675"/>
      <c r="I458" s="675"/>
      <c r="J458" s="675"/>
      <c r="K458" s="675"/>
      <c r="L458" s="675"/>
      <c r="M458" s="675"/>
      <c r="N458" s="675"/>
      <c r="O458" s="675"/>
      <c r="P458" s="675"/>
      <c r="Q458" s="675"/>
      <c r="R458" s="675"/>
      <c r="S458" s="675"/>
      <c r="T458" s="675"/>
      <c r="U458" s="675"/>
      <c r="V458" s="675"/>
      <c r="W458" s="675"/>
      <c r="X458" s="675"/>
      <c r="Y458" s="675"/>
      <c r="Z458" s="675"/>
    </row>
    <row r="459" spans="1:26" ht="15">
      <c r="A459" s="675"/>
      <c r="B459" s="675"/>
      <c r="C459" s="675"/>
      <c r="D459" s="675"/>
      <c r="E459" s="675"/>
      <c r="F459" s="675"/>
      <c r="G459" s="675"/>
      <c r="H459" s="675"/>
      <c r="I459" s="675"/>
      <c r="J459" s="675"/>
      <c r="K459" s="675"/>
      <c r="L459" s="675"/>
      <c r="M459" s="675"/>
      <c r="N459" s="675"/>
      <c r="O459" s="675"/>
      <c r="P459" s="675"/>
      <c r="Q459" s="675"/>
      <c r="R459" s="675"/>
      <c r="S459" s="675"/>
      <c r="T459" s="675"/>
      <c r="U459" s="675"/>
      <c r="V459" s="675"/>
      <c r="W459" s="675"/>
      <c r="X459" s="675"/>
      <c r="Y459" s="675"/>
      <c r="Z459" s="675"/>
    </row>
    <row r="460" spans="1:26" ht="15">
      <c r="A460" s="675"/>
      <c r="B460" s="675"/>
      <c r="C460" s="675"/>
      <c r="D460" s="675"/>
      <c r="E460" s="675"/>
      <c r="F460" s="675"/>
      <c r="G460" s="675"/>
      <c r="H460" s="675"/>
      <c r="I460" s="675"/>
      <c r="J460" s="675"/>
      <c r="K460" s="675"/>
      <c r="L460" s="675"/>
      <c r="M460" s="675"/>
      <c r="N460" s="675"/>
      <c r="O460" s="675"/>
      <c r="P460" s="675"/>
      <c r="Q460" s="675"/>
      <c r="R460" s="675"/>
      <c r="S460" s="675"/>
      <c r="T460" s="675"/>
      <c r="U460" s="675"/>
      <c r="V460" s="675"/>
      <c r="W460" s="675"/>
      <c r="X460" s="675"/>
      <c r="Y460" s="675"/>
      <c r="Z460" s="675"/>
    </row>
    <row r="461" spans="1:26" ht="15">
      <c r="A461" s="675"/>
      <c r="B461" s="675"/>
      <c r="C461" s="675"/>
      <c r="D461" s="675"/>
      <c r="E461" s="675"/>
      <c r="F461" s="675"/>
      <c r="G461" s="675"/>
      <c r="H461" s="675"/>
      <c r="I461" s="675"/>
      <c r="J461" s="675"/>
      <c r="K461" s="675"/>
      <c r="L461" s="675"/>
      <c r="M461" s="675"/>
      <c r="N461" s="675"/>
      <c r="O461" s="675"/>
      <c r="P461" s="675"/>
      <c r="Q461" s="675"/>
      <c r="R461" s="675"/>
      <c r="S461" s="675"/>
      <c r="T461" s="675"/>
      <c r="U461" s="675"/>
      <c r="V461" s="675"/>
      <c r="W461" s="675"/>
      <c r="X461" s="675"/>
      <c r="Y461" s="675"/>
      <c r="Z461" s="675"/>
    </row>
    <row r="462" spans="1:26" ht="15">
      <c r="A462" s="675"/>
      <c r="B462" s="675"/>
      <c r="C462" s="675"/>
      <c r="D462" s="675"/>
      <c r="E462" s="675"/>
      <c r="F462" s="675"/>
      <c r="G462" s="675"/>
      <c r="H462" s="675"/>
      <c r="I462" s="675"/>
      <c r="J462" s="675"/>
      <c r="K462" s="675"/>
      <c r="L462" s="675"/>
      <c r="M462" s="675"/>
      <c r="N462" s="675"/>
      <c r="O462" s="675"/>
      <c r="P462" s="675"/>
      <c r="Q462" s="675"/>
      <c r="R462" s="675"/>
      <c r="S462" s="675"/>
      <c r="T462" s="675"/>
      <c r="U462" s="675"/>
      <c r="V462" s="675"/>
      <c r="W462" s="675"/>
      <c r="X462" s="675"/>
      <c r="Y462" s="675"/>
      <c r="Z462" s="675"/>
    </row>
    <row r="463" spans="1:26" ht="15">
      <c r="A463" s="675"/>
      <c r="B463" s="675"/>
      <c r="C463" s="675"/>
      <c r="D463" s="675"/>
      <c r="E463" s="675"/>
      <c r="F463" s="675"/>
      <c r="G463" s="675"/>
      <c r="H463" s="675"/>
      <c r="I463" s="675"/>
      <c r="J463" s="675"/>
      <c r="K463" s="675"/>
      <c r="L463" s="675"/>
      <c r="M463" s="675"/>
      <c r="N463" s="675"/>
      <c r="O463" s="675"/>
      <c r="P463" s="675"/>
      <c r="Q463" s="675"/>
      <c r="R463" s="675"/>
      <c r="S463" s="675"/>
      <c r="T463" s="675"/>
      <c r="U463" s="675"/>
      <c r="V463" s="675"/>
      <c r="W463" s="675"/>
      <c r="X463" s="675"/>
      <c r="Y463" s="675"/>
      <c r="Z463" s="675"/>
    </row>
    <row r="464" spans="1:26" ht="15">
      <c r="A464" s="675"/>
      <c r="B464" s="675"/>
      <c r="C464" s="675"/>
      <c r="D464" s="675"/>
      <c r="E464" s="675"/>
      <c r="F464" s="675"/>
      <c r="G464" s="675"/>
      <c r="H464" s="675"/>
      <c r="I464" s="675"/>
      <c r="J464" s="675"/>
      <c r="K464" s="675"/>
      <c r="L464" s="675"/>
      <c r="M464" s="675"/>
      <c r="N464" s="675"/>
      <c r="O464" s="675"/>
      <c r="P464" s="675"/>
      <c r="Q464" s="675"/>
      <c r="R464" s="675"/>
      <c r="S464" s="675"/>
      <c r="T464" s="675"/>
      <c r="U464" s="675"/>
      <c r="V464" s="675"/>
      <c r="W464" s="675"/>
      <c r="X464" s="675"/>
      <c r="Y464" s="675"/>
      <c r="Z464" s="675"/>
    </row>
    <row r="465" spans="1:26" ht="15">
      <c r="A465" s="675"/>
      <c r="B465" s="675"/>
      <c r="C465" s="675"/>
      <c r="D465" s="675"/>
      <c r="E465" s="675"/>
      <c r="F465" s="675"/>
      <c r="G465" s="675"/>
      <c r="H465" s="675"/>
      <c r="I465" s="675"/>
      <c r="J465" s="675"/>
      <c r="K465" s="675"/>
      <c r="L465" s="675"/>
      <c r="M465" s="675"/>
      <c r="N465" s="675"/>
      <c r="O465" s="675"/>
      <c r="P465" s="675"/>
      <c r="Q465" s="675"/>
      <c r="R465" s="675"/>
      <c r="S465" s="675"/>
      <c r="T465" s="675"/>
      <c r="U465" s="675"/>
      <c r="V465" s="675"/>
      <c r="W465" s="675"/>
      <c r="X465" s="675"/>
      <c r="Y465" s="675"/>
      <c r="Z465" s="675"/>
    </row>
    <row r="466" spans="1:26" ht="15">
      <c r="A466" s="675"/>
      <c r="B466" s="675"/>
      <c r="C466" s="675"/>
      <c r="D466" s="675"/>
      <c r="E466" s="675"/>
      <c r="F466" s="675"/>
      <c r="G466" s="675"/>
      <c r="H466" s="675"/>
      <c r="I466" s="675"/>
      <c r="J466" s="675"/>
      <c r="K466" s="675"/>
      <c r="L466" s="675"/>
      <c r="M466" s="675"/>
      <c r="N466" s="675"/>
      <c r="O466" s="675"/>
      <c r="P466" s="675"/>
      <c r="Q466" s="675"/>
      <c r="R466" s="675"/>
      <c r="S466" s="675"/>
      <c r="T466" s="675"/>
      <c r="U466" s="675"/>
      <c r="V466" s="675"/>
      <c r="W466" s="675"/>
      <c r="X466" s="675"/>
      <c r="Y466" s="675"/>
      <c r="Z466" s="675"/>
    </row>
    <row r="467" spans="1:26" ht="15">
      <c r="A467" s="675"/>
      <c r="B467" s="675"/>
      <c r="C467" s="675"/>
      <c r="D467" s="675"/>
      <c r="E467" s="675"/>
      <c r="F467" s="675"/>
      <c r="G467" s="675"/>
      <c r="H467" s="675"/>
      <c r="I467" s="675"/>
      <c r="J467" s="675"/>
      <c r="K467" s="675"/>
      <c r="L467" s="675"/>
      <c r="M467" s="675"/>
      <c r="N467" s="675"/>
      <c r="O467" s="675"/>
      <c r="P467" s="675"/>
      <c r="Q467" s="675"/>
      <c r="R467" s="675"/>
      <c r="S467" s="675"/>
      <c r="T467" s="675"/>
      <c r="U467" s="675"/>
      <c r="V467" s="675"/>
      <c r="W467" s="675"/>
      <c r="X467" s="675"/>
      <c r="Y467" s="675"/>
      <c r="Z467" s="675"/>
    </row>
    <row r="468" spans="1:26" ht="15">
      <c r="A468" s="675"/>
      <c r="B468" s="675"/>
      <c r="C468" s="675"/>
      <c r="D468" s="675"/>
      <c r="E468" s="675"/>
      <c r="F468" s="675"/>
      <c r="G468" s="675"/>
      <c r="H468" s="675"/>
      <c r="I468" s="675"/>
      <c r="J468" s="675"/>
      <c r="K468" s="675"/>
      <c r="L468" s="675"/>
      <c r="M468" s="675"/>
      <c r="N468" s="675"/>
      <c r="O468" s="675"/>
      <c r="P468" s="675"/>
      <c r="Q468" s="675"/>
      <c r="R468" s="675"/>
      <c r="S468" s="675"/>
      <c r="T468" s="675"/>
      <c r="U468" s="675"/>
      <c r="V468" s="675"/>
      <c r="W468" s="675"/>
      <c r="X468" s="675"/>
      <c r="Y468" s="675"/>
      <c r="Z468" s="675"/>
    </row>
    <row r="469" spans="1:26" ht="15">
      <c r="A469" s="675"/>
      <c r="B469" s="675"/>
      <c r="C469" s="675"/>
      <c r="D469" s="675"/>
      <c r="E469" s="675"/>
      <c r="F469" s="675"/>
      <c r="G469" s="675"/>
      <c r="H469" s="675"/>
      <c r="I469" s="675"/>
      <c r="J469" s="675"/>
      <c r="K469" s="675"/>
      <c r="L469" s="675"/>
      <c r="M469" s="675"/>
      <c r="N469" s="675"/>
      <c r="O469" s="675"/>
      <c r="P469" s="675"/>
      <c r="Q469" s="675"/>
      <c r="R469" s="675"/>
      <c r="S469" s="675"/>
      <c r="T469" s="675"/>
      <c r="U469" s="675"/>
      <c r="V469" s="675"/>
      <c r="W469" s="675"/>
      <c r="X469" s="675"/>
      <c r="Y469" s="675"/>
      <c r="Z469" s="675"/>
    </row>
    <row r="470" spans="1:26" ht="15">
      <c r="A470" s="675"/>
      <c r="B470" s="675"/>
      <c r="C470" s="675"/>
      <c r="D470" s="675"/>
      <c r="E470" s="675"/>
      <c r="F470" s="675"/>
      <c r="G470" s="675"/>
      <c r="H470" s="675"/>
      <c r="I470" s="675"/>
      <c r="J470" s="675"/>
      <c r="K470" s="675"/>
      <c r="L470" s="675"/>
      <c r="M470" s="675"/>
      <c r="N470" s="675"/>
      <c r="O470" s="675"/>
      <c r="P470" s="675"/>
      <c r="Q470" s="675"/>
      <c r="R470" s="675"/>
      <c r="S470" s="675"/>
      <c r="T470" s="675"/>
      <c r="U470" s="675"/>
      <c r="V470" s="675"/>
      <c r="W470" s="675"/>
      <c r="X470" s="675"/>
      <c r="Y470" s="675"/>
      <c r="Z470" s="675"/>
    </row>
    <row r="471" spans="1:26" ht="15">
      <c r="A471" s="675"/>
      <c r="B471" s="675"/>
      <c r="C471" s="675"/>
      <c r="D471" s="675"/>
      <c r="E471" s="675"/>
      <c r="F471" s="675"/>
      <c r="G471" s="675"/>
      <c r="H471" s="675"/>
      <c r="I471" s="675"/>
      <c r="J471" s="675"/>
      <c r="K471" s="675"/>
      <c r="L471" s="675"/>
      <c r="M471" s="675"/>
      <c r="N471" s="675"/>
      <c r="O471" s="675"/>
      <c r="P471" s="675"/>
      <c r="Q471" s="675"/>
      <c r="R471" s="675"/>
      <c r="S471" s="675"/>
      <c r="T471" s="675"/>
      <c r="U471" s="675"/>
      <c r="V471" s="675"/>
      <c r="W471" s="675"/>
      <c r="X471" s="675"/>
      <c r="Y471" s="675"/>
      <c r="Z471" s="675"/>
    </row>
    <row r="472" spans="1:26" ht="15">
      <c r="A472" s="675"/>
      <c r="B472" s="675"/>
      <c r="C472" s="675"/>
      <c r="D472" s="675"/>
      <c r="E472" s="675"/>
      <c r="F472" s="675"/>
      <c r="G472" s="675"/>
      <c r="H472" s="675"/>
      <c r="I472" s="675"/>
      <c r="J472" s="675"/>
      <c r="K472" s="675"/>
      <c r="L472" s="675"/>
      <c r="M472" s="675"/>
      <c r="N472" s="675"/>
      <c r="O472" s="675"/>
      <c r="P472" s="675"/>
      <c r="Q472" s="675"/>
      <c r="R472" s="675"/>
      <c r="S472" s="675"/>
      <c r="T472" s="675"/>
      <c r="U472" s="675"/>
      <c r="V472" s="675"/>
      <c r="W472" s="675"/>
      <c r="X472" s="675"/>
      <c r="Y472" s="675"/>
      <c r="Z472" s="675"/>
    </row>
    <row r="473" spans="1:26" ht="15">
      <c r="A473" s="675"/>
      <c r="B473" s="675"/>
      <c r="C473" s="675"/>
      <c r="D473" s="675"/>
      <c r="E473" s="675"/>
      <c r="F473" s="675"/>
      <c r="G473" s="675"/>
      <c r="H473" s="675"/>
      <c r="I473" s="675"/>
      <c r="J473" s="675"/>
      <c r="K473" s="675"/>
      <c r="L473" s="675"/>
      <c r="M473" s="675"/>
      <c r="N473" s="675"/>
      <c r="O473" s="675"/>
      <c r="P473" s="675"/>
      <c r="Q473" s="675"/>
      <c r="R473" s="675"/>
      <c r="S473" s="675"/>
      <c r="T473" s="675"/>
      <c r="U473" s="675"/>
      <c r="V473" s="675"/>
      <c r="W473" s="675"/>
      <c r="X473" s="675"/>
      <c r="Y473" s="675"/>
      <c r="Z473" s="675"/>
    </row>
    <row r="474" spans="1:26" ht="15">
      <c r="A474" s="675"/>
      <c r="B474" s="675"/>
      <c r="C474" s="675"/>
      <c r="D474" s="675"/>
      <c r="E474" s="675"/>
      <c r="F474" s="675"/>
      <c r="G474" s="675"/>
      <c r="H474" s="675"/>
      <c r="I474" s="675"/>
      <c r="J474" s="675"/>
      <c r="K474" s="675"/>
      <c r="L474" s="675"/>
      <c r="M474" s="675"/>
      <c r="N474" s="675"/>
      <c r="O474" s="675"/>
      <c r="P474" s="675"/>
      <c r="Q474" s="675"/>
      <c r="R474" s="675"/>
      <c r="S474" s="675"/>
      <c r="T474" s="675"/>
      <c r="U474" s="675"/>
      <c r="V474" s="675"/>
      <c r="W474" s="675"/>
      <c r="X474" s="675"/>
      <c r="Y474" s="675"/>
      <c r="Z474" s="675"/>
    </row>
    <row r="475" spans="1:26" ht="15">
      <c r="A475" s="675"/>
      <c r="B475" s="675"/>
      <c r="C475" s="675"/>
      <c r="D475" s="675"/>
      <c r="E475" s="675"/>
      <c r="F475" s="675"/>
      <c r="G475" s="675"/>
      <c r="H475" s="675"/>
      <c r="I475" s="675"/>
      <c r="J475" s="675"/>
      <c r="K475" s="675"/>
      <c r="L475" s="675"/>
      <c r="M475" s="675"/>
      <c r="N475" s="675"/>
      <c r="O475" s="675"/>
      <c r="P475" s="675"/>
      <c r="Q475" s="675"/>
      <c r="R475" s="675"/>
      <c r="S475" s="675"/>
      <c r="T475" s="675"/>
      <c r="U475" s="675"/>
      <c r="V475" s="675"/>
      <c r="W475" s="675"/>
      <c r="X475" s="675"/>
      <c r="Y475" s="675"/>
      <c r="Z475" s="675"/>
    </row>
    <row r="476" spans="1:26" ht="15">
      <c r="A476" s="675"/>
      <c r="B476" s="675"/>
      <c r="C476" s="675"/>
      <c r="D476" s="675"/>
      <c r="E476" s="675"/>
      <c r="F476" s="675"/>
      <c r="G476" s="675"/>
      <c r="H476" s="675"/>
      <c r="I476" s="675"/>
      <c r="J476" s="675"/>
      <c r="K476" s="675"/>
      <c r="L476" s="675"/>
      <c r="M476" s="675"/>
      <c r="N476" s="675"/>
      <c r="O476" s="675"/>
      <c r="P476" s="675"/>
      <c r="Q476" s="675"/>
      <c r="R476" s="675"/>
      <c r="S476" s="675"/>
      <c r="T476" s="675"/>
      <c r="U476" s="675"/>
      <c r="V476" s="675"/>
      <c r="W476" s="675"/>
      <c r="X476" s="675"/>
      <c r="Y476" s="675"/>
      <c r="Z476" s="675"/>
    </row>
    <row r="477" spans="1:26" ht="15">
      <c r="A477" s="675"/>
      <c r="B477" s="675"/>
      <c r="C477" s="675"/>
      <c r="D477" s="675"/>
      <c r="E477" s="675"/>
      <c r="F477" s="675"/>
      <c r="G477" s="675"/>
      <c r="H477" s="675"/>
      <c r="I477" s="675"/>
      <c r="J477" s="675"/>
      <c r="K477" s="675"/>
      <c r="L477" s="675"/>
      <c r="M477" s="675"/>
      <c r="N477" s="675"/>
      <c r="O477" s="675"/>
      <c r="P477" s="675"/>
      <c r="Q477" s="675"/>
      <c r="R477" s="675"/>
      <c r="S477" s="675"/>
      <c r="T477" s="675"/>
      <c r="U477" s="675"/>
      <c r="V477" s="675"/>
      <c r="W477" s="675"/>
      <c r="X477" s="675"/>
      <c r="Y477" s="675"/>
      <c r="Z477" s="675"/>
    </row>
    <row r="478" spans="1:26" ht="15">
      <c r="A478" s="675"/>
      <c r="B478" s="675"/>
      <c r="C478" s="675"/>
      <c r="D478" s="675"/>
      <c r="E478" s="675"/>
      <c r="F478" s="675"/>
      <c r="G478" s="675"/>
      <c r="H478" s="675"/>
      <c r="I478" s="675"/>
      <c r="J478" s="675"/>
      <c r="K478" s="675"/>
      <c r="L478" s="675"/>
      <c r="M478" s="675"/>
      <c r="N478" s="675"/>
      <c r="O478" s="675"/>
      <c r="P478" s="675"/>
      <c r="Q478" s="675"/>
      <c r="R478" s="675"/>
      <c r="S478" s="675"/>
      <c r="T478" s="675"/>
      <c r="U478" s="675"/>
      <c r="V478" s="675"/>
      <c r="W478" s="675"/>
      <c r="X478" s="675"/>
      <c r="Y478" s="675"/>
      <c r="Z478" s="675"/>
    </row>
    <row r="479" spans="1:26" ht="15">
      <c r="A479" s="675"/>
      <c r="B479" s="675"/>
      <c r="C479" s="675"/>
      <c r="D479" s="675"/>
      <c r="E479" s="675"/>
      <c r="F479" s="675"/>
      <c r="G479" s="675"/>
      <c r="H479" s="675"/>
      <c r="I479" s="675"/>
      <c r="J479" s="675"/>
      <c r="K479" s="675"/>
      <c r="L479" s="675"/>
      <c r="M479" s="675"/>
      <c r="N479" s="675"/>
      <c r="O479" s="675"/>
      <c r="P479" s="675"/>
      <c r="Q479" s="675"/>
      <c r="R479" s="675"/>
      <c r="S479" s="675"/>
      <c r="T479" s="675"/>
      <c r="U479" s="675"/>
      <c r="V479" s="675"/>
      <c r="W479" s="675"/>
      <c r="X479" s="675"/>
      <c r="Y479" s="675"/>
      <c r="Z479" s="675"/>
    </row>
    <row r="480" spans="1:26" ht="15">
      <c r="A480" s="675"/>
      <c r="B480" s="675"/>
      <c r="C480" s="675"/>
      <c r="D480" s="675"/>
      <c r="E480" s="675"/>
      <c r="F480" s="675"/>
      <c r="G480" s="675"/>
      <c r="H480" s="675"/>
      <c r="I480" s="675"/>
      <c r="J480" s="675"/>
      <c r="K480" s="675"/>
      <c r="L480" s="675"/>
      <c r="M480" s="675"/>
      <c r="N480" s="675"/>
      <c r="O480" s="675"/>
      <c r="P480" s="675"/>
      <c r="Q480" s="675"/>
      <c r="R480" s="675"/>
      <c r="S480" s="675"/>
      <c r="T480" s="675"/>
      <c r="U480" s="675"/>
      <c r="V480" s="675"/>
      <c r="W480" s="675"/>
      <c r="X480" s="675"/>
      <c r="Y480" s="675"/>
      <c r="Z480" s="675"/>
    </row>
    <row r="481" spans="1:26" ht="15">
      <c r="A481" s="675"/>
      <c r="B481" s="675"/>
      <c r="C481" s="675"/>
      <c r="D481" s="675"/>
      <c r="E481" s="675"/>
      <c r="F481" s="675"/>
      <c r="G481" s="675"/>
      <c r="H481" s="675"/>
      <c r="I481" s="675"/>
      <c r="J481" s="675"/>
      <c r="K481" s="675"/>
      <c r="L481" s="675"/>
      <c r="M481" s="675"/>
      <c r="N481" s="675"/>
      <c r="O481" s="675"/>
      <c r="P481" s="675"/>
      <c r="Q481" s="675"/>
      <c r="R481" s="675"/>
      <c r="S481" s="675"/>
      <c r="T481" s="675"/>
      <c r="U481" s="675"/>
      <c r="V481" s="675"/>
      <c r="W481" s="675"/>
      <c r="X481" s="675"/>
      <c r="Y481" s="675"/>
      <c r="Z481" s="675"/>
    </row>
    <row r="482" spans="1:26" ht="15">
      <c r="A482" s="675"/>
      <c r="B482" s="675"/>
      <c r="C482" s="675"/>
      <c r="D482" s="675"/>
      <c r="E482" s="675"/>
      <c r="F482" s="675"/>
      <c r="G482" s="675"/>
      <c r="H482" s="675"/>
      <c r="I482" s="675"/>
      <c r="J482" s="675"/>
      <c r="K482" s="675"/>
      <c r="L482" s="675"/>
      <c r="M482" s="675"/>
      <c r="N482" s="675"/>
      <c r="O482" s="675"/>
      <c r="P482" s="675"/>
      <c r="Q482" s="675"/>
      <c r="R482" s="675"/>
      <c r="S482" s="675"/>
      <c r="T482" s="675"/>
      <c r="U482" s="675"/>
      <c r="V482" s="675"/>
      <c r="W482" s="675"/>
      <c r="X482" s="675"/>
      <c r="Y482" s="675"/>
      <c r="Z482" s="675"/>
    </row>
    <row r="483" spans="1:26" ht="15">
      <c r="A483" s="675"/>
      <c r="B483" s="675"/>
      <c r="C483" s="675"/>
      <c r="D483" s="675"/>
      <c r="E483" s="675"/>
      <c r="F483" s="675"/>
      <c r="G483" s="675"/>
      <c r="H483" s="675"/>
      <c r="I483" s="675"/>
      <c r="J483" s="675"/>
      <c r="K483" s="675"/>
      <c r="L483" s="675"/>
      <c r="M483" s="675"/>
      <c r="N483" s="675"/>
      <c r="O483" s="675"/>
      <c r="P483" s="675"/>
      <c r="Q483" s="675"/>
      <c r="R483" s="675"/>
      <c r="S483" s="675"/>
      <c r="T483" s="675"/>
      <c r="U483" s="675"/>
      <c r="V483" s="675"/>
      <c r="W483" s="675"/>
      <c r="X483" s="675"/>
      <c r="Y483" s="675"/>
      <c r="Z483" s="675"/>
    </row>
    <row r="484" spans="1:26" ht="15">
      <c r="A484" s="675"/>
      <c r="B484" s="675"/>
      <c r="C484" s="675"/>
      <c r="D484" s="675"/>
      <c r="E484" s="675"/>
      <c r="F484" s="675"/>
      <c r="G484" s="675"/>
      <c r="H484" s="675"/>
      <c r="I484" s="675"/>
      <c r="J484" s="675"/>
      <c r="K484" s="675"/>
      <c r="L484" s="675"/>
      <c r="M484" s="675"/>
      <c r="N484" s="675"/>
      <c r="O484" s="675"/>
      <c r="P484" s="675"/>
      <c r="Q484" s="675"/>
      <c r="R484" s="675"/>
      <c r="S484" s="675"/>
      <c r="T484" s="675"/>
      <c r="U484" s="675"/>
      <c r="V484" s="675"/>
      <c r="W484" s="675"/>
      <c r="X484" s="675"/>
      <c r="Y484" s="675"/>
      <c r="Z484" s="675"/>
    </row>
    <row r="485" spans="1:26" ht="15">
      <c r="A485" s="675"/>
      <c r="B485" s="675"/>
      <c r="C485" s="675"/>
      <c r="D485" s="675"/>
      <c r="E485" s="675"/>
      <c r="F485" s="675"/>
      <c r="G485" s="675"/>
      <c r="H485" s="675"/>
      <c r="I485" s="675"/>
      <c r="J485" s="675"/>
      <c r="K485" s="675"/>
      <c r="L485" s="675"/>
      <c r="M485" s="675"/>
      <c r="N485" s="675"/>
      <c r="O485" s="675"/>
      <c r="P485" s="675"/>
      <c r="Q485" s="675"/>
      <c r="R485" s="675"/>
      <c r="S485" s="675"/>
      <c r="T485" s="675"/>
      <c r="U485" s="675"/>
      <c r="V485" s="675"/>
      <c r="W485" s="675"/>
      <c r="X485" s="675"/>
      <c r="Y485" s="675"/>
      <c r="Z485" s="675"/>
    </row>
    <row r="486" spans="1:26" ht="15">
      <c r="A486" s="675"/>
      <c r="B486" s="675"/>
      <c r="C486" s="675"/>
      <c r="D486" s="675"/>
      <c r="E486" s="675"/>
      <c r="F486" s="675"/>
      <c r="G486" s="675"/>
      <c r="H486" s="675"/>
      <c r="I486" s="675"/>
      <c r="J486" s="675"/>
      <c r="K486" s="675"/>
      <c r="L486" s="675"/>
      <c r="M486" s="675"/>
      <c r="N486" s="675"/>
      <c r="O486" s="675"/>
      <c r="P486" s="675"/>
      <c r="Q486" s="675"/>
      <c r="R486" s="675"/>
      <c r="S486" s="675"/>
      <c r="T486" s="675"/>
      <c r="U486" s="675"/>
      <c r="V486" s="675"/>
      <c r="W486" s="675"/>
      <c r="X486" s="675"/>
      <c r="Y486" s="675"/>
      <c r="Z486" s="675"/>
    </row>
    <row r="487" spans="1:26" ht="15">
      <c r="A487" s="675"/>
      <c r="B487" s="675"/>
      <c r="C487" s="675"/>
      <c r="D487" s="675"/>
      <c r="E487" s="675"/>
      <c r="F487" s="675"/>
      <c r="G487" s="675"/>
      <c r="H487" s="675"/>
      <c r="I487" s="675"/>
      <c r="J487" s="675"/>
      <c r="K487" s="675"/>
      <c r="L487" s="675"/>
      <c r="M487" s="675"/>
      <c r="N487" s="675"/>
      <c r="O487" s="675"/>
      <c r="P487" s="675"/>
      <c r="Q487" s="675"/>
      <c r="R487" s="675"/>
      <c r="S487" s="675"/>
      <c r="T487" s="675"/>
      <c r="U487" s="675"/>
      <c r="V487" s="675"/>
      <c r="W487" s="675"/>
      <c r="X487" s="675"/>
      <c r="Y487" s="675"/>
      <c r="Z487" s="675"/>
    </row>
    <row r="488" spans="1:26" ht="15">
      <c r="A488" s="675"/>
      <c r="B488" s="675"/>
      <c r="C488" s="675"/>
      <c r="D488" s="675"/>
      <c r="E488" s="675"/>
      <c r="F488" s="675"/>
      <c r="G488" s="675"/>
      <c r="H488" s="675"/>
      <c r="I488" s="675"/>
      <c r="J488" s="675"/>
      <c r="K488" s="675"/>
      <c r="L488" s="675"/>
      <c r="M488" s="675"/>
      <c r="N488" s="675"/>
      <c r="O488" s="675"/>
      <c r="P488" s="675"/>
      <c r="Q488" s="675"/>
      <c r="R488" s="675"/>
      <c r="S488" s="675"/>
      <c r="T488" s="675"/>
      <c r="U488" s="675"/>
      <c r="V488" s="675"/>
      <c r="W488" s="675"/>
      <c r="X488" s="675"/>
      <c r="Y488" s="675"/>
      <c r="Z488" s="675"/>
    </row>
    <row r="489" spans="1:26" ht="15">
      <c r="A489" s="675"/>
      <c r="B489" s="675"/>
      <c r="C489" s="675"/>
      <c r="D489" s="675"/>
      <c r="E489" s="675"/>
      <c r="F489" s="675"/>
      <c r="G489" s="675"/>
      <c r="H489" s="675"/>
      <c r="I489" s="675"/>
      <c r="J489" s="675"/>
      <c r="K489" s="675"/>
      <c r="L489" s="675"/>
      <c r="M489" s="675"/>
      <c r="N489" s="675"/>
      <c r="O489" s="675"/>
      <c r="P489" s="675"/>
      <c r="Q489" s="675"/>
      <c r="R489" s="675"/>
      <c r="S489" s="675"/>
      <c r="T489" s="675"/>
      <c r="U489" s="675"/>
      <c r="V489" s="675"/>
      <c r="W489" s="675"/>
      <c r="X489" s="675"/>
      <c r="Y489" s="675"/>
      <c r="Z489" s="675"/>
    </row>
    <row r="490" spans="1:26" ht="15">
      <c r="A490" s="675"/>
      <c r="B490" s="675"/>
      <c r="C490" s="675"/>
      <c r="D490" s="675"/>
      <c r="E490" s="675"/>
      <c r="F490" s="675"/>
      <c r="G490" s="675"/>
      <c r="H490" s="675"/>
      <c r="I490" s="675"/>
      <c r="J490" s="675"/>
      <c r="K490" s="675"/>
      <c r="L490" s="675"/>
      <c r="M490" s="675"/>
      <c r="N490" s="675"/>
      <c r="O490" s="675"/>
      <c r="P490" s="675"/>
      <c r="Q490" s="675"/>
      <c r="R490" s="675"/>
      <c r="S490" s="675"/>
      <c r="T490" s="675"/>
      <c r="U490" s="675"/>
      <c r="V490" s="675"/>
      <c r="W490" s="675"/>
      <c r="X490" s="675"/>
      <c r="Y490" s="675"/>
      <c r="Z490" s="675"/>
    </row>
    <row r="491" spans="1:26" ht="15">
      <c r="A491" s="675"/>
      <c r="B491" s="675"/>
      <c r="C491" s="675"/>
      <c r="D491" s="675"/>
      <c r="E491" s="675"/>
      <c r="F491" s="675"/>
      <c r="G491" s="675"/>
      <c r="H491" s="675"/>
      <c r="I491" s="675"/>
      <c r="J491" s="675"/>
      <c r="K491" s="675"/>
      <c r="L491" s="675"/>
      <c r="M491" s="675"/>
      <c r="N491" s="675"/>
      <c r="O491" s="675"/>
      <c r="P491" s="675"/>
      <c r="Q491" s="675"/>
      <c r="R491" s="675"/>
      <c r="S491" s="675"/>
      <c r="T491" s="675"/>
      <c r="U491" s="675"/>
      <c r="V491" s="675"/>
      <c r="W491" s="675"/>
      <c r="X491" s="675"/>
      <c r="Y491" s="675"/>
      <c r="Z491" s="675"/>
    </row>
    <row r="492" spans="1:26" ht="15">
      <c r="A492" s="675"/>
      <c r="B492" s="675"/>
      <c r="C492" s="675"/>
      <c r="D492" s="675"/>
      <c r="E492" s="675"/>
      <c r="F492" s="675"/>
      <c r="G492" s="675"/>
      <c r="H492" s="675"/>
      <c r="I492" s="675"/>
      <c r="J492" s="675"/>
      <c r="K492" s="675"/>
      <c r="L492" s="675"/>
      <c r="M492" s="675"/>
      <c r="N492" s="675"/>
      <c r="O492" s="675"/>
      <c r="P492" s="675"/>
      <c r="Q492" s="675"/>
      <c r="R492" s="675"/>
      <c r="S492" s="675"/>
      <c r="T492" s="675"/>
      <c r="U492" s="675"/>
      <c r="V492" s="675"/>
      <c r="W492" s="675"/>
      <c r="X492" s="675"/>
      <c r="Y492" s="675"/>
      <c r="Z492" s="675"/>
    </row>
    <row r="493" spans="1:26" ht="15">
      <c r="A493" s="675"/>
      <c r="B493" s="675"/>
      <c r="C493" s="675"/>
      <c r="D493" s="675"/>
      <c r="E493" s="675"/>
      <c r="F493" s="675"/>
      <c r="G493" s="675"/>
      <c r="H493" s="675"/>
      <c r="I493" s="675"/>
      <c r="J493" s="675"/>
      <c r="K493" s="675"/>
      <c r="L493" s="675"/>
      <c r="M493" s="675"/>
      <c r="N493" s="675"/>
      <c r="O493" s="675"/>
      <c r="P493" s="675"/>
      <c r="Q493" s="675"/>
      <c r="R493" s="675"/>
      <c r="S493" s="675"/>
      <c r="T493" s="675"/>
      <c r="U493" s="675"/>
      <c r="V493" s="675"/>
      <c r="W493" s="675"/>
      <c r="X493" s="675"/>
      <c r="Y493" s="675"/>
      <c r="Z493" s="675"/>
    </row>
    <row r="494" spans="1:26" ht="15">
      <c r="A494" s="675"/>
      <c r="B494" s="675"/>
      <c r="C494" s="675"/>
      <c r="D494" s="675"/>
      <c r="E494" s="675"/>
      <c r="F494" s="675"/>
      <c r="G494" s="675"/>
      <c r="H494" s="675"/>
      <c r="I494" s="675"/>
      <c r="J494" s="675"/>
      <c r="K494" s="675"/>
      <c r="L494" s="675"/>
      <c r="M494" s="675"/>
      <c r="N494" s="675"/>
      <c r="O494" s="675"/>
      <c r="P494" s="675"/>
      <c r="Q494" s="675"/>
      <c r="R494" s="675"/>
      <c r="S494" s="675"/>
      <c r="T494" s="675"/>
      <c r="U494" s="675"/>
      <c r="V494" s="675"/>
      <c r="W494" s="675"/>
      <c r="X494" s="675"/>
      <c r="Y494" s="675"/>
      <c r="Z494" s="675"/>
    </row>
    <row r="495" spans="1:26" ht="15">
      <c r="A495" s="675"/>
      <c r="B495" s="675"/>
      <c r="C495" s="675"/>
      <c r="D495" s="675"/>
      <c r="E495" s="675"/>
      <c r="F495" s="675"/>
      <c r="G495" s="675"/>
      <c r="H495" s="675"/>
      <c r="I495" s="675"/>
      <c r="J495" s="675"/>
      <c r="K495" s="675"/>
      <c r="L495" s="675"/>
      <c r="M495" s="675"/>
      <c r="N495" s="675"/>
      <c r="O495" s="675"/>
      <c r="P495" s="675"/>
      <c r="Q495" s="675"/>
      <c r="R495" s="675"/>
      <c r="S495" s="675"/>
      <c r="T495" s="675"/>
      <c r="U495" s="675"/>
      <c r="V495" s="675"/>
      <c r="W495" s="675"/>
      <c r="X495" s="675"/>
      <c r="Y495" s="675"/>
      <c r="Z495" s="675"/>
    </row>
    <row r="496" spans="1:26" ht="15">
      <c r="A496" s="675"/>
      <c r="B496" s="675"/>
      <c r="C496" s="675"/>
      <c r="D496" s="675"/>
      <c r="E496" s="675"/>
      <c r="F496" s="675"/>
      <c r="G496" s="675"/>
      <c r="H496" s="675"/>
      <c r="I496" s="675"/>
      <c r="J496" s="675"/>
      <c r="K496" s="675"/>
      <c r="L496" s="675"/>
      <c r="M496" s="675"/>
      <c r="N496" s="675"/>
      <c r="O496" s="675"/>
      <c r="P496" s="675"/>
      <c r="Q496" s="675"/>
      <c r="R496" s="675"/>
      <c r="S496" s="675"/>
      <c r="T496" s="675"/>
      <c r="U496" s="675"/>
      <c r="V496" s="675"/>
      <c r="W496" s="675"/>
      <c r="X496" s="675"/>
      <c r="Y496" s="675"/>
      <c r="Z496" s="675"/>
    </row>
    <row r="497" spans="1:26" ht="15">
      <c r="A497" s="675"/>
      <c r="B497" s="675"/>
      <c r="C497" s="675"/>
      <c r="D497" s="675"/>
      <c r="E497" s="675"/>
      <c r="F497" s="675"/>
      <c r="G497" s="675"/>
      <c r="H497" s="675"/>
      <c r="I497" s="675"/>
      <c r="J497" s="675"/>
      <c r="K497" s="675"/>
      <c r="L497" s="675"/>
      <c r="M497" s="675"/>
      <c r="N497" s="675"/>
      <c r="O497" s="675"/>
      <c r="P497" s="675"/>
      <c r="Q497" s="675"/>
      <c r="R497" s="675"/>
      <c r="S497" s="675"/>
      <c r="T497" s="675"/>
      <c r="U497" s="675"/>
      <c r="V497" s="675"/>
      <c r="W497" s="675"/>
      <c r="X497" s="675"/>
      <c r="Y497" s="675"/>
      <c r="Z497" s="675"/>
    </row>
    <row r="498" spans="1:26" ht="15">
      <c r="A498" s="675"/>
      <c r="B498" s="675"/>
      <c r="C498" s="675"/>
      <c r="D498" s="675"/>
      <c r="E498" s="675"/>
      <c r="F498" s="675"/>
      <c r="G498" s="675"/>
      <c r="H498" s="675"/>
      <c r="I498" s="675"/>
      <c r="J498" s="675"/>
      <c r="K498" s="675"/>
      <c r="L498" s="675"/>
      <c r="M498" s="675"/>
      <c r="N498" s="675"/>
      <c r="O498" s="675"/>
      <c r="P498" s="675"/>
      <c r="Q498" s="675"/>
      <c r="R498" s="675"/>
      <c r="S498" s="675"/>
      <c r="T498" s="675"/>
      <c r="U498" s="675"/>
      <c r="V498" s="675"/>
      <c r="W498" s="675"/>
      <c r="X498" s="675"/>
      <c r="Y498" s="675"/>
      <c r="Z498" s="675"/>
    </row>
    <row r="499" spans="1:26" ht="15">
      <c r="A499" s="675"/>
      <c r="B499" s="675"/>
      <c r="C499" s="675"/>
      <c r="D499" s="675"/>
      <c r="E499" s="675"/>
      <c r="F499" s="675"/>
      <c r="G499" s="675"/>
      <c r="H499" s="675"/>
      <c r="I499" s="675"/>
      <c r="J499" s="675"/>
      <c r="K499" s="675"/>
      <c r="L499" s="675"/>
      <c r="M499" s="675"/>
      <c r="N499" s="675"/>
      <c r="O499" s="675"/>
      <c r="P499" s="675"/>
      <c r="Q499" s="675"/>
      <c r="R499" s="675"/>
      <c r="S499" s="675"/>
      <c r="T499" s="675"/>
      <c r="U499" s="675"/>
      <c r="V499" s="675"/>
      <c r="W499" s="675"/>
      <c r="X499" s="675"/>
      <c r="Y499" s="675"/>
      <c r="Z499" s="675"/>
    </row>
    <row r="500" spans="1:26" ht="15">
      <c r="A500" s="675"/>
      <c r="B500" s="675"/>
      <c r="C500" s="675"/>
      <c r="D500" s="675"/>
      <c r="E500" s="675"/>
      <c r="F500" s="675"/>
      <c r="G500" s="675"/>
      <c r="H500" s="675"/>
      <c r="I500" s="675"/>
      <c r="J500" s="675"/>
      <c r="K500" s="675"/>
      <c r="L500" s="675"/>
      <c r="M500" s="675"/>
      <c r="N500" s="675"/>
      <c r="O500" s="675"/>
      <c r="P500" s="675"/>
      <c r="Q500" s="675"/>
      <c r="R500" s="675"/>
      <c r="S500" s="675"/>
      <c r="T500" s="675"/>
      <c r="U500" s="675"/>
      <c r="V500" s="675"/>
      <c r="W500" s="675"/>
      <c r="X500" s="675"/>
      <c r="Y500" s="675"/>
      <c r="Z500" s="675"/>
    </row>
    <row r="501" spans="1:26" ht="15">
      <c r="A501" s="675"/>
      <c r="B501" s="675"/>
      <c r="C501" s="675"/>
      <c r="D501" s="675"/>
      <c r="E501" s="675"/>
      <c r="F501" s="675"/>
      <c r="G501" s="675"/>
      <c r="H501" s="675"/>
      <c r="I501" s="675"/>
      <c r="J501" s="675"/>
      <c r="K501" s="675"/>
      <c r="L501" s="675"/>
      <c r="M501" s="675"/>
      <c r="N501" s="675"/>
      <c r="O501" s="675"/>
      <c r="P501" s="675"/>
      <c r="Q501" s="675"/>
      <c r="R501" s="675"/>
      <c r="S501" s="675"/>
      <c r="T501" s="675"/>
      <c r="U501" s="675"/>
      <c r="V501" s="675"/>
      <c r="W501" s="675"/>
      <c r="X501" s="675"/>
      <c r="Y501" s="675"/>
      <c r="Z501" s="675"/>
    </row>
    <row r="502" spans="1:26" ht="15">
      <c r="A502" s="675"/>
      <c r="B502" s="675"/>
      <c r="C502" s="675"/>
      <c r="D502" s="675"/>
      <c r="E502" s="675"/>
      <c r="F502" s="675"/>
      <c r="G502" s="675"/>
      <c r="H502" s="675"/>
      <c r="I502" s="675"/>
      <c r="J502" s="675"/>
      <c r="K502" s="675"/>
      <c r="L502" s="675"/>
      <c r="M502" s="675"/>
      <c r="N502" s="675"/>
      <c r="O502" s="675"/>
      <c r="P502" s="675"/>
      <c r="Q502" s="675"/>
      <c r="R502" s="675"/>
      <c r="S502" s="675"/>
      <c r="T502" s="675"/>
      <c r="U502" s="675"/>
      <c r="V502" s="675"/>
      <c r="W502" s="675"/>
      <c r="X502" s="675"/>
      <c r="Y502" s="675"/>
      <c r="Z502" s="675"/>
    </row>
    <row r="503" spans="1:26" ht="15">
      <c r="A503" s="675"/>
      <c r="B503" s="675"/>
      <c r="C503" s="675"/>
      <c r="D503" s="675"/>
      <c r="E503" s="675"/>
      <c r="F503" s="675"/>
      <c r="G503" s="675"/>
      <c r="H503" s="675"/>
      <c r="I503" s="675"/>
      <c r="J503" s="675"/>
      <c r="K503" s="675"/>
      <c r="L503" s="675"/>
      <c r="M503" s="675"/>
      <c r="N503" s="675"/>
      <c r="O503" s="675"/>
      <c r="P503" s="675"/>
      <c r="Q503" s="675"/>
      <c r="R503" s="675"/>
      <c r="S503" s="675"/>
      <c r="T503" s="675"/>
      <c r="U503" s="675"/>
      <c r="V503" s="675"/>
      <c r="W503" s="675"/>
      <c r="X503" s="675"/>
      <c r="Y503" s="675"/>
      <c r="Z503" s="675"/>
    </row>
    <row r="504" spans="1:26" ht="15">
      <c r="A504" s="675"/>
      <c r="B504" s="675"/>
      <c r="C504" s="675"/>
      <c r="D504" s="675"/>
      <c r="E504" s="675"/>
      <c r="F504" s="675"/>
      <c r="G504" s="675"/>
      <c r="H504" s="675"/>
      <c r="I504" s="675"/>
      <c r="J504" s="675"/>
      <c r="K504" s="675"/>
      <c r="L504" s="675"/>
      <c r="M504" s="675"/>
      <c r="N504" s="675"/>
      <c r="O504" s="675"/>
      <c r="P504" s="675"/>
      <c r="Q504" s="675"/>
      <c r="R504" s="675"/>
      <c r="S504" s="675"/>
      <c r="T504" s="675"/>
      <c r="U504" s="675"/>
      <c r="V504" s="675"/>
      <c r="W504" s="675"/>
      <c r="X504" s="675"/>
      <c r="Y504" s="675"/>
      <c r="Z504" s="675"/>
    </row>
    <row r="505" spans="1:26" ht="15">
      <c r="A505" s="675"/>
      <c r="B505" s="675"/>
      <c r="C505" s="675"/>
      <c r="D505" s="675"/>
      <c r="E505" s="675"/>
      <c r="F505" s="675"/>
      <c r="G505" s="675"/>
      <c r="H505" s="675"/>
      <c r="I505" s="675"/>
      <c r="J505" s="675"/>
      <c r="K505" s="675"/>
      <c r="L505" s="675"/>
      <c r="M505" s="675"/>
      <c r="N505" s="675"/>
      <c r="O505" s="675"/>
      <c r="P505" s="675"/>
      <c r="Q505" s="675"/>
      <c r="R505" s="675"/>
      <c r="S505" s="675"/>
      <c r="T505" s="675"/>
      <c r="U505" s="675"/>
      <c r="V505" s="675"/>
      <c r="W505" s="675"/>
      <c r="X505" s="675"/>
      <c r="Y505" s="675"/>
      <c r="Z505" s="675"/>
    </row>
    <row r="506" spans="1:26" ht="15">
      <c r="A506" s="675"/>
      <c r="B506" s="675"/>
      <c r="C506" s="675"/>
      <c r="D506" s="675"/>
      <c r="E506" s="675"/>
      <c r="F506" s="675"/>
      <c r="G506" s="675"/>
      <c r="H506" s="675"/>
      <c r="I506" s="675"/>
      <c r="J506" s="675"/>
      <c r="K506" s="675"/>
      <c r="L506" s="675"/>
      <c r="M506" s="675"/>
      <c r="N506" s="675"/>
      <c r="O506" s="675"/>
      <c r="P506" s="675"/>
      <c r="Q506" s="675"/>
      <c r="R506" s="675"/>
      <c r="S506" s="675"/>
      <c r="T506" s="675"/>
      <c r="U506" s="675"/>
      <c r="V506" s="675"/>
      <c r="W506" s="675"/>
      <c r="X506" s="675"/>
      <c r="Y506" s="675"/>
      <c r="Z506" s="675"/>
    </row>
    <row r="507" spans="1:26" ht="15">
      <c r="A507" s="675"/>
      <c r="B507" s="675"/>
      <c r="C507" s="675"/>
      <c r="D507" s="675"/>
      <c r="E507" s="675"/>
      <c r="F507" s="675"/>
      <c r="G507" s="675"/>
      <c r="H507" s="675"/>
      <c r="I507" s="675"/>
      <c r="J507" s="675"/>
      <c r="K507" s="675"/>
      <c r="L507" s="675"/>
      <c r="M507" s="675"/>
      <c r="N507" s="675"/>
      <c r="O507" s="675"/>
      <c r="P507" s="675"/>
      <c r="Q507" s="675"/>
      <c r="R507" s="675"/>
      <c r="S507" s="675"/>
      <c r="T507" s="675"/>
      <c r="U507" s="675"/>
      <c r="V507" s="675"/>
      <c r="W507" s="675"/>
      <c r="X507" s="675"/>
      <c r="Y507" s="675"/>
      <c r="Z507" s="675"/>
    </row>
    <row r="508" spans="1:26" ht="15">
      <c r="A508" s="675"/>
      <c r="B508" s="675"/>
      <c r="C508" s="675"/>
      <c r="D508" s="675"/>
      <c r="E508" s="675"/>
      <c r="F508" s="675"/>
      <c r="G508" s="675"/>
      <c r="H508" s="675"/>
      <c r="I508" s="675"/>
      <c r="J508" s="675"/>
      <c r="K508" s="675"/>
      <c r="L508" s="675"/>
      <c r="M508" s="675"/>
      <c r="N508" s="675"/>
      <c r="O508" s="675"/>
      <c r="P508" s="675"/>
      <c r="Q508" s="675"/>
      <c r="R508" s="675"/>
      <c r="S508" s="675"/>
      <c r="T508" s="675"/>
      <c r="U508" s="675"/>
      <c r="V508" s="675"/>
      <c r="W508" s="675"/>
      <c r="X508" s="675"/>
      <c r="Y508" s="675"/>
      <c r="Z508" s="675"/>
    </row>
    <row r="509" spans="1:26" ht="15">
      <c r="A509" s="675"/>
      <c r="B509" s="675"/>
      <c r="C509" s="675"/>
      <c r="D509" s="675"/>
      <c r="E509" s="675"/>
      <c r="F509" s="675"/>
      <c r="G509" s="675"/>
      <c r="H509" s="675"/>
      <c r="I509" s="675"/>
      <c r="J509" s="675"/>
      <c r="K509" s="675"/>
      <c r="L509" s="675"/>
      <c r="M509" s="675"/>
      <c r="N509" s="675"/>
      <c r="O509" s="675"/>
      <c r="P509" s="675"/>
      <c r="Q509" s="675"/>
      <c r="R509" s="675"/>
      <c r="S509" s="675"/>
      <c r="T509" s="675"/>
      <c r="U509" s="675"/>
      <c r="V509" s="675"/>
      <c r="W509" s="675"/>
      <c r="X509" s="675"/>
      <c r="Y509" s="675"/>
      <c r="Z509" s="675"/>
    </row>
    <row r="510" spans="1:26" ht="15">
      <c r="A510" s="675"/>
      <c r="B510" s="675"/>
      <c r="C510" s="675"/>
      <c r="D510" s="675"/>
      <c r="E510" s="675"/>
      <c r="F510" s="675"/>
      <c r="G510" s="675"/>
      <c r="H510" s="675"/>
      <c r="I510" s="675"/>
      <c r="J510" s="675"/>
      <c r="K510" s="675"/>
      <c r="L510" s="675"/>
      <c r="M510" s="675"/>
      <c r="N510" s="675"/>
      <c r="O510" s="675"/>
      <c r="P510" s="675"/>
      <c r="Q510" s="675"/>
      <c r="R510" s="675"/>
      <c r="S510" s="675"/>
      <c r="T510" s="675"/>
      <c r="U510" s="675"/>
      <c r="V510" s="675"/>
      <c r="W510" s="675"/>
      <c r="X510" s="675"/>
      <c r="Y510" s="675"/>
      <c r="Z510" s="675"/>
    </row>
    <row r="511" spans="1:26" ht="15">
      <c r="A511" s="675"/>
      <c r="B511" s="675"/>
      <c r="C511" s="675"/>
      <c r="D511" s="675"/>
      <c r="E511" s="675"/>
      <c r="F511" s="675"/>
      <c r="G511" s="675"/>
      <c r="H511" s="675"/>
      <c r="I511" s="675"/>
      <c r="J511" s="675"/>
      <c r="K511" s="675"/>
      <c r="L511" s="675"/>
      <c r="M511" s="675"/>
      <c r="N511" s="675"/>
      <c r="O511" s="675"/>
      <c r="P511" s="675"/>
      <c r="Q511" s="675"/>
      <c r="R511" s="675"/>
      <c r="S511" s="675"/>
      <c r="T511" s="675"/>
      <c r="U511" s="675"/>
      <c r="V511" s="675"/>
      <c r="W511" s="675"/>
      <c r="X511" s="675"/>
      <c r="Y511" s="675"/>
      <c r="Z511" s="675"/>
    </row>
    <row r="512" spans="1:26" ht="15">
      <c r="A512" s="675"/>
      <c r="B512" s="675"/>
      <c r="C512" s="675"/>
      <c r="D512" s="675"/>
      <c r="E512" s="675"/>
      <c r="F512" s="675"/>
      <c r="G512" s="675"/>
      <c r="H512" s="675"/>
      <c r="I512" s="675"/>
      <c r="J512" s="675"/>
      <c r="K512" s="675"/>
      <c r="L512" s="675"/>
      <c r="M512" s="675"/>
      <c r="N512" s="675"/>
      <c r="O512" s="675"/>
      <c r="P512" s="675"/>
      <c r="Q512" s="675"/>
      <c r="R512" s="675"/>
      <c r="S512" s="675"/>
      <c r="T512" s="675"/>
      <c r="U512" s="675"/>
      <c r="V512" s="675"/>
      <c r="W512" s="675"/>
      <c r="X512" s="675"/>
      <c r="Y512" s="675"/>
      <c r="Z512" s="675"/>
    </row>
    <row r="513" spans="1:26" ht="15">
      <c r="A513" s="675"/>
      <c r="B513" s="675"/>
      <c r="C513" s="675"/>
      <c r="D513" s="675"/>
      <c r="E513" s="675"/>
      <c r="F513" s="675"/>
      <c r="G513" s="675"/>
      <c r="H513" s="675"/>
      <c r="I513" s="675"/>
      <c r="J513" s="675"/>
      <c r="K513" s="675"/>
      <c r="L513" s="675"/>
      <c r="M513" s="675"/>
      <c r="N513" s="675"/>
      <c r="O513" s="675"/>
      <c r="P513" s="675"/>
      <c r="Q513" s="675"/>
      <c r="R513" s="675"/>
      <c r="S513" s="675"/>
      <c r="T513" s="675"/>
      <c r="U513" s="675"/>
      <c r="V513" s="675"/>
      <c r="W513" s="675"/>
      <c r="X513" s="675"/>
      <c r="Y513" s="675"/>
      <c r="Z513" s="675"/>
    </row>
    <row r="514" spans="1:26" ht="15">
      <c r="A514" s="675"/>
      <c r="B514" s="675"/>
      <c r="C514" s="675"/>
      <c r="D514" s="675"/>
      <c r="E514" s="675"/>
      <c r="F514" s="675"/>
      <c r="G514" s="675"/>
      <c r="H514" s="675"/>
      <c r="I514" s="675"/>
      <c r="J514" s="675"/>
      <c r="K514" s="675"/>
      <c r="L514" s="675"/>
      <c r="M514" s="675"/>
      <c r="N514" s="675"/>
      <c r="O514" s="675"/>
      <c r="P514" s="675"/>
      <c r="Q514" s="675"/>
      <c r="R514" s="675"/>
      <c r="S514" s="675"/>
      <c r="T514" s="675"/>
      <c r="U514" s="675"/>
      <c r="V514" s="675"/>
      <c r="W514" s="675"/>
      <c r="X514" s="675"/>
      <c r="Y514" s="675"/>
      <c r="Z514" s="675"/>
    </row>
    <row r="515" spans="1:26" ht="15">
      <c r="A515" s="675"/>
      <c r="B515" s="675"/>
      <c r="C515" s="675"/>
      <c r="D515" s="675"/>
      <c r="E515" s="675"/>
      <c r="F515" s="675"/>
      <c r="G515" s="675"/>
      <c r="H515" s="675"/>
      <c r="I515" s="675"/>
      <c r="J515" s="675"/>
      <c r="K515" s="675"/>
      <c r="L515" s="675"/>
      <c r="M515" s="675"/>
      <c r="N515" s="675"/>
      <c r="O515" s="675"/>
      <c r="P515" s="675"/>
      <c r="Q515" s="675"/>
      <c r="R515" s="675"/>
      <c r="S515" s="675"/>
      <c r="T515" s="675"/>
      <c r="U515" s="675"/>
      <c r="V515" s="675"/>
      <c r="W515" s="675"/>
      <c r="X515" s="675"/>
      <c r="Y515" s="675"/>
      <c r="Z515" s="675"/>
    </row>
    <row r="516" spans="1:26" ht="15">
      <c r="A516" s="675"/>
      <c r="B516" s="675"/>
      <c r="C516" s="675"/>
      <c r="D516" s="675"/>
      <c r="E516" s="675"/>
      <c r="F516" s="675"/>
      <c r="G516" s="675"/>
      <c r="H516" s="675"/>
      <c r="I516" s="675"/>
      <c r="J516" s="675"/>
      <c r="K516" s="675"/>
      <c r="L516" s="675"/>
      <c r="M516" s="675"/>
      <c r="N516" s="675"/>
      <c r="O516" s="675"/>
      <c r="P516" s="675"/>
      <c r="Q516" s="675"/>
      <c r="R516" s="675"/>
      <c r="S516" s="675"/>
      <c r="T516" s="675"/>
      <c r="U516" s="675"/>
      <c r="V516" s="675"/>
      <c r="W516" s="675"/>
      <c r="X516" s="675"/>
      <c r="Y516" s="675"/>
      <c r="Z516" s="675"/>
    </row>
    <row r="517" spans="1:26" ht="15">
      <c r="A517" s="675"/>
      <c r="B517" s="675"/>
      <c r="C517" s="675"/>
      <c r="D517" s="675"/>
      <c r="E517" s="675"/>
      <c r="F517" s="675"/>
      <c r="G517" s="675"/>
      <c r="H517" s="675"/>
      <c r="I517" s="675"/>
      <c r="J517" s="675"/>
      <c r="K517" s="675"/>
      <c r="L517" s="675"/>
      <c r="M517" s="675"/>
      <c r="N517" s="675"/>
      <c r="O517" s="675"/>
      <c r="P517" s="675"/>
      <c r="Q517" s="675"/>
      <c r="R517" s="675"/>
      <c r="S517" s="675"/>
      <c r="T517" s="675"/>
      <c r="U517" s="675"/>
      <c r="V517" s="675"/>
      <c r="W517" s="675"/>
      <c r="X517" s="675"/>
      <c r="Y517" s="675"/>
      <c r="Z517" s="675"/>
    </row>
    <row r="518" spans="1:26" ht="15">
      <c r="A518" s="675"/>
      <c r="B518" s="675"/>
      <c r="C518" s="675"/>
      <c r="D518" s="675"/>
      <c r="E518" s="675"/>
      <c r="F518" s="675"/>
      <c r="G518" s="675"/>
      <c r="H518" s="675"/>
      <c r="I518" s="675"/>
      <c r="J518" s="675"/>
      <c r="K518" s="675"/>
      <c r="L518" s="675"/>
      <c r="M518" s="675"/>
      <c r="N518" s="675"/>
      <c r="O518" s="675"/>
      <c r="P518" s="675"/>
      <c r="Q518" s="675"/>
      <c r="R518" s="675"/>
      <c r="S518" s="675"/>
      <c r="T518" s="675"/>
      <c r="U518" s="675"/>
      <c r="V518" s="675"/>
      <c r="W518" s="675"/>
      <c r="X518" s="675"/>
      <c r="Y518" s="675"/>
      <c r="Z518" s="675"/>
    </row>
    <row r="519" spans="1:26" ht="15">
      <c r="A519" s="675"/>
      <c r="B519" s="675"/>
      <c r="C519" s="675"/>
      <c r="D519" s="675"/>
      <c r="E519" s="675"/>
      <c r="F519" s="675"/>
      <c r="G519" s="675"/>
      <c r="H519" s="675"/>
      <c r="I519" s="675"/>
      <c r="J519" s="675"/>
      <c r="K519" s="675"/>
      <c r="L519" s="675"/>
      <c r="M519" s="675"/>
      <c r="N519" s="675"/>
      <c r="O519" s="675"/>
      <c r="P519" s="675"/>
      <c r="Q519" s="675"/>
      <c r="R519" s="675"/>
      <c r="S519" s="675"/>
      <c r="T519" s="675"/>
      <c r="U519" s="675"/>
      <c r="V519" s="675"/>
      <c r="W519" s="675"/>
      <c r="X519" s="675"/>
      <c r="Y519" s="675"/>
      <c r="Z519" s="675"/>
    </row>
    <row r="520" spans="1:26" ht="15">
      <c r="A520" s="675"/>
      <c r="B520" s="675"/>
      <c r="C520" s="675"/>
      <c r="D520" s="675"/>
      <c r="E520" s="675"/>
      <c r="F520" s="675"/>
      <c r="G520" s="675"/>
      <c r="H520" s="675"/>
      <c r="I520" s="675"/>
      <c r="J520" s="675"/>
      <c r="K520" s="675"/>
      <c r="L520" s="675"/>
      <c r="M520" s="675"/>
      <c r="N520" s="675"/>
      <c r="O520" s="675"/>
      <c r="P520" s="675"/>
      <c r="Q520" s="675"/>
      <c r="R520" s="675"/>
      <c r="S520" s="675"/>
      <c r="T520" s="675"/>
      <c r="U520" s="675"/>
      <c r="V520" s="675"/>
      <c r="W520" s="675"/>
      <c r="X520" s="675"/>
      <c r="Y520" s="675"/>
      <c r="Z520" s="675"/>
    </row>
    <row r="521" spans="1:26" ht="15">
      <c r="A521" s="675"/>
      <c r="B521" s="675"/>
      <c r="C521" s="675"/>
      <c r="D521" s="675"/>
      <c r="E521" s="675"/>
      <c r="F521" s="675"/>
      <c r="G521" s="675"/>
      <c r="H521" s="675"/>
      <c r="I521" s="675"/>
      <c r="J521" s="675"/>
      <c r="K521" s="675"/>
      <c r="L521" s="675"/>
      <c r="M521" s="675"/>
      <c r="N521" s="675"/>
      <c r="O521" s="675"/>
      <c r="P521" s="675"/>
      <c r="Q521" s="675"/>
      <c r="R521" s="675"/>
      <c r="S521" s="675"/>
      <c r="T521" s="675"/>
      <c r="U521" s="675"/>
      <c r="V521" s="675"/>
      <c r="W521" s="675"/>
      <c r="X521" s="675"/>
      <c r="Y521" s="675"/>
      <c r="Z521" s="675"/>
    </row>
    <row r="522" spans="1:26" ht="15">
      <c r="A522" s="675"/>
      <c r="B522" s="675"/>
      <c r="C522" s="675"/>
      <c r="D522" s="675"/>
      <c r="E522" s="675"/>
      <c r="F522" s="675"/>
      <c r="G522" s="675"/>
      <c r="H522" s="675"/>
      <c r="I522" s="675"/>
      <c r="J522" s="675"/>
      <c r="K522" s="675"/>
      <c r="L522" s="675"/>
      <c r="M522" s="675"/>
      <c r="N522" s="675"/>
      <c r="O522" s="675"/>
      <c r="P522" s="675"/>
      <c r="Q522" s="675"/>
      <c r="R522" s="675"/>
      <c r="S522" s="675"/>
      <c r="T522" s="675"/>
      <c r="U522" s="675"/>
      <c r="V522" s="675"/>
      <c r="W522" s="675"/>
      <c r="X522" s="675"/>
      <c r="Y522" s="675"/>
      <c r="Z522" s="675"/>
    </row>
    <row r="523" spans="1:26" ht="15">
      <c r="A523" s="675"/>
      <c r="B523" s="675"/>
      <c r="C523" s="675"/>
      <c r="D523" s="675"/>
      <c r="E523" s="675"/>
      <c r="F523" s="675"/>
      <c r="G523" s="675"/>
      <c r="H523" s="675"/>
      <c r="I523" s="675"/>
      <c r="J523" s="675"/>
      <c r="K523" s="675"/>
      <c r="L523" s="675"/>
      <c r="M523" s="675"/>
      <c r="N523" s="675"/>
      <c r="O523" s="675"/>
      <c r="P523" s="675"/>
      <c r="Q523" s="675"/>
      <c r="R523" s="675"/>
      <c r="S523" s="675"/>
      <c r="T523" s="675"/>
      <c r="U523" s="675"/>
      <c r="V523" s="675"/>
      <c r="W523" s="675"/>
      <c r="X523" s="675"/>
      <c r="Y523" s="675"/>
      <c r="Z523" s="675"/>
    </row>
    <row r="524" spans="1:26" ht="15">
      <c r="A524" s="675"/>
      <c r="B524" s="675"/>
      <c r="C524" s="675"/>
      <c r="D524" s="675"/>
      <c r="E524" s="675"/>
      <c r="F524" s="675"/>
      <c r="G524" s="675"/>
      <c r="H524" s="675"/>
      <c r="I524" s="675"/>
      <c r="J524" s="675"/>
      <c r="K524" s="675"/>
      <c r="L524" s="675"/>
      <c r="M524" s="675"/>
      <c r="N524" s="675"/>
      <c r="O524" s="675"/>
      <c r="P524" s="675"/>
      <c r="Q524" s="675"/>
      <c r="R524" s="675"/>
      <c r="S524" s="675"/>
      <c r="T524" s="675"/>
      <c r="U524" s="675"/>
      <c r="V524" s="675"/>
      <c r="W524" s="675"/>
      <c r="X524" s="675"/>
      <c r="Y524" s="675"/>
      <c r="Z524" s="675"/>
    </row>
    <row r="525" spans="1:26" ht="15">
      <c r="A525" s="675"/>
      <c r="B525" s="675"/>
      <c r="C525" s="675"/>
      <c r="D525" s="675"/>
      <c r="E525" s="675"/>
      <c r="F525" s="675"/>
      <c r="G525" s="675"/>
      <c r="H525" s="675"/>
      <c r="I525" s="675"/>
      <c r="J525" s="675"/>
      <c r="K525" s="675"/>
      <c r="L525" s="675"/>
      <c r="M525" s="675"/>
      <c r="N525" s="675"/>
      <c r="O525" s="675"/>
      <c r="P525" s="675"/>
      <c r="Q525" s="675"/>
      <c r="R525" s="675"/>
      <c r="S525" s="675"/>
      <c r="T525" s="675"/>
      <c r="U525" s="675"/>
      <c r="V525" s="675"/>
      <c r="W525" s="675"/>
      <c r="X525" s="675"/>
      <c r="Y525" s="675"/>
      <c r="Z525" s="675"/>
    </row>
    <row r="526" spans="1:26" ht="15">
      <c r="A526" s="675"/>
      <c r="B526" s="675"/>
      <c r="C526" s="675"/>
      <c r="D526" s="675"/>
      <c r="E526" s="675"/>
      <c r="F526" s="675"/>
      <c r="G526" s="675"/>
      <c r="H526" s="675"/>
      <c r="I526" s="675"/>
      <c r="J526" s="675"/>
      <c r="K526" s="675"/>
      <c r="L526" s="675"/>
      <c r="M526" s="675"/>
      <c r="N526" s="675"/>
      <c r="O526" s="675"/>
      <c r="P526" s="675"/>
      <c r="Q526" s="675"/>
      <c r="R526" s="675"/>
      <c r="S526" s="675"/>
      <c r="T526" s="675"/>
      <c r="U526" s="675"/>
      <c r="V526" s="675"/>
      <c r="W526" s="675"/>
      <c r="X526" s="675"/>
      <c r="Y526" s="675"/>
      <c r="Z526" s="675"/>
    </row>
    <row r="527" spans="1:26" ht="15">
      <c r="A527" s="675"/>
      <c r="B527" s="675"/>
      <c r="C527" s="675"/>
      <c r="D527" s="675"/>
      <c r="E527" s="675"/>
      <c r="F527" s="675"/>
      <c r="G527" s="675"/>
      <c r="H527" s="675"/>
      <c r="I527" s="675"/>
      <c r="J527" s="675"/>
      <c r="K527" s="675"/>
      <c r="L527" s="675"/>
      <c r="M527" s="675"/>
      <c r="N527" s="675"/>
      <c r="O527" s="675"/>
      <c r="P527" s="675"/>
      <c r="Q527" s="675"/>
      <c r="R527" s="675"/>
      <c r="S527" s="675"/>
      <c r="T527" s="675"/>
      <c r="U527" s="675"/>
      <c r="V527" s="675"/>
      <c r="W527" s="675"/>
      <c r="X527" s="675"/>
      <c r="Y527" s="675"/>
      <c r="Z527" s="675"/>
    </row>
    <row r="528" spans="1:26" ht="15">
      <c r="A528" s="675"/>
      <c r="B528" s="675"/>
      <c r="C528" s="675"/>
      <c r="D528" s="675"/>
      <c r="E528" s="675"/>
      <c r="F528" s="675"/>
      <c r="G528" s="675"/>
      <c r="H528" s="675"/>
      <c r="I528" s="675"/>
      <c r="J528" s="675"/>
      <c r="K528" s="675"/>
      <c r="L528" s="675"/>
      <c r="M528" s="675"/>
      <c r="N528" s="675"/>
      <c r="O528" s="675"/>
      <c r="P528" s="675"/>
      <c r="Q528" s="675"/>
      <c r="R528" s="675"/>
      <c r="S528" s="675"/>
      <c r="T528" s="675"/>
      <c r="U528" s="675"/>
      <c r="V528" s="675"/>
      <c r="W528" s="675"/>
      <c r="X528" s="675"/>
      <c r="Y528" s="675"/>
      <c r="Z528" s="675"/>
    </row>
    <row r="529" spans="1:26" ht="15">
      <c r="A529" s="675"/>
      <c r="B529" s="675"/>
      <c r="C529" s="675"/>
      <c r="D529" s="675"/>
      <c r="E529" s="675"/>
      <c r="F529" s="675"/>
      <c r="G529" s="675"/>
      <c r="H529" s="675"/>
      <c r="I529" s="675"/>
      <c r="J529" s="675"/>
      <c r="K529" s="675"/>
      <c r="L529" s="675"/>
      <c r="M529" s="675"/>
      <c r="N529" s="675"/>
      <c r="O529" s="675"/>
      <c r="P529" s="675"/>
      <c r="Q529" s="675"/>
      <c r="R529" s="675"/>
      <c r="S529" s="675"/>
      <c r="T529" s="675"/>
      <c r="U529" s="675"/>
      <c r="V529" s="675"/>
      <c r="W529" s="675"/>
      <c r="X529" s="675"/>
      <c r="Y529" s="675"/>
      <c r="Z529" s="675"/>
    </row>
    <row r="530" spans="1:26" ht="15">
      <c r="A530" s="675"/>
      <c r="B530" s="675"/>
      <c r="C530" s="675"/>
      <c r="D530" s="675"/>
      <c r="E530" s="675"/>
      <c r="F530" s="675"/>
      <c r="G530" s="675"/>
      <c r="H530" s="675"/>
      <c r="I530" s="675"/>
      <c r="J530" s="675"/>
      <c r="K530" s="675"/>
      <c r="L530" s="675"/>
      <c r="M530" s="675"/>
      <c r="N530" s="675"/>
      <c r="O530" s="675"/>
      <c r="P530" s="675"/>
      <c r="Q530" s="675"/>
      <c r="R530" s="675"/>
      <c r="S530" s="675"/>
      <c r="T530" s="675"/>
      <c r="U530" s="675"/>
      <c r="V530" s="675"/>
      <c r="W530" s="675"/>
      <c r="X530" s="675"/>
      <c r="Y530" s="675"/>
      <c r="Z530" s="675"/>
    </row>
    <row r="531" spans="1:26" ht="15">
      <c r="A531" s="675"/>
      <c r="B531" s="675"/>
      <c r="C531" s="675"/>
      <c r="D531" s="675"/>
      <c r="E531" s="675"/>
      <c r="F531" s="675"/>
      <c r="G531" s="675"/>
      <c r="H531" s="675"/>
      <c r="I531" s="675"/>
      <c r="J531" s="675"/>
      <c r="K531" s="675"/>
      <c r="L531" s="675"/>
      <c r="M531" s="675"/>
      <c r="N531" s="675"/>
      <c r="O531" s="675"/>
      <c r="P531" s="675"/>
      <c r="Q531" s="675"/>
      <c r="R531" s="675"/>
      <c r="S531" s="675"/>
      <c r="T531" s="675"/>
      <c r="U531" s="675"/>
      <c r="V531" s="675"/>
      <c r="W531" s="675"/>
      <c r="X531" s="675"/>
      <c r="Y531" s="675"/>
      <c r="Z531" s="675"/>
    </row>
    <row r="532" spans="1:26" ht="15">
      <c r="A532" s="675"/>
      <c r="B532" s="675"/>
      <c r="C532" s="675"/>
      <c r="D532" s="675"/>
      <c r="E532" s="675"/>
      <c r="F532" s="675"/>
      <c r="G532" s="675"/>
      <c r="H532" s="675"/>
      <c r="I532" s="675"/>
      <c r="J532" s="675"/>
      <c r="K532" s="675"/>
      <c r="L532" s="675"/>
      <c r="M532" s="675"/>
      <c r="N532" s="675"/>
      <c r="O532" s="675"/>
      <c r="P532" s="675"/>
      <c r="Q532" s="675"/>
      <c r="R532" s="675"/>
      <c r="S532" s="675"/>
      <c r="T532" s="675"/>
      <c r="U532" s="675"/>
      <c r="V532" s="675"/>
      <c r="W532" s="675"/>
      <c r="X532" s="675"/>
      <c r="Y532" s="675"/>
      <c r="Z532" s="675"/>
    </row>
    <row r="533" spans="1:26" ht="15">
      <c r="A533" s="675"/>
      <c r="B533" s="675"/>
      <c r="C533" s="675"/>
      <c r="D533" s="675"/>
      <c r="E533" s="675"/>
      <c r="F533" s="675"/>
      <c r="G533" s="675"/>
      <c r="H533" s="675"/>
      <c r="I533" s="675"/>
      <c r="J533" s="675"/>
      <c r="K533" s="675"/>
      <c r="L533" s="675"/>
      <c r="M533" s="675"/>
      <c r="N533" s="675"/>
      <c r="O533" s="675"/>
      <c r="P533" s="675"/>
      <c r="Q533" s="675"/>
      <c r="R533" s="675"/>
      <c r="S533" s="675"/>
      <c r="T533" s="675"/>
      <c r="U533" s="675"/>
      <c r="V533" s="675"/>
      <c r="W533" s="675"/>
      <c r="X533" s="675"/>
      <c r="Y533" s="675"/>
      <c r="Z533" s="675"/>
    </row>
    <row r="534" spans="1:26" ht="15">
      <c r="A534" s="675"/>
      <c r="B534" s="675"/>
      <c r="C534" s="675"/>
      <c r="D534" s="675"/>
      <c r="E534" s="675"/>
      <c r="F534" s="675"/>
      <c r="G534" s="675"/>
      <c r="H534" s="675"/>
      <c r="I534" s="675"/>
      <c r="J534" s="675"/>
      <c r="K534" s="675"/>
      <c r="L534" s="675"/>
      <c r="M534" s="675"/>
      <c r="N534" s="675"/>
      <c r="O534" s="675"/>
      <c r="P534" s="675"/>
      <c r="Q534" s="675"/>
      <c r="R534" s="675"/>
      <c r="S534" s="675"/>
      <c r="T534" s="675"/>
      <c r="U534" s="675"/>
      <c r="V534" s="675"/>
      <c r="W534" s="675"/>
      <c r="X534" s="675"/>
      <c r="Y534" s="675"/>
      <c r="Z534" s="675"/>
    </row>
    <row r="535" spans="1:26" ht="15">
      <c r="A535" s="675"/>
      <c r="B535" s="675"/>
      <c r="C535" s="675"/>
      <c r="D535" s="675"/>
      <c r="E535" s="675"/>
      <c r="F535" s="675"/>
      <c r="G535" s="675"/>
      <c r="H535" s="675"/>
      <c r="I535" s="675"/>
      <c r="J535" s="675"/>
      <c r="K535" s="675"/>
      <c r="L535" s="675"/>
      <c r="M535" s="675"/>
      <c r="N535" s="675"/>
      <c r="O535" s="675"/>
      <c r="P535" s="675"/>
      <c r="Q535" s="675"/>
      <c r="R535" s="675"/>
      <c r="S535" s="675"/>
      <c r="T535" s="675"/>
      <c r="U535" s="675"/>
      <c r="V535" s="675"/>
      <c r="W535" s="675"/>
      <c r="X535" s="675"/>
      <c r="Y535" s="675"/>
      <c r="Z535" s="675"/>
    </row>
    <row r="536" spans="1:26" ht="15">
      <c r="A536" s="675"/>
      <c r="B536" s="675"/>
      <c r="C536" s="675"/>
      <c r="D536" s="675"/>
      <c r="E536" s="675"/>
      <c r="F536" s="675"/>
      <c r="G536" s="675"/>
      <c r="H536" s="675"/>
      <c r="I536" s="675"/>
      <c r="J536" s="675"/>
      <c r="K536" s="675"/>
      <c r="L536" s="675"/>
      <c r="M536" s="675"/>
      <c r="N536" s="675"/>
      <c r="O536" s="675"/>
      <c r="P536" s="675"/>
      <c r="Q536" s="675"/>
      <c r="R536" s="675"/>
      <c r="S536" s="675"/>
      <c r="T536" s="675"/>
      <c r="U536" s="675"/>
      <c r="V536" s="675"/>
      <c r="W536" s="675"/>
      <c r="X536" s="675"/>
      <c r="Y536" s="675"/>
      <c r="Z536" s="675"/>
    </row>
    <row r="537" spans="1:26" ht="15">
      <c r="A537" s="675"/>
      <c r="B537" s="675"/>
      <c r="C537" s="675"/>
      <c r="D537" s="675"/>
      <c r="E537" s="675"/>
      <c r="F537" s="675"/>
      <c r="G537" s="675"/>
      <c r="H537" s="675"/>
      <c r="I537" s="675"/>
      <c r="J537" s="675"/>
      <c r="K537" s="675"/>
      <c r="L537" s="675"/>
      <c r="M537" s="675"/>
      <c r="N537" s="675"/>
      <c r="O537" s="675"/>
      <c r="P537" s="675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5">
      <c r="A538" s="675"/>
      <c r="B538" s="675"/>
      <c r="C538" s="675"/>
      <c r="D538" s="675"/>
      <c r="E538" s="675"/>
      <c r="F538" s="675"/>
      <c r="G538" s="675"/>
      <c r="H538" s="675"/>
      <c r="I538" s="675"/>
      <c r="J538" s="675"/>
      <c r="K538" s="675"/>
      <c r="L538" s="675"/>
      <c r="M538" s="675"/>
      <c r="N538" s="675"/>
      <c r="O538" s="675"/>
      <c r="P538" s="675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5">
      <c r="A539" s="675"/>
      <c r="B539" s="675"/>
      <c r="C539" s="675"/>
      <c r="D539" s="675"/>
      <c r="E539" s="675"/>
      <c r="F539" s="675"/>
      <c r="G539" s="675"/>
      <c r="H539" s="675"/>
      <c r="I539" s="675"/>
      <c r="J539" s="675"/>
      <c r="K539" s="675"/>
      <c r="L539" s="675"/>
      <c r="M539" s="675"/>
      <c r="N539" s="675"/>
      <c r="O539" s="675"/>
      <c r="P539" s="675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5">
      <c r="A540" s="675"/>
      <c r="B540" s="675"/>
      <c r="C540" s="675"/>
      <c r="D540" s="675"/>
      <c r="E540" s="675"/>
      <c r="F540" s="675"/>
      <c r="G540" s="675"/>
      <c r="H540" s="675"/>
      <c r="I540" s="675"/>
      <c r="J540" s="675"/>
      <c r="K540" s="675"/>
      <c r="L540" s="675"/>
      <c r="M540" s="675"/>
      <c r="N540" s="675"/>
      <c r="O540" s="675"/>
      <c r="P540" s="675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5">
      <c r="A541" s="675"/>
      <c r="B541" s="675"/>
      <c r="C541" s="675"/>
      <c r="D541" s="675"/>
      <c r="E541" s="675"/>
      <c r="F541" s="675"/>
      <c r="G541" s="675"/>
      <c r="H541" s="675"/>
      <c r="I541" s="675"/>
      <c r="J541" s="675"/>
      <c r="K541" s="675"/>
      <c r="L541" s="675"/>
      <c r="M541" s="675"/>
      <c r="N541" s="675"/>
      <c r="O541" s="675"/>
      <c r="P541" s="675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5">
      <c r="A542" s="675"/>
      <c r="B542" s="675"/>
      <c r="C542" s="675"/>
      <c r="D542" s="675"/>
      <c r="E542" s="675"/>
      <c r="F542" s="675"/>
      <c r="G542" s="675"/>
      <c r="H542" s="675"/>
      <c r="I542" s="675"/>
      <c r="J542" s="675"/>
      <c r="K542" s="675"/>
      <c r="L542" s="675"/>
      <c r="M542" s="675"/>
      <c r="N542" s="675"/>
      <c r="O542" s="675"/>
      <c r="P542" s="675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5">
      <c r="A543" s="675"/>
      <c r="B543" s="675"/>
      <c r="C543" s="675"/>
      <c r="D543" s="675"/>
      <c r="E543" s="675"/>
      <c r="F543" s="675"/>
      <c r="G543" s="675"/>
      <c r="H543" s="675"/>
      <c r="I543" s="675"/>
      <c r="J543" s="675"/>
      <c r="K543" s="675"/>
      <c r="L543" s="675"/>
      <c r="M543" s="675"/>
      <c r="N543" s="675"/>
      <c r="O543" s="675"/>
      <c r="P543" s="675"/>
      <c r="Q543" s="675"/>
      <c r="R543" s="675"/>
      <c r="S543" s="675"/>
      <c r="T543" s="675"/>
      <c r="U543" s="675"/>
      <c r="V543" s="675"/>
      <c r="W543" s="675"/>
      <c r="X543" s="675"/>
      <c r="Y543" s="675"/>
      <c r="Z543" s="675"/>
    </row>
    <row r="544" spans="1:26" ht="15">
      <c r="A544" s="675"/>
      <c r="B544" s="675"/>
      <c r="C544" s="675"/>
      <c r="D544" s="675"/>
      <c r="E544" s="675"/>
      <c r="F544" s="675"/>
      <c r="G544" s="675"/>
      <c r="H544" s="675"/>
      <c r="I544" s="675"/>
      <c r="J544" s="675"/>
      <c r="K544" s="675"/>
      <c r="L544" s="675"/>
      <c r="M544" s="675"/>
      <c r="N544" s="675"/>
      <c r="O544" s="675"/>
      <c r="P544" s="675"/>
      <c r="Q544" s="675"/>
      <c r="R544" s="675"/>
      <c r="S544" s="675"/>
      <c r="T544" s="675"/>
      <c r="U544" s="675"/>
      <c r="V544" s="675"/>
      <c r="W544" s="675"/>
      <c r="X544" s="675"/>
      <c r="Y544" s="675"/>
      <c r="Z544" s="675"/>
    </row>
    <row r="545" spans="1:26" ht="15">
      <c r="A545" s="675"/>
      <c r="B545" s="675"/>
      <c r="C545" s="675"/>
      <c r="D545" s="675"/>
      <c r="E545" s="675"/>
      <c r="F545" s="675"/>
      <c r="G545" s="675"/>
      <c r="H545" s="675"/>
      <c r="I545" s="675"/>
      <c r="J545" s="675"/>
      <c r="K545" s="675"/>
      <c r="L545" s="675"/>
      <c r="M545" s="675"/>
      <c r="N545" s="675"/>
      <c r="O545" s="675"/>
      <c r="P545" s="675"/>
      <c r="Q545" s="675"/>
      <c r="R545" s="675"/>
      <c r="S545" s="675"/>
      <c r="T545" s="675"/>
      <c r="U545" s="675"/>
      <c r="V545" s="675"/>
      <c r="W545" s="675"/>
      <c r="X545" s="675"/>
      <c r="Y545" s="675"/>
      <c r="Z545" s="675"/>
    </row>
    <row r="546" spans="1:26" ht="15">
      <c r="A546" s="675"/>
      <c r="B546" s="675"/>
      <c r="C546" s="675"/>
      <c r="D546" s="675"/>
      <c r="E546" s="675"/>
      <c r="F546" s="675"/>
      <c r="G546" s="675"/>
      <c r="H546" s="675"/>
      <c r="I546" s="675"/>
      <c r="J546" s="675"/>
      <c r="K546" s="675"/>
      <c r="L546" s="675"/>
      <c r="M546" s="675"/>
      <c r="N546" s="675"/>
      <c r="O546" s="675"/>
      <c r="P546" s="675"/>
      <c r="Q546" s="675"/>
      <c r="R546" s="675"/>
      <c r="S546" s="675"/>
      <c r="T546" s="675"/>
      <c r="U546" s="675"/>
      <c r="V546" s="675"/>
      <c r="W546" s="675"/>
      <c r="X546" s="675"/>
      <c r="Y546" s="675"/>
      <c r="Z546" s="675"/>
    </row>
    <row r="547" spans="1:26" ht="15">
      <c r="A547" s="675"/>
      <c r="B547" s="675"/>
      <c r="C547" s="675"/>
      <c r="D547" s="675"/>
      <c r="E547" s="675"/>
      <c r="F547" s="675"/>
      <c r="G547" s="675"/>
      <c r="H547" s="675"/>
      <c r="I547" s="675"/>
      <c r="J547" s="675"/>
      <c r="K547" s="675"/>
      <c r="L547" s="675"/>
      <c r="M547" s="675"/>
      <c r="N547" s="675"/>
      <c r="O547" s="675"/>
      <c r="P547" s="675"/>
      <c r="Q547" s="675"/>
      <c r="R547" s="675"/>
      <c r="S547" s="675"/>
      <c r="T547" s="675"/>
      <c r="U547" s="675"/>
      <c r="V547" s="675"/>
      <c r="W547" s="675"/>
      <c r="X547" s="675"/>
      <c r="Y547" s="675"/>
      <c r="Z547" s="675"/>
    </row>
    <row r="548" spans="1:26" ht="15">
      <c r="A548" s="675"/>
      <c r="B548" s="675"/>
      <c r="C548" s="675"/>
      <c r="D548" s="675"/>
      <c r="E548" s="675"/>
      <c r="F548" s="675"/>
      <c r="G548" s="675"/>
      <c r="H548" s="675"/>
      <c r="I548" s="675"/>
      <c r="J548" s="675"/>
      <c r="K548" s="675"/>
      <c r="L548" s="675"/>
      <c r="M548" s="675"/>
      <c r="N548" s="675"/>
      <c r="O548" s="675"/>
      <c r="P548" s="675"/>
      <c r="Q548" s="675"/>
      <c r="R548" s="675"/>
      <c r="S548" s="675"/>
      <c r="T548" s="675"/>
      <c r="U548" s="675"/>
      <c r="V548" s="675"/>
      <c r="W548" s="675"/>
      <c r="X548" s="675"/>
      <c r="Y548" s="675"/>
      <c r="Z548" s="675"/>
    </row>
    <row r="549" spans="1:26" ht="15">
      <c r="A549" s="675"/>
      <c r="B549" s="675"/>
      <c r="C549" s="675"/>
      <c r="D549" s="675"/>
      <c r="E549" s="675"/>
      <c r="F549" s="675"/>
      <c r="G549" s="675"/>
      <c r="H549" s="675"/>
      <c r="I549" s="675"/>
      <c r="J549" s="675"/>
      <c r="K549" s="675"/>
      <c r="L549" s="675"/>
      <c r="M549" s="675"/>
      <c r="N549" s="675"/>
      <c r="O549" s="675"/>
      <c r="P549" s="675"/>
      <c r="Q549" s="675"/>
      <c r="R549" s="675"/>
      <c r="S549" s="675"/>
      <c r="T549" s="675"/>
      <c r="U549" s="675"/>
      <c r="V549" s="675"/>
      <c r="W549" s="675"/>
      <c r="X549" s="675"/>
      <c r="Y549" s="675"/>
      <c r="Z549" s="675"/>
    </row>
    <row r="550" spans="1:26" ht="15">
      <c r="A550" s="675"/>
      <c r="B550" s="675"/>
      <c r="C550" s="675"/>
      <c r="D550" s="675"/>
      <c r="E550" s="675"/>
      <c r="F550" s="675"/>
      <c r="G550" s="675"/>
      <c r="H550" s="675"/>
      <c r="I550" s="675"/>
      <c r="J550" s="675"/>
      <c r="K550" s="675"/>
      <c r="L550" s="675"/>
      <c r="M550" s="675"/>
      <c r="N550" s="675"/>
      <c r="O550" s="675"/>
      <c r="P550" s="675"/>
      <c r="Q550" s="675"/>
      <c r="R550" s="675"/>
      <c r="S550" s="675"/>
      <c r="T550" s="675"/>
      <c r="U550" s="675"/>
      <c r="V550" s="675"/>
      <c r="W550" s="675"/>
      <c r="X550" s="675"/>
      <c r="Y550" s="675"/>
      <c r="Z550" s="675"/>
    </row>
    <row r="551" spans="1:26" ht="15">
      <c r="A551" s="675"/>
      <c r="B551" s="675"/>
      <c r="C551" s="675"/>
      <c r="D551" s="675"/>
      <c r="E551" s="675"/>
      <c r="F551" s="675"/>
      <c r="G551" s="675"/>
      <c r="H551" s="675"/>
      <c r="I551" s="675"/>
      <c r="J551" s="675"/>
      <c r="K551" s="675"/>
      <c r="L551" s="675"/>
      <c r="M551" s="675"/>
      <c r="N551" s="675"/>
      <c r="O551" s="675"/>
      <c r="P551" s="675"/>
      <c r="Q551" s="675"/>
      <c r="R551" s="675"/>
      <c r="S551" s="675"/>
      <c r="T551" s="675"/>
      <c r="U551" s="675"/>
      <c r="V551" s="675"/>
      <c r="W551" s="675"/>
      <c r="X551" s="675"/>
      <c r="Y551" s="675"/>
      <c r="Z551" s="675"/>
    </row>
    <row r="552" spans="1:26" ht="15">
      <c r="A552" s="675"/>
      <c r="B552" s="675"/>
      <c r="C552" s="675"/>
      <c r="D552" s="675"/>
      <c r="E552" s="675"/>
      <c r="F552" s="675"/>
      <c r="G552" s="675"/>
      <c r="H552" s="675"/>
      <c r="I552" s="675"/>
      <c r="J552" s="675"/>
      <c r="K552" s="675"/>
      <c r="L552" s="675"/>
      <c r="M552" s="675"/>
      <c r="N552" s="675"/>
      <c r="O552" s="675"/>
      <c r="P552" s="675"/>
      <c r="Q552" s="675"/>
      <c r="R552" s="675"/>
      <c r="S552" s="675"/>
      <c r="T552" s="675"/>
      <c r="U552" s="675"/>
      <c r="V552" s="675"/>
      <c r="W552" s="675"/>
      <c r="X552" s="675"/>
      <c r="Y552" s="675"/>
      <c r="Z552" s="675"/>
    </row>
    <row r="553" spans="1:26" ht="15">
      <c r="A553" s="675"/>
      <c r="B553" s="675"/>
      <c r="C553" s="675"/>
      <c r="D553" s="675"/>
      <c r="E553" s="675"/>
      <c r="F553" s="675"/>
      <c r="G553" s="675"/>
      <c r="H553" s="675"/>
      <c r="I553" s="675"/>
      <c r="J553" s="675"/>
      <c r="K553" s="675"/>
      <c r="L553" s="675"/>
      <c r="M553" s="675"/>
      <c r="N553" s="675"/>
      <c r="O553" s="675"/>
      <c r="P553" s="675"/>
      <c r="Q553" s="675"/>
      <c r="R553" s="675"/>
      <c r="S553" s="675"/>
      <c r="T553" s="675"/>
      <c r="U553" s="675"/>
      <c r="V553" s="675"/>
      <c r="W553" s="675"/>
      <c r="X553" s="675"/>
      <c r="Y553" s="675"/>
      <c r="Z553" s="675"/>
    </row>
    <row r="554" spans="1:26" ht="15">
      <c r="A554" s="675"/>
      <c r="B554" s="675"/>
      <c r="C554" s="675"/>
      <c r="D554" s="675"/>
      <c r="E554" s="675"/>
      <c r="F554" s="675"/>
      <c r="G554" s="675"/>
      <c r="H554" s="675"/>
      <c r="I554" s="675"/>
      <c r="J554" s="675"/>
      <c r="K554" s="675"/>
      <c r="L554" s="675"/>
      <c r="M554" s="675"/>
      <c r="N554" s="675"/>
      <c r="O554" s="675"/>
      <c r="P554" s="675"/>
      <c r="Q554" s="675"/>
      <c r="R554" s="675"/>
      <c r="S554" s="675"/>
      <c r="T554" s="675"/>
      <c r="U554" s="675"/>
      <c r="V554" s="675"/>
      <c r="W554" s="675"/>
      <c r="X554" s="675"/>
      <c r="Y554" s="675"/>
      <c r="Z554" s="675"/>
    </row>
    <row r="555" spans="1:26" ht="15">
      <c r="A555" s="675"/>
      <c r="B555" s="675"/>
      <c r="C555" s="675"/>
      <c r="D555" s="675"/>
      <c r="E555" s="675"/>
      <c r="F555" s="675"/>
      <c r="G555" s="675"/>
      <c r="H555" s="675"/>
      <c r="I555" s="675"/>
      <c r="J555" s="675"/>
      <c r="K555" s="675"/>
      <c r="L555" s="675"/>
      <c r="M555" s="675"/>
      <c r="N555" s="675"/>
      <c r="O555" s="675"/>
      <c r="P555" s="675"/>
      <c r="Q555" s="675"/>
      <c r="R555" s="675"/>
      <c r="S555" s="675"/>
      <c r="T555" s="675"/>
      <c r="U555" s="675"/>
      <c r="V555" s="675"/>
      <c r="W555" s="675"/>
      <c r="X555" s="675"/>
      <c r="Y555" s="675"/>
      <c r="Z555" s="675"/>
    </row>
    <row r="556" spans="1:26" ht="15">
      <c r="A556" s="675"/>
      <c r="B556" s="675"/>
      <c r="C556" s="675"/>
      <c r="D556" s="675"/>
      <c r="E556" s="675"/>
      <c r="F556" s="675"/>
      <c r="G556" s="675"/>
      <c r="H556" s="675"/>
      <c r="I556" s="675"/>
      <c r="J556" s="675"/>
      <c r="K556" s="675"/>
      <c r="L556" s="675"/>
      <c r="M556" s="675"/>
      <c r="N556" s="675"/>
      <c r="O556" s="675"/>
      <c r="P556" s="675"/>
      <c r="Q556" s="675"/>
      <c r="R556" s="675"/>
      <c r="S556" s="675"/>
      <c r="T556" s="675"/>
      <c r="U556" s="675"/>
      <c r="V556" s="675"/>
      <c r="W556" s="675"/>
      <c r="X556" s="675"/>
      <c r="Y556" s="675"/>
      <c r="Z556" s="675"/>
    </row>
    <row r="557" spans="1:26" ht="15">
      <c r="A557" s="675"/>
      <c r="B557" s="675"/>
      <c r="C557" s="675"/>
      <c r="D557" s="675"/>
      <c r="E557" s="675"/>
      <c r="F557" s="675"/>
      <c r="G557" s="675"/>
      <c r="H557" s="675"/>
      <c r="I557" s="675"/>
      <c r="J557" s="675"/>
      <c r="K557" s="675"/>
      <c r="L557" s="675"/>
      <c r="M557" s="675"/>
      <c r="N557" s="675"/>
      <c r="O557" s="675"/>
      <c r="P557" s="675"/>
      <c r="Q557" s="675"/>
      <c r="R557" s="675"/>
      <c r="S557" s="675"/>
      <c r="T557" s="675"/>
      <c r="U557" s="675"/>
      <c r="V557" s="675"/>
      <c r="W557" s="675"/>
      <c r="X557" s="675"/>
      <c r="Y557" s="675"/>
      <c r="Z557" s="675"/>
    </row>
    <row r="558" spans="1:26" ht="15">
      <c r="A558" s="675"/>
      <c r="B558" s="675"/>
      <c r="C558" s="675"/>
      <c r="D558" s="675"/>
      <c r="E558" s="675"/>
      <c r="F558" s="675"/>
      <c r="G558" s="675"/>
      <c r="H558" s="675"/>
      <c r="I558" s="675"/>
      <c r="J558" s="675"/>
      <c r="K558" s="675"/>
      <c r="L558" s="675"/>
      <c r="M558" s="675"/>
      <c r="N558" s="675"/>
      <c r="O558" s="675"/>
      <c r="P558" s="675"/>
      <c r="Q558" s="675"/>
      <c r="R558" s="675"/>
      <c r="S558" s="675"/>
      <c r="T558" s="675"/>
      <c r="U558" s="675"/>
      <c r="V558" s="675"/>
      <c r="W558" s="675"/>
      <c r="X558" s="675"/>
      <c r="Y558" s="675"/>
      <c r="Z558" s="675"/>
    </row>
    <row r="559" spans="1:26" ht="15">
      <c r="A559" s="675"/>
      <c r="B559" s="675"/>
      <c r="C559" s="675"/>
      <c r="D559" s="675"/>
      <c r="E559" s="675"/>
      <c r="F559" s="675"/>
      <c r="G559" s="675"/>
      <c r="H559" s="675"/>
      <c r="I559" s="675"/>
      <c r="J559" s="675"/>
      <c r="K559" s="675"/>
      <c r="L559" s="675"/>
      <c r="M559" s="675"/>
      <c r="N559" s="675"/>
      <c r="O559" s="675"/>
      <c r="P559" s="675"/>
      <c r="Q559" s="675"/>
      <c r="R559" s="675"/>
      <c r="S559" s="675"/>
      <c r="T559" s="675"/>
      <c r="U559" s="675"/>
      <c r="V559" s="675"/>
      <c r="W559" s="675"/>
      <c r="X559" s="675"/>
      <c r="Y559" s="675"/>
      <c r="Z559" s="675"/>
    </row>
    <row r="560" spans="1:26" ht="15">
      <c r="A560" s="675"/>
      <c r="B560" s="675"/>
      <c r="C560" s="675"/>
      <c r="D560" s="675"/>
      <c r="E560" s="675"/>
      <c r="F560" s="675"/>
      <c r="G560" s="675"/>
      <c r="H560" s="675"/>
      <c r="I560" s="675"/>
      <c r="J560" s="675"/>
      <c r="K560" s="675"/>
      <c r="L560" s="675"/>
      <c r="M560" s="675"/>
      <c r="N560" s="675"/>
      <c r="O560" s="675"/>
      <c r="P560" s="675"/>
      <c r="Q560" s="675"/>
      <c r="R560" s="675"/>
      <c r="S560" s="675"/>
      <c r="T560" s="675"/>
      <c r="U560" s="675"/>
      <c r="V560" s="675"/>
      <c r="W560" s="675"/>
      <c r="X560" s="675"/>
      <c r="Y560" s="675"/>
      <c r="Z560" s="675"/>
    </row>
    <row r="561" spans="1:26" ht="15">
      <c r="A561" s="675"/>
      <c r="B561" s="675"/>
      <c r="C561" s="675"/>
      <c r="D561" s="675"/>
      <c r="E561" s="675"/>
      <c r="F561" s="675"/>
      <c r="G561" s="675"/>
      <c r="H561" s="675"/>
      <c r="I561" s="675"/>
      <c r="J561" s="675"/>
      <c r="K561" s="675"/>
      <c r="L561" s="675"/>
      <c r="M561" s="675"/>
      <c r="N561" s="675"/>
      <c r="O561" s="675"/>
      <c r="P561" s="675"/>
      <c r="Q561" s="675"/>
      <c r="R561" s="675"/>
      <c r="S561" s="675"/>
      <c r="T561" s="675"/>
      <c r="U561" s="675"/>
      <c r="V561" s="675"/>
      <c r="W561" s="675"/>
      <c r="X561" s="675"/>
      <c r="Y561" s="675"/>
      <c r="Z561" s="675"/>
    </row>
    <row r="562" spans="1:26" ht="15">
      <c r="A562" s="675"/>
      <c r="B562" s="675"/>
      <c r="C562" s="675"/>
      <c r="D562" s="675"/>
      <c r="E562" s="675"/>
      <c r="F562" s="675"/>
      <c r="G562" s="675"/>
      <c r="H562" s="675"/>
      <c r="I562" s="675"/>
      <c r="J562" s="675"/>
      <c r="K562" s="675"/>
      <c r="L562" s="675"/>
      <c r="M562" s="675"/>
      <c r="N562" s="675"/>
      <c r="O562" s="675"/>
      <c r="P562" s="675"/>
      <c r="Q562" s="675"/>
      <c r="R562" s="675"/>
      <c r="S562" s="675"/>
      <c r="T562" s="675"/>
      <c r="U562" s="675"/>
      <c r="V562" s="675"/>
      <c r="W562" s="675"/>
      <c r="X562" s="675"/>
      <c r="Y562" s="675"/>
      <c r="Z562" s="675"/>
    </row>
    <row r="563" spans="1:26" ht="15">
      <c r="A563" s="675"/>
      <c r="B563" s="675"/>
      <c r="C563" s="675"/>
      <c r="D563" s="675"/>
      <c r="E563" s="675"/>
      <c r="F563" s="675"/>
      <c r="G563" s="675"/>
      <c r="H563" s="675"/>
      <c r="I563" s="675"/>
      <c r="J563" s="675"/>
      <c r="K563" s="675"/>
      <c r="L563" s="675"/>
      <c r="M563" s="675"/>
      <c r="N563" s="675"/>
      <c r="O563" s="675"/>
      <c r="P563" s="675"/>
      <c r="Q563" s="675"/>
      <c r="R563" s="675"/>
      <c r="S563" s="675"/>
      <c r="T563" s="675"/>
      <c r="U563" s="675"/>
      <c r="V563" s="675"/>
      <c r="W563" s="675"/>
      <c r="X563" s="675"/>
      <c r="Y563" s="675"/>
      <c r="Z563" s="675"/>
    </row>
    <row r="564" spans="1:26" ht="15">
      <c r="A564" s="675"/>
      <c r="B564" s="675"/>
      <c r="C564" s="675"/>
      <c r="D564" s="675"/>
      <c r="E564" s="675"/>
      <c r="F564" s="675"/>
      <c r="G564" s="675"/>
      <c r="H564" s="675"/>
      <c r="I564" s="675"/>
      <c r="J564" s="675"/>
      <c r="K564" s="675"/>
      <c r="L564" s="675"/>
      <c r="M564" s="675"/>
      <c r="N564" s="675"/>
      <c r="O564" s="675"/>
      <c r="P564" s="675"/>
      <c r="Q564" s="675"/>
      <c r="R564" s="675"/>
      <c r="S564" s="675"/>
      <c r="T564" s="675"/>
      <c r="U564" s="675"/>
      <c r="V564" s="675"/>
      <c r="W564" s="675"/>
      <c r="X564" s="675"/>
      <c r="Y564" s="675"/>
      <c r="Z564" s="675"/>
    </row>
    <row r="565" spans="1:26" ht="15">
      <c r="A565" s="675"/>
      <c r="B565" s="675"/>
      <c r="C565" s="675"/>
      <c r="D565" s="675"/>
      <c r="E565" s="675"/>
      <c r="F565" s="675"/>
      <c r="G565" s="675"/>
      <c r="H565" s="675"/>
      <c r="I565" s="675"/>
      <c r="J565" s="675"/>
      <c r="K565" s="675"/>
      <c r="L565" s="675"/>
      <c r="M565" s="675"/>
      <c r="N565" s="675"/>
      <c r="O565" s="675"/>
      <c r="P565" s="675"/>
      <c r="Q565" s="675"/>
      <c r="R565" s="675"/>
      <c r="S565" s="675"/>
      <c r="T565" s="675"/>
      <c r="U565" s="675"/>
      <c r="V565" s="675"/>
      <c r="W565" s="675"/>
      <c r="X565" s="675"/>
      <c r="Y565" s="675"/>
      <c r="Z565" s="675"/>
    </row>
    <row r="566" spans="1:26" ht="15">
      <c r="A566" s="675"/>
      <c r="B566" s="675"/>
      <c r="C566" s="675"/>
      <c r="D566" s="675"/>
      <c r="E566" s="675"/>
      <c r="F566" s="675"/>
      <c r="G566" s="675"/>
      <c r="H566" s="675"/>
      <c r="I566" s="675"/>
      <c r="J566" s="675"/>
      <c r="K566" s="675"/>
      <c r="L566" s="675"/>
      <c r="M566" s="675"/>
      <c r="N566" s="675"/>
      <c r="O566" s="675"/>
      <c r="P566" s="675"/>
      <c r="Q566" s="675"/>
      <c r="R566" s="675"/>
      <c r="S566" s="675"/>
      <c r="T566" s="675"/>
      <c r="U566" s="675"/>
      <c r="V566" s="675"/>
      <c r="W566" s="675"/>
      <c r="X566" s="675"/>
      <c r="Y566" s="675"/>
      <c r="Z566" s="675"/>
    </row>
    <row r="567" spans="1:26" ht="15">
      <c r="A567" s="675"/>
      <c r="B567" s="675"/>
      <c r="C567" s="675"/>
      <c r="D567" s="675"/>
      <c r="E567" s="675"/>
      <c r="F567" s="675"/>
      <c r="G567" s="675"/>
      <c r="H567" s="675"/>
      <c r="I567" s="675"/>
      <c r="J567" s="675"/>
      <c r="K567" s="675"/>
      <c r="L567" s="675"/>
      <c r="M567" s="675"/>
      <c r="N567" s="675"/>
      <c r="O567" s="675"/>
      <c r="P567" s="675"/>
      <c r="Q567" s="675"/>
      <c r="R567" s="675"/>
      <c r="S567" s="675"/>
      <c r="T567" s="675"/>
      <c r="U567" s="675"/>
      <c r="V567" s="675"/>
      <c r="W567" s="675"/>
      <c r="X567" s="675"/>
      <c r="Y567" s="675"/>
      <c r="Z567" s="675"/>
    </row>
    <row r="568" spans="1:26" ht="15">
      <c r="A568" s="675"/>
      <c r="B568" s="675"/>
      <c r="C568" s="675"/>
      <c r="D568" s="675"/>
      <c r="E568" s="675"/>
      <c r="F568" s="675"/>
      <c r="G568" s="675"/>
      <c r="H568" s="675"/>
      <c r="I568" s="675"/>
      <c r="J568" s="675"/>
      <c r="K568" s="675"/>
      <c r="L568" s="675"/>
      <c r="M568" s="675"/>
      <c r="N568" s="675"/>
      <c r="O568" s="675"/>
      <c r="P568" s="675"/>
      <c r="Q568" s="675"/>
      <c r="R568" s="675"/>
      <c r="S568" s="675"/>
      <c r="T568" s="675"/>
      <c r="U568" s="675"/>
      <c r="V568" s="675"/>
      <c r="W568" s="675"/>
      <c r="X568" s="675"/>
      <c r="Y568" s="675"/>
      <c r="Z568" s="675"/>
    </row>
    <row r="569" spans="1:26" ht="15">
      <c r="A569" s="675"/>
      <c r="B569" s="675"/>
      <c r="C569" s="675"/>
      <c r="D569" s="675"/>
      <c r="E569" s="675"/>
      <c r="F569" s="675"/>
      <c r="G569" s="675"/>
      <c r="H569" s="675"/>
      <c r="I569" s="675"/>
      <c r="J569" s="675"/>
      <c r="K569" s="675"/>
      <c r="L569" s="675"/>
      <c r="M569" s="675"/>
      <c r="N569" s="675"/>
      <c r="O569" s="675"/>
      <c r="P569" s="675"/>
      <c r="Q569" s="675"/>
      <c r="R569" s="675"/>
      <c r="S569" s="675"/>
      <c r="T569" s="675"/>
      <c r="U569" s="675"/>
      <c r="V569" s="675"/>
      <c r="W569" s="675"/>
      <c r="X569" s="675"/>
      <c r="Y569" s="675"/>
      <c r="Z569" s="675"/>
    </row>
    <row r="570" spans="1:26" ht="15">
      <c r="A570" s="675"/>
      <c r="B570" s="675"/>
      <c r="C570" s="675"/>
      <c r="D570" s="675"/>
      <c r="E570" s="675"/>
      <c r="F570" s="675"/>
      <c r="G570" s="675"/>
      <c r="H570" s="675"/>
      <c r="I570" s="675"/>
      <c r="J570" s="675"/>
      <c r="K570" s="675"/>
      <c r="L570" s="675"/>
      <c r="M570" s="675"/>
      <c r="N570" s="675"/>
      <c r="O570" s="675"/>
      <c r="P570" s="675"/>
      <c r="Q570" s="675"/>
      <c r="R570" s="675"/>
      <c r="S570" s="675"/>
      <c r="T570" s="675"/>
      <c r="U570" s="675"/>
      <c r="V570" s="675"/>
      <c r="W570" s="675"/>
      <c r="X570" s="675"/>
      <c r="Y570" s="675"/>
      <c r="Z570" s="675"/>
    </row>
    <row r="571" spans="1:26" ht="15">
      <c r="A571" s="675"/>
      <c r="B571" s="675"/>
      <c r="C571" s="675"/>
      <c r="D571" s="675"/>
      <c r="E571" s="675"/>
      <c r="F571" s="675"/>
      <c r="G571" s="675"/>
      <c r="H571" s="675"/>
      <c r="I571" s="675"/>
      <c r="J571" s="675"/>
      <c r="K571" s="675"/>
      <c r="L571" s="675"/>
      <c r="M571" s="675"/>
      <c r="N571" s="675"/>
      <c r="O571" s="675"/>
      <c r="P571" s="675"/>
      <c r="Q571" s="675"/>
      <c r="R571" s="675"/>
      <c r="S571" s="675"/>
      <c r="T571" s="675"/>
      <c r="U571" s="675"/>
      <c r="V571" s="675"/>
      <c r="W571" s="675"/>
      <c r="X571" s="675"/>
      <c r="Y571" s="675"/>
      <c r="Z571" s="675"/>
    </row>
    <row r="572" spans="1:26" ht="15">
      <c r="A572" s="675"/>
      <c r="B572" s="675"/>
      <c r="C572" s="675"/>
      <c r="D572" s="675"/>
      <c r="E572" s="675"/>
      <c r="F572" s="675"/>
      <c r="G572" s="675"/>
      <c r="H572" s="675"/>
      <c r="I572" s="675"/>
      <c r="J572" s="675"/>
      <c r="K572" s="675"/>
      <c r="L572" s="675"/>
      <c r="M572" s="675"/>
      <c r="N572" s="675"/>
      <c r="O572" s="675"/>
      <c r="P572" s="675"/>
      <c r="Q572" s="675"/>
      <c r="R572" s="675"/>
      <c r="S572" s="675"/>
      <c r="T572" s="675"/>
      <c r="U572" s="675"/>
      <c r="V572" s="675"/>
      <c r="W572" s="675"/>
      <c r="X572" s="675"/>
      <c r="Y572" s="675"/>
      <c r="Z572" s="675"/>
    </row>
    <row r="573" spans="1:26" ht="15">
      <c r="A573" s="675"/>
      <c r="B573" s="675"/>
      <c r="C573" s="675"/>
      <c r="D573" s="675"/>
      <c r="E573" s="675"/>
      <c r="F573" s="675"/>
      <c r="G573" s="675"/>
      <c r="H573" s="675"/>
      <c r="I573" s="675"/>
      <c r="J573" s="675"/>
      <c r="K573" s="675"/>
      <c r="L573" s="675"/>
      <c r="M573" s="675"/>
      <c r="N573" s="675"/>
      <c r="O573" s="675"/>
      <c r="P573" s="675"/>
      <c r="Q573" s="675"/>
      <c r="R573" s="675"/>
      <c r="S573" s="675"/>
      <c r="T573" s="675"/>
      <c r="U573" s="675"/>
      <c r="V573" s="675"/>
      <c r="W573" s="675"/>
      <c r="X573" s="675"/>
      <c r="Y573" s="675"/>
      <c r="Z573" s="675"/>
    </row>
    <row r="574" spans="1:26" ht="15">
      <c r="A574" s="675"/>
      <c r="B574" s="675"/>
      <c r="C574" s="675"/>
      <c r="D574" s="675"/>
      <c r="E574" s="675"/>
      <c r="F574" s="675"/>
      <c r="G574" s="675"/>
      <c r="H574" s="675"/>
      <c r="I574" s="675"/>
      <c r="J574" s="675"/>
      <c r="K574" s="675"/>
      <c r="L574" s="675"/>
      <c r="M574" s="675"/>
      <c r="N574" s="675"/>
      <c r="O574" s="675"/>
      <c r="P574" s="675"/>
      <c r="Q574" s="675"/>
      <c r="R574" s="675"/>
      <c r="S574" s="675"/>
      <c r="T574" s="675"/>
      <c r="U574" s="675"/>
      <c r="V574" s="675"/>
      <c r="W574" s="675"/>
      <c r="X574" s="675"/>
      <c r="Y574" s="675"/>
      <c r="Z574" s="675"/>
    </row>
    <row r="575" spans="1:26" ht="15">
      <c r="A575" s="675"/>
      <c r="B575" s="675"/>
      <c r="C575" s="675"/>
      <c r="D575" s="675"/>
      <c r="E575" s="675"/>
      <c r="F575" s="675"/>
      <c r="G575" s="675"/>
      <c r="H575" s="675"/>
      <c r="I575" s="675"/>
      <c r="J575" s="675"/>
      <c r="K575" s="675"/>
      <c r="L575" s="675"/>
      <c r="M575" s="675"/>
      <c r="N575" s="675"/>
      <c r="O575" s="675"/>
      <c r="P575" s="675"/>
      <c r="Q575" s="675"/>
      <c r="R575" s="675"/>
      <c r="S575" s="675"/>
      <c r="T575" s="675"/>
      <c r="U575" s="675"/>
      <c r="V575" s="675"/>
      <c r="W575" s="675"/>
      <c r="X575" s="675"/>
      <c r="Y575" s="675"/>
      <c r="Z575" s="675"/>
    </row>
    <row r="576" spans="1:26" ht="15">
      <c r="A576" s="675"/>
      <c r="B576" s="675"/>
      <c r="C576" s="675"/>
      <c r="D576" s="675"/>
      <c r="E576" s="675"/>
      <c r="F576" s="675"/>
      <c r="G576" s="675"/>
      <c r="H576" s="675"/>
      <c r="I576" s="675"/>
      <c r="J576" s="675"/>
      <c r="K576" s="675"/>
      <c r="L576" s="675"/>
      <c r="M576" s="675"/>
      <c r="N576" s="675"/>
      <c r="O576" s="675"/>
      <c r="P576" s="675"/>
      <c r="Q576" s="675"/>
      <c r="R576" s="675"/>
      <c r="S576" s="675"/>
      <c r="T576" s="675"/>
      <c r="U576" s="675"/>
      <c r="V576" s="675"/>
      <c r="W576" s="675"/>
      <c r="X576" s="675"/>
      <c r="Y576" s="675"/>
      <c r="Z576" s="675"/>
    </row>
    <row r="577" spans="1:26" ht="15">
      <c r="A577" s="675"/>
      <c r="B577" s="675"/>
      <c r="C577" s="675"/>
      <c r="D577" s="675"/>
      <c r="E577" s="675"/>
      <c r="F577" s="675"/>
      <c r="G577" s="675"/>
      <c r="H577" s="675"/>
      <c r="I577" s="675"/>
      <c r="J577" s="675"/>
      <c r="K577" s="675"/>
      <c r="L577" s="675"/>
      <c r="M577" s="675"/>
      <c r="N577" s="675"/>
      <c r="O577" s="675"/>
      <c r="P577" s="675"/>
      <c r="Q577" s="675"/>
      <c r="R577" s="675"/>
      <c r="S577" s="675"/>
      <c r="T577" s="675"/>
      <c r="U577" s="675"/>
      <c r="V577" s="675"/>
      <c r="W577" s="675"/>
      <c r="X577" s="675"/>
      <c r="Y577" s="675"/>
      <c r="Z577" s="675"/>
    </row>
    <row r="578" spans="1:26" ht="15">
      <c r="A578" s="675"/>
      <c r="B578" s="675"/>
      <c r="C578" s="675"/>
      <c r="D578" s="675"/>
      <c r="E578" s="675"/>
      <c r="F578" s="675"/>
      <c r="G578" s="675"/>
      <c r="H578" s="675"/>
      <c r="I578" s="675"/>
      <c r="J578" s="675"/>
      <c r="K578" s="675"/>
      <c r="L578" s="675"/>
      <c r="M578" s="675"/>
      <c r="N578" s="675"/>
      <c r="O578" s="675"/>
      <c r="P578" s="675"/>
      <c r="Q578" s="675"/>
      <c r="R578" s="675"/>
      <c r="S578" s="675"/>
      <c r="T578" s="675"/>
      <c r="U578" s="675"/>
      <c r="V578" s="675"/>
      <c r="W578" s="675"/>
      <c r="X578" s="675"/>
      <c r="Y578" s="675"/>
      <c r="Z578" s="675"/>
    </row>
    <row r="579" spans="1:26" ht="15">
      <c r="A579" s="675"/>
      <c r="B579" s="675"/>
      <c r="C579" s="675"/>
      <c r="D579" s="675"/>
      <c r="E579" s="675"/>
      <c r="F579" s="675"/>
      <c r="G579" s="675"/>
      <c r="H579" s="675"/>
      <c r="I579" s="675"/>
      <c r="J579" s="675"/>
      <c r="K579" s="675"/>
      <c r="L579" s="675"/>
      <c r="M579" s="675"/>
      <c r="N579" s="675"/>
      <c r="O579" s="675"/>
      <c r="P579" s="675"/>
      <c r="Q579" s="675"/>
      <c r="R579" s="675"/>
      <c r="S579" s="675"/>
      <c r="T579" s="675"/>
      <c r="U579" s="675"/>
      <c r="V579" s="675"/>
      <c r="W579" s="675"/>
      <c r="X579" s="675"/>
      <c r="Y579" s="675"/>
      <c r="Z579" s="675"/>
    </row>
    <row r="580" spans="1:26" ht="15">
      <c r="A580" s="675"/>
      <c r="B580" s="675"/>
      <c r="C580" s="675"/>
      <c r="D580" s="675"/>
      <c r="E580" s="675"/>
      <c r="F580" s="675"/>
      <c r="G580" s="675"/>
      <c r="H580" s="675"/>
      <c r="I580" s="675"/>
      <c r="J580" s="675"/>
      <c r="K580" s="675"/>
      <c r="L580" s="675"/>
      <c r="M580" s="675"/>
      <c r="N580" s="675"/>
      <c r="O580" s="675"/>
      <c r="P580" s="675"/>
      <c r="Q580" s="675"/>
      <c r="R580" s="675"/>
      <c r="S580" s="675"/>
      <c r="T580" s="675"/>
      <c r="U580" s="675"/>
      <c r="V580" s="675"/>
      <c r="W580" s="675"/>
      <c r="X580" s="675"/>
      <c r="Y580" s="675"/>
      <c r="Z580" s="675"/>
    </row>
    <row r="581" spans="1:26" ht="15">
      <c r="A581" s="675"/>
      <c r="B581" s="675"/>
      <c r="C581" s="675"/>
      <c r="D581" s="675"/>
      <c r="E581" s="675"/>
      <c r="F581" s="675"/>
      <c r="G581" s="675"/>
      <c r="H581" s="675"/>
      <c r="I581" s="675"/>
      <c r="J581" s="675"/>
      <c r="K581" s="675"/>
      <c r="L581" s="675"/>
      <c r="M581" s="675"/>
      <c r="N581" s="675"/>
      <c r="O581" s="675"/>
      <c r="P581" s="675"/>
      <c r="Q581" s="675"/>
      <c r="R581" s="675"/>
      <c r="S581" s="675"/>
      <c r="T581" s="675"/>
      <c r="U581" s="675"/>
      <c r="V581" s="675"/>
      <c r="W581" s="675"/>
      <c r="X581" s="675"/>
      <c r="Y581" s="675"/>
      <c r="Z581" s="675"/>
    </row>
    <row r="582" spans="1:26" ht="15">
      <c r="A582" s="675"/>
      <c r="B582" s="675"/>
      <c r="C582" s="675"/>
      <c r="D582" s="675"/>
      <c r="E582" s="675"/>
      <c r="F582" s="675"/>
      <c r="G582" s="675"/>
      <c r="H582" s="675"/>
      <c r="I582" s="675"/>
      <c r="J582" s="675"/>
      <c r="K582" s="675"/>
      <c r="L582" s="675"/>
      <c r="M582" s="675"/>
      <c r="N582" s="675"/>
      <c r="O582" s="675"/>
      <c r="P582" s="675"/>
      <c r="Q582" s="675"/>
      <c r="R582" s="675"/>
      <c r="S582" s="675"/>
      <c r="T582" s="675"/>
      <c r="U582" s="675"/>
      <c r="V582" s="675"/>
      <c r="W582" s="675"/>
      <c r="X582" s="675"/>
      <c r="Y582" s="675"/>
      <c r="Z582" s="675"/>
    </row>
    <row r="583" spans="1:26" ht="15">
      <c r="A583" s="675"/>
      <c r="B583" s="675"/>
      <c r="C583" s="675"/>
      <c r="D583" s="675"/>
      <c r="E583" s="675"/>
      <c r="F583" s="675"/>
      <c r="G583" s="675"/>
      <c r="H583" s="675"/>
      <c r="I583" s="675"/>
      <c r="J583" s="675"/>
      <c r="K583" s="675"/>
      <c r="L583" s="675"/>
      <c r="M583" s="675"/>
      <c r="N583" s="675"/>
      <c r="O583" s="675"/>
      <c r="P583" s="675"/>
      <c r="Q583" s="675"/>
      <c r="R583" s="675"/>
      <c r="S583" s="675"/>
      <c r="T583" s="675"/>
      <c r="U583" s="675"/>
      <c r="V583" s="675"/>
      <c r="W583" s="675"/>
      <c r="X583" s="675"/>
      <c r="Y583" s="675"/>
      <c r="Z583" s="675"/>
    </row>
    <row r="584" spans="1:26" ht="15">
      <c r="A584" s="675"/>
      <c r="B584" s="675"/>
      <c r="C584" s="675"/>
      <c r="D584" s="675"/>
      <c r="E584" s="675"/>
      <c r="F584" s="675"/>
      <c r="G584" s="675"/>
      <c r="H584" s="675"/>
      <c r="I584" s="675"/>
      <c r="J584" s="675"/>
      <c r="K584" s="675"/>
      <c r="L584" s="675"/>
      <c r="M584" s="675"/>
      <c r="N584" s="675"/>
      <c r="O584" s="675"/>
      <c r="P584" s="675"/>
      <c r="Q584" s="675"/>
      <c r="R584" s="675"/>
      <c r="S584" s="675"/>
      <c r="T584" s="675"/>
      <c r="U584" s="675"/>
      <c r="V584" s="675"/>
      <c r="W584" s="675"/>
      <c r="X584" s="675"/>
      <c r="Y584" s="675"/>
      <c r="Z584" s="675"/>
    </row>
    <row r="585" spans="1:26" ht="15">
      <c r="A585" s="675"/>
      <c r="B585" s="675"/>
      <c r="C585" s="675"/>
      <c r="D585" s="675"/>
      <c r="E585" s="675"/>
      <c r="F585" s="675"/>
      <c r="G585" s="675"/>
      <c r="H585" s="675"/>
      <c r="I585" s="675"/>
      <c r="J585" s="675"/>
      <c r="K585" s="675"/>
      <c r="L585" s="675"/>
      <c r="M585" s="675"/>
      <c r="N585" s="675"/>
      <c r="O585" s="675"/>
      <c r="P585" s="675"/>
      <c r="Q585" s="675"/>
      <c r="R585" s="675"/>
      <c r="S585" s="675"/>
      <c r="T585" s="675"/>
      <c r="U585" s="675"/>
      <c r="V585" s="675"/>
      <c r="W585" s="675"/>
      <c r="X585" s="675"/>
      <c r="Y585" s="675"/>
      <c r="Z585" s="675"/>
    </row>
    <row r="586" spans="1:26" ht="15">
      <c r="A586" s="675"/>
      <c r="B586" s="675"/>
      <c r="C586" s="675"/>
      <c r="D586" s="675"/>
      <c r="E586" s="675"/>
      <c r="F586" s="675"/>
      <c r="G586" s="675"/>
      <c r="H586" s="675"/>
      <c r="I586" s="675"/>
      <c r="J586" s="675"/>
      <c r="K586" s="675"/>
      <c r="L586" s="675"/>
      <c r="M586" s="675"/>
      <c r="N586" s="675"/>
      <c r="O586" s="675"/>
      <c r="P586" s="675"/>
      <c r="Q586" s="675"/>
      <c r="R586" s="675"/>
      <c r="S586" s="675"/>
      <c r="T586" s="675"/>
      <c r="U586" s="675"/>
      <c r="V586" s="675"/>
      <c r="W586" s="675"/>
      <c r="X586" s="675"/>
      <c r="Y586" s="675"/>
      <c r="Z586" s="675"/>
    </row>
    <row r="587" spans="1:26" ht="15">
      <c r="A587" s="675"/>
      <c r="B587" s="675"/>
      <c r="C587" s="675"/>
      <c r="D587" s="675"/>
      <c r="E587" s="675"/>
      <c r="F587" s="675"/>
      <c r="G587" s="675"/>
      <c r="H587" s="675"/>
      <c r="I587" s="675"/>
      <c r="J587" s="675"/>
      <c r="K587" s="675"/>
      <c r="L587" s="675"/>
      <c r="M587" s="675"/>
      <c r="N587" s="675"/>
      <c r="O587" s="675"/>
      <c r="P587" s="675"/>
      <c r="Q587" s="675"/>
      <c r="R587" s="675"/>
      <c r="S587" s="675"/>
      <c r="T587" s="675"/>
      <c r="U587" s="675"/>
      <c r="V587" s="675"/>
      <c r="W587" s="675"/>
      <c r="X587" s="675"/>
      <c r="Y587" s="675"/>
      <c r="Z587" s="675"/>
    </row>
    <row r="588" spans="1:26" ht="15">
      <c r="A588" s="675"/>
      <c r="B588" s="675"/>
      <c r="C588" s="675"/>
      <c r="D588" s="675"/>
      <c r="E588" s="675"/>
      <c r="F588" s="675"/>
      <c r="G588" s="675"/>
      <c r="H588" s="675"/>
      <c r="I588" s="675"/>
      <c r="J588" s="675"/>
      <c r="K588" s="675"/>
      <c r="L588" s="675"/>
      <c r="M588" s="675"/>
      <c r="N588" s="675"/>
      <c r="O588" s="675"/>
      <c r="P588" s="675"/>
      <c r="Q588" s="675"/>
      <c r="R588" s="675"/>
      <c r="S588" s="675"/>
      <c r="T588" s="675"/>
      <c r="U588" s="675"/>
      <c r="V588" s="675"/>
      <c r="W588" s="675"/>
      <c r="X588" s="675"/>
      <c r="Y588" s="675"/>
      <c r="Z588" s="675"/>
    </row>
    <row r="589" spans="1:26" ht="15">
      <c r="A589" s="675"/>
      <c r="B589" s="675"/>
      <c r="C589" s="675"/>
      <c r="D589" s="675"/>
      <c r="E589" s="675"/>
      <c r="F589" s="675"/>
      <c r="G589" s="675"/>
      <c r="H589" s="675"/>
      <c r="I589" s="675"/>
      <c r="J589" s="675"/>
      <c r="K589" s="675"/>
      <c r="L589" s="675"/>
      <c r="M589" s="675"/>
      <c r="N589" s="675"/>
      <c r="O589" s="675"/>
      <c r="P589" s="675"/>
      <c r="Q589" s="675"/>
      <c r="R589" s="675"/>
      <c r="S589" s="675"/>
      <c r="T589" s="675"/>
      <c r="U589" s="675"/>
      <c r="V589" s="675"/>
      <c r="W589" s="675"/>
      <c r="X589" s="675"/>
      <c r="Y589" s="675"/>
      <c r="Z589" s="675"/>
    </row>
    <row r="590" spans="1:26" ht="15">
      <c r="A590" s="675"/>
      <c r="B590" s="675"/>
      <c r="C590" s="675"/>
      <c r="D590" s="675"/>
      <c r="E590" s="675"/>
      <c r="F590" s="675"/>
      <c r="G590" s="675"/>
      <c r="H590" s="675"/>
      <c r="I590" s="675"/>
      <c r="J590" s="675"/>
      <c r="K590" s="675"/>
      <c r="L590" s="675"/>
      <c r="M590" s="675"/>
      <c r="N590" s="675"/>
      <c r="O590" s="675"/>
      <c r="P590" s="675"/>
      <c r="Q590" s="675"/>
      <c r="R590" s="675"/>
      <c r="S590" s="675"/>
      <c r="T590" s="675"/>
      <c r="U590" s="675"/>
      <c r="V590" s="675"/>
      <c r="W590" s="675"/>
      <c r="X590" s="675"/>
      <c r="Y590" s="675"/>
      <c r="Z590" s="675"/>
    </row>
    <row r="591" spans="1:26" ht="15">
      <c r="A591" s="675"/>
      <c r="B591" s="675"/>
      <c r="C591" s="675"/>
      <c r="D591" s="675"/>
      <c r="E591" s="675"/>
      <c r="F591" s="675"/>
      <c r="G591" s="675"/>
      <c r="H591" s="675"/>
      <c r="I591" s="675"/>
      <c r="J591" s="675"/>
      <c r="K591" s="675"/>
      <c r="L591" s="675"/>
      <c r="M591" s="675"/>
      <c r="N591" s="675"/>
      <c r="O591" s="675"/>
      <c r="P591" s="675"/>
      <c r="Q591" s="675"/>
      <c r="R591" s="675"/>
      <c r="S591" s="675"/>
      <c r="T591" s="675"/>
      <c r="U591" s="675"/>
      <c r="V591" s="675"/>
      <c r="W591" s="675"/>
      <c r="X591" s="675"/>
      <c r="Y591" s="675"/>
      <c r="Z591" s="675"/>
    </row>
    <row r="592" spans="1:26" ht="15">
      <c r="A592" s="675"/>
      <c r="B592" s="675"/>
      <c r="C592" s="675"/>
      <c r="D592" s="675"/>
      <c r="E592" s="675"/>
      <c r="F592" s="675"/>
      <c r="G592" s="675"/>
      <c r="H592" s="675"/>
      <c r="I592" s="675"/>
      <c r="J592" s="675"/>
      <c r="K592" s="675"/>
      <c r="L592" s="675"/>
      <c r="M592" s="675"/>
      <c r="N592" s="675"/>
      <c r="O592" s="675"/>
      <c r="P592" s="675"/>
      <c r="Q592" s="675"/>
      <c r="R592" s="675"/>
      <c r="S592" s="675"/>
      <c r="T592" s="675"/>
      <c r="U592" s="675"/>
      <c r="V592" s="675"/>
      <c r="W592" s="675"/>
      <c r="X592" s="675"/>
      <c r="Y592" s="675"/>
      <c r="Z592" s="675"/>
    </row>
    <row r="593" spans="1:26" ht="15">
      <c r="A593" s="675"/>
      <c r="B593" s="675"/>
      <c r="C593" s="675"/>
      <c r="D593" s="675"/>
      <c r="E593" s="675"/>
      <c r="F593" s="675"/>
      <c r="G593" s="675"/>
      <c r="H593" s="675"/>
      <c r="I593" s="675"/>
      <c r="J593" s="675"/>
      <c r="K593" s="675"/>
      <c r="L593" s="675"/>
      <c r="M593" s="675"/>
      <c r="N593" s="675"/>
      <c r="O593" s="675"/>
      <c r="P593" s="675"/>
      <c r="Q593" s="675"/>
      <c r="R593" s="675"/>
      <c r="S593" s="675"/>
      <c r="T593" s="675"/>
      <c r="U593" s="675"/>
      <c r="V593" s="675"/>
      <c r="W593" s="675"/>
      <c r="X593" s="675"/>
      <c r="Y593" s="675"/>
      <c r="Z593" s="675"/>
    </row>
    <row r="594" spans="1:26" ht="15">
      <c r="A594" s="675"/>
      <c r="B594" s="675"/>
      <c r="C594" s="675"/>
      <c r="D594" s="675"/>
      <c r="E594" s="675"/>
      <c r="F594" s="675"/>
      <c r="G594" s="675"/>
      <c r="H594" s="675"/>
      <c r="I594" s="675"/>
      <c r="J594" s="675"/>
      <c r="K594" s="675"/>
      <c r="L594" s="675"/>
      <c r="M594" s="675"/>
      <c r="N594" s="675"/>
      <c r="O594" s="675"/>
      <c r="P594" s="675"/>
      <c r="Q594" s="675"/>
      <c r="R594" s="675"/>
      <c r="S594" s="675"/>
      <c r="T594" s="675"/>
      <c r="U594" s="675"/>
      <c r="V594" s="675"/>
      <c r="W594" s="675"/>
      <c r="X594" s="675"/>
      <c r="Y594" s="675"/>
      <c r="Z594" s="675"/>
    </row>
    <row r="595" spans="1:26" ht="15">
      <c r="A595" s="675"/>
      <c r="B595" s="675"/>
      <c r="C595" s="675"/>
      <c r="D595" s="675"/>
      <c r="E595" s="675"/>
      <c r="F595" s="675"/>
      <c r="G595" s="675"/>
      <c r="H595" s="675"/>
      <c r="I595" s="675"/>
      <c r="J595" s="675"/>
      <c r="K595" s="675"/>
      <c r="L595" s="675"/>
      <c r="M595" s="675"/>
      <c r="N595" s="675"/>
      <c r="O595" s="675"/>
      <c r="P595" s="675"/>
      <c r="Q595" s="675"/>
      <c r="R595" s="675"/>
      <c r="S595" s="675"/>
      <c r="T595" s="675"/>
      <c r="U595" s="675"/>
      <c r="V595" s="675"/>
      <c r="W595" s="675"/>
      <c r="X595" s="675"/>
      <c r="Y595" s="675"/>
      <c r="Z595" s="675"/>
    </row>
    <row r="596" spans="1:26" ht="15">
      <c r="A596" s="675"/>
      <c r="B596" s="675"/>
      <c r="C596" s="675"/>
      <c r="D596" s="675"/>
      <c r="E596" s="675"/>
      <c r="F596" s="675"/>
      <c r="G596" s="675"/>
      <c r="H596" s="675"/>
      <c r="I596" s="675"/>
      <c r="J596" s="675"/>
      <c r="K596" s="675"/>
      <c r="L596" s="675"/>
      <c r="M596" s="675"/>
      <c r="N596" s="675"/>
      <c r="O596" s="675"/>
      <c r="P596" s="675"/>
      <c r="Q596" s="675"/>
      <c r="R596" s="675"/>
      <c r="S596" s="675"/>
      <c r="T596" s="675"/>
      <c r="U596" s="675"/>
      <c r="V596" s="675"/>
      <c r="W596" s="675"/>
      <c r="X596" s="675"/>
      <c r="Y596" s="675"/>
      <c r="Z596" s="675"/>
    </row>
    <row r="597" spans="1:26" ht="15">
      <c r="A597" s="675"/>
      <c r="B597" s="675"/>
      <c r="C597" s="675"/>
      <c r="D597" s="675"/>
      <c r="E597" s="675"/>
      <c r="F597" s="675"/>
      <c r="G597" s="675"/>
      <c r="H597" s="675"/>
      <c r="I597" s="675"/>
      <c r="J597" s="675"/>
      <c r="K597" s="675"/>
      <c r="L597" s="675"/>
      <c r="M597" s="675"/>
      <c r="N597" s="675"/>
      <c r="O597" s="675"/>
      <c r="P597" s="675"/>
      <c r="Q597" s="675"/>
      <c r="R597" s="675"/>
      <c r="S597" s="675"/>
      <c r="T597" s="675"/>
      <c r="U597" s="675"/>
      <c r="V597" s="675"/>
      <c r="W597" s="675"/>
      <c r="X597" s="675"/>
      <c r="Y597" s="675"/>
      <c r="Z597" s="675"/>
    </row>
    <row r="598" spans="1:26" ht="15">
      <c r="A598" s="675"/>
      <c r="B598" s="675"/>
      <c r="C598" s="675"/>
      <c r="D598" s="675"/>
      <c r="E598" s="675"/>
      <c r="F598" s="675"/>
      <c r="G598" s="675"/>
      <c r="H598" s="675"/>
      <c r="I598" s="675"/>
      <c r="J598" s="675"/>
      <c r="K598" s="675"/>
      <c r="L598" s="675"/>
      <c r="M598" s="675"/>
      <c r="N598" s="675"/>
      <c r="O598" s="675"/>
      <c r="P598" s="675"/>
      <c r="Q598" s="675"/>
      <c r="R598" s="675"/>
      <c r="S598" s="675"/>
      <c r="T598" s="675"/>
      <c r="U598" s="675"/>
      <c r="V598" s="675"/>
      <c r="W598" s="675"/>
      <c r="X598" s="675"/>
      <c r="Y598" s="675"/>
      <c r="Z598" s="675"/>
    </row>
    <row r="599" spans="1:26" ht="15">
      <c r="A599" s="675"/>
      <c r="B599" s="675"/>
      <c r="C599" s="675"/>
      <c r="D599" s="675"/>
      <c r="E599" s="675"/>
      <c r="F599" s="675"/>
      <c r="G599" s="675"/>
      <c r="H599" s="675"/>
      <c r="I599" s="675"/>
      <c r="J599" s="675"/>
      <c r="K599" s="675"/>
      <c r="L599" s="675"/>
      <c r="M599" s="675"/>
      <c r="N599" s="675"/>
      <c r="O599" s="675"/>
      <c r="P599" s="675"/>
      <c r="Q599" s="675"/>
      <c r="R599" s="675"/>
      <c r="S599" s="675"/>
      <c r="T599" s="675"/>
      <c r="U599" s="675"/>
      <c r="V599" s="675"/>
      <c r="W599" s="675"/>
      <c r="X599" s="675"/>
      <c r="Y599" s="675"/>
      <c r="Z599" s="675"/>
    </row>
    <row r="600" spans="1:26" ht="15">
      <c r="A600" s="675"/>
      <c r="B600" s="675"/>
      <c r="C600" s="675"/>
      <c r="D600" s="675"/>
      <c r="E600" s="675"/>
      <c r="F600" s="675"/>
      <c r="G600" s="675"/>
      <c r="H600" s="675"/>
      <c r="I600" s="675"/>
      <c r="J600" s="675"/>
      <c r="K600" s="675"/>
      <c r="L600" s="675"/>
      <c r="M600" s="675"/>
      <c r="N600" s="675"/>
      <c r="O600" s="675"/>
      <c r="P600" s="675"/>
      <c r="Q600" s="675"/>
      <c r="R600" s="675"/>
      <c r="S600" s="675"/>
      <c r="T600" s="675"/>
      <c r="U600" s="675"/>
      <c r="V600" s="675"/>
      <c r="W600" s="675"/>
      <c r="X600" s="675"/>
      <c r="Y600" s="675"/>
      <c r="Z600" s="675"/>
    </row>
    <row r="601" spans="1:26" ht="15">
      <c r="A601" s="675"/>
      <c r="B601" s="675"/>
      <c r="C601" s="675"/>
      <c r="D601" s="675"/>
      <c r="E601" s="675"/>
      <c r="F601" s="675"/>
      <c r="G601" s="675"/>
      <c r="H601" s="675"/>
      <c r="I601" s="675"/>
      <c r="J601" s="675"/>
      <c r="K601" s="675"/>
      <c r="L601" s="675"/>
      <c r="M601" s="675"/>
      <c r="N601" s="675"/>
      <c r="O601" s="675"/>
      <c r="P601" s="675"/>
      <c r="Q601" s="675"/>
      <c r="R601" s="675"/>
      <c r="S601" s="675"/>
      <c r="T601" s="675"/>
      <c r="U601" s="675"/>
      <c r="V601" s="675"/>
      <c r="W601" s="675"/>
      <c r="X601" s="675"/>
      <c r="Y601" s="675"/>
      <c r="Z601" s="675"/>
    </row>
    <row r="602" spans="1:26" ht="15">
      <c r="A602" s="675"/>
      <c r="B602" s="675"/>
      <c r="C602" s="675"/>
      <c r="D602" s="675"/>
      <c r="E602" s="675"/>
      <c r="F602" s="675"/>
      <c r="G602" s="675"/>
      <c r="H602" s="675"/>
      <c r="I602" s="675"/>
      <c r="J602" s="675"/>
      <c r="K602" s="675"/>
      <c r="L602" s="675"/>
      <c r="M602" s="675"/>
      <c r="N602" s="675"/>
      <c r="O602" s="675"/>
      <c r="P602" s="675"/>
      <c r="Q602" s="675"/>
      <c r="R602" s="675"/>
      <c r="S602" s="675"/>
      <c r="T602" s="675"/>
      <c r="U602" s="675"/>
      <c r="V602" s="675"/>
      <c r="W602" s="675"/>
      <c r="X602" s="675"/>
      <c r="Y602" s="675"/>
      <c r="Z602" s="675"/>
    </row>
    <row r="603" spans="1:26" ht="15">
      <c r="A603" s="675"/>
      <c r="B603" s="675"/>
      <c r="C603" s="675"/>
      <c r="D603" s="675"/>
      <c r="E603" s="675"/>
      <c r="F603" s="675"/>
      <c r="G603" s="675"/>
      <c r="H603" s="675"/>
      <c r="I603" s="675"/>
      <c r="J603" s="675"/>
      <c r="K603" s="675"/>
      <c r="L603" s="675"/>
      <c r="M603" s="675"/>
      <c r="N603" s="675"/>
      <c r="O603" s="675"/>
      <c r="P603" s="675"/>
      <c r="Q603" s="675"/>
      <c r="R603" s="675"/>
      <c r="S603" s="675"/>
      <c r="T603" s="675"/>
      <c r="U603" s="675"/>
      <c r="V603" s="675"/>
      <c r="W603" s="675"/>
      <c r="X603" s="675"/>
      <c r="Y603" s="675"/>
      <c r="Z603" s="675"/>
    </row>
    <row r="604" spans="1:26" ht="15">
      <c r="A604" s="675"/>
      <c r="B604" s="675"/>
      <c r="C604" s="675"/>
      <c r="D604" s="675"/>
      <c r="E604" s="675"/>
      <c r="F604" s="675"/>
      <c r="G604" s="675"/>
      <c r="H604" s="675"/>
      <c r="I604" s="675"/>
      <c r="J604" s="675"/>
      <c r="K604" s="675"/>
      <c r="L604" s="675"/>
      <c r="M604" s="675"/>
      <c r="N604" s="675"/>
      <c r="O604" s="675"/>
      <c r="P604" s="675"/>
      <c r="Q604" s="675"/>
      <c r="R604" s="675"/>
      <c r="S604" s="675"/>
      <c r="T604" s="675"/>
      <c r="U604" s="675"/>
      <c r="V604" s="675"/>
      <c r="W604" s="675"/>
      <c r="X604" s="675"/>
      <c r="Y604" s="675"/>
      <c r="Z604" s="675"/>
    </row>
    <row r="605" spans="1:26" ht="15">
      <c r="A605" s="675"/>
      <c r="B605" s="675"/>
      <c r="C605" s="675"/>
      <c r="D605" s="675"/>
      <c r="E605" s="675"/>
      <c r="F605" s="675"/>
      <c r="G605" s="675"/>
      <c r="H605" s="675"/>
      <c r="I605" s="675"/>
      <c r="J605" s="675"/>
      <c r="K605" s="675"/>
      <c r="L605" s="675"/>
      <c r="M605" s="675"/>
      <c r="N605" s="675"/>
      <c r="O605" s="675"/>
      <c r="P605" s="675"/>
      <c r="Q605" s="675"/>
      <c r="R605" s="675"/>
      <c r="S605" s="675"/>
      <c r="T605" s="675"/>
      <c r="U605" s="675"/>
      <c r="V605" s="675"/>
      <c r="W605" s="675"/>
      <c r="X605" s="675"/>
      <c r="Y605" s="675"/>
      <c r="Z605" s="675"/>
    </row>
    <row r="606" spans="1:26" ht="15">
      <c r="A606" s="675"/>
      <c r="B606" s="675"/>
      <c r="C606" s="675"/>
      <c r="D606" s="675"/>
      <c r="E606" s="675"/>
      <c r="F606" s="675"/>
      <c r="G606" s="675"/>
      <c r="H606" s="675"/>
      <c r="I606" s="675"/>
      <c r="J606" s="675"/>
      <c r="K606" s="675"/>
      <c r="L606" s="675"/>
      <c r="M606" s="675"/>
      <c r="N606" s="675"/>
      <c r="O606" s="675"/>
      <c r="P606" s="675"/>
      <c r="Q606" s="675"/>
      <c r="R606" s="675"/>
      <c r="S606" s="675"/>
      <c r="T606" s="675"/>
      <c r="U606" s="675"/>
      <c r="V606" s="675"/>
      <c r="W606" s="675"/>
      <c r="X606" s="675"/>
      <c r="Y606" s="675"/>
      <c r="Z606" s="675"/>
    </row>
    <row r="607" spans="1:26" ht="15">
      <c r="A607" s="675"/>
      <c r="B607" s="675"/>
      <c r="C607" s="675"/>
      <c r="D607" s="675"/>
      <c r="E607" s="675"/>
      <c r="F607" s="675"/>
      <c r="G607" s="675"/>
      <c r="H607" s="675"/>
      <c r="I607" s="675"/>
      <c r="J607" s="675"/>
      <c r="K607" s="675"/>
      <c r="L607" s="675"/>
      <c r="M607" s="675"/>
      <c r="N607" s="675"/>
      <c r="O607" s="675"/>
      <c r="P607" s="675"/>
      <c r="Q607" s="675"/>
      <c r="R607" s="675"/>
      <c r="S607" s="675"/>
      <c r="T607" s="675"/>
      <c r="U607" s="675"/>
      <c r="V607" s="675"/>
      <c r="W607" s="675"/>
      <c r="X607" s="675"/>
      <c r="Y607" s="675"/>
      <c r="Z607" s="675"/>
    </row>
    <row r="608" spans="1:26" ht="15">
      <c r="A608" s="675"/>
      <c r="B608" s="675"/>
      <c r="C608" s="675"/>
      <c r="D608" s="675"/>
      <c r="E608" s="675"/>
      <c r="F608" s="675"/>
      <c r="G608" s="675"/>
      <c r="H608" s="675"/>
      <c r="I608" s="675"/>
      <c r="J608" s="675"/>
      <c r="K608" s="675"/>
      <c r="L608" s="675"/>
      <c r="M608" s="675"/>
      <c r="N608" s="675"/>
      <c r="O608" s="675"/>
      <c r="P608" s="675"/>
      <c r="Q608" s="675"/>
      <c r="R608" s="675"/>
      <c r="S608" s="675"/>
      <c r="T608" s="675"/>
      <c r="U608" s="675"/>
      <c r="V608" s="675"/>
      <c r="W608" s="675"/>
      <c r="X608" s="675"/>
      <c r="Y608" s="675"/>
      <c r="Z608" s="675"/>
    </row>
    <row r="609" spans="1:26" ht="15">
      <c r="A609" s="675"/>
      <c r="B609" s="675"/>
      <c r="C609" s="675"/>
      <c r="D609" s="675"/>
      <c r="E609" s="675"/>
      <c r="F609" s="675"/>
      <c r="G609" s="675"/>
      <c r="H609" s="675"/>
      <c r="I609" s="675"/>
      <c r="J609" s="675"/>
      <c r="K609" s="675"/>
      <c r="L609" s="675"/>
      <c r="M609" s="675"/>
      <c r="N609" s="675"/>
      <c r="O609" s="675"/>
      <c r="P609" s="675"/>
      <c r="Q609" s="675"/>
      <c r="R609" s="675"/>
      <c r="S609" s="675"/>
      <c r="T609" s="675"/>
      <c r="U609" s="675"/>
      <c r="V609" s="675"/>
      <c r="W609" s="675"/>
      <c r="X609" s="675"/>
      <c r="Y609" s="675"/>
      <c r="Z609" s="675"/>
    </row>
    <row r="610" spans="1:26" ht="15">
      <c r="A610" s="675"/>
      <c r="B610" s="675"/>
      <c r="C610" s="675"/>
      <c r="D610" s="675"/>
      <c r="E610" s="675"/>
      <c r="F610" s="675"/>
      <c r="G610" s="675"/>
      <c r="H610" s="675"/>
      <c r="I610" s="675"/>
      <c r="J610" s="675"/>
      <c r="K610" s="675"/>
      <c r="L610" s="675"/>
      <c r="M610" s="675"/>
      <c r="N610" s="675"/>
      <c r="O610" s="675"/>
      <c r="P610" s="675"/>
      <c r="Q610" s="675"/>
      <c r="R610" s="675"/>
      <c r="S610" s="675"/>
      <c r="T610" s="675"/>
      <c r="U610" s="675"/>
      <c r="V610" s="675"/>
      <c r="W610" s="675"/>
      <c r="X610" s="675"/>
      <c r="Y610" s="675"/>
      <c r="Z610" s="675"/>
    </row>
    <row r="611" spans="1:26" ht="15">
      <c r="A611" s="675"/>
      <c r="B611" s="675"/>
      <c r="C611" s="675"/>
      <c r="D611" s="675"/>
      <c r="E611" s="675"/>
      <c r="F611" s="675"/>
      <c r="G611" s="675"/>
      <c r="H611" s="675"/>
      <c r="I611" s="675"/>
      <c r="J611" s="675"/>
      <c r="K611" s="675"/>
      <c r="L611" s="675"/>
      <c r="M611" s="675"/>
      <c r="N611" s="675"/>
      <c r="O611" s="675"/>
      <c r="P611" s="675"/>
      <c r="Q611" s="675"/>
      <c r="R611" s="675"/>
      <c r="S611" s="675"/>
      <c r="T611" s="675"/>
      <c r="U611" s="675"/>
      <c r="V611" s="675"/>
      <c r="W611" s="675"/>
      <c r="X611" s="675"/>
      <c r="Y611" s="675"/>
      <c r="Z611" s="675"/>
    </row>
    <row r="612" spans="1:26" ht="15">
      <c r="A612" s="675"/>
      <c r="B612" s="675"/>
      <c r="C612" s="675"/>
      <c r="D612" s="675"/>
      <c r="E612" s="675"/>
      <c r="F612" s="675"/>
      <c r="G612" s="675"/>
      <c r="H612" s="675"/>
      <c r="I612" s="675"/>
      <c r="J612" s="675"/>
      <c r="K612" s="675"/>
      <c r="L612" s="675"/>
      <c r="M612" s="675"/>
      <c r="N612" s="675"/>
      <c r="O612" s="675"/>
      <c r="P612" s="675"/>
      <c r="Q612" s="675"/>
      <c r="R612" s="675"/>
      <c r="S612" s="675"/>
      <c r="T612" s="675"/>
      <c r="U612" s="675"/>
      <c r="V612" s="675"/>
      <c r="W612" s="675"/>
      <c r="X612" s="675"/>
      <c r="Y612" s="675"/>
      <c r="Z612" s="675"/>
    </row>
    <row r="613" spans="1:26" ht="15">
      <c r="A613" s="675"/>
      <c r="B613" s="675"/>
      <c r="C613" s="675"/>
      <c r="D613" s="675"/>
      <c r="E613" s="675"/>
      <c r="F613" s="675"/>
      <c r="G613" s="675"/>
      <c r="H613" s="675"/>
      <c r="I613" s="675"/>
      <c r="J613" s="675"/>
      <c r="K613" s="675"/>
      <c r="L613" s="675"/>
      <c r="M613" s="675"/>
      <c r="N613" s="675"/>
      <c r="O613" s="675"/>
      <c r="P613" s="675"/>
      <c r="Q613" s="675"/>
      <c r="R613" s="675"/>
      <c r="S613" s="675"/>
      <c r="T613" s="675"/>
      <c r="U613" s="675"/>
      <c r="V613" s="675"/>
      <c r="W613" s="675"/>
      <c r="X613" s="675"/>
      <c r="Y613" s="675"/>
      <c r="Z613" s="675"/>
    </row>
    <row r="614" spans="1:26" ht="15">
      <c r="A614" s="675"/>
      <c r="B614" s="675"/>
      <c r="C614" s="675"/>
      <c r="D614" s="675"/>
      <c r="E614" s="675"/>
      <c r="F614" s="675"/>
      <c r="G614" s="675"/>
      <c r="H614" s="675"/>
      <c r="I614" s="675"/>
      <c r="J614" s="675"/>
      <c r="K614" s="675"/>
      <c r="L614" s="675"/>
      <c r="M614" s="675"/>
      <c r="N614" s="675"/>
      <c r="O614" s="675"/>
      <c r="P614" s="675"/>
      <c r="Q614" s="675"/>
      <c r="R614" s="675"/>
      <c r="S614" s="675"/>
      <c r="T614" s="675"/>
      <c r="U614" s="675"/>
      <c r="V614" s="675"/>
      <c r="W614" s="675"/>
      <c r="X614" s="675"/>
      <c r="Y614" s="675"/>
      <c r="Z614" s="675"/>
    </row>
    <row r="615" spans="1:26" ht="15">
      <c r="A615" s="675"/>
      <c r="B615" s="675"/>
      <c r="C615" s="675"/>
      <c r="D615" s="675"/>
      <c r="E615" s="675"/>
      <c r="F615" s="675"/>
      <c r="G615" s="675"/>
      <c r="H615" s="675"/>
      <c r="I615" s="675"/>
      <c r="J615" s="675"/>
      <c r="K615" s="675"/>
      <c r="L615" s="675"/>
      <c r="M615" s="675"/>
      <c r="N615" s="675"/>
      <c r="O615" s="675"/>
      <c r="P615" s="675"/>
      <c r="Q615" s="675"/>
      <c r="R615" s="675"/>
      <c r="S615" s="675"/>
      <c r="T615" s="675"/>
      <c r="U615" s="675"/>
      <c r="V615" s="675"/>
      <c r="W615" s="675"/>
      <c r="X615" s="675"/>
      <c r="Y615" s="675"/>
      <c r="Z615" s="675"/>
    </row>
    <row r="616" spans="1:26" ht="15">
      <c r="A616" s="675"/>
      <c r="B616" s="675"/>
      <c r="C616" s="675"/>
      <c r="D616" s="675"/>
      <c r="E616" s="675"/>
      <c r="F616" s="675"/>
      <c r="G616" s="675"/>
      <c r="H616" s="675"/>
      <c r="I616" s="675"/>
      <c r="J616" s="675"/>
      <c r="K616" s="675"/>
      <c r="L616" s="675"/>
      <c r="M616" s="675"/>
      <c r="N616" s="675"/>
      <c r="O616" s="675"/>
      <c r="P616" s="675"/>
      <c r="Q616" s="675"/>
      <c r="R616" s="675"/>
      <c r="S616" s="675"/>
      <c r="T616" s="675"/>
      <c r="U616" s="675"/>
      <c r="V616" s="675"/>
      <c r="W616" s="675"/>
      <c r="X616" s="675"/>
      <c r="Y616" s="675"/>
      <c r="Z616" s="675"/>
    </row>
    <row r="617" spans="1:26" ht="15">
      <c r="A617" s="675"/>
      <c r="B617" s="675"/>
      <c r="C617" s="675"/>
      <c r="D617" s="675"/>
      <c r="E617" s="675"/>
      <c r="F617" s="675"/>
      <c r="G617" s="675"/>
      <c r="H617" s="675"/>
      <c r="I617" s="675"/>
      <c r="J617" s="675"/>
      <c r="K617" s="675"/>
      <c r="L617" s="675"/>
      <c r="M617" s="675"/>
      <c r="N617" s="675"/>
      <c r="O617" s="675"/>
      <c r="P617" s="675"/>
      <c r="Q617" s="675"/>
      <c r="R617" s="675"/>
      <c r="S617" s="675"/>
      <c r="T617" s="675"/>
      <c r="U617" s="675"/>
      <c r="V617" s="675"/>
      <c r="W617" s="675"/>
      <c r="X617" s="675"/>
      <c r="Y617" s="675"/>
      <c r="Z617" s="675"/>
    </row>
    <row r="618" spans="1:26" ht="15">
      <c r="A618" s="675"/>
      <c r="B618" s="675"/>
      <c r="C618" s="675"/>
      <c r="D618" s="675"/>
      <c r="E618" s="675"/>
      <c r="F618" s="675"/>
      <c r="G618" s="675"/>
      <c r="H618" s="675"/>
      <c r="I618" s="675"/>
      <c r="J618" s="675"/>
      <c r="K618" s="675"/>
      <c r="L618" s="675"/>
      <c r="M618" s="675"/>
      <c r="N618" s="675"/>
      <c r="O618" s="675"/>
      <c r="P618" s="675"/>
      <c r="Q618" s="675"/>
      <c r="R618" s="675"/>
      <c r="S618" s="675"/>
      <c r="T618" s="675"/>
      <c r="U618" s="675"/>
      <c r="V618" s="675"/>
      <c r="W618" s="675"/>
      <c r="X618" s="675"/>
      <c r="Y618" s="675"/>
      <c r="Z618" s="675"/>
    </row>
    <row r="619" spans="1:26" ht="15">
      <c r="A619" s="675"/>
      <c r="B619" s="675"/>
      <c r="C619" s="675"/>
      <c r="D619" s="675"/>
      <c r="E619" s="675"/>
      <c r="F619" s="675"/>
      <c r="G619" s="675"/>
      <c r="H619" s="675"/>
      <c r="I619" s="675"/>
      <c r="J619" s="675"/>
      <c r="K619" s="675"/>
      <c r="L619" s="675"/>
      <c r="M619" s="675"/>
      <c r="N619" s="675"/>
      <c r="O619" s="675"/>
      <c r="P619" s="675"/>
      <c r="Q619" s="675"/>
      <c r="R619" s="675"/>
      <c r="S619" s="675"/>
      <c r="T619" s="675"/>
      <c r="U619" s="675"/>
      <c r="V619" s="675"/>
      <c r="W619" s="675"/>
      <c r="X619" s="675"/>
      <c r="Y619" s="675"/>
      <c r="Z619" s="675"/>
    </row>
    <row r="620" spans="1:26" ht="15">
      <c r="A620" s="675"/>
      <c r="B620" s="675"/>
      <c r="C620" s="675"/>
      <c r="D620" s="675"/>
      <c r="E620" s="675"/>
      <c r="F620" s="675"/>
      <c r="G620" s="675"/>
      <c r="H620" s="675"/>
      <c r="I620" s="675"/>
      <c r="J620" s="675"/>
      <c r="K620" s="675"/>
      <c r="L620" s="675"/>
      <c r="M620" s="675"/>
      <c r="N620" s="675"/>
      <c r="O620" s="675"/>
      <c r="P620" s="675"/>
      <c r="Q620" s="675"/>
      <c r="R620" s="675"/>
      <c r="S620" s="675"/>
      <c r="T620" s="675"/>
      <c r="U620" s="675"/>
      <c r="V620" s="675"/>
      <c r="W620" s="675"/>
      <c r="X620" s="675"/>
      <c r="Y620" s="675"/>
      <c r="Z620" s="675"/>
    </row>
    <row r="621" spans="1:26" ht="15">
      <c r="A621" s="675"/>
      <c r="B621" s="675"/>
      <c r="C621" s="675"/>
      <c r="D621" s="675"/>
      <c r="E621" s="675"/>
      <c r="F621" s="675"/>
      <c r="G621" s="675"/>
      <c r="H621" s="675"/>
      <c r="I621" s="675"/>
      <c r="J621" s="675"/>
      <c r="K621" s="675"/>
      <c r="L621" s="675"/>
      <c r="M621" s="675"/>
      <c r="N621" s="675"/>
      <c r="O621" s="675"/>
      <c r="P621" s="675"/>
      <c r="Q621" s="675"/>
      <c r="R621" s="675"/>
      <c r="S621" s="675"/>
      <c r="T621" s="675"/>
      <c r="U621" s="675"/>
      <c r="V621" s="675"/>
      <c r="W621" s="675"/>
      <c r="X621" s="675"/>
      <c r="Y621" s="675"/>
      <c r="Z621" s="675"/>
    </row>
    <row r="622" spans="1:26" ht="15">
      <c r="A622" s="675"/>
      <c r="B622" s="675"/>
      <c r="C622" s="675"/>
      <c r="D622" s="675"/>
      <c r="E622" s="675"/>
      <c r="F622" s="675"/>
      <c r="G622" s="675"/>
      <c r="H622" s="675"/>
      <c r="I622" s="675"/>
      <c r="J622" s="675"/>
      <c r="K622" s="675"/>
      <c r="L622" s="675"/>
      <c r="M622" s="675"/>
      <c r="N622" s="675"/>
      <c r="O622" s="675"/>
      <c r="P622" s="675"/>
      <c r="Q622" s="675"/>
      <c r="R622" s="675"/>
      <c r="S622" s="675"/>
      <c r="T622" s="675"/>
      <c r="U622" s="675"/>
      <c r="V622" s="675"/>
      <c r="W622" s="675"/>
      <c r="X622" s="675"/>
      <c r="Y622" s="675"/>
      <c r="Z622" s="675"/>
    </row>
    <row r="623" spans="1:26" ht="15">
      <c r="A623" s="675"/>
      <c r="B623" s="675"/>
      <c r="C623" s="675"/>
      <c r="D623" s="675"/>
      <c r="E623" s="675"/>
      <c r="F623" s="675"/>
      <c r="G623" s="675"/>
      <c r="H623" s="675"/>
      <c r="I623" s="675"/>
      <c r="J623" s="675"/>
      <c r="K623" s="675"/>
      <c r="L623" s="675"/>
      <c r="M623" s="675"/>
      <c r="N623" s="675"/>
      <c r="O623" s="675"/>
      <c r="P623" s="675"/>
      <c r="Q623" s="675"/>
      <c r="R623" s="675"/>
      <c r="S623" s="675"/>
      <c r="T623" s="675"/>
      <c r="U623" s="675"/>
      <c r="V623" s="675"/>
      <c r="W623" s="675"/>
      <c r="X623" s="675"/>
      <c r="Y623" s="675"/>
      <c r="Z623" s="675"/>
    </row>
    <row r="624" spans="1:26" ht="15">
      <c r="A624" s="675"/>
      <c r="B624" s="675"/>
      <c r="C624" s="675"/>
      <c r="D624" s="675"/>
      <c r="E624" s="675"/>
      <c r="F624" s="675"/>
      <c r="G624" s="675"/>
      <c r="H624" s="675"/>
      <c r="I624" s="675"/>
      <c r="J624" s="675"/>
      <c r="K624" s="675"/>
      <c r="L624" s="675"/>
      <c r="M624" s="675"/>
      <c r="N624" s="675"/>
      <c r="O624" s="675"/>
      <c r="P624" s="675"/>
      <c r="Q624" s="675"/>
      <c r="R624" s="675"/>
      <c r="S624" s="675"/>
      <c r="T624" s="675"/>
      <c r="U624" s="675"/>
      <c r="V624" s="675"/>
      <c r="W624" s="675"/>
      <c r="X624" s="675"/>
      <c r="Y624" s="675"/>
      <c r="Z624" s="675"/>
    </row>
    <row r="625" spans="1:26" ht="15">
      <c r="A625" s="675"/>
      <c r="B625" s="675"/>
      <c r="C625" s="675"/>
      <c r="D625" s="675"/>
      <c r="E625" s="675"/>
      <c r="F625" s="675"/>
      <c r="G625" s="675"/>
      <c r="H625" s="675"/>
      <c r="I625" s="675"/>
      <c r="J625" s="675"/>
      <c r="K625" s="675"/>
      <c r="L625" s="675"/>
      <c r="M625" s="675"/>
      <c r="N625" s="675"/>
      <c r="O625" s="675"/>
      <c r="P625" s="675"/>
      <c r="Q625" s="675"/>
      <c r="R625" s="675"/>
      <c r="S625" s="675"/>
      <c r="T625" s="675"/>
      <c r="U625" s="675"/>
      <c r="V625" s="675"/>
      <c r="W625" s="675"/>
      <c r="X625" s="675"/>
      <c r="Y625" s="675"/>
      <c r="Z625" s="675"/>
    </row>
    <row r="626" spans="1:26" ht="15">
      <c r="A626" s="675"/>
      <c r="B626" s="675"/>
      <c r="C626" s="675"/>
      <c r="D626" s="675"/>
      <c r="E626" s="675"/>
      <c r="F626" s="675"/>
      <c r="G626" s="675"/>
      <c r="H626" s="675"/>
      <c r="I626" s="675"/>
      <c r="J626" s="675"/>
      <c r="K626" s="675"/>
      <c r="L626" s="675"/>
      <c r="M626" s="675"/>
      <c r="N626" s="675"/>
      <c r="O626" s="675"/>
      <c r="P626" s="675"/>
      <c r="Q626" s="675"/>
      <c r="R626" s="675"/>
      <c r="S626" s="675"/>
      <c r="T626" s="675"/>
      <c r="U626" s="675"/>
      <c r="V626" s="675"/>
      <c r="W626" s="675"/>
      <c r="X626" s="675"/>
      <c r="Y626" s="675"/>
      <c r="Z626" s="675"/>
    </row>
    <row r="627" spans="1:26" ht="15">
      <c r="A627" s="675"/>
      <c r="B627" s="675"/>
      <c r="C627" s="675"/>
      <c r="D627" s="675"/>
      <c r="E627" s="675"/>
      <c r="F627" s="675"/>
      <c r="G627" s="675"/>
      <c r="H627" s="675"/>
      <c r="I627" s="675"/>
      <c r="J627" s="675"/>
      <c r="K627" s="675"/>
      <c r="L627" s="675"/>
      <c r="M627" s="675"/>
      <c r="N627" s="675"/>
      <c r="O627" s="675"/>
      <c r="P627" s="675"/>
      <c r="Q627" s="675"/>
      <c r="R627" s="675"/>
      <c r="S627" s="675"/>
      <c r="T627" s="675"/>
      <c r="U627" s="675"/>
      <c r="V627" s="675"/>
      <c r="W627" s="675"/>
      <c r="X627" s="675"/>
      <c r="Y627" s="675"/>
      <c r="Z627" s="675"/>
    </row>
    <row r="628" spans="1:26" ht="15">
      <c r="A628" s="675"/>
      <c r="B628" s="675"/>
      <c r="C628" s="675"/>
      <c r="D628" s="675"/>
      <c r="E628" s="675"/>
      <c r="F628" s="675"/>
      <c r="G628" s="675"/>
      <c r="H628" s="675"/>
      <c r="I628" s="675"/>
      <c r="J628" s="675"/>
      <c r="K628" s="675"/>
      <c r="L628" s="675"/>
      <c r="M628" s="675"/>
      <c r="N628" s="675"/>
      <c r="O628" s="675"/>
      <c r="P628" s="675"/>
      <c r="Q628" s="675"/>
      <c r="R628" s="675"/>
      <c r="S628" s="675"/>
      <c r="T628" s="675"/>
      <c r="U628" s="675"/>
      <c r="V628" s="675"/>
      <c r="W628" s="675"/>
      <c r="X628" s="675"/>
      <c r="Y628" s="675"/>
      <c r="Z628" s="675"/>
    </row>
    <row r="629" spans="1:26" ht="15">
      <c r="A629" s="675"/>
      <c r="B629" s="675"/>
      <c r="C629" s="675"/>
      <c r="D629" s="675"/>
      <c r="E629" s="675"/>
      <c r="F629" s="675"/>
      <c r="G629" s="675"/>
      <c r="H629" s="675"/>
      <c r="I629" s="675"/>
      <c r="J629" s="675"/>
      <c r="K629" s="675"/>
      <c r="L629" s="675"/>
      <c r="M629" s="675"/>
      <c r="N629" s="675"/>
      <c r="O629" s="675"/>
      <c r="P629" s="675"/>
      <c r="Q629" s="675"/>
      <c r="R629" s="675"/>
      <c r="S629" s="675"/>
      <c r="T629" s="675"/>
      <c r="U629" s="675"/>
      <c r="V629" s="675"/>
      <c r="W629" s="675"/>
      <c r="X629" s="675"/>
      <c r="Y629" s="675"/>
      <c r="Z629" s="675"/>
    </row>
    <row r="630" spans="1:26" ht="15">
      <c r="A630" s="675"/>
      <c r="B630" s="675"/>
      <c r="C630" s="675"/>
      <c r="D630" s="675"/>
      <c r="E630" s="675"/>
      <c r="F630" s="675"/>
      <c r="G630" s="675"/>
      <c r="H630" s="675"/>
      <c r="I630" s="675"/>
      <c r="J630" s="675"/>
      <c r="K630" s="675"/>
      <c r="L630" s="675"/>
      <c r="M630" s="675"/>
      <c r="N630" s="675"/>
      <c r="O630" s="675"/>
      <c r="P630" s="675"/>
      <c r="Q630" s="675"/>
      <c r="R630" s="675"/>
      <c r="S630" s="675"/>
      <c r="T630" s="675"/>
      <c r="U630" s="675"/>
      <c r="V630" s="675"/>
      <c r="W630" s="675"/>
      <c r="X630" s="675"/>
      <c r="Y630" s="675"/>
      <c r="Z630" s="675"/>
    </row>
    <row r="631" spans="1:26" ht="15">
      <c r="A631" s="675"/>
      <c r="B631" s="675"/>
      <c r="C631" s="675"/>
      <c r="D631" s="675"/>
      <c r="E631" s="675"/>
      <c r="F631" s="675"/>
      <c r="G631" s="675"/>
      <c r="H631" s="675"/>
      <c r="I631" s="675"/>
      <c r="J631" s="675"/>
      <c r="K631" s="675"/>
      <c r="L631" s="675"/>
      <c r="M631" s="675"/>
      <c r="N631" s="675"/>
      <c r="O631" s="675"/>
      <c r="P631" s="675"/>
      <c r="Q631" s="675"/>
      <c r="R631" s="675"/>
      <c r="S631" s="675"/>
      <c r="T631" s="675"/>
      <c r="U631" s="675"/>
      <c r="V631" s="675"/>
      <c r="W631" s="675"/>
      <c r="X631" s="675"/>
      <c r="Y631" s="675"/>
      <c r="Z631" s="675"/>
    </row>
    <row r="632" spans="1:26" ht="15">
      <c r="A632" s="675"/>
      <c r="B632" s="675"/>
      <c r="C632" s="675"/>
      <c r="D632" s="675"/>
      <c r="E632" s="675"/>
      <c r="F632" s="675"/>
      <c r="G632" s="675"/>
      <c r="H632" s="675"/>
      <c r="I632" s="675"/>
      <c r="J632" s="675"/>
      <c r="K632" s="675"/>
      <c r="L632" s="675"/>
      <c r="M632" s="675"/>
      <c r="N632" s="675"/>
      <c r="O632" s="675"/>
      <c r="P632" s="675"/>
      <c r="Q632" s="675"/>
      <c r="R632" s="675"/>
      <c r="S632" s="675"/>
      <c r="T632" s="675"/>
      <c r="U632" s="675"/>
      <c r="V632" s="675"/>
      <c r="W632" s="675"/>
      <c r="X632" s="675"/>
      <c r="Y632" s="675"/>
      <c r="Z632" s="675"/>
    </row>
    <row r="633" spans="1:26" ht="15">
      <c r="A633" s="675"/>
      <c r="B633" s="675"/>
      <c r="C633" s="675"/>
      <c r="D633" s="675"/>
      <c r="E633" s="675"/>
      <c r="F633" s="675"/>
      <c r="G633" s="675"/>
      <c r="H633" s="675"/>
      <c r="I633" s="675"/>
      <c r="J633" s="675"/>
      <c r="K633" s="675"/>
      <c r="L633" s="675"/>
      <c r="M633" s="675"/>
      <c r="N633" s="675"/>
      <c r="O633" s="675"/>
      <c r="P633" s="675"/>
      <c r="Q633" s="675"/>
      <c r="R633" s="675"/>
      <c r="S633" s="675"/>
      <c r="T633" s="675"/>
      <c r="U633" s="675"/>
      <c r="V633" s="675"/>
      <c r="W633" s="675"/>
      <c r="X633" s="675"/>
      <c r="Y633" s="675"/>
      <c r="Z633" s="675"/>
    </row>
    <row r="634" spans="1:26" ht="15">
      <c r="A634" s="675"/>
      <c r="B634" s="675"/>
      <c r="C634" s="675"/>
      <c r="D634" s="675"/>
      <c r="E634" s="675"/>
      <c r="F634" s="675"/>
      <c r="G634" s="675"/>
      <c r="H634" s="675"/>
      <c r="I634" s="675"/>
      <c r="J634" s="675"/>
      <c r="K634" s="675"/>
      <c r="L634" s="675"/>
      <c r="M634" s="675"/>
      <c r="N634" s="675"/>
      <c r="O634" s="675"/>
      <c r="P634" s="675"/>
      <c r="Q634" s="675"/>
      <c r="R634" s="675"/>
      <c r="S634" s="675"/>
      <c r="T634" s="675"/>
      <c r="U634" s="675"/>
      <c r="V634" s="675"/>
      <c r="W634" s="675"/>
      <c r="X634" s="675"/>
      <c r="Y634" s="675"/>
      <c r="Z634" s="675"/>
    </row>
    <row r="635" spans="1:26" ht="15">
      <c r="A635" s="675"/>
      <c r="B635" s="675"/>
      <c r="C635" s="675"/>
      <c r="D635" s="675"/>
      <c r="E635" s="675"/>
      <c r="F635" s="675"/>
      <c r="G635" s="675"/>
      <c r="H635" s="675"/>
      <c r="I635" s="675"/>
      <c r="J635" s="675"/>
      <c r="K635" s="675"/>
      <c r="L635" s="675"/>
      <c r="M635" s="675"/>
      <c r="N635" s="675"/>
      <c r="O635" s="675"/>
      <c r="P635" s="675"/>
      <c r="Q635" s="675"/>
      <c r="R635" s="675"/>
      <c r="S635" s="675"/>
      <c r="T635" s="675"/>
      <c r="U635" s="675"/>
      <c r="V635" s="675"/>
      <c r="W635" s="675"/>
      <c r="X635" s="675"/>
      <c r="Y635" s="675"/>
      <c r="Z635" s="675"/>
    </row>
    <row r="636" spans="1:26" ht="15">
      <c r="A636" s="675"/>
      <c r="B636" s="675"/>
      <c r="C636" s="675"/>
      <c r="D636" s="675"/>
      <c r="E636" s="675"/>
      <c r="F636" s="675"/>
      <c r="G636" s="675"/>
      <c r="H636" s="675"/>
      <c r="I636" s="675"/>
      <c r="J636" s="675"/>
      <c r="K636" s="675"/>
      <c r="L636" s="675"/>
      <c r="M636" s="675"/>
      <c r="N636" s="675"/>
      <c r="O636" s="675"/>
      <c r="P636" s="675"/>
      <c r="Q636" s="675"/>
      <c r="R636" s="675"/>
      <c r="S636" s="675"/>
      <c r="T636" s="675"/>
      <c r="U636" s="675"/>
      <c r="V636" s="675"/>
      <c r="W636" s="675"/>
      <c r="X636" s="675"/>
      <c r="Y636" s="675"/>
      <c r="Z636" s="675"/>
    </row>
    <row r="637" spans="1:26" ht="15">
      <c r="A637" s="675"/>
      <c r="B637" s="675"/>
      <c r="C637" s="675"/>
      <c r="D637" s="675"/>
      <c r="E637" s="675"/>
      <c r="F637" s="675"/>
      <c r="G637" s="675"/>
      <c r="H637" s="675"/>
      <c r="I637" s="675"/>
      <c r="J637" s="675"/>
      <c r="K637" s="675"/>
      <c r="L637" s="675"/>
      <c r="M637" s="675"/>
      <c r="N637" s="675"/>
      <c r="O637" s="675"/>
      <c r="P637" s="675"/>
      <c r="Q637" s="675"/>
      <c r="R637" s="675"/>
      <c r="S637" s="675"/>
      <c r="T637" s="675"/>
      <c r="U637" s="675"/>
      <c r="V637" s="675"/>
      <c r="W637" s="675"/>
      <c r="X637" s="675"/>
      <c r="Y637" s="675"/>
      <c r="Z637" s="675"/>
    </row>
    <row r="638" spans="1:26" ht="15">
      <c r="A638" s="675"/>
      <c r="B638" s="675"/>
      <c r="C638" s="675"/>
      <c r="D638" s="675"/>
      <c r="E638" s="675"/>
      <c r="F638" s="675"/>
      <c r="G638" s="675"/>
      <c r="H638" s="675"/>
      <c r="I638" s="675"/>
      <c r="J638" s="675"/>
      <c r="K638" s="675"/>
      <c r="L638" s="675"/>
      <c r="M638" s="675"/>
      <c r="N638" s="675"/>
      <c r="O638" s="675"/>
      <c r="P638" s="675"/>
      <c r="Q638" s="675"/>
      <c r="R638" s="675"/>
      <c r="S638" s="675"/>
      <c r="T638" s="675"/>
      <c r="U638" s="675"/>
      <c r="V638" s="675"/>
      <c r="W638" s="675"/>
      <c r="X638" s="675"/>
      <c r="Y638" s="675"/>
      <c r="Z638" s="675"/>
    </row>
    <row r="639" spans="1:26" ht="15">
      <c r="A639" s="675"/>
      <c r="B639" s="675"/>
      <c r="C639" s="675"/>
      <c r="D639" s="675"/>
      <c r="E639" s="675"/>
      <c r="F639" s="675"/>
      <c r="G639" s="675"/>
      <c r="H639" s="675"/>
      <c r="I639" s="675"/>
      <c r="J639" s="675"/>
      <c r="K639" s="675"/>
      <c r="L639" s="675"/>
      <c r="M639" s="675"/>
      <c r="N639" s="675"/>
      <c r="O639" s="675"/>
      <c r="P639" s="675"/>
      <c r="Q639" s="675"/>
      <c r="R639" s="675"/>
      <c r="S639" s="675"/>
      <c r="T639" s="675"/>
      <c r="U639" s="675"/>
      <c r="V639" s="675"/>
      <c r="W639" s="675"/>
      <c r="X639" s="675"/>
      <c r="Y639" s="675"/>
      <c r="Z639" s="675"/>
    </row>
    <row r="640" spans="1:26" ht="15">
      <c r="A640" s="675"/>
      <c r="B640" s="675"/>
      <c r="C640" s="675"/>
      <c r="D640" s="675"/>
      <c r="E640" s="675"/>
      <c r="F640" s="675"/>
      <c r="G640" s="675"/>
      <c r="H640" s="675"/>
      <c r="I640" s="675"/>
      <c r="J640" s="675"/>
      <c r="K640" s="675"/>
      <c r="L640" s="675"/>
      <c r="M640" s="675"/>
      <c r="N640" s="675"/>
      <c r="O640" s="675"/>
      <c r="P640" s="675"/>
      <c r="Q640" s="675"/>
      <c r="R640" s="675"/>
      <c r="S640" s="675"/>
      <c r="T640" s="675"/>
      <c r="U640" s="675"/>
      <c r="V640" s="675"/>
      <c r="W640" s="675"/>
      <c r="X640" s="675"/>
      <c r="Y640" s="675"/>
      <c r="Z640" s="675"/>
    </row>
    <row r="641" spans="1:26" ht="15">
      <c r="A641" s="675"/>
      <c r="B641" s="675"/>
      <c r="C641" s="675"/>
      <c r="D641" s="675"/>
      <c r="E641" s="675"/>
      <c r="F641" s="675"/>
      <c r="G641" s="675"/>
      <c r="H641" s="675"/>
      <c r="I641" s="675"/>
      <c r="J641" s="675"/>
      <c r="K641" s="675"/>
      <c r="L641" s="675"/>
      <c r="M641" s="675"/>
      <c r="N641" s="675"/>
      <c r="O641" s="675"/>
      <c r="P641" s="675"/>
      <c r="Q641" s="675"/>
      <c r="R641" s="675"/>
      <c r="S641" s="675"/>
      <c r="T641" s="675"/>
      <c r="U641" s="675"/>
      <c r="V641" s="675"/>
      <c r="W641" s="675"/>
      <c r="X641" s="675"/>
      <c r="Y641" s="675"/>
      <c r="Z641" s="675"/>
    </row>
    <row r="642" spans="1:26" ht="15">
      <c r="A642" s="675"/>
      <c r="B642" s="675"/>
      <c r="C642" s="675"/>
      <c r="D642" s="675"/>
      <c r="E642" s="675"/>
      <c r="F642" s="675"/>
      <c r="G642" s="675"/>
      <c r="H642" s="675"/>
      <c r="I642" s="675"/>
      <c r="J642" s="675"/>
      <c r="K642" s="675"/>
      <c r="L642" s="675"/>
      <c r="M642" s="675"/>
      <c r="N642" s="675"/>
      <c r="O642" s="675"/>
      <c r="P642" s="675"/>
      <c r="Q642" s="675"/>
      <c r="R642" s="675"/>
      <c r="S642" s="675"/>
      <c r="T642" s="675"/>
      <c r="U642" s="675"/>
      <c r="V642" s="675"/>
      <c r="W642" s="675"/>
      <c r="X642" s="675"/>
      <c r="Y642" s="675"/>
      <c r="Z642" s="675"/>
    </row>
    <row r="643" spans="1:26" ht="15">
      <c r="A643" s="675"/>
      <c r="B643" s="675"/>
      <c r="C643" s="675"/>
      <c r="D643" s="675"/>
      <c r="E643" s="675"/>
      <c r="F643" s="675"/>
      <c r="G643" s="675"/>
      <c r="H643" s="675"/>
      <c r="I643" s="675"/>
      <c r="J643" s="675"/>
      <c r="K643" s="675"/>
      <c r="L643" s="675"/>
      <c r="M643" s="675"/>
      <c r="N643" s="675"/>
      <c r="O643" s="675"/>
      <c r="P643" s="675"/>
      <c r="Q643" s="675"/>
      <c r="R643" s="675"/>
      <c r="S643" s="675"/>
      <c r="T643" s="675"/>
      <c r="U643" s="675"/>
      <c r="V643" s="675"/>
      <c r="W643" s="675"/>
      <c r="X643" s="675"/>
      <c r="Y643" s="675"/>
      <c r="Z643" s="675"/>
    </row>
    <row r="644" spans="1:26" ht="15">
      <c r="A644" s="675"/>
      <c r="B644" s="675"/>
      <c r="C644" s="675"/>
      <c r="D644" s="675"/>
      <c r="E644" s="675"/>
      <c r="F644" s="675"/>
      <c r="G644" s="675"/>
      <c r="H644" s="675"/>
      <c r="I644" s="675"/>
      <c r="J644" s="675"/>
      <c r="K644" s="675"/>
      <c r="L644" s="675"/>
      <c r="M644" s="675"/>
      <c r="N644" s="675"/>
      <c r="O644" s="675"/>
      <c r="P644" s="675"/>
      <c r="Q644" s="675"/>
      <c r="R644" s="675"/>
      <c r="S644" s="675"/>
      <c r="T644" s="675"/>
      <c r="U644" s="675"/>
      <c r="V644" s="675"/>
      <c r="W644" s="675"/>
      <c r="X644" s="675"/>
      <c r="Y644" s="675"/>
      <c r="Z644" s="675"/>
    </row>
    <row r="645" spans="1:26" ht="15">
      <c r="A645" s="675"/>
      <c r="B645" s="675"/>
      <c r="C645" s="675"/>
      <c r="D645" s="675"/>
      <c r="E645" s="675"/>
      <c r="F645" s="675"/>
      <c r="G645" s="675"/>
      <c r="H645" s="675"/>
      <c r="I645" s="675"/>
      <c r="J645" s="675"/>
      <c r="K645" s="675"/>
      <c r="L645" s="675"/>
      <c r="M645" s="675"/>
      <c r="N645" s="675"/>
      <c r="O645" s="675"/>
      <c r="P645" s="675"/>
      <c r="Q645" s="675"/>
      <c r="R645" s="675"/>
      <c r="S645" s="675"/>
      <c r="T645" s="675"/>
      <c r="U645" s="675"/>
      <c r="V645" s="675"/>
      <c r="W645" s="675"/>
      <c r="X645" s="675"/>
      <c r="Y645" s="675"/>
      <c r="Z645" s="675"/>
    </row>
    <row r="646" spans="1:26" ht="15">
      <c r="A646" s="675"/>
      <c r="B646" s="675"/>
      <c r="C646" s="675"/>
      <c r="D646" s="675"/>
      <c r="E646" s="675"/>
      <c r="F646" s="675"/>
      <c r="G646" s="675"/>
      <c r="H646" s="675"/>
      <c r="I646" s="675"/>
      <c r="J646" s="675"/>
      <c r="K646" s="675"/>
      <c r="L646" s="675"/>
      <c r="M646" s="675"/>
      <c r="N646" s="675"/>
      <c r="O646" s="675"/>
      <c r="P646" s="675"/>
      <c r="Q646" s="675"/>
      <c r="R646" s="675"/>
      <c r="S646" s="675"/>
      <c r="T646" s="675"/>
      <c r="U646" s="675"/>
      <c r="V646" s="675"/>
      <c r="W646" s="675"/>
      <c r="X646" s="675"/>
      <c r="Y646" s="675"/>
      <c r="Z646" s="675"/>
    </row>
    <row r="647" spans="1:26" ht="15">
      <c r="A647" s="675"/>
      <c r="B647" s="675"/>
      <c r="C647" s="675"/>
      <c r="D647" s="675"/>
      <c r="E647" s="675"/>
      <c r="F647" s="675"/>
      <c r="G647" s="675"/>
      <c r="H647" s="675"/>
      <c r="I647" s="675"/>
      <c r="J647" s="675"/>
      <c r="K647" s="675"/>
      <c r="L647" s="675"/>
      <c r="M647" s="675"/>
      <c r="N647" s="675"/>
      <c r="O647" s="675"/>
      <c r="P647" s="675"/>
      <c r="Q647" s="675"/>
      <c r="R647" s="675"/>
      <c r="S647" s="675"/>
      <c r="T647" s="675"/>
      <c r="U647" s="675"/>
      <c r="V647" s="675"/>
      <c r="W647" s="675"/>
      <c r="X647" s="675"/>
      <c r="Y647" s="675"/>
      <c r="Z647" s="675"/>
    </row>
    <row r="648" spans="1:26" ht="15">
      <c r="A648" s="675"/>
      <c r="B648" s="675"/>
      <c r="C648" s="675"/>
      <c r="D648" s="675"/>
      <c r="E648" s="675"/>
      <c r="F648" s="675"/>
      <c r="G648" s="675"/>
      <c r="H648" s="675"/>
      <c r="I648" s="675"/>
      <c r="J648" s="675"/>
      <c r="K648" s="675"/>
      <c r="L648" s="675"/>
      <c r="M648" s="675"/>
      <c r="N648" s="675"/>
      <c r="O648" s="675"/>
      <c r="P648" s="675"/>
      <c r="Q648" s="675"/>
      <c r="R648" s="675"/>
      <c r="S648" s="675"/>
      <c r="T648" s="675"/>
      <c r="U648" s="675"/>
      <c r="V648" s="675"/>
      <c r="W648" s="675"/>
      <c r="X648" s="675"/>
      <c r="Y648" s="675"/>
      <c r="Z648" s="675"/>
    </row>
    <row r="649" spans="1:26" ht="15">
      <c r="A649" s="675"/>
      <c r="B649" s="675"/>
      <c r="C649" s="675"/>
      <c r="D649" s="675"/>
      <c r="E649" s="675"/>
      <c r="F649" s="675"/>
      <c r="G649" s="675"/>
      <c r="H649" s="675"/>
      <c r="I649" s="675"/>
      <c r="J649" s="675"/>
      <c r="K649" s="675"/>
      <c r="L649" s="675"/>
      <c r="M649" s="675"/>
      <c r="N649" s="675"/>
      <c r="O649" s="675"/>
      <c r="P649" s="675"/>
      <c r="Q649" s="675"/>
      <c r="R649" s="675"/>
      <c r="S649" s="675"/>
      <c r="T649" s="675"/>
      <c r="U649" s="675"/>
      <c r="V649" s="675"/>
      <c r="W649" s="675"/>
      <c r="X649" s="675"/>
      <c r="Y649" s="675"/>
      <c r="Z649" s="675"/>
    </row>
    <row r="650" spans="1:26" ht="15">
      <c r="A650" s="675"/>
      <c r="B650" s="675"/>
      <c r="C650" s="675"/>
      <c r="D650" s="675"/>
      <c r="E650" s="675"/>
      <c r="F650" s="675"/>
      <c r="G650" s="675"/>
      <c r="H650" s="675"/>
      <c r="I650" s="675"/>
      <c r="J650" s="675"/>
      <c r="K650" s="675"/>
      <c r="L650" s="675"/>
      <c r="M650" s="675"/>
      <c r="N650" s="675"/>
      <c r="O650" s="675"/>
      <c r="P650" s="675"/>
      <c r="Q650" s="675"/>
      <c r="R650" s="675"/>
      <c r="S650" s="675"/>
      <c r="T650" s="675"/>
      <c r="U650" s="675"/>
      <c r="V650" s="675"/>
      <c r="W650" s="675"/>
      <c r="X650" s="675"/>
      <c r="Y650" s="675"/>
      <c r="Z650" s="675"/>
    </row>
    <row r="651" spans="1:26" ht="15">
      <c r="A651" s="675"/>
      <c r="B651" s="675"/>
      <c r="C651" s="675"/>
      <c r="D651" s="675"/>
      <c r="E651" s="675"/>
      <c r="F651" s="675"/>
      <c r="G651" s="675"/>
      <c r="H651" s="675"/>
      <c r="I651" s="675"/>
      <c r="J651" s="675"/>
      <c r="K651" s="675"/>
      <c r="L651" s="675"/>
      <c r="M651" s="675"/>
      <c r="N651" s="675"/>
      <c r="O651" s="675"/>
      <c r="P651" s="675"/>
      <c r="Q651" s="675"/>
      <c r="R651" s="675"/>
      <c r="S651" s="675"/>
      <c r="T651" s="675"/>
      <c r="U651" s="675"/>
      <c r="V651" s="675"/>
      <c r="W651" s="675"/>
      <c r="X651" s="675"/>
      <c r="Y651" s="675"/>
      <c r="Z651" s="675"/>
    </row>
    <row r="652" spans="1:26" ht="15">
      <c r="A652" s="675"/>
      <c r="B652" s="675"/>
      <c r="C652" s="675"/>
      <c r="D652" s="675"/>
      <c r="E652" s="675"/>
      <c r="F652" s="675"/>
      <c r="G652" s="675"/>
      <c r="H652" s="675"/>
      <c r="I652" s="675"/>
      <c r="J652" s="675"/>
      <c r="K652" s="675"/>
      <c r="L652" s="675"/>
      <c r="M652" s="675"/>
      <c r="N652" s="675"/>
      <c r="O652" s="675"/>
      <c r="P652" s="675"/>
      <c r="Q652" s="675"/>
      <c r="R652" s="675"/>
      <c r="S652" s="675"/>
      <c r="T652" s="675"/>
      <c r="U652" s="675"/>
      <c r="V652" s="675"/>
      <c r="W652" s="675"/>
      <c r="X652" s="675"/>
      <c r="Y652" s="675"/>
      <c r="Z652" s="675"/>
    </row>
    <row r="653" spans="1:26" ht="15">
      <c r="A653" s="675"/>
      <c r="B653" s="675"/>
      <c r="C653" s="675"/>
      <c r="D653" s="675"/>
      <c r="E653" s="675"/>
      <c r="F653" s="675"/>
      <c r="G653" s="675"/>
      <c r="H653" s="675"/>
      <c r="I653" s="675"/>
      <c r="J653" s="675"/>
      <c r="K653" s="675"/>
      <c r="L653" s="675"/>
      <c r="M653" s="675"/>
      <c r="N653" s="675"/>
      <c r="O653" s="675"/>
      <c r="P653" s="675"/>
      <c r="Q653" s="675"/>
      <c r="R653" s="675"/>
      <c r="S653" s="675"/>
      <c r="T653" s="675"/>
      <c r="U653" s="675"/>
      <c r="V653" s="675"/>
      <c r="W653" s="675"/>
      <c r="X653" s="675"/>
      <c r="Y653" s="675"/>
      <c r="Z653" s="675"/>
    </row>
    <row r="654" spans="1:26" ht="15">
      <c r="A654" s="675"/>
      <c r="B654" s="675"/>
      <c r="C654" s="675"/>
      <c r="D654" s="675"/>
      <c r="E654" s="675"/>
      <c r="F654" s="675"/>
      <c r="G654" s="675"/>
      <c r="H654" s="675"/>
      <c r="I654" s="675"/>
      <c r="J654" s="675"/>
      <c r="K654" s="675"/>
      <c r="L654" s="675"/>
      <c r="M654" s="675"/>
      <c r="N654" s="675"/>
      <c r="O654" s="675"/>
      <c r="P654" s="675"/>
      <c r="Q654" s="675"/>
      <c r="R654" s="675"/>
      <c r="S654" s="675"/>
      <c r="T654" s="675"/>
      <c r="U654" s="675"/>
      <c r="V654" s="675"/>
      <c r="W654" s="675"/>
      <c r="X654" s="675"/>
      <c r="Y654" s="675"/>
      <c r="Z654" s="675"/>
    </row>
    <row r="655" spans="1:26" ht="15">
      <c r="A655" s="675"/>
      <c r="B655" s="675"/>
      <c r="C655" s="675"/>
      <c r="D655" s="675"/>
      <c r="E655" s="675"/>
      <c r="F655" s="675"/>
      <c r="G655" s="675"/>
      <c r="H655" s="675"/>
      <c r="I655" s="675"/>
      <c r="J655" s="675"/>
      <c r="K655" s="675"/>
      <c r="L655" s="675"/>
      <c r="M655" s="675"/>
      <c r="N655" s="675"/>
      <c r="O655" s="675"/>
      <c r="P655" s="675"/>
      <c r="Q655" s="675"/>
      <c r="R655" s="675"/>
      <c r="S655" s="675"/>
      <c r="T655" s="675"/>
      <c r="U655" s="675"/>
      <c r="V655" s="675"/>
      <c r="W655" s="675"/>
      <c r="X655" s="675"/>
      <c r="Y655" s="675"/>
      <c r="Z655" s="675"/>
    </row>
    <row r="656" spans="1:26" ht="15">
      <c r="A656" s="675"/>
      <c r="B656" s="675"/>
      <c r="C656" s="675"/>
      <c r="D656" s="675"/>
      <c r="E656" s="675"/>
      <c r="F656" s="675"/>
      <c r="G656" s="675"/>
      <c r="H656" s="675"/>
      <c r="I656" s="675"/>
      <c r="J656" s="675"/>
      <c r="K656" s="675"/>
      <c r="L656" s="675"/>
      <c r="M656" s="675"/>
      <c r="N656" s="675"/>
      <c r="O656" s="675"/>
      <c r="P656" s="675"/>
      <c r="Q656" s="675"/>
      <c r="R656" s="675"/>
      <c r="S656" s="675"/>
      <c r="T656" s="675"/>
      <c r="U656" s="675"/>
      <c r="V656" s="675"/>
      <c r="W656" s="675"/>
      <c r="X656" s="675"/>
      <c r="Y656" s="675"/>
      <c r="Z656" s="675"/>
    </row>
    <row r="657" spans="1:26" ht="15">
      <c r="A657" s="675"/>
      <c r="B657" s="675"/>
      <c r="C657" s="675"/>
      <c r="D657" s="675"/>
      <c r="E657" s="675"/>
      <c r="F657" s="675"/>
      <c r="G657" s="675"/>
      <c r="H657" s="675"/>
      <c r="I657" s="675"/>
      <c r="J657" s="675"/>
      <c r="K657" s="675"/>
      <c r="L657" s="675"/>
      <c r="M657" s="675"/>
      <c r="N657" s="675"/>
      <c r="O657" s="675"/>
      <c r="P657" s="675"/>
      <c r="Q657" s="675"/>
      <c r="R657" s="675"/>
      <c r="S657" s="675"/>
      <c r="T657" s="675"/>
      <c r="U657" s="675"/>
      <c r="V657" s="675"/>
      <c r="W657" s="675"/>
      <c r="X657" s="675"/>
      <c r="Y657" s="675"/>
      <c r="Z657" s="675"/>
    </row>
    <row r="658" spans="1:26" ht="15">
      <c r="A658" s="675"/>
      <c r="B658" s="675"/>
      <c r="C658" s="675"/>
      <c r="D658" s="675"/>
      <c r="E658" s="675"/>
      <c r="F658" s="675"/>
      <c r="G658" s="675"/>
      <c r="H658" s="675"/>
      <c r="I658" s="675"/>
      <c r="J658" s="675"/>
      <c r="K658" s="675"/>
      <c r="L658" s="675"/>
      <c r="M658" s="675"/>
      <c r="N658" s="675"/>
      <c r="O658" s="675"/>
      <c r="P658" s="675"/>
      <c r="Q658" s="675"/>
      <c r="R658" s="675"/>
      <c r="S658" s="675"/>
      <c r="T658" s="675"/>
      <c r="U658" s="675"/>
      <c r="V658" s="675"/>
      <c r="W658" s="675"/>
      <c r="X658" s="675"/>
      <c r="Y658" s="675"/>
      <c r="Z658" s="675"/>
    </row>
    <row r="659" spans="1:26" ht="15">
      <c r="A659" s="675"/>
      <c r="B659" s="675"/>
      <c r="C659" s="675"/>
      <c r="D659" s="675"/>
      <c r="E659" s="675"/>
      <c r="F659" s="675"/>
      <c r="G659" s="675"/>
      <c r="H659" s="675"/>
      <c r="I659" s="675"/>
      <c r="J659" s="675"/>
      <c r="K659" s="675"/>
      <c r="L659" s="675"/>
      <c r="M659" s="675"/>
      <c r="N659" s="675"/>
      <c r="O659" s="675"/>
      <c r="P659" s="675"/>
      <c r="Q659" s="675"/>
      <c r="R659" s="675"/>
      <c r="S659" s="675"/>
      <c r="T659" s="675"/>
      <c r="U659" s="675"/>
      <c r="V659" s="675"/>
      <c r="W659" s="675"/>
      <c r="X659" s="675"/>
      <c r="Y659" s="675"/>
      <c r="Z659" s="675"/>
    </row>
    <row r="660" spans="1:26" ht="15">
      <c r="A660" s="675"/>
      <c r="B660" s="675"/>
      <c r="C660" s="675"/>
      <c r="D660" s="675"/>
      <c r="E660" s="675"/>
      <c r="F660" s="675"/>
      <c r="G660" s="675"/>
      <c r="H660" s="675"/>
      <c r="I660" s="675"/>
      <c r="J660" s="675"/>
      <c r="K660" s="675"/>
      <c r="L660" s="675"/>
      <c r="M660" s="675"/>
      <c r="N660" s="675"/>
      <c r="O660" s="675"/>
      <c r="P660" s="675"/>
      <c r="Q660" s="675"/>
      <c r="R660" s="675"/>
      <c r="S660" s="675"/>
      <c r="T660" s="675"/>
      <c r="U660" s="675"/>
      <c r="V660" s="675"/>
      <c r="W660" s="675"/>
      <c r="X660" s="675"/>
      <c r="Y660" s="675"/>
      <c r="Z660" s="675"/>
    </row>
    <row r="661" spans="1:26" ht="15">
      <c r="A661" s="675"/>
      <c r="B661" s="675"/>
      <c r="C661" s="675"/>
      <c r="D661" s="675"/>
      <c r="E661" s="675"/>
      <c r="F661" s="675"/>
      <c r="G661" s="675"/>
      <c r="H661" s="675"/>
      <c r="I661" s="675"/>
      <c r="J661" s="675"/>
      <c r="K661" s="675"/>
      <c r="L661" s="675"/>
      <c r="M661" s="675"/>
      <c r="N661" s="675"/>
      <c r="O661" s="675"/>
      <c r="P661" s="675"/>
      <c r="Q661" s="675"/>
      <c r="R661" s="675"/>
      <c r="S661" s="675"/>
      <c r="T661" s="675"/>
      <c r="U661" s="675"/>
      <c r="V661" s="675"/>
      <c r="W661" s="675"/>
      <c r="X661" s="675"/>
      <c r="Y661" s="675"/>
      <c r="Z661" s="675"/>
    </row>
    <row r="662" spans="1:26" ht="15">
      <c r="A662" s="675"/>
      <c r="B662" s="675"/>
      <c r="C662" s="675"/>
      <c r="D662" s="675"/>
      <c r="E662" s="675"/>
      <c r="F662" s="675"/>
      <c r="G662" s="675"/>
      <c r="H662" s="675"/>
      <c r="I662" s="675"/>
      <c r="J662" s="675"/>
      <c r="K662" s="675"/>
      <c r="L662" s="675"/>
      <c r="M662" s="675"/>
      <c r="N662" s="675"/>
      <c r="O662" s="675"/>
      <c r="P662" s="675"/>
      <c r="Q662" s="675"/>
      <c r="R662" s="675"/>
      <c r="S662" s="675"/>
      <c r="T662" s="675"/>
      <c r="U662" s="675"/>
      <c r="V662" s="675"/>
      <c r="W662" s="675"/>
      <c r="X662" s="675"/>
      <c r="Y662" s="675"/>
      <c r="Z662" s="675"/>
    </row>
    <row r="663" spans="1:26" ht="15">
      <c r="A663" s="675"/>
      <c r="B663" s="675"/>
      <c r="C663" s="675"/>
      <c r="D663" s="675"/>
      <c r="E663" s="675"/>
      <c r="F663" s="675"/>
      <c r="G663" s="675"/>
      <c r="H663" s="675"/>
      <c r="I663" s="675"/>
      <c r="J663" s="675"/>
      <c r="K663" s="675"/>
      <c r="L663" s="675"/>
      <c r="M663" s="675"/>
      <c r="N663" s="675"/>
      <c r="O663" s="675"/>
      <c r="P663" s="675"/>
      <c r="Q663" s="675"/>
      <c r="R663" s="675"/>
      <c r="S663" s="675"/>
      <c r="T663" s="675"/>
      <c r="U663" s="675"/>
      <c r="V663" s="675"/>
      <c r="W663" s="675"/>
      <c r="X663" s="675"/>
      <c r="Y663" s="675"/>
      <c r="Z663" s="675"/>
    </row>
    <row r="664" spans="1:26" ht="15">
      <c r="A664" s="675"/>
      <c r="B664" s="675"/>
      <c r="C664" s="675"/>
      <c r="D664" s="675"/>
      <c r="E664" s="675"/>
      <c r="F664" s="675"/>
      <c r="G664" s="675"/>
      <c r="H664" s="675"/>
      <c r="I664" s="675"/>
      <c r="J664" s="675"/>
      <c r="K664" s="675"/>
      <c r="L664" s="675"/>
      <c r="M664" s="675"/>
      <c r="N664" s="675"/>
      <c r="O664" s="675"/>
      <c r="P664" s="675"/>
      <c r="Q664" s="675"/>
      <c r="R664" s="675"/>
      <c r="S664" s="675"/>
      <c r="T664" s="675"/>
      <c r="U664" s="675"/>
      <c r="V664" s="675"/>
      <c r="W664" s="675"/>
      <c r="X664" s="675"/>
      <c r="Y664" s="675"/>
      <c r="Z664" s="675"/>
    </row>
    <row r="665" spans="1:26" ht="15">
      <c r="A665" s="675"/>
      <c r="B665" s="675"/>
      <c r="C665" s="675"/>
      <c r="D665" s="675"/>
      <c r="E665" s="675"/>
      <c r="F665" s="675"/>
      <c r="G665" s="675"/>
      <c r="H665" s="675"/>
      <c r="I665" s="675"/>
      <c r="J665" s="675"/>
      <c r="K665" s="675"/>
      <c r="L665" s="675"/>
      <c r="M665" s="675"/>
      <c r="N665" s="675"/>
      <c r="O665" s="675"/>
      <c r="P665" s="675"/>
      <c r="Q665" s="675"/>
      <c r="R665" s="675"/>
      <c r="S665" s="675"/>
      <c r="T665" s="675"/>
      <c r="U665" s="675"/>
      <c r="V665" s="675"/>
      <c r="W665" s="675"/>
      <c r="X665" s="675"/>
      <c r="Y665" s="675"/>
      <c r="Z665" s="675"/>
    </row>
    <row r="666" spans="1:26" ht="15">
      <c r="A666" s="675"/>
      <c r="B666" s="675"/>
      <c r="C666" s="675"/>
      <c r="D666" s="675"/>
      <c r="E666" s="675"/>
      <c r="F666" s="675"/>
      <c r="G666" s="675"/>
      <c r="H666" s="675"/>
      <c r="I666" s="675"/>
      <c r="J666" s="675"/>
      <c r="K666" s="675"/>
      <c r="L666" s="675"/>
      <c r="M666" s="675"/>
      <c r="N666" s="675"/>
      <c r="O666" s="675"/>
      <c r="P666" s="675"/>
      <c r="Q666" s="675"/>
      <c r="R666" s="675"/>
      <c r="S666" s="675"/>
      <c r="T666" s="675"/>
      <c r="U666" s="675"/>
      <c r="V666" s="675"/>
      <c r="W666" s="675"/>
      <c r="X666" s="675"/>
      <c r="Y666" s="675"/>
      <c r="Z666" s="675"/>
    </row>
    <row r="667" spans="1:26" ht="15">
      <c r="A667" s="675"/>
      <c r="B667" s="675"/>
      <c r="C667" s="675"/>
      <c r="D667" s="675"/>
      <c r="E667" s="675"/>
      <c r="F667" s="675"/>
      <c r="G667" s="675"/>
      <c r="H667" s="675"/>
      <c r="I667" s="675"/>
      <c r="J667" s="675"/>
      <c r="K667" s="675"/>
      <c r="L667" s="675"/>
      <c r="M667" s="675"/>
      <c r="N667" s="675"/>
      <c r="O667" s="675"/>
      <c r="P667" s="675"/>
      <c r="Q667" s="675"/>
      <c r="R667" s="675"/>
      <c r="S667" s="675"/>
      <c r="T667" s="675"/>
      <c r="U667" s="675"/>
      <c r="V667" s="675"/>
      <c r="W667" s="675"/>
      <c r="X667" s="675"/>
      <c r="Y667" s="675"/>
      <c r="Z667" s="675"/>
    </row>
    <row r="668" spans="1:26" ht="15">
      <c r="A668" s="675"/>
      <c r="B668" s="675"/>
      <c r="C668" s="675"/>
      <c r="D668" s="675"/>
      <c r="E668" s="675"/>
      <c r="F668" s="675"/>
      <c r="G668" s="675"/>
      <c r="H668" s="675"/>
      <c r="I668" s="675"/>
      <c r="J668" s="675"/>
      <c r="K668" s="675"/>
      <c r="L668" s="675"/>
      <c r="M668" s="675"/>
      <c r="N668" s="675"/>
      <c r="O668" s="675"/>
      <c r="P668" s="675"/>
      <c r="Q668" s="675"/>
      <c r="R668" s="675"/>
      <c r="S668" s="675"/>
      <c r="T668" s="675"/>
      <c r="U668" s="675"/>
      <c r="V668" s="675"/>
      <c r="W668" s="675"/>
      <c r="X668" s="675"/>
      <c r="Y668" s="675"/>
      <c r="Z668" s="675"/>
    </row>
    <row r="669" spans="1:26" ht="15">
      <c r="A669" s="675"/>
      <c r="B669" s="675"/>
      <c r="C669" s="675"/>
      <c r="D669" s="675"/>
      <c r="E669" s="675"/>
      <c r="F669" s="675"/>
      <c r="G669" s="675"/>
      <c r="H669" s="675"/>
      <c r="I669" s="675"/>
      <c r="J669" s="675"/>
      <c r="K669" s="675"/>
      <c r="L669" s="675"/>
      <c r="M669" s="675"/>
      <c r="N669" s="675"/>
      <c r="O669" s="675"/>
      <c r="P669" s="675"/>
      <c r="Q669" s="675"/>
      <c r="R669" s="675"/>
      <c r="S669" s="675"/>
      <c r="T669" s="675"/>
      <c r="U669" s="675"/>
      <c r="V669" s="675"/>
      <c r="W669" s="675"/>
      <c r="X669" s="675"/>
      <c r="Y669" s="675"/>
      <c r="Z669" s="675"/>
    </row>
    <row r="670" spans="1:26" ht="15">
      <c r="A670" s="675"/>
      <c r="B670" s="675"/>
      <c r="C670" s="675"/>
      <c r="D670" s="675"/>
      <c r="E670" s="675"/>
      <c r="F670" s="675"/>
      <c r="G670" s="675"/>
      <c r="H670" s="675"/>
      <c r="I670" s="675"/>
      <c r="J670" s="675"/>
      <c r="K670" s="675"/>
      <c r="L670" s="675"/>
      <c r="M670" s="675"/>
      <c r="N670" s="675"/>
      <c r="O670" s="675"/>
      <c r="P670" s="675"/>
      <c r="Q670" s="675"/>
      <c r="R670" s="675"/>
      <c r="S670" s="675"/>
      <c r="T670" s="675"/>
      <c r="U670" s="675"/>
      <c r="V670" s="675"/>
      <c r="W670" s="675"/>
      <c r="X670" s="675"/>
      <c r="Y670" s="675"/>
      <c r="Z670" s="675"/>
    </row>
    <row r="671" spans="1:26" ht="15">
      <c r="A671" s="675"/>
      <c r="B671" s="675"/>
      <c r="C671" s="675"/>
      <c r="D671" s="675"/>
      <c r="E671" s="675"/>
      <c r="F671" s="675"/>
      <c r="G671" s="675"/>
      <c r="H671" s="675"/>
      <c r="I671" s="675"/>
      <c r="J671" s="675"/>
      <c r="K671" s="675"/>
      <c r="L671" s="675"/>
      <c r="M671" s="675"/>
      <c r="N671" s="675"/>
      <c r="O671" s="675"/>
      <c r="P671" s="675"/>
      <c r="Q671" s="675"/>
      <c r="R671" s="675"/>
      <c r="S671" s="675"/>
      <c r="T671" s="675"/>
      <c r="U671" s="675"/>
      <c r="V671" s="675"/>
      <c r="W671" s="675"/>
      <c r="X671" s="675"/>
      <c r="Y671" s="675"/>
      <c r="Z671" s="675"/>
    </row>
    <row r="672" spans="1:26" ht="15">
      <c r="A672" s="675"/>
      <c r="B672" s="675"/>
      <c r="C672" s="675"/>
      <c r="D672" s="675"/>
      <c r="E672" s="675"/>
      <c r="F672" s="675"/>
      <c r="G672" s="675"/>
      <c r="H672" s="675"/>
      <c r="I672" s="675"/>
      <c r="J672" s="675"/>
      <c r="K672" s="675"/>
      <c r="L672" s="675"/>
      <c r="M672" s="675"/>
      <c r="N672" s="675"/>
      <c r="O672" s="675"/>
      <c r="P672" s="675"/>
      <c r="Q672" s="675"/>
      <c r="R672" s="675"/>
      <c r="S672" s="675"/>
      <c r="T672" s="675"/>
      <c r="U672" s="675"/>
      <c r="V672" s="675"/>
      <c r="W672" s="675"/>
      <c r="X672" s="675"/>
      <c r="Y672" s="675"/>
      <c r="Z672" s="675"/>
    </row>
    <row r="673" spans="1:26" ht="15">
      <c r="A673" s="675"/>
      <c r="B673" s="675"/>
      <c r="C673" s="675"/>
      <c r="D673" s="675"/>
      <c r="E673" s="675"/>
      <c r="F673" s="675"/>
      <c r="G673" s="675"/>
      <c r="H673" s="675"/>
      <c r="I673" s="675"/>
      <c r="J673" s="675"/>
      <c r="K673" s="675"/>
      <c r="L673" s="675"/>
      <c r="M673" s="675"/>
      <c r="N673" s="675"/>
      <c r="O673" s="675"/>
      <c r="P673" s="675"/>
      <c r="Q673" s="675"/>
      <c r="R673" s="675"/>
      <c r="S673" s="675"/>
      <c r="T673" s="675"/>
      <c r="U673" s="675"/>
      <c r="V673" s="675"/>
      <c r="W673" s="675"/>
      <c r="X673" s="675"/>
      <c r="Y673" s="675"/>
      <c r="Z673" s="675"/>
    </row>
    <row r="674" spans="1:26" ht="15">
      <c r="A674" s="675"/>
      <c r="B674" s="675"/>
      <c r="C674" s="675"/>
      <c r="D674" s="675"/>
      <c r="E674" s="675"/>
      <c r="F674" s="675"/>
      <c r="G674" s="675"/>
      <c r="H674" s="675"/>
      <c r="I674" s="675"/>
      <c r="J674" s="675"/>
      <c r="K674" s="675"/>
      <c r="L674" s="675"/>
      <c r="M674" s="675"/>
      <c r="N674" s="675"/>
      <c r="O674" s="675"/>
      <c r="P674" s="675"/>
      <c r="Q674" s="675"/>
      <c r="R674" s="675"/>
      <c r="S674" s="675"/>
      <c r="T674" s="675"/>
      <c r="U674" s="675"/>
      <c r="V674" s="675"/>
      <c r="W674" s="675"/>
      <c r="X674" s="675"/>
      <c r="Y674" s="675"/>
      <c r="Z674" s="675"/>
    </row>
    <row r="675" spans="1:26" ht="15">
      <c r="A675" s="675"/>
      <c r="B675" s="675"/>
      <c r="C675" s="675"/>
      <c r="D675" s="675"/>
      <c r="E675" s="675"/>
      <c r="F675" s="675"/>
      <c r="G675" s="675"/>
      <c r="H675" s="675"/>
      <c r="I675" s="675"/>
      <c r="J675" s="675"/>
      <c r="K675" s="675"/>
      <c r="L675" s="675"/>
      <c r="M675" s="675"/>
      <c r="N675" s="675"/>
      <c r="O675" s="675"/>
      <c r="P675" s="675"/>
      <c r="Q675" s="675"/>
      <c r="R675" s="675"/>
      <c r="S675" s="675"/>
      <c r="T675" s="675"/>
      <c r="U675" s="675"/>
      <c r="V675" s="675"/>
      <c r="W675" s="675"/>
      <c r="X675" s="675"/>
      <c r="Y675" s="675"/>
      <c r="Z675" s="675"/>
    </row>
    <row r="676" spans="1:26" ht="15">
      <c r="A676" s="675"/>
      <c r="B676" s="675"/>
      <c r="C676" s="675"/>
      <c r="D676" s="675"/>
      <c r="E676" s="675"/>
      <c r="F676" s="675"/>
      <c r="G676" s="675"/>
      <c r="H676" s="675"/>
      <c r="I676" s="675"/>
      <c r="J676" s="675"/>
      <c r="K676" s="675"/>
      <c r="L676" s="675"/>
      <c r="M676" s="675"/>
      <c r="N676" s="675"/>
      <c r="O676" s="675"/>
      <c r="P676" s="675"/>
      <c r="Q676" s="675"/>
      <c r="R676" s="675"/>
      <c r="S676" s="675"/>
      <c r="T676" s="675"/>
      <c r="U676" s="675"/>
      <c r="V676" s="675"/>
      <c r="W676" s="675"/>
      <c r="X676" s="675"/>
      <c r="Y676" s="675"/>
      <c r="Z676" s="675"/>
    </row>
    <row r="677" spans="1:26" ht="15">
      <c r="A677" s="675"/>
      <c r="B677" s="675"/>
      <c r="C677" s="675"/>
      <c r="D677" s="675"/>
      <c r="E677" s="675"/>
      <c r="F677" s="675"/>
      <c r="G677" s="675"/>
      <c r="H677" s="675"/>
      <c r="I677" s="675"/>
      <c r="J677" s="675"/>
      <c r="K677" s="675"/>
      <c r="L677" s="675"/>
      <c r="M677" s="675"/>
      <c r="N677" s="675"/>
      <c r="O677" s="675"/>
      <c r="P677" s="675"/>
      <c r="Q677" s="675"/>
      <c r="R677" s="675"/>
      <c r="S677" s="675"/>
      <c r="T677" s="675"/>
      <c r="U677" s="675"/>
      <c r="V677" s="675"/>
      <c r="W677" s="675"/>
      <c r="X677" s="675"/>
      <c r="Y677" s="675"/>
      <c r="Z677" s="675"/>
    </row>
    <row r="678" spans="1:26" ht="15">
      <c r="A678" s="675"/>
      <c r="B678" s="675"/>
      <c r="C678" s="675"/>
      <c r="D678" s="675"/>
      <c r="E678" s="675"/>
      <c r="F678" s="675"/>
      <c r="G678" s="675"/>
      <c r="H678" s="675"/>
      <c r="I678" s="675"/>
      <c r="J678" s="675"/>
      <c r="K678" s="675"/>
      <c r="L678" s="675"/>
      <c r="M678" s="675"/>
      <c r="N678" s="675"/>
      <c r="O678" s="675"/>
      <c r="P678" s="675"/>
      <c r="Q678" s="675"/>
      <c r="R678" s="675"/>
      <c r="S678" s="675"/>
      <c r="T678" s="675"/>
      <c r="U678" s="675"/>
      <c r="V678" s="675"/>
      <c r="W678" s="675"/>
      <c r="X678" s="675"/>
      <c r="Y678" s="675"/>
      <c r="Z678" s="675"/>
    </row>
    <row r="679" spans="1:26" ht="15">
      <c r="A679" s="675"/>
      <c r="B679" s="675"/>
      <c r="C679" s="675"/>
      <c r="D679" s="675"/>
      <c r="E679" s="675"/>
      <c r="F679" s="675"/>
      <c r="G679" s="675"/>
      <c r="H679" s="675"/>
      <c r="I679" s="675"/>
      <c r="J679" s="675"/>
      <c r="K679" s="675"/>
      <c r="L679" s="675"/>
      <c r="M679" s="675"/>
      <c r="N679" s="675"/>
      <c r="O679" s="675"/>
      <c r="P679" s="675"/>
      <c r="Q679" s="675"/>
      <c r="R679" s="675"/>
      <c r="S679" s="675"/>
      <c r="T679" s="675"/>
      <c r="U679" s="675"/>
      <c r="V679" s="675"/>
      <c r="W679" s="675"/>
      <c r="X679" s="675"/>
      <c r="Y679" s="675"/>
      <c r="Z679" s="675"/>
    </row>
    <row r="680" spans="1:26" ht="15">
      <c r="A680" s="675"/>
      <c r="B680" s="675"/>
      <c r="C680" s="675"/>
      <c r="D680" s="675"/>
      <c r="E680" s="675"/>
      <c r="F680" s="675"/>
      <c r="G680" s="675"/>
      <c r="H680" s="675"/>
      <c r="I680" s="675"/>
      <c r="J680" s="675"/>
      <c r="K680" s="675"/>
      <c r="L680" s="675"/>
      <c r="M680" s="675"/>
      <c r="N680" s="675"/>
      <c r="O680" s="675"/>
      <c r="P680" s="675"/>
      <c r="Q680" s="675"/>
      <c r="R680" s="675"/>
      <c r="S680" s="675"/>
      <c r="T680" s="675"/>
      <c r="U680" s="675"/>
      <c r="V680" s="675"/>
      <c r="W680" s="675"/>
      <c r="X680" s="675"/>
      <c r="Y680" s="675"/>
      <c r="Z680" s="675"/>
    </row>
    <row r="681" spans="1:26" ht="15">
      <c r="A681" s="675"/>
      <c r="B681" s="675"/>
      <c r="C681" s="675"/>
      <c r="D681" s="675"/>
      <c r="E681" s="675"/>
      <c r="F681" s="675"/>
      <c r="G681" s="675"/>
      <c r="H681" s="675"/>
      <c r="I681" s="675"/>
      <c r="J681" s="675"/>
      <c r="K681" s="675"/>
      <c r="L681" s="675"/>
      <c r="M681" s="675"/>
      <c r="N681" s="675"/>
      <c r="O681" s="675"/>
      <c r="P681" s="675"/>
      <c r="Q681" s="675"/>
      <c r="R681" s="675"/>
      <c r="S681" s="675"/>
      <c r="T681" s="675"/>
      <c r="U681" s="675"/>
      <c r="V681" s="675"/>
      <c r="W681" s="675"/>
      <c r="X681" s="675"/>
      <c r="Y681" s="675"/>
      <c r="Z681" s="675"/>
    </row>
    <row r="682" spans="1:26" ht="15">
      <c r="A682" s="675"/>
      <c r="B682" s="675"/>
      <c r="C682" s="675"/>
      <c r="D682" s="675"/>
      <c r="E682" s="675"/>
      <c r="F682" s="675"/>
      <c r="G682" s="675"/>
      <c r="H682" s="675"/>
      <c r="I682" s="675"/>
      <c r="J682" s="675"/>
      <c r="K682" s="675"/>
      <c r="L682" s="675"/>
      <c r="M682" s="675"/>
      <c r="N682" s="675"/>
      <c r="O682" s="675"/>
      <c r="P682" s="675"/>
      <c r="Q682" s="675"/>
      <c r="R682" s="675"/>
      <c r="S682" s="675"/>
      <c r="T682" s="675"/>
      <c r="U682" s="675"/>
      <c r="V682" s="675"/>
      <c r="W682" s="675"/>
      <c r="X682" s="675"/>
      <c r="Y682" s="675"/>
      <c r="Z682" s="675"/>
    </row>
    <row r="683" spans="1:26" ht="15">
      <c r="A683" s="675"/>
      <c r="B683" s="675"/>
      <c r="C683" s="675"/>
      <c r="D683" s="675"/>
      <c r="E683" s="675"/>
      <c r="F683" s="675"/>
      <c r="G683" s="675"/>
      <c r="H683" s="675"/>
      <c r="I683" s="675"/>
      <c r="J683" s="675"/>
      <c r="K683" s="675"/>
      <c r="L683" s="675"/>
      <c r="M683" s="675"/>
      <c r="N683" s="675"/>
      <c r="O683" s="675"/>
      <c r="P683" s="675"/>
      <c r="Q683" s="675"/>
      <c r="R683" s="675"/>
      <c r="S683" s="675"/>
      <c r="T683" s="675"/>
      <c r="U683" s="675"/>
      <c r="V683" s="675"/>
      <c r="W683" s="675"/>
      <c r="X683" s="675"/>
      <c r="Y683" s="675"/>
      <c r="Z683" s="675"/>
    </row>
    <row r="684" spans="1:26" ht="15">
      <c r="A684" s="675"/>
      <c r="B684" s="675"/>
      <c r="C684" s="675"/>
      <c r="D684" s="675"/>
      <c r="E684" s="675"/>
      <c r="F684" s="675"/>
      <c r="G684" s="675"/>
      <c r="H684" s="675"/>
      <c r="I684" s="675"/>
      <c r="J684" s="675"/>
      <c r="K684" s="675"/>
      <c r="L684" s="675"/>
      <c r="M684" s="675"/>
      <c r="N684" s="675"/>
      <c r="O684" s="675"/>
      <c r="P684" s="675"/>
      <c r="Q684" s="675"/>
      <c r="R684" s="675"/>
      <c r="S684" s="675"/>
      <c r="T684" s="675"/>
      <c r="U684" s="675"/>
      <c r="V684" s="675"/>
      <c r="W684" s="675"/>
      <c r="X684" s="675"/>
      <c r="Y684" s="675"/>
      <c r="Z684" s="675"/>
    </row>
    <row r="685" spans="1:26" ht="15">
      <c r="A685" s="675"/>
      <c r="B685" s="675"/>
      <c r="C685" s="675"/>
      <c r="D685" s="675"/>
      <c r="E685" s="675"/>
      <c r="F685" s="675"/>
      <c r="G685" s="675"/>
      <c r="H685" s="675"/>
      <c r="I685" s="675"/>
      <c r="J685" s="675"/>
      <c r="K685" s="675"/>
      <c r="L685" s="675"/>
      <c r="M685" s="675"/>
      <c r="N685" s="675"/>
      <c r="O685" s="675"/>
      <c r="P685" s="675"/>
      <c r="Q685" s="675"/>
      <c r="R685" s="675"/>
      <c r="S685" s="675"/>
      <c r="T685" s="675"/>
      <c r="U685" s="675"/>
      <c r="V685" s="675"/>
      <c r="W685" s="675"/>
      <c r="X685" s="675"/>
      <c r="Y685" s="675"/>
      <c r="Z685" s="675"/>
    </row>
    <row r="686" spans="1:26" ht="15">
      <c r="A686" s="675"/>
      <c r="B686" s="675"/>
      <c r="C686" s="675"/>
      <c r="D686" s="675"/>
      <c r="E686" s="675"/>
      <c r="F686" s="675"/>
      <c r="G686" s="675"/>
      <c r="H686" s="675"/>
      <c r="I686" s="675"/>
      <c r="J686" s="675"/>
      <c r="K686" s="675"/>
      <c r="L686" s="675"/>
      <c r="M686" s="675"/>
      <c r="N686" s="675"/>
      <c r="O686" s="675"/>
      <c r="P686" s="675"/>
      <c r="Q686" s="675"/>
      <c r="R686" s="675"/>
      <c r="S686" s="675"/>
      <c r="T686" s="675"/>
      <c r="U686" s="675"/>
      <c r="V686" s="675"/>
      <c r="W686" s="675"/>
      <c r="X686" s="675"/>
      <c r="Y686" s="675"/>
      <c r="Z686" s="675"/>
    </row>
    <row r="687" spans="1:26" ht="15">
      <c r="A687" s="675"/>
      <c r="B687" s="675"/>
      <c r="C687" s="675"/>
      <c r="D687" s="675"/>
      <c r="E687" s="675"/>
      <c r="F687" s="675"/>
      <c r="G687" s="675"/>
      <c r="H687" s="675"/>
      <c r="I687" s="675"/>
      <c r="J687" s="675"/>
      <c r="K687" s="675"/>
      <c r="L687" s="675"/>
      <c r="M687" s="675"/>
      <c r="N687" s="675"/>
      <c r="O687" s="675"/>
      <c r="P687" s="675"/>
      <c r="Q687" s="675"/>
      <c r="R687" s="675"/>
      <c r="S687" s="675"/>
      <c r="T687" s="675"/>
      <c r="U687" s="675"/>
      <c r="V687" s="675"/>
      <c r="W687" s="675"/>
      <c r="X687" s="675"/>
      <c r="Y687" s="675"/>
      <c r="Z687" s="675"/>
    </row>
    <row r="688" spans="1:26" ht="15">
      <c r="A688" s="675"/>
      <c r="B688" s="675"/>
      <c r="C688" s="675"/>
      <c r="D688" s="675"/>
      <c r="E688" s="675"/>
      <c r="F688" s="675"/>
      <c r="G688" s="675"/>
      <c r="H688" s="675"/>
      <c r="I688" s="675"/>
      <c r="J688" s="675"/>
      <c r="K688" s="675"/>
      <c r="L688" s="675"/>
      <c r="M688" s="675"/>
      <c r="N688" s="675"/>
      <c r="O688" s="675"/>
      <c r="P688" s="675"/>
      <c r="Q688" s="675"/>
      <c r="R688" s="675"/>
      <c r="S688" s="675"/>
      <c r="T688" s="675"/>
      <c r="U688" s="675"/>
      <c r="V688" s="675"/>
      <c r="W688" s="675"/>
      <c r="X688" s="675"/>
      <c r="Y688" s="675"/>
      <c r="Z688" s="675"/>
    </row>
    <row r="689" spans="1:26" ht="15">
      <c r="A689" s="675"/>
      <c r="B689" s="675"/>
      <c r="C689" s="675"/>
      <c r="D689" s="675"/>
      <c r="E689" s="675"/>
      <c r="F689" s="675"/>
      <c r="G689" s="675"/>
      <c r="H689" s="675"/>
      <c r="I689" s="675"/>
      <c r="J689" s="675"/>
      <c r="K689" s="675"/>
      <c r="L689" s="675"/>
      <c r="M689" s="675"/>
      <c r="N689" s="675"/>
      <c r="O689" s="675"/>
      <c r="P689" s="675"/>
      <c r="Q689" s="675"/>
      <c r="R689" s="675"/>
      <c r="S689" s="675"/>
      <c r="T689" s="675"/>
      <c r="U689" s="675"/>
      <c r="V689" s="675"/>
      <c r="W689" s="675"/>
      <c r="X689" s="675"/>
      <c r="Y689" s="675"/>
      <c r="Z689" s="675"/>
    </row>
    <row r="690" spans="1:26" ht="15">
      <c r="A690" s="675"/>
      <c r="B690" s="675"/>
      <c r="C690" s="675"/>
      <c r="D690" s="675"/>
      <c r="E690" s="675"/>
      <c r="F690" s="675"/>
      <c r="G690" s="675"/>
      <c r="H690" s="675"/>
      <c r="I690" s="675"/>
      <c r="J690" s="675"/>
      <c r="K690" s="675"/>
      <c r="L690" s="675"/>
      <c r="M690" s="675"/>
      <c r="N690" s="675"/>
      <c r="O690" s="675"/>
      <c r="P690" s="675"/>
      <c r="Q690" s="675"/>
      <c r="R690" s="675"/>
      <c r="S690" s="675"/>
      <c r="T690" s="675"/>
      <c r="U690" s="675"/>
      <c r="V690" s="675"/>
      <c r="W690" s="675"/>
      <c r="X690" s="675"/>
      <c r="Y690" s="675"/>
      <c r="Z690" s="675"/>
    </row>
    <row r="691" spans="1:26" ht="15">
      <c r="A691" s="675"/>
      <c r="B691" s="675"/>
      <c r="C691" s="675"/>
      <c r="D691" s="675"/>
      <c r="E691" s="675"/>
      <c r="F691" s="675"/>
      <c r="G691" s="675"/>
      <c r="H691" s="675"/>
      <c r="I691" s="675"/>
      <c r="J691" s="675"/>
      <c r="K691" s="675"/>
      <c r="L691" s="675"/>
      <c r="M691" s="675"/>
      <c r="N691" s="675"/>
      <c r="O691" s="675"/>
      <c r="P691" s="675"/>
      <c r="Q691" s="675"/>
      <c r="R691" s="675"/>
      <c r="S691" s="675"/>
      <c r="T691" s="675"/>
      <c r="U691" s="675"/>
      <c r="V691" s="675"/>
      <c r="W691" s="675"/>
      <c r="X691" s="675"/>
      <c r="Y691" s="675"/>
      <c r="Z691" s="675"/>
    </row>
    <row r="692" spans="1:26" ht="15">
      <c r="A692" s="675"/>
      <c r="B692" s="675"/>
      <c r="C692" s="675"/>
      <c r="D692" s="675"/>
      <c r="E692" s="675"/>
      <c r="F692" s="675"/>
      <c r="G692" s="675"/>
      <c r="H692" s="675"/>
      <c r="I692" s="675"/>
      <c r="J692" s="675"/>
      <c r="K692" s="675"/>
      <c r="L692" s="675"/>
      <c r="M692" s="675"/>
      <c r="N692" s="675"/>
      <c r="O692" s="675"/>
      <c r="P692" s="675"/>
      <c r="Q692" s="675"/>
      <c r="R692" s="675"/>
      <c r="S692" s="675"/>
      <c r="T692" s="675"/>
      <c r="U692" s="675"/>
      <c r="V692" s="675"/>
      <c r="W692" s="675"/>
      <c r="X692" s="675"/>
      <c r="Y692" s="675"/>
      <c r="Z692" s="675"/>
    </row>
    <row r="693" spans="1:26" ht="15">
      <c r="A693" s="675"/>
      <c r="B693" s="675"/>
      <c r="C693" s="675"/>
      <c r="D693" s="675"/>
      <c r="E693" s="675"/>
      <c r="F693" s="675"/>
      <c r="G693" s="675"/>
      <c r="H693" s="675"/>
      <c r="I693" s="675"/>
      <c r="J693" s="675"/>
      <c r="K693" s="675"/>
      <c r="L693" s="675"/>
      <c r="M693" s="675"/>
      <c r="N693" s="675"/>
      <c r="O693" s="675"/>
      <c r="P693" s="675"/>
      <c r="Q693" s="675"/>
      <c r="R693" s="675"/>
      <c r="S693" s="675"/>
      <c r="T693" s="675"/>
      <c r="U693" s="675"/>
      <c r="V693" s="675"/>
      <c r="W693" s="675"/>
      <c r="X693" s="675"/>
      <c r="Y693" s="675"/>
      <c r="Z693" s="675"/>
    </row>
    <row r="694" spans="1:26" ht="15">
      <c r="A694" s="675"/>
      <c r="B694" s="675"/>
      <c r="C694" s="675"/>
      <c r="D694" s="675"/>
      <c r="E694" s="675"/>
      <c r="F694" s="675"/>
      <c r="G694" s="675"/>
      <c r="H694" s="675"/>
      <c r="I694" s="675"/>
      <c r="J694" s="675"/>
      <c r="K694" s="675"/>
      <c r="L694" s="675"/>
      <c r="M694" s="675"/>
      <c r="N694" s="675"/>
      <c r="O694" s="675"/>
      <c r="P694" s="675"/>
      <c r="Q694" s="675"/>
      <c r="R694" s="675"/>
      <c r="S694" s="675"/>
      <c r="T694" s="675"/>
      <c r="U694" s="675"/>
      <c r="V694" s="675"/>
      <c r="W694" s="675"/>
      <c r="X694" s="675"/>
      <c r="Y694" s="675"/>
      <c r="Z694" s="675"/>
    </row>
    <row r="695" spans="1:26" ht="15">
      <c r="A695" s="675"/>
      <c r="B695" s="675"/>
      <c r="C695" s="675"/>
      <c r="D695" s="675"/>
      <c r="E695" s="675"/>
      <c r="F695" s="675"/>
      <c r="G695" s="675"/>
      <c r="H695" s="675"/>
      <c r="I695" s="675"/>
      <c r="J695" s="675"/>
      <c r="K695" s="675"/>
      <c r="L695" s="675"/>
      <c r="M695" s="675"/>
      <c r="N695" s="675"/>
      <c r="O695" s="675"/>
      <c r="P695" s="675"/>
      <c r="Q695" s="675"/>
      <c r="R695" s="675"/>
      <c r="S695" s="675"/>
      <c r="T695" s="675"/>
      <c r="U695" s="675"/>
      <c r="V695" s="675"/>
      <c r="W695" s="675"/>
      <c r="X695" s="675"/>
      <c r="Y695" s="675"/>
      <c r="Z695" s="675"/>
    </row>
    <row r="696" spans="1:26" ht="15">
      <c r="A696" s="675"/>
      <c r="B696" s="675"/>
      <c r="C696" s="675"/>
      <c r="D696" s="675"/>
      <c r="E696" s="675"/>
      <c r="F696" s="675"/>
      <c r="G696" s="675"/>
      <c r="H696" s="675"/>
      <c r="I696" s="675"/>
      <c r="J696" s="675"/>
      <c r="K696" s="675"/>
      <c r="L696" s="675"/>
      <c r="M696" s="675"/>
      <c r="N696" s="675"/>
      <c r="O696" s="675"/>
      <c r="P696" s="675"/>
      <c r="Q696" s="675"/>
      <c r="R696" s="675"/>
      <c r="S696" s="675"/>
      <c r="T696" s="675"/>
      <c r="U696" s="675"/>
      <c r="V696" s="675"/>
      <c r="W696" s="675"/>
      <c r="X696" s="675"/>
      <c r="Y696" s="675"/>
      <c r="Z696" s="675"/>
    </row>
    <row r="697" spans="1:26" ht="15">
      <c r="A697" s="675"/>
      <c r="B697" s="675"/>
      <c r="C697" s="675"/>
      <c r="D697" s="675"/>
      <c r="E697" s="675"/>
      <c r="F697" s="675"/>
      <c r="G697" s="675"/>
      <c r="H697" s="675"/>
      <c r="I697" s="675"/>
      <c r="J697" s="675"/>
      <c r="K697" s="675"/>
      <c r="L697" s="675"/>
      <c r="M697" s="675"/>
      <c r="N697" s="675"/>
      <c r="O697" s="675"/>
      <c r="P697" s="675"/>
      <c r="Q697" s="675"/>
      <c r="R697" s="675"/>
      <c r="S697" s="675"/>
      <c r="T697" s="675"/>
      <c r="U697" s="675"/>
      <c r="V697" s="675"/>
      <c r="W697" s="675"/>
      <c r="X697" s="675"/>
      <c r="Y697" s="675"/>
      <c r="Z697" s="675"/>
    </row>
    <row r="698" spans="1:26" ht="15">
      <c r="A698" s="675"/>
      <c r="B698" s="675"/>
      <c r="C698" s="675"/>
      <c r="D698" s="675"/>
      <c r="E698" s="675"/>
      <c r="F698" s="675"/>
      <c r="G698" s="675"/>
      <c r="H698" s="675"/>
      <c r="I698" s="675"/>
      <c r="J698" s="675"/>
      <c r="K698" s="675"/>
      <c r="L698" s="675"/>
      <c r="M698" s="675"/>
      <c r="N698" s="675"/>
      <c r="O698" s="675"/>
      <c r="P698" s="675"/>
      <c r="Q698" s="675"/>
      <c r="R698" s="675"/>
      <c r="S698" s="675"/>
      <c r="T698" s="675"/>
      <c r="U698" s="675"/>
      <c r="V698" s="675"/>
      <c r="W698" s="675"/>
      <c r="X698" s="675"/>
      <c r="Y698" s="675"/>
      <c r="Z698" s="675"/>
    </row>
    <row r="699" spans="1:26" ht="15">
      <c r="A699" s="675"/>
      <c r="B699" s="675"/>
      <c r="C699" s="675"/>
      <c r="D699" s="675"/>
      <c r="E699" s="675"/>
      <c r="F699" s="675"/>
      <c r="G699" s="675"/>
      <c r="H699" s="675"/>
      <c r="I699" s="675"/>
      <c r="J699" s="675"/>
      <c r="K699" s="675"/>
      <c r="L699" s="675"/>
      <c r="M699" s="675"/>
      <c r="N699" s="675"/>
      <c r="O699" s="675"/>
      <c r="P699" s="675"/>
      <c r="Q699" s="675"/>
      <c r="R699" s="675"/>
      <c r="S699" s="675"/>
      <c r="T699" s="675"/>
      <c r="U699" s="675"/>
      <c r="V699" s="675"/>
      <c r="W699" s="675"/>
      <c r="X699" s="675"/>
      <c r="Y699" s="675"/>
      <c r="Z699" s="675"/>
    </row>
    <row r="700" spans="1:26" ht="15">
      <c r="A700" s="675"/>
      <c r="B700" s="675"/>
      <c r="C700" s="675"/>
      <c r="D700" s="675"/>
      <c r="E700" s="675"/>
      <c r="F700" s="675"/>
      <c r="G700" s="675"/>
      <c r="H700" s="675"/>
      <c r="I700" s="675"/>
      <c r="J700" s="675"/>
      <c r="K700" s="675"/>
      <c r="L700" s="675"/>
      <c r="M700" s="675"/>
      <c r="N700" s="675"/>
      <c r="O700" s="675"/>
      <c r="P700" s="675"/>
      <c r="Q700" s="675"/>
      <c r="R700" s="675"/>
      <c r="S700" s="675"/>
      <c r="T700" s="675"/>
      <c r="U700" s="675"/>
      <c r="V700" s="675"/>
      <c r="W700" s="675"/>
      <c r="X700" s="675"/>
      <c r="Y700" s="675"/>
      <c r="Z700" s="675"/>
    </row>
    <row r="701" spans="1:26" ht="15">
      <c r="A701" s="675"/>
      <c r="B701" s="675"/>
      <c r="C701" s="675"/>
      <c r="D701" s="675"/>
      <c r="E701" s="675"/>
      <c r="F701" s="675"/>
      <c r="G701" s="675"/>
      <c r="H701" s="675"/>
      <c r="I701" s="675"/>
      <c r="J701" s="675"/>
      <c r="K701" s="675"/>
      <c r="L701" s="675"/>
      <c r="M701" s="675"/>
      <c r="N701" s="675"/>
      <c r="O701" s="675"/>
      <c r="P701" s="675"/>
      <c r="Q701" s="675"/>
      <c r="R701" s="675"/>
      <c r="S701" s="675"/>
      <c r="T701" s="675"/>
      <c r="U701" s="675"/>
      <c r="V701" s="675"/>
      <c r="W701" s="675"/>
      <c r="X701" s="675"/>
      <c r="Y701" s="675"/>
      <c r="Z701" s="675"/>
    </row>
    <row r="702" spans="1:26" ht="15">
      <c r="A702" s="675"/>
      <c r="B702" s="675"/>
      <c r="C702" s="675"/>
      <c r="D702" s="675"/>
      <c r="E702" s="675"/>
      <c r="F702" s="675"/>
      <c r="G702" s="675"/>
      <c r="H702" s="675"/>
      <c r="I702" s="675"/>
      <c r="J702" s="675"/>
      <c r="K702" s="675"/>
      <c r="L702" s="675"/>
      <c r="M702" s="675"/>
      <c r="N702" s="675"/>
      <c r="O702" s="675"/>
      <c r="P702" s="675"/>
      <c r="Q702" s="675"/>
      <c r="R702" s="675"/>
      <c r="S702" s="675"/>
      <c r="T702" s="675"/>
      <c r="U702" s="675"/>
      <c r="V702" s="675"/>
      <c r="W702" s="675"/>
      <c r="X702" s="675"/>
      <c r="Y702" s="675"/>
      <c r="Z702" s="675"/>
    </row>
    <row r="703" spans="1:26" ht="15">
      <c r="A703" s="675"/>
      <c r="B703" s="675"/>
      <c r="C703" s="675"/>
      <c r="D703" s="675"/>
      <c r="E703" s="675"/>
      <c r="F703" s="675"/>
      <c r="G703" s="675"/>
      <c r="H703" s="675"/>
      <c r="I703" s="675"/>
      <c r="J703" s="675"/>
      <c r="K703" s="675"/>
      <c r="L703" s="675"/>
      <c r="M703" s="675"/>
      <c r="N703" s="675"/>
      <c r="O703" s="675"/>
      <c r="P703" s="675"/>
      <c r="Q703" s="675"/>
      <c r="R703" s="675"/>
      <c r="S703" s="675"/>
      <c r="T703" s="675"/>
      <c r="U703" s="675"/>
      <c r="V703" s="675"/>
      <c r="W703" s="675"/>
      <c r="X703" s="675"/>
      <c r="Y703" s="675"/>
      <c r="Z703" s="675"/>
    </row>
    <row r="704" spans="1:26" ht="15">
      <c r="A704" s="675"/>
      <c r="B704" s="675"/>
      <c r="C704" s="675"/>
      <c r="D704" s="675"/>
      <c r="E704" s="675"/>
      <c r="F704" s="675"/>
      <c r="G704" s="675"/>
      <c r="H704" s="675"/>
      <c r="I704" s="675"/>
      <c r="J704" s="675"/>
      <c r="K704" s="675"/>
      <c r="L704" s="675"/>
      <c r="M704" s="675"/>
      <c r="N704" s="675"/>
      <c r="O704" s="675"/>
      <c r="P704" s="675"/>
      <c r="Q704" s="675"/>
      <c r="R704" s="675"/>
      <c r="S704" s="675"/>
      <c r="T704" s="675"/>
      <c r="U704" s="675"/>
      <c r="V704" s="675"/>
      <c r="W704" s="675"/>
      <c r="X704" s="675"/>
      <c r="Y704" s="675"/>
      <c r="Z704" s="675"/>
    </row>
    <row r="705" spans="1:26" ht="15">
      <c r="A705" s="675"/>
      <c r="B705" s="675"/>
      <c r="C705" s="675"/>
      <c r="D705" s="675"/>
      <c r="E705" s="675"/>
      <c r="F705" s="675"/>
      <c r="G705" s="675"/>
      <c r="H705" s="675"/>
      <c r="I705" s="675"/>
      <c r="J705" s="675"/>
      <c r="K705" s="675"/>
      <c r="L705" s="675"/>
      <c r="M705" s="675"/>
      <c r="N705" s="675"/>
      <c r="O705" s="675"/>
      <c r="P705" s="675"/>
      <c r="Q705" s="675"/>
      <c r="R705" s="675"/>
      <c r="S705" s="675"/>
      <c r="T705" s="675"/>
      <c r="U705" s="675"/>
      <c r="V705" s="675"/>
      <c r="W705" s="675"/>
      <c r="X705" s="675"/>
      <c r="Y705" s="675"/>
      <c r="Z705" s="675"/>
    </row>
    <row r="706" spans="1:26" ht="15">
      <c r="A706" s="675"/>
      <c r="B706" s="675"/>
      <c r="C706" s="675"/>
      <c r="D706" s="675"/>
      <c r="E706" s="675"/>
      <c r="F706" s="675"/>
      <c r="G706" s="675"/>
      <c r="H706" s="675"/>
      <c r="I706" s="675"/>
      <c r="J706" s="675"/>
      <c r="K706" s="675"/>
      <c r="L706" s="675"/>
      <c r="M706" s="675"/>
      <c r="N706" s="675"/>
      <c r="O706" s="675"/>
      <c r="P706" s="675"/>
      <c r="Q706" s="675"/>
      <c r="R706" s="675"/>
      <c r="S706" s="675"/>
      <c r="T706" s="675"/>
      <c r="U706" s="675"/>
      <c r="V706" s="675"/>
      <c r="W706" s="675"/>
      <c r="X706" s="675"/>
      <c r="Y706" s="675"/>
      <c r="Z706" s="675"/>
    </row>
    <row r="707" spans="1:26" ht="15">
      <c r="A707" s="675"/>
      <c r="B707" s="675"/>
      <c r="C707" s="675"/>
      <c r="D707" s="675"/>
      <c r="E707" s="675"/>
      <c r="F707" s="675"/>
      <c r="G707" s="675"/>
      <c r="H707" s="675"/>
      <c r="I707" s="675"/>
      <c r="J707" s="675"/>
      <c r="K707" s="675"/>
      <c r="L707" s="675"/>
      <c r="M707" s="675"/>
      <c r="N707" s="675"/>
      <c r="O707" s="675"/>
      <c r="P707" s="675"/>
      <c r="Q707" s="675"/>
      <c r="R707" s="675"/>
      <c r="S707" s="675"/>
      <c r="T707" s="675"/>
      <c r="U707" s="675"/>
      <c r="V707" s="675"/>
      <c r="W707" s="675"/>
      <c r="X707" s="675"/>
      <c r="Y707" s="675"/>
      <c r="Z707" s="675"/>
    </row>
    <row r="708" spans="1:26" ht="15">
      <c r="A708" s="675"/>
      <c r="B708" s="675"/>
      <c r="C708" s="675"/>
      <c r="D708" s="675"/>
      <c r="E708" s="675"/>
      <c r="F708" s="675"/>
      <c r="G708" s="675"/>
      <c r="H708" s="675"/>
      <c r="I708" s="675"/>
      <c r="J708" s="675"/>
      <c r="K708" s="675"/>
      <c r="L708" s="675"/>
      <c r="M708" s="675"/>
      <c r="N708" s="675"/>
      <c r="O708" s="675"/>
      <c r="P708" s="675"/>
      <c r="Q708" s="675"/>
      <c r="R708" s="675"/>
      <c r="S708" s="675"/>
      <c r="T708" s="675"/>
      <c r="U708" s="675"/>
      <c r="V708" s="675"/>
      <c r="W708" s="675"/>
      <c r="X708" s="675"/>
      <c r="Y708" s="675"/>
      <c r="Z708" s="675"/>
    </row>
    <row r="709" spans="1:26" ht="15">
      <c r="A709" s="675"/>
      <c r="B709" s="675"/>
      <c r="C709" s="675"/>
      <c r="D709" s="675"/>
      <c r="E709" s="675"/>
      <c r="F709" s="675"/>
      <c r="G709" s="675"/>
      <c r="H709" s="675"/>
      <c r="I709" s="675"/>
      <c r="J709" s="675"/>
      <c r="K709" s="675"/>
      <c r="L709" s="675"/>
      <c r="M709" s="675"/>
      <c r="N709" s="675"/>
      <c r="O709" s="675"/>
      <c r="P709" s="675"/>
      <c r="Q709" s="675"/>
      <c r="R709" s="675"/>
      <c r="S709" s="675"/>
      <c r="T709" s="675"/>
      <c r="U709" s="675"/>
      <c r="V709" s="675"/>
      <c r="W709" s="675"/>
      <c r="X709" s="675"/>
      <c r="Y709" s="675"/>
      <c r="Z709" s="675"/>
    </row>
    <row r="710" spans="1:26" ht="15">
      <c r="A710" s="675"/>
      <c r="B710" s="675"/>
      <c r="C710" s="675"/>
      <c r="D710" s="675"/>
      <c r="E710" s="675"/>
      <c r="F710" s="675"/>
      <c r="G710" s="675"/>
      <c r="H710" s="675"/>
      <c r="I710" s="675"/>
      <c r="J710" s="675"/>
      <c r="K710" s="675"/>
      <c r="L710" s="675"/>
      <c r="M710" s="675"/>
      <c r="N710" s="675"/>
      <c r="O710" s="675"/>
      <c r="P710" s="675"/>
      <c r="Q710" s="675"/>
      <c r="R710" s="675"/>
      <c r="S710" s="675"/>
      <c r="T710" s="675"/>
      <c r="U710" s="675"/>
      <c r="V710" s="675"/>
      <c r="W710" s="675"/>
      <c r="X710" s="675"/>
      <c r="Y710" s="675"/>
      <c r="Z710" s="675"/>
    </row>
    <row r="711" spans="1:26" ht="15">
      <c r="A711" s="675"/>
      <c r="B711" s="675"/>
      <c r="C711" s="675"/>
      <c r="D711" s="675"/>
      <c r="E711" s="675"/>
      <c r="F711" s="675"/>
      <c r="G711" s="675"/>
      <c r="H711" s="675"/>
      <c r="I711" s="675"/>
      <c r="J711" s="675"/>
      <c r="K711" s="675"/>
      <c r="L711" s="675"/>
      <c r="M711" s="675"/>
      <c r="N711" s="675"/>
      <c r="O711" s="675"/>
      <c r="P711" s="675"/>
      <c r="Q711" s="675"/>
      <c r="R711" s="675"/>
      <c r="S711" s="675"/>
      <c r="T711" s="675"/>
      <c r="U711" s="675"/>
      <c r="V711" s="675"/>
      <c r="W711" s="675"/>
      <c r="X711" s="675"/>
      <c r="Y711" s="675"/>
      <c r="Z711" s="675"/>
    </row>
    <row r="712" spans="1:26" ht="15">
      <c r="A712" s="675"/>
      <c r="B712" s="675"/>
      <c r="C712" s="675"/>
      <c r="D712" s="675"/>
      <c r="E712" s="675"/>
      <c r="F712" s="675"/>
      <c r="G712" s="675"/>
      <c r="H712" s="675"/>
      <c r="I712" s="675"/>
      <c r="J712" s="675"/>
      <c r="K712" s="675"/>
      <c r="L712" s="675"/>
      <c r="M712" s="675"/>
      <c r="N712" s="675"/>
      <c r="O712" s="675"/>
      <c r="P712" s="675"/>
      <c r="Q712" s="675"/>
      <c r="R712" s="675"/>
      <c r="S712" s="675"/>
      <c r="T712" s="675"/>
      <c r="U712" s="675"/>
      <c r="V712" s="675"/>
      <c r="W712" s="675"/>
      <c r="X712" s="675"/>
      <c r="Y712" s="675"/>
      <c r="Z712" s="675"/>
    </row>
    <row r="713" spans="1:26" ht="15">
      <c r="A713" s="675"/>
      <c r="B713" s="675"/>
      <c r="C713" s="675"/>
      <c r="D713" s="675"/>
      <c r="E713" s="675"/>
      <c r="F713" s="675"/>
      <c r="G713" s="675"/>
      <c r="H713" s="675"/>
      <c r="I713" s="675"/>
      <c r="J713" s="675"/>
      <c r="K713" s="675"/>
      <c r="L713" s="675"/>
      <c r="M713" s="675"/>
      <c r="N713" s="675"/>
      <c r="O713" s="675"/>
      <c r="P713" s="675"/>
      <c r="Q713" s="675"/>
      <c r="R713" s="675"/>
      <c r="S713" s="675"/>
      <c r="T713" s="675"/>
      <c r="U713" s="675"/>
      <c r="V713" s="675"/>
      <c r="W713" s="675"/>
      <c r="X713" s="675"/>
      <c r="Y713" s="675"/>
      <c r="Z713" s="675"/>
    </row>
    <row r="714" spans="1:26" ht="15">
      <c r="A714" s="675"/>
      <c r="B714" s="675"/>
      <c r="C714" s="675"/>
      <c r="D714" s="675"/>
      <c r="E714" s="675"/>
      <c r="F714" s="675"/>
      <c r="G714" s="675"/>
      <c r="H714" s="675"/>
      <c r="I714" s="675"/>
      <c r="J714" s="675"/>
      <c r="K714" s="675"/>
      <c r="L714" s="675"/>
      <c r="M714" s="675"/>
      <c r="N714" s="675"/>
      <c r="O714" s="675"/>
      <c r="P714" s="675"/>
      <c r="Q714" s="675"/>
      <c r="R714" s="675"/>
      <c r="S714" s="675"/>
      <c r="T714" s="675"/>
      <c r="U714" s="675"/>
      <c r="V714" s="675"/>
      <c r="W714" s="675"/>
      <c r="X714" s="675"/>
      <c r="Y714" s="675"/>
      <c r="Z714" s="675"/>
    </row>
    <row r="715" spans="1:26" ht="15">
      <c r="A715" s="675"/>
      <c r="B715" s="675"/>
      <c r="C715" s="675"/>
      <c r="D715" s="675"/>
      <c r="E715" s="675"/>
      <c r="F715" s="675"/>
      <c r="G715" s="675"/>
      <c r="H715" s="675"/>
      <c r="I715" s="675"/>
      <c r="J715" s="675"/>
      <c r="K715" s="675"/>
      <c r="L715" s="675"/>
      <c r="M715" s="675"/>
      <c r="N715" s="675"/>
      <c r="O715" s="675"/>
      <c r="P715" s="675"/>
      <c r="Q715" s="675"/>
      <c r="R715" s="675"/>
      <c r="S715" s="675"/>
      <c r="T715" s="675"/>
      <c r="U715" s="675"/>
      <c r="V715" s="675"/>
      <c r="W715" s="675"/>
      <c r="X715" s="675"/>
      <c r="Y715" s="675"/>
      <c r="Z715" s="675"/>
    </row>
    <row r="716" spans="1:26" ht="15">
      <c r="A716" s="675"/>
      <c r="B716" s="675"/>
      <c r="C716" s="675"/>
      <c r="D716" s="675"/>
      <c r="E716" s="675"/>
      <c r="F716" s="675"/>
      <c r="G716" s="675"/>
      <c r="H716" s="675"/>
      <c r="I716" s="675"/>
      <c r="J716" s="675"/>
      <c r="K716" s="675"/>
      <c r="L716" s="675"/>
      <c r="M716" s="675"/>
      <c r="N716" s="675"/>
      <c r="O716" s="675"/>
      <c r="P716" s="675"/>
      <c r="Q716" s="675"/>
      <c r="R716" s="675"/>
      <c r="S716" s="675"/>
      <c r="T716" s="675"/>
      <c r="U716" s="675"/>
      <c r="V716" s="675"/>
      <c r="W716" s="675"/>
      <c r="X716" s="675"/>
      <c r="Y716" s="675"/>
      <c r="Z716" s="675"/>
    </row>
    <row r="717" spans="1:26" ht="15">
      <c r="A717" s="675"/>
      <c r="B717" s="675"/>
      <c r="C717" s="675"/>
      <c r="D717" s="675"/>
      <c r="E717" s="675"/>
      <c r="F717" s="675"/>
      <c r="G717" s="675"/>
      <c r="H717" s="675"/>
      <c r="I717" s="675"/>
      <c r="J717" s="675"/>
      <c r="K717" s="675"/>
      <c r="L717" s="675"/>
      <c r="M717" s="675"/>
      <c r="N717" s="675"/>
      <c r="O717" s="675"/>
      <c r="P717" s="675"/>
      <c r="Q717" s="675"/>
      <c r="R717" s="675"/>
      <c r="S717" s="675"/>
      <c r="T717" s="675"/>
      <c r="U717" s="675"/>
      <c r="V717" s="675"/>
      <c r="W717" s="675"/>
      <c r="X717" s="675"/>
      <c r="Y717" s="675"/>
      <c r="Z717" s="675"/>
    </row>
    <row r="718" spans="1:26" ht="15">
      <c r="A718" s="675"/>
      <c r="B718" s="675"/>
      <c r="C718" s="675"/>
      <c r="D718" s="675"/>
      <c r="E718" s="675"/>
      <c r="F718" s="675"/>
      <c r="G718" s="675"/>
      <c r="H718" s="675"/>
      <c r="I718" s="675"/>
      <c r="J718" s="675"/>
      <c r="K718" s="675"/>
      <c r="L718" s="675"/>
      <c r="M718" s="675"/>
      <c r="N718" s="675"/>
      <c r="O718" s="675"/>
      <c r="P718" s="675"/>
      <c r="Q718" s="675"/>
      <c r="R718" s="675"/>
      <c r="S718" s="675"/>
      <c r="T718" s="675"/>
      <c r="U718" s="675"/>
      <c r="V718" s="675"/>
      <c r="W718" s="675"/>
      <c r="X718" s="675"/>
      <c r="Y718" s="675"/>
      <c r="Z718" s="675"/>
    </row>
    <row r="719" spans="1:26" ht="15">
      <c r="A719" s="675"/>
      <c r="B719" s="675"/>
      <c r="C719" s="675"/>
      <c r="D719" s="675"/>
      <c r="E719" s="675"/>
      <c r="F719" s="675"/>
      <c r="G719" s="675"/>
      <c r="H719" s="675"/>
      <c r="I719" s="675"/>
      <c r="J719" s="675"/>
      <c r="K719" s="675"/>
      <c r="L719" s="675"/>
      <c r="M719" s="675"/>
      <c r="N719" s="675"/>
      <c r="O719" s="675"/>
      <c r="P719" s="675"/>
      <c r="Q719" s="675"/>
      <c r="R719" s="675"/>
      <c r="S719" s="675"/>
      <c r="T719" s="675"/>
      <c r="U719" s="675"/>
      <c r="V719" s="675"/>
      <c r="W719" s="675"/>
      <c r="X719" s="675"/>
      <c r="Y719" s="675"/>
      <c r="Z719" s="675"/>
    </row>
    <row r="720" spans="1:26" ht="15">
      <c r="A720" s="675"/>
      <c r="B720" s="675"/>
      <c r="C720" s="675"/>
      <c r="D720" s="675"/>
      <c r="E720" s="675"/>
      <c r="F720" s="675"/>
      <c r="G720" s="675"/>
      <c r="H720" s="675"/>
      <c r="I720" s="675"/>
      <c r="J720" s="675"/>
      <c r="K720" s="675"/>
      <c r="L720" s="675"/>
      <c r="M720" s="675"/>
      <c r="N720" s="675"/>
      <c r="O720" s="675"/>
      <c r="P720" s="675"/>
      <c r="Q720" s="675"/>
      <c r="R720" s="675"/>
      <c r="S720" s="675"/>
      <c r="T720" s="675"/>
      <c r="U720" s="675"/>
      <c r="V720" s="675"/>
      <c r="W720" s="675"/>
      <c r="X720" s="675"/>
      <c r="Y720" s="675"/>
      <c r="Z720" s="675"/>
    </row>
    <row r="721" spans="1:26" ht="15">
      <c r="A721" s="675"/>
      <c r="B721" s="675"/>
      <c r="C721" s="675"/>
      <c r="D721" s="675"/>
      <c r="E721" s="675"/>
      <c r="F721" s="675"/>
      <c r="G721" s="675"/>
      <c r="H721" s="675"/>
      <c r="I721" s="675"/>
      <c r="J721" s="675"/>
      <c r="K721" s="675"/>
      <c r="L721" s="675"/>
      <c r="M721" s="675"/>
      <c r="N721" s="675"/>
      <c r="O721" s="675"/>
      <c r="P721" s="675"/>
      <c r="Q721" s="675"/>
      <c r="R721" s="675"/>
      <c r="S721" s="675"/>
      <c r="T721" s="675"/>
      <c r="U721" s="675"/>
      <c r="V721" s="675"/>
      <c r="W721" s="675"/>
      <c r="X721" s="675"/>
      <c r="Y721" s="675"/>
      <c r="Z721" s="675"/>
    </row>
    <row r="722" spans="1:26" ht="15">
      <c r="A722" s="675"/>
      <c r="B722" s="675"/>
      <c r="C722" s="675"/>
      <c r="D722" s="675"/>
      <c r="E722" s="675"/>
      <c r="F722" s="675"/>
      <c r="G722" s="675"/>
      <c r="H722" s="675"/>
      <c r="I722" s="675"/>
      <c r="J722" s="675"/>
      <c r="K722" s="675"/>
      <c r="L722" s="675"/>
      <c r="M722" s="675"/>
      <c r="N722" s="675"/>
      <c r="O722" s="675"/>
      <c r="P722" s="675"/>
      <c r="Q722" s="675"/>
      <c r="R722" s="675"/>
      <c r="S722" s="675"/>
      <c r="T722" s="675"/>
      <c r="U722" s="675"/>
      <c r="V722" s="675"/>
      <c r="W722" s="675"/>
      <c r="X722" s="675"/>
      <c r="Y722" s="675"/>
      <c r="Z722" s="675"/>
    </row>
    <row r="723" spans="1:26" ht="15">
      <c r="A723" s="675"/>
      <c r="B723" s="675"/>
      <c r="C723" s="675"/>
      <c r="D723" s="675"/>
      <c r="E723" s="675"/>
      <c r="F723" s="675"/>
      <c r="G723" s="675"/>
      <c r="H723" s="675"/>
      <c r="I723" s="675"/>
      <c r="J723" s="675"/>
      <c r="K723" s="675"/>
      <c r="L723" s="675"/>
      <c r="M723" s="675"/>
      <c r="N723" s="675"/>
      <c r="O723" s="675"/>
      <c r="P723" s="675"/>
      <c r="Q723" s="675"/>
      <c r="R723" s="675"/>
      <c r="S723" s="675"/>
      <c r="T723" s="675"/>
      <c r="U723" s="675"/>
      <c r="V723" s="675"/>
      <c r="W723" s="675"/>
      <c r="X723" s="675"/>
      <c r="Y723" s="675"/>
      <c r="Z723" s="675"/>
    </row>
    <row r="724" spans="1:26" ht="15">
      <c r="A724" s="675"/>
      <c r="B724" s="675"/>
      <c r="C724" s="675"/>
      <c r="D724" s="675"/>
      <c r="E724" s="675"/>
      <c r="F724" s="675"/>
      <c r="G724" s="675"/>
      <c r="H724" s="675"/>
      <c r="I724" s="675"/>
      <c r="J724" s="675"/>
      <c r="K724" s="675"/>
      <c r="L724" s="675"/>
      <c r="M724" s="675"/>
      <c r="N724" s="675"/>
      <c r="O724" s="675"/>
      <c r="P724" s="675"/>
      <c r="Q724" s="675"/>
      <c r="R724" s="675"/>
      <c r="S724" s="675"/>
      <c r="T724" s="675"/>
      <c r="U724" s="675"/>
      <c r="V724" s="675"/>
      <c r="W724" s="675"/>
      <c r="X724" s="675"/>
      <c r="Y724" s="675"/>
      <c r="Z724" s="675"/>
    </row>
    <row r="725" spans="1:26" ht="15">
      <c r="A725" s="675"/>
      <c r="B725" s="675"/>
      <c r="C725" s="675"/>
      <c r="D725" s="675"/>
      <c r="E725" s="675"/>
      <c r="F725" s="675"/>
      <c r="G725" s="675"/>
      <c r="H725" s="675"/>
      <c r="I725" s="675"/>
      <c r="J725" s="675"/>
      <c r="K725" s="675"/>
      <c r="L725" s="675"/>
      <c r="M725" s="675"/>
      <c r="N725" s="675"/>
      <c r="O725" s="675"/>
      <c r="P725" s="675"/>
      <c r="Q725" s="675"/>
      <c r="R725" s="675"/>
      <c r="S725" s="675"/>
      <c r="T725" s="675"/>
      <c r="U725" s="675"/>
      <c r="V725" s="675"/>
      <c r="W725" s="675"/>
      <c r="X725" s="675"/>
      <c r="Y725" s="675"/>
      <c r="Z725" s="675"/>
    </row>
    <row r="726" spans="1:26" ht="15">
      <c r="A726" s="675"/>
      <c r="B726" s="675"/>
      <c r="C726" s="675"/>
      <c r="D726" s="675"/>
      <c r="E726" s="675"/>
      <c r="F726" s="675"/>
      <c r="G726" s="675"/>
      <c r="H726" s="675"/>
      <c r="I726" s="675"/>
      <c r="J726" s="675"/>
      <c r="K726" s="675"/>
      <c r="L726" s="675"/>
      <c r="M726" s="675"/>
      <c r="N726" s="675"/>
      <c r="O726" s="675"/>
      <c r="P726" s="675"/>
      <c r="Q726" s="675"/>
      <c r="R726" s="675"/>
      <c r="S726" s="675"/>
      <c r="T726" s="675"/>
      <c r="U726" s="675"/>
      <c r="V726" s="675"/>
      <c r="W726" s="675"/>
      <c r="X726" s="675"/>
      <c r="Y726" s="675"/>
      <c r="Z726" s="675"/>
    </row>
    <row r="727" spans="1:26" ht="15">
      <c r="A727" s="675"/>
      <c r="B727" s="675"/>
      <c r="C727" s="675"/>
      <c r="D727" s="675"/>
      <c r="E727" s="675"/>
      <c r="F727" s="675"/>
      <c r="G727" s="675"/>
      <c r="H727" s="675"/>
      <c r="I727" s="675"/>
      <c r="J727" s="675"/>
      <c r="K727" s="675"/>
      <c r="L727" s="675"/>
      <c r="M727" s="675"/>
      <c r="N727" s="675"/>
      <c r="O727" s="675"/>
      <c r="P727" s="675"/>
      <c r="Q727" s="675"/>
      <c r="R727" s="675"/>
      <c r="S727" s="675"/>
      <c r="T727" s="675"/>
      <c r="U727" s="675"/>
      <c r="V727" s="675"/>
      <c r="W727" s="675"/>
      <c r="X727" s="675"/>
      <c r="Y727" s="675"/>
      <c r="Z727" s="675"/>
    </row>
    <row r="728" spans="1:26" ht="15">
      <c r="A728" s="675"/>
      <c r="B728" s="675"/>
      <c r="C728" s="675"/>
      <c r="D728" s="675"/>
      <c r="E728" s="675"/>
      <c r="F728" s="675"/>
      <c r="G728" s="675"/>
      <c r="H728" s="675"/>
      <c r="I728" s="675"/>
      <c r="J728" s="675"/>
      <c r="K728" s="675"/>
      <c r="L728" s="675"/>
      <c r="M728" s="675"/>
      <c r="N728" s="675"/>
      <c r="O728" s="675"/>
      <c r="P728" s="675"/>
      <c r="Q728" s="675"/>
      <c r="R728" s="675"/>
      <c r="S728" s="675"/>
      <c r="T728" s="675"/>
      <c r="U728" s="675"/>
      <c r="V728" s="675"/>
      <c r="W728" s="675"/>
      <c r="X728" s="675"/>
      <c r="Y728" s="675"/>
      <c r="Z728" s="675"/>
    </row>
    <row r="729" spans="1:26" ht="15">
      <c r="A729" s="675"/>
      <c r="B729" s="675"/>
      <c r="C729" s="675"/>
      <c r="D729" s="675"/>
      <c r="E729" s="675"/>
      <c r="F729" s="675"/>
      <c r="G729" s="675"/>
      <c r="H729" s="675"/>
      <c r="I729" s="675"/>
      <c r="J729" s="675"/>
      <c r="K729" s="675"/>
      <c r="L729" s="675"/>
      <c r="M729" s="675"/>
      <c r="N729" s="675"/>
      <c r="O729" s="675"/>
      <c r="P729" s="675"/>
      <c r="Q729" s="675"/>
      <c r="R729" s="675"/>
      <c r="S729" s="675"/>
      <c r="T729" s="675"/>
      <c r="U729" s="675"/>
      <c r="V729" s="675"/>
      <c r="W729" s="675"/>
      <c r="X729" s="675"/>
      <c r="Y729" s="675"/>
      <c r="Z729" s="675"/>
    </row>
    <row r="730" spans="1:26" ht="15">
      <c r="A730" s="675"/>
      <c r="B730" s="675"/>
      <c r="C730" s="675"/>
      <c r="D730" s="675"/>
      <c r="E730" s="675"/>
      <c r="F730" s="675"/>
      <c r="G730" s="675"/>
      <c r="H730" s="675"/>
      <c r="I730" s="675"/>
      <c r="J730" s="675"/>
      <c r="K730" s="675"/>
      <c r="L730" s="675"/>
      <c r="M730" s="675"/>
      <c r="N730" s="675"/>
      <c r="O730" s="675"/>
      <c r="P730" s="675"/>
      <c r="Q730" s="675"/>
      <c r="R730" s="675"/>
      <c r="S730" s="675"/>
      <c r="T730" s="675"/>
      <c r="U730" s="675"/>
      <c r="V730" s="675"/>
      <c r="W730" s="675"/>
      <c r="X730" s="675"/>
      <c r="Y730" s="675"/>
      <c r="Z730" s="675"/>
    </row>
    <row r="731" spans="1:26" ht="15">
      <c r="A731" s="675"/>
      <c r="B731" s="675"/>
      <c r="C731" s="675"/>
      <c r="D731" s="675"/>
      <c r="E731" s="675"/>
      <c r="F731" s="675"/>
      <c r="G731" s="675"/>
      <c r="H731" s="675"/>
      <c r="I731" s="675"/>
      <c r="J731" s="675"/>
      <c r="K731" s="675"/>
      <c r="L731" s="675"/>
      <c r="M731" s="675"/>
      <c r="N731" s="675"/>
      <c r="O731" s="675"/>
      <c r="P731" s="675"/>
      <c r="Q731" s="675"/>
      <c r="R731" s="675"/>
      <c r="S731" s="675"/>
      <c r="T731" s="675"/>
      <c r="U731" s="675"/>
      <c r="V731" s="675"/>
      <c r="W731" s="675"/>
      <c r="X731" s="675"/>
      <c r="Y731" s="675"/>
      <c r="Z731" s="675"/>
    </row>
    <row r="732" spans="1:26" ht="15">
      <c r="A732" s="675"/>
      <c r="B732" s="675"/>
      <c r="C732" s="675"/>
      <c r="D732" s="675"/>
      <c r="E732" s="675"/>
      <c r="F732" s="675"/>
      <c r="G732" s="675"/>
      <c r="H732" s="675"/>
      <c r="I732" s="675"/>
      <c r="J732" s="675"/>
      <c r="K732" s="675"/>
      <c r="L732" s="675"/>
      <c r="M732" s="675"/>
      <c r="N732" s="675"/>
      <c r="O732" s="675"/>
      <c r="P732" s="675"/>
      <c r="Q732" s="675"/>
      <c r="R732" s="675"/>
      <c r="S732" s="675"/>
      <c r="T732" s="675"/>
      <c r="U732" s="675"/>
      <c r="V732" s="675"/>
      <c r="W732" s="675"/>
      <c r="X732" s="675"/>
      <c r="Y732" s="675"/>
      <c r="Z732" s="675"/>
    </row>
    <row r="733" spans="1:26" ht="15">
      <c r="A733" s="675"/>
      <c r="B733" s="675"/>
      <c r="C733" s="675"/>
      <c r="D733" s="675"/>
      <c r="E733" s="675"/>
      <c r="F733" s="675"/>
      <c r="G733" s="675"/>
      <c r="H733" s="675"/>
      <c r="I733" s="675"/>
      <c r="J733" s="675"/>
      <c r="K733" s="675"/>
      <c r="L733" s="675"/>
      <c r="M733" s="675"/>
      <c r="N733" s="675"/>
      <c r="O733" s="675"/>
      <c r="P733" s="675"/>
      <c r="Q733" s="675"/>
      <c r="R733" s="675"/>
      <c r="S733" s="675"/>
      <c r="T733" s="675"/>
      <c r="U733" s="675"/>
      <c r="V733" s="675"/>
      <c r="W733" s="675"/>
      <c r="X733" s="675"/>
      <c r="Y733" s="675"/>
      <c r="Z733" s="675"/>
    </row>
    <row r="734" spans="1:26" ht="15">
      <c r="A734" s="675"/>
      <c r="B734" s="675"/>
      <c r="C734" s="675"/>
      <c r="D734" s="675"/>
      <c r="E734" s="675"/>
      <c r="F734" s="675"/>
      <c r="G734" s="675"/>
      <c r="H734" s="675"/>
      <c r="I734" s="675"/>
      <c r="J734" s="675"/>
      <c r="K734" s="675"/>
      <c r="L734" s="675"/>
      <c r="M734" s="675"/>
      <c r="N734" s="675"/>
      <c r="O734" s="675"/>
      <c r="P734" s="675"/>
      <c r="Q734" s="675"/>
      <c r="R734" s="675"/>
      <c r="S734" s="675"/>
      <c r="T734" s="675"/>
      <c r="U734" s="675"/>
      <c r="V734" s="675"/>
      <c r="W734" s="675"/>
      <c r="X734" s="675"/>
      <c r="Y734" s="675"/>
      <c r="Z734" s="675"/>
    </row>
    <row r="735" spans="1:26" ht="15">
      <c r="A735" s="675"/>
      <c r="B735" s="675"/>
      <c r="C735" s="675"/>
      <c r="D735" s="675"/>
      <c r="E735" s="675"/>
      <c r="F735" s="675"/>
      <c r="G735" s="675"/>
      <c r="H735" s="675"/>
      <c r="I735" s="675"/>
      <c r="J735" s="675"/>
      <c r="K735" s="675"/>
      <c r="L735" s="675"/>
      <c r="M735" s="675"/>
      <c r="N735" s="675"/>
      <c r="O735" s="675"/>
      <c r="P735" s="675"/>
      <c r="Q735" s="675"/>
      <c r="R735" s="675"/>
      <c r="S735" s="675"/>
      <c r="T735" s="675"/>
      <c r="U735" s="675"/>
      <c r="V735" s="675"/>
      <c r="W735" s="675"/>
      <c r="X735" s="675"/>
      <c r="Y735" s="675"/>
      <c r="Z735" s="675"/>
    </row>
    <row r="736" spans="1:26" ht="15">
      <c r="A736" s="675"/>
      <c r="B736" s="675"/>
      <c r="C736" s="675"/>
      <c r="D736" s="675"/>
      <c r="E736" s="675"/>
      <c r="F736" s="675"/>
      <c r="G736" s="675"/>
      <c r="H736" s="675"/>
      <c r="I736" s="675"/>
      <c r="J736" s="675"/>
      <c r="K736" s="675"/>
      <c r="L736" s="675"/>
      <c r="M736" s="675"/>
      <c r="N736" s="675"/>
      <c r="O736" s="675"/>
      <c r="P736" s="675"/>
      <c r="Q736" s="675"/>
      <c r="R736" s="675"/>
      <c r="S736" s="675"/>
      <c r="T736" s="675"/>
      <c r="U736" s="675"/>
      <c r="V736" s="675"/>
      <c r="W736" s="675"/>
      <c r="X736" s="675"/>
      <c r="Y736" s="675"/>
      <c r="Z736" s="675"/>
    </row>
    <row r="737" spans="1:26" ht="15">
      <c r="A737" s="675"/>
      <c r="B737" s="675"/>
      <c r="C737" s="675"/>
      <c r="D737" s="675"/>
      <c r="E737" s="675"/>
      <c r="F737" s="675"/>
      <c r="G737" s="675"/>
      <c r="H737" s="675"/>
      <c r="I737" s="675"/>
      <c r="J737" s="675"/>
      <c r="K737" s="675"/>
      <c r="L737" s="675"/>
      <c r="M737" s="675"/>
      <c r="N737" s="675"/>
      <c r="O737" s="675"/>
      <c r="P737" s="675"/>
      <c r="Q737" s="675"/>
      <c r="R737" s="675"/>
      <c r="S737" s="675"/>
      <c r="T737" s="675"/>
      <c r="U737" s="675"/>
      <c r="V737" s="675"/>
      <c r="W737" s="675"/>
      <c r="X737" s="675"/>
      <c r="Y737" s="675"/>
      <c r="Z737" s="675"/>
    </row>
    <row r="738" spans="1:26" ht="15">
      <c r="A738" s="675"/>
      <c r="B738" s="675"/>
      <c r="C738" s="675"/>
      <c r="D738" s="675"/>
      <c r="E738" s="675"/>
      <c r="F738" s="675"/>
      <c r="G738" s="675"/>
      <c r="H738" s="675"/>
      <c r="I738" s="675"/>
      <c r="J738" s="675"/>
      <c r="K738" s="675"/>
      <c r="L738" s="675"/>
      <c r="M738" s="675"/>
      <c r="N738" s="675"/>
      <c r="O738" s="675"/>
      <c r="P738" s="675"/>
      <c r="Q738" s="675"/>
      <c r="R738" s="675"/>
      <c r="S738" s="675"/>
      <c r="T738" s="675"/>
      <c r="U738" s="675"/>
      <c r="V738" s="675"/>
      <c r="W738" s="675"/>
      <c r="X738" s="675"/>
      <c r="Y738" s="675"/>
      <c r="Z738" s="675"/>
    </row>
    <row r="739" spans="1:26" ht="15">
      <c r="A739" s="675"/>
      <c r="B739" s="675"/>
      <c r="C739" s="675"/>
      <c r="D739" s="675"/>
      <c r="E739" s="675"/>
      <c r="F739" s="675"/>
      <c r="G739" s="675"/>
      <c r="H739" s="675"/>
      <c r="I739" s="675"/>
      <c r="J739" s="675"/>
      <c r="K739" s="675"/>
      <c r="L739" s="675"/>
      <c r="M739" s="675"/>
      <c r="N739" s="675"/>
      <c r="O739" s="675"/>
      <c r="P739" s="675"/>
      <c r="Q739" s="675"/>
      <c r="R739" s="675"/>
      <c r="S739" s="675"/>
      <c r="T739" s="675"/>
      <c r="U739" s="675"/>
      <c r="V739" s="675"/>
      <c r="W739" s="675"/>
      <c r="X739" s="675"/>
      <c r="Y739" s="675"/>
      <c r="Z739" s="675"/>
    </row>
    <row r="740" spans="1:26" ht="15">
      <c r="A740" s="675"/>
      <c r="B740" s="675"/>
      <c r="C740" s="675"/>
      <c r="D740" s="675"/>
      <c r="E740" s="675"/>
      <c r="F740" s="675"/>
      <c r="G740" s="675"/>
      <c r="H740" s="675"/>
      <c r="I740" s="675"/>
      <c r="J740" s="675"/>
      <c r="K740" s="675"/>
      <c r="L740" s="675"/>
      <c r="M740" s="675"/>
      <c r="N740" s="675"/>
      <c r="O740" s="675"/>
      <c r="P740" s="675"/>
      <c r="Q740" s="675"/>
      <c r="R740" s="675"/>
      <c r="S740" s="675"/>
      <c r="T740" s="675"/>
      <c r="U740" s="675"/>
      <c r="V740" s="675"/>
      <c r="W740" s="675"/>
      <c r="X740" s="675"/>
      <c r="Y740" s="675"/>
      <c r="Z740" s="675"/>
    </row>
    <row r="741" spans="1:26" ht="15">
      <c r="A741" s="675"/>
      <c r="B741" s="675"/>
      <c r="C741" s="675"/>
      <c r="D741" s="675"/>
      <c r="E741" s="675"/>
      <c r="F741" s="675"/>
      <c r="G741" s="675"/>
      <c r="H741" s="675"/>
      <c r="I741" s="675"/>
      <c r="J741" s="675"/>
      <c r="K741" s="675"/>
      <c r="L741" s="675"/>
      <c r="M741" s="675"/>
      <c r="N741" s="675"/>
      <c r="O741" s="675"/>
      <c r="P741" s="675"/>
      <c r="Q741" s="675"/>
      <c r="R741" s="675"/>
      <c r="S741" s="675"/>
      <c r="T741" s="675"/>
      <c r="U741" s="675"/>
      <c r="V741" s="675"/>
      <c r="W741" s="675"/>
      <c r="X741" s="675"/>
      <c r="Y741" s="675"/>
      <c r="Z741" s="675"/>
    </row>
    <row r="742" spans="1:26" ht="15">
      <c r="A742" s="675"/>
      <c r="B742" s="675"/>
      <c r="C742" s="675"/>
      <c r="D742" s="675"/>
      <c r="E742" s="675"/>
      <c r="F742" s="675"/>
      <c r="G742" s="675"/>
      <c r="H742" s="675"/>
      <c r="I742" s="675"/>
      <c r="J742" s="675"/>
      <c r="K742" s="675"/>
      <c r="L742" s="675"/>
      <c r="M742" s="675"/>
      <c r="N742" s="675"/>
      <c r="O742" s="675"/>
      <c r="P742" s="675"/>
      <c r="Q742" s="675"/>
      <c r="R742" s="675"/>
      <c r="S742" s="675"/>
      <c r="T742" s="675"/>
      <c r="U742" s="675"/>
      <c r="V742" s="675"/>
      <c r="W742" s="675"/>
      <c r="X742" s="675"/>
      <c r="Y742" s="675"/>
      <c r="Z742" s="675"/>
    </row>
    <row r="743" spans="1:26" ht="15">
      <c r="A743" s="675"/>
      <c r="B743" s="675"/>
      <c r="C743" s="675"/>
      <c r="D743" s="675"/>
      <c r="E743" s="675"/>
      <c r="F743" s="675"/>
      <c r="G743" s="675"/>
      <c r="H743" s="675"/>
      <c r="I743" s="675"/>
      <c r="J743" s="675"/>
      <c r="K743" s="675"/>
      <c r="L743" s="675"/>
      <c r="M743" s="675"/>
      <c r="N743" s="675"/>
      <c r="O743" s="675"/>
      <c r="P743" s="675"/>
      <c r="Q743" s="675"/>
      <c r="R743" s="675"/>
      <c r="S743" s="675"/>
      <c r="T743" s="675"/>
      <c r="U743" s="675"/>
      <c r="V743" s="675"/>
      <c r="W743" s="675"/>
      <c r="X743" s="675"/>
      <c r="Y743" s="675"/>
      <c r="Z743" s="675"/>
    </row>
    <row r="744" spans="1:26" ht="15">
      <c r="A744" s="675"/>
      <c r="B744" s="675"/>
      <c r="C744" s="675"/>
      <c r="D744" s="675"/>
      <c r="E744" s="675"/>
      <c r="F744" s="675"/>
      <c r="G744" s="675"/>
      <c r="H744" s="675"/>
      <c r="I744" s="675"/>
      <c r="J744" s="675"/>
      <c r="K744" s="675"/>
      <c r="L744" s="675"/>
      <c r="M744" s="675"/>
      <c r="N744" s="675"/>
      <c r="O744" s="675"/>
      <c r="P744" s="675"/>
      <c r="Q744" s="675"/>
      <c r="R744" s="675"/>
      <c r="S744" s="675"/>
      <c r="T744" s="675"/>
      <c r="U744" s="675"/>
      <c r="V744" s="675"/>
      <c r="W744" s="675"/>
      <c r="X744" s="675"/>
      <c r="Y744" s="675"/>
      <c r="Z744" s="675"/>
    </row>
    <row r="745" spans="1:26" ht="15">
      <c r="A745" s="675"/>
      <c r="B745" s="675"/>
      <c r="C745" s="675"/>
      <c r="D745" s="675"/>
      <c r="E745" s="675"/>
      <c r="F745" s="675"/>
      <c r="G745" s="675"/>
      <c r="H745" s="675"/>
      <c r="I745" s="675"/>
      <c r="J745" s="675"/>
      <c r="K745" s="675"/>
      <c r="L745" s="675"/>
      <c r="M745" s="675"/>
      <c r="N745" s="675"/>
      <c r="O745" s="675"/>
      <c r="P745" s="675"/>
      <c r="Q745" s="675"/>
      <c r="R745" s="675"/>
      <c r="S745" s="675"/>
      <c r="T745" s="675"/>
      <c r="U745" s="675"/>
      <c r="V745" s="675"/>
      <c r="W745" s="675"/>
      <c r="X745" s="675"/>
      <c r="Y745" s="675"/>
      <c r="Z745" s="675"/>
    </row>
    <row r="746" spans="1:26" ht="15">
      <c r="A746" s="675"/>
      <c r="B746" s="675"/>
      <c r="C746" s="675"/>
      <c r="D746" s="675"/>
      <c r="E746" s="675"/>
      <c r="F746" s="675"/>
      <c r="G746" s="675"/>
      <c r="H746" s="675"/>
      <c r="I746" s="675"/>
      <c r="J746" s="675"/>
      <c r="K746" s="675"/>
      <c r="L746" s="675"/>
      <c r="M746" s="675"/>
      <c r="N746" s="675"/>
      <c r="O746" s="675"/>
      <c r="P746" s="675"/>
      <c r="Q746" s="675"/>
      <c r="R746" s="675"/>
      <c r="S746" s="675"/>
      <c r="T746" s="675"/>
      <c r="U746" s="675"/>
      <c r="V746" s="675"/>
      <c r="W746" s="675"/>
      <c r="X746" s="675"/>
      <c r="Y746" s="675"/>
      <c r="Z746" s="675"/>
    </row>
    <row r="747" spans="1:26" ht="15">
      <c r="A747" s="675"/>
      <c r="B747" s="675"/>
      <c r="C747" s="675"/>
      <c r="D747" s="675"/>
      <c r="E747" s="675"/>
      <c r="F747" s="675"/>
      <c r="G747" s="675"/>
      <c r="H747" s="675"/>
      <c r="I747" s="675"/>
      <c r="J747" s="675"/>
      <c r="K747" s="675"/>
      <c r="L747" s="675"/>
      <c r="M747" s="675"/>
      <c r="N747" s="675"/>
      <c r="O747" s="675"/>
      <c r="P747" s="675"/>
      <c r="Q747" s="675"/>
      <c r="R747" s="675"/>
      <c r="S747" s="675"/>
      <c r="T747" s="675"/>
      <c r="U747" s="675"/>
      <c r="V747" s="675"/>
      <c r="W747" s="675"/>
      <c r="X747" s="675"/>
      <c r="Y747" s="675"/>
      <c r="Z747" s="675"/>
    </row>
    <row r="748" spans="1:26" ht="15">
      <c r="A748" s="675"/>
      <c r="B748" s="675"/>
      <c r="C748" s="675"/>
      <c r="D748" s="675"/>
      <c r="E748" s="675"/>
      <c r="F748" s="675"/>
      <c r="G748" s="675"/>
      <c r="H748" s="675"/>
      <c r="I748" s="675"/>
      <c r="J748" s="675"/>
      <c r="K748" s="675"/>
      <c r="L748" s="675"/>
      <c r="M748" s="675"/>
      <c r="N748" s="675"/>
      <c r="O748" s="675"/>
      <c r="P748" s="675"/>
      <c r="Q748" s="675"/>
      <c r="R748" s="675"/>
      <c r="S748" s="675"/>
      <c r="T748" s="675"/>
      <c r="U748" s="675"/>
      <c r="V748" s="675"/>
      <c r="W748" s="675"/>
      <c r="X748" s="675"/>
      <c r="Y748" s="675"/>
      <c r="Z748" s="675"/>
    </row>
    <row r="749" spans="1:26" ht="15">
      <c r="A749" s="675"/>
      <c r="B749" s="675"/>
      <c r="C749" s="675"/>
      <c r="D749" s="675"/>
      <c r="E749" s="675"/>
      <c r="F749" s="675"/>
      <c r="G749" s="675"/>
      <c r="H749" s="675"/>
      <c r="I749" s="675"/>
      <c r="J749" s="675"/>
      <c r="K749" s="675"/>
      <c r="L749" s="675"/>
      <c r="M749" s="675"/>
      <c r="N749" s="675"/>
      <c r="O749" s="675"/>
      <c r="P749" s="675"/>
      <c r="Q749" s="675"/>
      <c r="R749" s="675"/>
      <c r="S749" s="675"/>
      <c r="T749" s="675"/>
      <c r="U749" s="675"/>
      <c r="V749" s="675"/>
      <c r="W749" s="675"/>
      <c r="X749" s="675"/>
      <c r="Y749" s="675"/>
      <c r="Z749" s="675"/>
    </row>
    <row r="750" spans="1:26" ht="15">
      <c r="A750" s="675"/>
      <c r="B750" s="675"/>
      <c r="C750" s="675"/>
      <c r="D750" s="675"/>
      <c r="E750" s="675"/>
      <c r="F750" s="675"/>
      <c r="G750" s="675"/>
      <c r="H750" s="675"/>
      <c r="I750" s="675"/>
      <c r="J750" s="675"/>
      <c r="K750" s="675"/>
      <c r="L750" s="675"/>
      <c r="M750" s="675"/>
      <c r="N750" s="675"/>
      <c r="O750" s="675"/>
      <c r="P750" s="675"/>
      <c r="Q750" s="675"/>
      <c r="R750" s="675"/>
      <c r="S750" s="675"/>
      <c r="T750" s="675"/>
      <c r="U750" s="675"/>
      <c r="V750" s="675"/>
      <c r="W750" s="675"/>
      <c r="X750" s="675"/>
      <c r="Y750" s="675"/>
      <c r="Z750" s="675"/>
    </row>
    <row r="751" spans="1:26" ht="15">
      <c r="A751" s="675"/>
      <c r="B751" s="675"/>
      <c r="C751" s="675"/>
      <c r="D751" s="675"/>
      <c r="E751" s="675"/>
      <c r="F751" s="675"/>
      <c r="G751" s="675"/>
      <c r="H751" s="675"/>
      <c r="I751" s="675"/>
      <c r="J751" s="675"/>
      <c r="K751" s="675"/>
      <c r="L751" s="675"/>
      <c r="M751" s="675"/>
      <c r="N751" s="675"/>
      <c r="O751" s="675"/>
      <c r="P751" s="675"/>
      <c r="Q751" s="675"/>
      <c r="R751" s="675"/>
      <c r="S751" s="675"/>
      <c r="T751" s="675"/>
      <c r="U751" s="675"/>
      <c r="V751" s="675"/>
      <c r="W751" s="675"/>
      <c r="X751" s="675"/>
      <c r="Y751" s="675"/>
      <c r="Z751" s="675"/>
    </row>
    <row r="752" spans="1:26" ht="15">
      <c r="A752" s="675"/>
      <c r="B752" s="675"/>
      <c r="C752" s="675"/>
      <c r="D752" s="675"/>
      <c r="E752" s="675"/>
      <c r="F752" s="675"/>
      <c r="G752" s="675"/>
      <c r="H752" s="675"/>
      <c r="I752" s="675"/>
      <c r="J752" s="675"/>
      <c r="K752" s="675"/>
      <c r="L752" s="675"/>
      <c r="M752" s="675"/>
      <c r="N752" s="675"/>
      <c r="O752" s="675"/>
      <c r="P752" s="675"/>
      <c r="Q752" s="675"/>
      <c r="R752" s="675"/>
      <c r="S752" s="675"/>
      <c r="T752" s="675"/>
      <c r="U752" s="675"/>
      <c r="V752" s="675"/>
      <c r="W752" s="675"/>
      <c r="X752" s="675"/>
      <c r="Y752" s="675"/>
      <c r="Z752" s="675"/>
    </row>
    <row r="753" spans="1:26" ht="15">
      <c r="A753" s="675"/>
      <c r="B753" s="675"/>
      <c r="C753" s="675"/>
      <c r="D753" s="675"/>
      <c r="E753" s="675"/>
      <c r="F753" s="675"/>
      <c r="G753" s="675"/>
      <c r="H753" s="675"/>
      <c r="I753" s="675"/>
      <c r="J753" s="675"/>
      <c r="K753" s="675"/>
      <c r="L753" s="675"/>
      <c r="M753" s="675"/>
      <c r="N753" s="675"/>
      <c r="O753" s="675"/>
      <c r="P753" s="675"/>
      <c r="Q753" s="675"/>
      <c r="R753" s="675"/>
      <c r="S753" s="675"/>
      <c r="T753" s="675"/>
      <c r="U753" s="675"/>
      <c r="V753" s="675"/>
      <c r="W753" s="675"/>
      <c r="X753" s="675"/>
      <c r="Y753" s="675"/>
      <c r="Z753" s="675"/>
    </row>
    <row r="754" spans="1:26" ht="15">
      <c r="A754" s="675"/>
      <c r="B754" s="675"/>
      <c r="C754" s="675"/>
      <c r="D754" s="675"/>
      <c r="E754" s="675"/>
      <c r="F754" s="675"/>
      <c r="G754" s="675"/>
      <c r="H754" s="675"/>
      <c r="I754" s="675"/>
      <c r="J754" s="675"/>
      <c r="K754" s="675"/>
      <c r="L754" s="675"/>
      <c r="M754" s="675"/>
      <c r="N754" s="675"/>
      <c r="O754" s="675"/>
      <c r="P754" s="675"/>
      <c r="Q754" s="675"/>
      <c r="R754" s="675"/>
      <c r="S754" s="675"/>
      <c r="T754" s="675"/>
      <c r="U754" s="675"/>
      <c r="V754" s="675"/>
      <c r="W754" s="675"/>
      <c r="X754" s="675"/>
      <c r="Y754" s="675"/>
      <c r="Z754" s="675"/>
    </row>
    <row r="755" spans="1:26" ht="15">
      <c r="A755" s="675"/>
      <c r="B755" s="675"/>
      <c r="C755" s="675"/>
      <c r="D755" s="675"/>
      <c r="E755" s="675"/>
      <c r="F755" s="675"/>
      <c r="G755" s="675"/>
      <c r="H755" s="675"/>
      <c r="I755" s="675"/>
      <c r="J755" s="675"/>
      <c r="K755" s="675"/>
      <c r="L755" s="675"/>
      <c r="M755" s="675"/>
      <c r="N755" s="675"/>
      <c r="O755" s="675"/>
      <c r="P755" s="675"/>
      <c r="Q755" s="675"/>
      <c r="R755" s="675"/>
      <c r="S755" s="675"/>
      <c r="T755" s="675"/>
      <c r="U755" s="675"/>
      <c r="V755" s="675"/>
      <c r="W755" s="675"/>
      <c r="X755" s="675"/>
      <c r="Y755" s="675"/>
      <c r="Z755" s="675"/>
    </row>
    <row r="756" spans="1:26" ht="15">
      <c r="A756" s="675"/>
      <c r="B756" s="675"/>
      <c r="C756" s="675"/>
      <c r="D756" s="675"/>
      <c r="E756" s="675"/>
      <c r="F756" s="675"/>
      <c r="G756" s="675"/>
      <c r="H756" s="675"/>
      <c r="I756" s="675"/>
      <c r="J756" s="675"/>
      <c r="K756" s="675"/>
      <c r="L756" s="675"/>
      <c r="M756" s="675"/>
      <c r="N756" s="675"/>
      <c r="O756" s="675"/>
      <c r="P756" s="675"/>
      <c r="Q756" s="675"/>
      <c r="R756" s="675"/>
      <c r="S756" s="675"/>
      <c r="T756" s="675"/>
      <c r="U756" s="675"/>
      <c r="V756" s="675"/>
      <c r="W756" s="675"/>
      <c r="X756" s="675"/>
      <c r="Y756" s="675"/>
      <c r="Z756" s="675"/>
    </row>
    <row r="757" spans="1:26" ht="15">
      <c r="A757" s="675"/>
      <c r="B757" s="675"/>
      <c r="C757" s="675"/>
      <c r="D757" s="675"/>
      <c r="E757" s="675"/>
      <c r="F757" s="675"/>
      <c r="G757" s="675"/>
      <c r="H757" s="675"/>
      <c r="I757" s="675"/>
      <c r="J757" s="675"/>
      <c r="K757" s="675"/>
      <c r="L757" s="675"/>
      <c r="M757" s="675"/>
      <c r="N757" s="675"/>
      <c r="O757" s="675"/>
      <c r="P757" s="675"/>
      <c r="Q757" s="675"/>
      <c r="R757" s="675"/>
      <c r="S757" s="675"/>
      <c r="T757" s="675"/>
      <c r="U757" s="675"/>
      <c r="V757" s="675"/>
      <c r="W757" s="675"/>
      <c r="X757" s="675"/>
      <c r="Y757" s="675"/>
      <c r="Z757" s="675"/>
    </row>
    <row r="758" spans="1:26" ht="15">
      <c r="A758" s="675"/>
      <c r="B758" s="675"/>
      <c r="C758" s="675"/>
      <c r="D758" s="675"/>
      <c r="E758" s="675"/>
      <c r="F758" s="675"/>
      <c r="G758" s="675"/>
      <c r="H758" s="675"/>
      <c r="I758" s="675"/>
      <c r="J758" s="675"/>
      <c r="K758" s="675"/>
      <c r="L758" s="675"/>
      <c r="M758" s="675"/>
      <c r="N758" s="675"/>
      <c r="O758" s="675"/>
      <c r="P758" s="675"/>
      <c r="Q758" s="675"/>
      <c r="R758" s="675"/>
      <c r="S758" s="675"/>
      <c r="T758" s="675"/>
      <c r="U758" s="675"/>
      <c r="V758" s="675"/>
      <c r="W758" s="675"/>
      <c r="X758" s="675"/>
      <c r="Y758" s="675"/>
      <c r="Z758" s="675"/>
    </row>
    <row r="759" spans="1:26" ht="15">
      <c r="A759" s="675"/>
      <c r="B759" s="675"/>
      <c r="C759" s="675"/>
      <c r="D759" s="675"/>
      <c r="E759" s="675"/>
      <c r="F759" s="675"/>
      <c r="G759" s="675"/>
      <c r="H759" s="675"/>
      <c r="I759" s="675"/>
      <c r="J759" s="675"/>
      <c r="K759" s="675"/>
      <c r="L759" s="675"/>
      <c r="M759" s="675"/>
      <c r="N759" s="675"/>
      <c r="O759" s="675"/>
      <c r="P759" s="675"/>
      <c r="Q759" s="675"/>
      <c r="R759" s="675"/>
      <c r="S759" s="675"/>
      <c r="T759" s="675"/>
      <c r="U759" s="675"/>
      <c r="V759" s="675"/>
      <c r="W759" s="675"/>
      <c r="X759" s="675"/>
      <c r="Y759" s="675"/>
      <c r="Z759" s="675"/>
    </row>
    <row r="760" spans="1:26" ht="15">
      <c r="A760" s="675"/>
      <c r="B760" s="675"/>
      <c r="C760" s="675"/>
      <c r="D760" s="675"/>
      <c r="E760" s="675"/>
      <c r="F760" s="675"/>
      <c r="G760" s="675"/>
      <c r="H760" s="675"/>
      <c r="I760" s="675"/>
      <c r="J760" s="675"/>
      <c r="K760" s="675"/>
      <c r="L760" s="675"/>
      <c r="M760" s="675"/>
      <c r="N760" s="675"/>
      <c r="O760" s="675"/>
      <c r="P760" s="675"/>
      <c r="Q760" s="675"/>
      <c r="R760" s="675"/>
      <c r="S760" s="675"/>
      <c r="T760" s="675"/>
      <c r="U760" s="675"/>
      <c r="V760" s="675"/>
      <c r="W760" s="675"/>
      <c r="X760" s="675"/>
      <c r="Y760" s="675"/>
      <c r="Z760" s="675"/>
    </row>
    <row r="761" spans="1:26" ht="15">
      <c r="A761" s="675"/>
      <c r="B761" s="675"/>
      <c r="C761" s="675"/>
      <c r="D761" s="675"/>
      <c r="E761" s="675"/>
      <c r="F761" s="675"/>
      <c r="G761" s="675"/>
      <c r="H761" s="675"/>
      <c r="I761" s="675"/>
      <c r="J761" s="675"/>
      <c r="K761" s="675"/>
      <c r="L761" s="675"/>
      <c r="M761" s="675"/>
      <c r="N761" s="675"/>
      <c r="O761" s="675"/>
      <c r="P761" s="675"/>
      <c r="Q761" s="675"/>
      <c r="R761" s="675"/>
      <c r="S761" s="675"/>
      <c r="T761" s="675"/>
      <c r="U761" s="675"/>
      <c r="V761" s="675"/>
      <c r="W761" s="675"/>
      <c r="X761" s="675"/>
      <c r="Y761" s="675"/>
      <c r="Z761" s="675"/>
    </row>
    <row r="762" spans="1:26" ht="15">
      <c r="A762" s="675"/>
      <c r="B762" s="675"/>
      <c r="C762" s="675"/>
      <c r="D762" s="675"/>
      <c r="E762" s="675"/>
      <c r="F762" s="675"/>
      <c r="G762" s="675"/>
      <c r="H762" s="675"/>
      <c r="I762" s="675"/>
      <c r="J762" s="675"/>
      <c r="K762" s="675"/>
      <c r="L762" s="675"/>
      <c r="M762" s="675"/>
      <c r="N762" s="675"/>
      <c r="O762" s="675"/>
      <c r="P762" s="675"/>
      <c r="Q762" s="675"/>
      <c r="R762" s="675"/>
      <c r="S762" s="675"/>
      <c r="T762" s="675"/>
      <c r="U762" s="675"/>
      <c r="V762" s="675"/>
      <c r="W762" s="675"/>
      <c r="X762" s="675"/>
      <c r="Y762" s="675"/>
      <c r="Z762" s="675"/>
    </row>
    <row r="763" spans="1:26" ht="15">
      <c r="A763" s="675"/>
      <c r="B763" s="675"/>
      <c r="C763" s="675"/>
      <c r="D763" s="675"/>
      <c r="E763" s="675"/>
      <c r="F763" s="675"/>
      <c r="G763" s="675"/>
      <c r="H763" s="675"/>
      <c r="I763" s="675"/>
      <c r="J763" s="675"/>
      <c r="K763" s="675"/>
      <c r="L763" s="675"/>
      <c r="M763" s="675"/>
      <c r="N763" s="675"/>
      <c r="O763" s="675"/>
      <c r="P763" s="675"/>
      <c r="Q763" s="675"/>
      <c r="R763" s="675"/>
      <c r="S763" s="675"/>
      <c r="T763" s="675"/>
      <c r="U763" s="675"/>
      <c r="V763" s="675"/>
      <c r="W763" s="675"/>
      <c r="X763" s="675"/>
      <c r="Y763" s="675"/>
      <c r="Z763" s="675"/>
    </row>
    <row r="764" spans="1:26" ht="15">
      <c r="A764" s="675"/>
      <c r="B764" s="675"/>
      <c r="C764" s="675"/>
      <c r="D764" s="675"/>
      <c r="E764" s="675"/>
      <c r="F764" s="675"/>
      <c r="G764" s="675"/>
      <c r="H764" s="675"/>
      <c r="I764" s="675"/>
      <c r="J764" s="675"/>
      <c r="K764" s="675"/>
      <c r="L764" s="675"/>
      <c r="M764" s="675"/>
      <c r="N764" s="675"/>
      <c r="O764" s="675"/>
      <c r="P764" s="675"/>
      <c r="Q764" s="675"/>
      <c r="R764" s="675"/>
      <c r="S764" s="675"/>
      <c r="T764" s="675"/>
      <c r="U764" s="675"/>
      <c r="V764" s="675"/>
      <c r="W764" s="675"/>
      <c r="X764" s="675"/>
      <c r="Y764" s="675"/>
      <c r="Z764" s="675"/>
    </row>
    <row r="765" spans="1:26" ht="15">
      <c r="A765" s="675"/>
      <c r="B765" s="675"/>
      <c r="C765" s="675"/>
      <c r="D765" s="675"/>
      <c r="E765" s="675"/>
      <c r="F765" s="675"/>
      <c r="G765" s="675"/>
      <c r="H765" s="675"/>
      <c r="I765" s="675"/>
      <c r="J765" s="675"/>
      <c r="K765" s="675"/>
      <c r="L765" s="675"/>
      <c r="M765" s="675"/>
      <c r="N765" s="675"/>
      <c r="O765" s="675"/>
      <c r="P765" s="675"/>
      <c r="Q765" s="675"/>
      <c r="R765" s="675"/>
      <c r="S765" s="675"/>
      <c r="T765" s="675"/>
      <c r="U765" s="675"/>
      <c r="V765" s="675"/>
      <c r="W765" s="675"/>
      <c r="X765" s="675"/>
      <c r="Y765" s="675"/>
      <c r="Z765" s="675"/>
    </row>
    <row r="766" spans="1:26" ht="15">
      <c r="A766" s="675"/>
      <c r="B766" s="675"/>
      <c r="C766" s="675"/>
      <c r="D766" s="675"/>
      <c r="E766" s="675"/>
      <c r="F766" s="675"/>
      <c r="G766" s="675"/>
      <c r="H766" s="675"/>
      <c r="I766" s="675"/>
      <c r="J766" s="675"/>
      <c r="K766" s="675"/>
      <c r="L766" s="675"/>
      <c r="M766" s="675"/>
      <c r="N766" s="675"/>
      <c r="O766" s="675"/>
      <c r="P766" s="675"/>
      <c r="Q766" s="675"/>
      <c r="R766" s="675"/>
      <c r="S766" s="675"/>
      <c r="T766" s="675"/>
      <c r="U766" s="675"/>
      <c r="V766" s="675"/>
      <c r="W766" s="675"/>
      <c r="X766" s="675"/>
      <c r="Y766" s="675"/>
      <c r="Z766" s="675"/>
    </row>
    <row r="767" spans="1:26" ht="15">
      <c r="A767" s="675"/>
      <c r="B767" s="675"/>
      <c r="C767" s="675"/>
      <c r="D767" s="675"/>
      <c r="E767" s="675"/>
      <c r="F767" s="675"/>
      <c r="G767" s="675"/>
      <c r="H767" s="675"/>
      <c r="I767" s="675"/>
      <c r="J767" s="675"/>
      <c r="K767" s="675"/>
      <c r="L767" s="675"/>
      <c r="M767" s="675"/>
      <c r="N767" s="675"/>
      <c r="O767" s="675"/>
      <c r="P767" s="675"/>
      <c r="Q767" s="675"/>
      <c r="R767" s="675"/>
      <c r="S767" s="675"/>
      <c r="T767" s="675"/>
      <c r="U767" s="675"/>
      <c r="V767" s="675"/>
      <c r="W767" s="675"/>
      <c r="X767" s="675"/>
      <c r="Y767" s="675"/>
      <c r="Z767" s="675"/>
    </row>
    <row r="768" spans="1:26" ht="15">
      <c r="A768" s="675"/>
      <c r="B768" s="675"/>
      <c r="C768" s="675"/>
      <c r="D768" s="675"/>
      <c r="E768" s="675"/>
      <c r="F768" s="675"/>
      <c r="G768" s="675"/>
      <c r="H768" s="675"/>
      <c r="I768" s="675"/>
      <c r="J768" s="675"/>
      <c r="K768" s="675"/>
      <c r="L768" s="675"/>
      <c r="M768" s="675"/>
      <c r="N768" s="675"/>
      <c r="O768" s="675"/>
      <c r="P768" s="675"/>
      <c r="Q768" s="675"/>
      <c r="R768" s="675"/>
      <c r="S768" s="675"/>
      <c r="T768" s="675"/>
      <c r="U768" s="675"/>
      <c r="V768" s="675"/>
      <c r="W768" s="675"/>
      <c r="X768" s="675"/>
      <c r="Y768" s="675"/>
      <c r="Z768" s="675"/>
    </row>
    <row r="769" spans="1:26" ht="15">
      <c r="A769" s="675"/>
      <c r="B769" s="675"/>
      <c r="C769" s="675"/>
      <c r="D769" s="675"/>
      <c r="E769" s="675"/>
      <c r="F769" s="675"/>
      <c r="G769" s="675"/>
      <c r="H769" s="675"/>
      <c r="I769" s="675"/>
      <c r="J769" s="675"/>
      <c r="K769" s="675"/>
      <c r="L769" s="675"/>
      <c r="M769" s="675"/>
      <c r="N769" s="675"/>
      <c r="O769" s="675"/>
      <c r="P769" s="675"/>
      <c r="Q769" s="675"/>
      <c r="R769" s="675"/>
      <c r="S769" s="675"/>
      <c r="T769" s="675"/>
      <c r="U769" s="675"/>
      <c r="V769" s="675"/>
      <c r="W769" s="675"/>
      <c r="X769" s="675"/>
      <c r="Y769" s="675"/>
      <c r="Z769" s="675"/>
    </row>
    <row r="770" spans="1:26" ht="15">
      <c r="A770" s="675"/>
      <c r="B770" s="675"/>
      <c r="C770" s="675"/>
      <c r="D770" s="675"/>
      <c r="E770" s="675"/>
      <c r="F770" s="675"/>
      <c r="G770" s="675"/>
      <c r="H770" s="675"/>
      <c r="I770" s="675"/>
      <c r="J770" s="675"/>
      <c r="K770" s="675"/>
      <c r="L770" s="675"/>
      <c r="M770" s="675"/>
      <c r="N770" s="675"/>
      <c r="O770" s="675"/>
      <c r="P770" s="675"/>
      <c r="Q770" s="675"/>
      <c r="R770" s="675"/>
      <c r="S770" s="675"/>
      <c r="T770" s="675"/>
      <c r="U770" s="675"/>
      <c r="V770" s="675"/>
      <c r="W770" s="675"/>
      <c r="X770" s="675"/>
      <c r="Y770" s="675"/>
      <c r="Z770" s="675"/>
    </row>
    <row r="771" spans="1:26" ht="15">
      <c r="A771" s="675"/>
      <c r="B771" s="675"/>
      <c r="C771" s="675"/>
      <c r="D771" s="675"/>
      <c r="E771" s="675"/>
      <c r="F771" s="675"/>
      <c r="G771" s="675"/>
      <c r="H771" s="675"/>
      <c r="I771" s="675"/>
      <c r="J771" s="675"/>
      <c r="K771" s="675"/>
      <c r="L771" s="675"/>
      <c r="M771" s="675"/>
      <c r="N771" s="675"/>
      <c r="O771" s="675"/>
      <c r="P771" s="675"/>
      <c r="Q771" s="675"/>
      <c r="R771" s="675"/>
      <c r="S771" s="675"/>
      <c r="T771" s="675"/>
      <c r="U771" s="675"/>
      <c r="V771" s="675"/>
      <c r="W771" s="675"/>
      <c r="X771" s="675"/>
      <c r="Y771" s="675"/>
      <c r="Z771" s="675"/>
    </row>
    <row r="772" spans="1:26" ht="15">
      <c r="A772" s="675"/>
      <c r="B772" s="675"/>
      <c r="C772" s="675"/>
      <c r="D772" s="675"/>
      <c r="E772" s="675"/>
      <c r="F772" s="675"/>
      <c r="G772" s="675"/>
      <c r="H772" s="675"/>
      <c r="I772" s="675"/>
      <c r="J772" s="675"/>
      <c r="K772" s="675"/>
      <c r="L772" s="675"/>
      <c r="M772" s="675"/>
      <c r="N772" s="675"/>
      <c r="O772" s="675"/>
      <c r="P772" s="675"/>
      <c r="Q772" s="675"/>
      <c r="R772" s="675"/>
      <c r="S772" s="675"/>
      <c r="T772" s="675"/>
      <c r="U772" s="675"/>
      <c r="V772" s="675"/>
      <c r="W772" s="675"/>
      <c r="X772" s="675"/>
      <c r="Y772" s="675"/>
      <c r="Z772" s="675"/>
    </row>
    <row r="773" spans="1:26" ht="15">
      <c r="A773" s="675"/>
      <c r="B773" s="675"/>
      <c r="C773" s="675"/>
      <c r="D773" s="675"/>
      <c r="E773" s="675"/>
      <c r="F773" s="675"/>
      <c r="G773" s="675"/>
      <c r="H773" s="675"/>
      <c r="I773" s="675"/>
      <c r="J773" s="675"/>
      <c r="K773" s="675"/>
      <c r="L773" s="675"/>
      <c r="M773" s="675"/>
      <c r="N773" s="675"/>
      <c r="O773" s="675"/>
      <c r="P773" s="675"/>
      <c r="Q773" s="675"/>
      <c r="R773" s="675"/>
      <c r="S773" s="675"/>
      <c r="T773" s="675"/>
      <c r="U773" s="675"/>
      <c r="V773" s="675"/>
      <c r="W773" s="675"/>
      <c r="X773" s="675"/>
      <c r="Y773" s="675"/>
      <c r="Z773" s="675"/>
    </row>
    <row r="774" spans="1:26" ht="15">
      <c r="A774" s="675"/>
      <c r="B774" s="675"/>
      <c r="C774" s="675"/>
      <c r="D774" s="675"/>
      <c r="E774" s="675"/>
      <c r="F774" s="675"/>
      <c r="G774" s="675"/>
      <c r="H774" s="675"/>
      <c r="I774" s="675"/>
      <c r="J774" s="675"/>
      <c r="K774" s="675"/>
      <c r="L774" s="675"/>
      <c r="M774" s="675"/>
      <c r="N774" s="675"/>
      <c r="O774" s="675"/>
      <c r="P774" s="675"/>
      <c r="Q774" s="675"/>
      <c r="R774" s="675"/>
      <c r="S774" s="675"/>
      <c r="T774" s="675"/>
      <c r="U774" s="675"/>
      <c r="V774" s="675"/>
      <c r="W774" s="675"/>
      <c r="X774" s="675"/>
      <c r="Y774" s="675"/>
      <c r="Z774" s="675"/>
    </row>
    <row r="775" spans="1:26" ht="15">
      <c r="A775" s="675"/>
      <c r="B775" s="675"/>
      <c r="C775" s="675"/>
      <c r="D775" s="675"/>
      <c r="E775" s="675"/>
      <c r="F775" s="675"/>
      <c r="G775" s="675"/>
      <c r="H775" s="675"/>
      <c r="I775" s="675"/>
      <c r="J775" s="675"/>
      <c r="K775" s="675"/>
      <c r="L775" s="675"/>
      <c r="M775" s="675"/>
      <c r="N775" s="675"/>
      <c r="O775" s="675"/>
      <c r="P775" s="675"/>
      <c r="Q775" s="675"/>
      <c r="R775" s="675"/>
      <c r="S775" s="675"/>
      <c r="T775" s="675"/>
      <c r="U775" s="675"/>
      <c r="V775" s="675"/>
      <c r="W775" s="675"/>
      <c r="X775" s="675"/>
      <c r="Y775" s="675"/>
      <c r="Z775" s="675"/>
    </row>
    <row r="776" spans="1:26" ht="15">
      <c r="A776" s="675"/>
      <c r="B776" s="675"/>
      <c r="C776" s="675"/>
      <c r="D776" s="675"/>
      <c r="E776" s="675"/>
      <c r="F776" s="675"/>
      <c r="G776" s="675"/>
      <c r="H776" s="675"/>
      <c r="I776" s="675"/>
      <c r="J776" s="675"/>
      <c r="K776" s="675"/>
      <c r="L776" s="675"/>
      <c r="M776" s="675"/>
      <c r="N776" s="675"/>
      <c r="O776" s="675"/>
      <c r="P776" s="675"/>
      <c r="Q776" s="675"/>
      <c r="R776" s="675"/>
      <c r="S776" s="675"/>
      <c r="T776" s="675"/>
      <c r="U776" s="675"/>
      <c r="V776" s="675"/>
      <c r="W776" s="675"/>
      <c r="X776" s="675"/>
      <c r="Y776" s="675"/>
      <c r="Z776" s="675"/>
    </row>
    <row r="777" spans="1:26" ht="15">
      <c r="A777" s="675"/>
      <c r="B777" s="675"/>
      <c r="C777" s="675"/>
      <c r="D777" s="675"/>
      <c r="E777" s="675"/>
      <c r="F777" s="675"/>
      <c r="G777" s="675"/>
      <c r="H777" s="675"/>
      <c r="I777" s="675"/>
      <c r="J777" s="675"/>
      <c r="K777" s="675"/>
      <c r="L777" s="675"/>
      <c r="M777" s="675"/>
      <c r="N777" s="675"/>
      <c r="O777" s="675"/>
      <c r="P777" s="675"/>
      <c r="Q777" s="675"/>
      <c r="R777" s="675"/>
      <c r="S777" s="675"/>
      <c r="T777" s="675"/>
      <c r="U777" s="675"/>
      <c r="V777" s="675"/>
      <c r="W777" s="675"/>
      <c r="X777" s="675"/>
      <c r="Y777" s="675"/>
      <c r="Z777" s="675"/>
    </row>
    <row r="778" spans="1:26" ht="15">
      <c r="A778" s="675"/>
      <c r="B778" s="675"/>
      <c r="C778" s="675"/>
      <c r="D778" s="675"/>
      <c r="E778" s="675"/>
      <c r="F778" s="675"/>
      <c r="G778" s="675"/>
      <c r="H778" s="675"/>
      <c r="I778" s="675"/>
      <c r="J778" s="675"/>
      <c r="K778" s="675"/>
      <c r="L778" s="675"/>
      <c r="M778" s="675"/>
      <c r="N778" s="675"/>
      <c r="O778" s="675"/>
      <c r="P778" s="675"/>
      <c r="Q778" s="675"/>
      <c r="R778" s="675"/>
      <c r="S778" s="675"/>
      <c r="T778" s="675"/>
      <c r="U778" s="675"/>
      <c r="V778" s="675"/>
      <c r="W778" s="675"/>
      <c r="X778" s="675"/>
      <c r="Y778" s="675"/>
      <c r="Z778" s="675"/>
    </row>
    <row r="779" spans="1:26" ht="15">
      <c r="A779" s="675"/>
      <c r="B779" s="675"/>
      <c r="C779" s="675"/>
      <c r="D779" s="675"/>
      <c r="E779" s="675"/>
      <c r="F779" s="675"/>
      <c r="G779" s="675"/>
      <c r="H779" s="675"/>
      <c r="I779" s="675"/>
      <c r="J779" s="675"/>
      <c r="K779" s="675"/>
      <c r="L779" s="675"/>
      <c r="M779" s="675"/>
      <c r="N779" s="675"/>
      <c r="O779" s="675"/>
      <c r="P779" s="675"/>
      <c r="Q779" s="675"/>
      <c r="R779" s="675"/>
      <c r="S779" s="675"/>
      <c r="T779" s="675"/>
      <c r="U779" s="675"/>
      <c r="V779" s="675"/>
      <c r="W779" s="675"/>
      <c r="X779" s="675"/>
      <c r="Y779" s="675"/>
      <c r="Z779" s="675"/>
    </row>
    <row r="780" spans="1:26" ht="15">
      <c r="A780" s="675"/>
      <c r="B780" s="675"/>
      <c r="C780" s="675"/>
      <c r="D780" s="675"/>
      <c r="E780" s="675"/>
      <c r="F780" s="675"/>
      <c r="G780" s="675"/>
      <c r="H780" s="675"/>
      <c r="I780" s="675"/>
      <c r="J780" s="675"/>
      <c r="K780" s="675"/>
      <c r="L780" s="675"/>
      <c r="M780" s="675"/>
      <c r="N780" s="675"/>
      <c r="O780" s="675"/>
      <c r="P780" s="675"/>
      <c r="Q780" s="675"/>
      <c r="R780" s="675"/>
      <c r="S780" s="675"/>
      <c r="T780" s="675"/>
      <c r="U780" s="675"/>
      <c r="V780" s="675"/>
      <c r="W780" s="675"/>
      <c r="X780" s="675"/>
      <c r="Y780" s="675"/>
      <c r="Z780" s="675"/>
    </row>
    <row r="781" spans="1:26" ht="15">
      <c r="A781" s="675"/>
      <c r="B781" s="675"/>
      <c r="C781" s="675"/>
      <c r="D781" s="675"/>
      <c r="E781" s="675"/>
      <c r="F781" s="675"/>
      <c r="G781" s="675"/>
      <c r="H781" s="675"/>
      <c r="I781" s="675"/>
      <c r="J781" s="675"/>
      <c r="K781" s="675"/>
      <c r="L781" s="675"/>
      <c r="M781" s="675"/>
      <c r="N781" s="675"/>
      <c r="O781" s="675"/>
      <c r="P781" s="675"/>
      <c r="Q781" s="675"/>
      <c r="R781" s="675"/>
      <c r="S781" s="675"/>
      <c r="T781" s="675"/>
      <c r="U781" s="675"/>
      <c r="V781" s="675"/>
      <c r="W781" s="675"/>
      <c r="X781" s="675"/>
      <c r="Y781" s="675"/>
      <c r="Z781" s="675"/>
    </row>
    <row r="782" spans="1:26" ht="15">
      <c r="A782" s="675"/>
      <c r="B782" s="675"/>
      <c r="C782" s="675"/>
      <c r="D782" s="675"/>
      <c r="E782" s="675"/>
      <c r="F782" s="675"/>
      <c r="G782" s="675"/>
      <c r="H782" s="675"/>
      <c r="I782" s="675"/>
      <c r="J782" s="675"/>
      <c r="K782" s="675"/>
      <c r="L782" s="675"/>
      <c r="M782" s="675"/>
      <c r="N782" s="675"/>
      <c r="O782" s="675"/>
      <c r="P782" s="675"/>
      <c r="Q782" s="675"/>
      <c r="R782" s="675"/>
      <c r="S782" s="675"/>
      <c r="T782" s="675"/>
      <c r="U782" s="675"/>
      <c r="V782" s="675"/>
      <c r="W782" s="675"/>
      <c r="X782" s="675"/>
      <c r="Y782" s="675"/>
      <c r="Z782" s="675"/>
    </row>
    <row r="783" spans="1:26" ht="15">
      <c r="A783" s="675"/>
      <c r="B783" s="675"/>
      <c r="C783" s="675"/>
      <c r="D783" s="675"/>
      <c r="E783" s="675"/>
      <c r="F783" s="675"/>
      <c r="G783" s="675"/>
      <c r="H783" s="675"/>
      <c r="I783" s="675"/>
      <c r="J783" s="675"/>
      <c r="K783" s="675"/>
      <c r="L783" s="675"/>
      <c r="M783" s="675"/>
      <c r="N783" s="675"/>
      <c r="O783" s="675"/>
      <c r="P783" s="675"/>
      <c r="Q783" s="675"/>
      <c r="R783" s="675"/>
      <c r="S783" s="675"/>
      <c r="T783" s="675"/>
      <c r="U783" s="675"/>
      <c r="V783" s="675"/>
      <c r="W783" s="675"/>
      <c r="X783" s="675"/>
      <c r="Y783" s="675"/>
      <c r="Z783" s="675"/>
    </row>
    <row r="784" spans="1:26" ht="15">
      <c r="A784" s="675"/>
      <c r="B784" s="675"/>
      <c r="C784" s="675"/>
      <c r="D784" s="675"/>
      <c r="E784" s="675"/>
      <c r="F784" s="675"/>
      <c r="G784" s="675"/>
      <c r="H784" s="675"/>
      <c r="I784" s="675"/>
      <c r="J784" s="675"/>
      <c r="K784" s="675"/>
      <c r="L784" s="675"/>
      <c r="M784" s="675"/>
      <c r="N784" s="675"/>
      <c r="O784" s="675"/>
      <c r="P784" s="675"/>
      <c r="Q784" s="675"/>
      <c r="R784" s="675"/>
      <c r="S784" s="675"/>
      <c r="T784" s="675"/>
      <c r="U784" s="675"/>
      <c r="V784" s="675"/>
      <c r="W784" s="675"/>
      <c r="X784" s="675"/>
      <c r="Y784" s="675"/>
      <c r="Z784" s="675"/>
    </row>
    <row r="785" spans="1:26" ht="15">
      <c r="A785" s="675"/>
      <c r="B785" s="675"/>
      <c r="C785" s="675"/>
      <c r="D785" s="675"/>
      <c r="E785" s="675"/>
      <c r="F785" s="675"/>
      <c r="G785" s="675"/>
      <c r="H785" s="675"/>
      <c r="I785" s="675"/>
      <c r="J785" s="675"/>
      <c r="K785" s="675"/>
      <c r="L785" s="675"/>
      <c r="M785" s="675"/>
      <c r="N785" s="675"/>
      <c r="O785" s="675"/>
      <c r="P785" s="675"/>
      <c r="Q785" s="675"/>
      <c r="R785" s="675"/>
      <c r="S785" s="675"/>
      <c r="T785" s="675"/>
      <c r="U785" s="675"/>
      <c r="V785" s="675"/>
      <c r="W785" s="675"/>
      <c r="X785" s="675"/>
      <c r="Y785" s="675"/>
      <c r="Z785" s="675"/>
    </row>
    <row r="786" spans="1:26" ht="15">
      <c r="A786" s="675"/>
      <c r="B786" s="675"/>
      <c r="C786" s="675"/>
      <c r="D786" s="675"/>
      <c r="E786" s="675"/>
      <c r="F786" s="675"/>
      <c r="G786" s="675"/>
      <c r="H786" s="675"/>
      <c r="I786" s="675"/>
      <c r="J786" s="675"/>
      <c r="K786" s="675"/>
      <c r="L786" s="675"/>
      <c r="M786" s="675"/>
      <c r="N786" s="675"/>
      <c r="O786" s="675"/>
      <c r="P786" s="675"/>
      <c r="Q786" s="675"/>
      <c r="R786" s="675"/>
      <c r="S786" s="675"/>
      <c r="T786" s="675"/>
      <c r="U786" s="675"/>
      <c r="V786" s="675"/>
      <c r="W786" s="675"/>
      <c r="X786" s="675"/>
      <c r="Y786" s="675"/>
      <c r="Z786" s="675"/>
    </row>
    <row r="787" spans="1:26" ht="15">
      <c r="A787" s="675"/>
      <c r="B787" s="675"/>
      <c r="C787" s="675"/>
      <c r="D787" s="675"/>
      <c r="E787" s="675"/>
      <c r="F787" s="675"/>
      <c r="G787" s="675"/>
      <c r="H787" s="675"/>
      <c r="I787" s="675"/>
      <c r="J787" s="675"/>
      <c r="K787" s="675"/>
      <c r="L787" s="675"/>
      <c r="M787" s="675"/>
      <c r="N787" s="675"/>
      <c r="O787" s="675"/>
      <c r="P787" s="675"/>
      <c r="Q787" s="675"/>
      <c r="R787" s="675"/>
      <c r="S787" s="675"/>
      <c r="T787" s="675"/>
      <c r="U787" s="675"/>
      <c r="V787" s="675"/>
      <c r="W787" s="675"/>
      <c r="X787" s="675"/>
      <c r="Y787" s="675"/>
      <c r="Z787" s="675"/>
    </row>
    <row r="788" spans="1:26" ht="15">
      <c r="A788" s="675"/>
      <c r="B788" s="675"/>
      <c r="C788" s="675"/>
      <c r="D788" s="675"/>
      <c r="E788" s="675"/>
      <c r="F788" s="675"/>
      <c r="G788" s="675"/>
      <c r="H788" s="675"/>
      <c r="I788" s="675"/>
      <c r="J788" s="675"/>
      <c r="K788" s="675"/>
      <c r="L788" s="675"/>
      <c r="M788" s="675"/>
      <c r="N788" s="675"/>
      <c r="O788" s="675"/>
      <c r="P788" s="675"/>
      <c r="Q788" s="675"/>
      <c r="R788" s="675"/>
      <c r="S788" s="675"/>
      <c r="T788" s="675"/>
      <c r="U788" s="675"/>
      <c r="V788" s="675"/>
      <c r="W788" s="675"/>
      <c r="X788" s="675"/>
      <c r="Y788" s="675"/>
      <c r="Z788" s="675"/>
    </row>
    <row r="789" spans="1:26" ht="15">
      <c r="A789" s="675"/>
      <c r="B789" s="675"/>
      <c r="C789" s="675"/>
      <c r="D789" s="675"/>
      <c r="E789" s="675"/>
      <c r="F789" s="675"/>
      <c r="G789" s="675"/>
      <c r="H789" s="675"/>
      <c r="I789" s="675"/>
      <c r="J789" s="675"/>
      <c r="K789" s="675"/>
      <c r="L789" s="675"/>
      <c r="M789" s="675"/>
      <c r="N789" s="675"/>
      <c r="O789" s="675"/>
      <c r="P789" s="675"/>
      <c r="Q789" s="675"/>
      <c r="R789" s="675"/>
      <c r="S789" s="675"/>
      <c r="T789" s="675"/>
      <c r="U789" s="675"/>
      <c r="V789" s="675"/>
      <c r="W789" s="675"/>
      <c r="X789" s="675"/>
      <c r="Y789" s="675"/>
      <c r="Z789" s="675"/>
    </row>
    <row r="790" spans="1:26" ht="15">
      <c r="A790" s="675"/>
      <c r="B790" s="675"/>
      <c r="C790" s="675"/>
      <c r="D790" s="675"/>
      <c r="E790" s="675"/>
      <c r="F790" s="675"/>
      <c r="G790" s="675"/>
      <c r="H790" s="675"/>
      <c r="I790" s="675"/>
      <c r="J790" s="675"/>
      <c r="K790" s="675"/>
      <c r="L790" s="675"/>
      <c r="M790" s="675"/>
      <c r="N790" s="675"/>
      <c r="O790" s="675"/>
      <c r="P790" s="675"/>
      <c r="Q790" s="675"/>
      <c r="R790" s="675"/>
      <c r="S790" s="675"/>
      <c r="T790" s="675"/>
      <c r="U790" s="675"/>
      <c r="V790" s="675"/>
      <c r="W790" s="675"/>
      <c r="X790" s="675"/>
      <c r="Y790" s="675"/>
      <c r="Z790" s="675"/>
    </row>
    <row r="791" spans="1:26" ht="15">
      <c r="A791" s="675"/>
      <c r="B791" s="675"/>
      <c r="C791" s="675"/>
      <c r="D791" s="675"/>
      <c r="E791" s="675"/>
      <c r="F791" s="675"/>
      <c r="G791" s="675"/>
      <c r="H791" s="675"/>
      <c r="I791" s="675"/>
      <c r="J791" s="675"/>
      <c r="K791" s="675"/>
      <c r="L791" s="675"/>
      <c r="M791" s="675"/>
      <c r="N791" s="675"/>
      <c r="O791" s="675"/>
      <c r="P791" s="675"/>
      <c r="Q791" s="675"/>
      <c r="R791" s="675"/>
      <c r="S791" s="675"/>
      <c r="T791" s="675"/>
      <c r="U791" s="675"/>
      <c r="V791" s="675"/>
      <c r="W791" s="675"/>
      <c r="X791" s="675"/>
      <c r="Y791" s="675"/>
      <c r="Z791" s="675"/>
    </row>
    <row r="792" spans="1:26" ht="15">
      <c r="A792" s="675"/>
      <c r="B792" s="675"/>
      <c r="C792" s="675"/>
      <c r="D792" s="675"/>
      <c r="E792" s="675"/>
      <c r="F792" s="675"/>
      <c r="G792" s="675"/>
      <c r="H792" s="675"/>
      <c r="I792" s="675"/>
      <c r="J792" s="675"/>
      <c r="K792" s="675"/>
      <c r="L792" s="675"/>
      <c r="M792" s="675"/>
      <c r="N792" s="675"/>
      <c r="O792" s="675"/>
      <c r="P792" s="675"/>
      <c r="Q792" s="675"/>
      <c r="R792" s="675"/>
      <c r="S792" s="675"/>
      <c r="T792" s="675"/>
      <c r="U792" s="675"/>
      <c r="V792" s="675"/>
      <c r="W792" s="675"/>
      <c r="X792" s="675"/>
      <c r="Y792" s="675"/>
      <c r="Z792" s="675"/>
    </row>
    <row r="793" spans="1:26" ht="15">
      <c r="A793" s="675"/>
      <c r="B793" s="675"/>
      <c r="C793" s="675"/>
      <c r="D793" s="675"/>
      <c r="E793" s="675"/>
      <c r="F793" s="675"/>
      <c r="G793" s="675"/>
      <c r="H793" s="675"/>
      <c r="I793" s="675"/>
      <c r="J793" s="675"/>
      <c r="K793" s="675"/>
      <c r="L793" s="675"/>
      <c r="M793" s="675"/>
      <c r="N793" s="675"/>
      <c r="O793" s="675"/>
      <c r="P793" s="675"/>
      <c r="Q793" s="675"/>
      <c r="R793" s="675"/>
      <c r="S793" s="675"/>
      <c r="T793" s="675"/>
      <c r="U793" s="675"/>
      <c r="V793" s="675"/>
      <c r="W793" s="675"/>
      <c r="X793" s="675"/>
      <c r="Y793" s="675"/>
      <c r="Z793" s="675"/>
    </row>
    <row r="794" spans="1:26" ht="15">
      <c r="A794" s="675"/>
      <c r="B794" s="675"/>
      <c r="C794" s="675"/>
      <c r="D794" s="675"/>
      <c r="E794" s="675"/>
      <c r="F794" s="675"/>
      <c r="G794" s="675"/>
      <c r="H794" s="675"/>
      <c r="I794" s="675"/>
      <c r="J794" s="675"/>
      <c r="K794" s="675"/>
      <c r="L794" s="675"/>
      <c r="M794" s="675"/>
      <c r="N794" s="675"/>
      <c r="O794" s="675"/>
      <c r="P794" s="675"/>
      <c r="Q794" s="675"/>
      <c r="R794" s="675"/>
      <c r="S794" s="675"/>
      <c r="T794" s="675"/>
      <c r="U794" s="675"/>
      <c r="V794" s="675"/>
      <c r="W794" s="675"/>
      <c r="X794" s="675"/>
      <c r="Y794" s="675"/>
      <c r="Z794" s="675"/>
    </row>
    <row r="795" spans="1:26" ht="15">
      <c r="A795" s="675"/>
      <c r="B795" s="675"/>
      <c r="C795" s="675"/>
      <c r="D795" s="675"/>
      <c r="E795" s="675"/>
      <c r="F795" s="675"/>
      <c r="G795" s="675"/>
      <c r="H795" s="675"/>
      <c r="I795" s="675"/>
      <c r="J795" s="675"/>
      <c r="K795" s="675"/>
      <c r="L795" s="675"/>
      <c r="M795" s="675"/>
      <c r="N795" s="675"/>
      <c r="O795" s="675"/>
      <c r="P795" s="675"/>
      <c r="Q795" s="675"/>
      <c r="R795" s="675"/>
      <c r="S795" s="675"/>
      <c r="T795" s="675"/>
      <c r="U795" s="675"/>
      <c r="V795" s="675"/>
      <c r="W795" s="675"/>
      <c r="X795" s="675"/>
      <c r="Y795" s="675"/>
      <c r="Z795" s="675"/>
    </row>
    <row r="796" spans="1:26" ht="15">
      <c r="A796" s="675"/>
      <c r="B796" s="675"/>
      <c r="C796" s="675"/>
      <c r="D796" s="675"/>
      <c r="E796" s="675"/>
      <c r="F796" s="675"/>
      <c r="G796" s="675"/>
      <c r="H796" s="675"/>
      <c r="I796" s="675"/>
      <c r="J796" s="675"/>
      <c r="K796" s="675"/>
      <c r="L796" s="675"/>
      <c r="M796" s="675"/>
      <c r="N796" s="675"/>
      <c r="O796" s="675"/>
      <c r="P796" s="675"/>
      <c r="Q796" s="675"/>
      <c r="R796" s="675"/>
      <c r="S796" s="675"/>
      <c r="T796" s="675"/>
      <c r="U796" s="675"/>
      <c r="V796" s="675"/>
      <c r="W796" s="675"/>
      <c r="X796" s="675"/>
      <c r="Y796" s="675"/>
      <c r="Z796" s="675"/>
    </row>
    <row r="797" spans="1:26" ht="15">
      <c r="A797" s="675"/>
      <c r="B797" s="675"/>
      <c r="C797" s="675"/>
      <c r="D797" s="675"/>
      <c r="E797" s="675"/>
      <c r="F797" s="675"/>
      <c r="G797" s="675"/>
      <c r="H797" s="675"/>
      <c r="I797" s="675"/>
      <c r="J797" s="675"/>
      <c r="K797" s="675"/>
      <c r="L797" s="675"/>
      <c r="M797" s="675"/>
      <c r="N797" s="675"/>
      <c r="O797" s="675"/>
      <c r="P797" s="675"/>
      <c r="Q797" s="675"/>
      <c r="R797" s="675"/>
      <c r="S797" s="675"/>
      <c r="T797" s="675"/>
      <c r="U797" s="675"/>
      <c r="V797" s="675"/>
      <c r="W797" s="675"/>
      <c r="X797" s="675"/>
      <c r="Y797" s="675"/>
      <c r="Z797" s="675"/>
    </row>
    <row r="798" spans="1:26" ht="15">
      <c r="A798" s="675"/>
      <c r="B798" s="675"/>
      <c r="C798" s="675"/>
      <c r="D798" s="675"/>
      <c r="E798" s="675"/>
      <c r="F798" s="675"/>
      <c r="G798" s="675"/>
      <c r="H798" s="675"/>
      <c r="I798" s="675"/>
      <c r="J798" s="675"/>
      <c r="K798" s="675"/>
      <c r="L798" s="675"/>
      <c r="M798" s="675"/>
      <c r="N798" s="675"/>
      <c r="O798" s="675"/>
      <c r="P798" s="675"/>
      <c r="Q798" s="675"/>
      <c r="R798" s="675"/>
      <c r="S798" s="675"/>
      <c r="T798" s="675"/>
      <c r="U798" s="675"/>
      <c r="V798" s="675"/>
      <c r="W798" s="675"/>
      <c r="X798" s="675"/>
      <c r="Y798" s="675"/>
      <c r="Z798" s="675"/>
    </row>
    <row r="799" spans="1:26" ht="15">
      <c r="A799" s="675"/>
      <c r="B799" s="675"/>
      <c r="C799" s="675"/>
      <c r="D799" s="675"/>
      <c r="E799" s="675"/>
      <c r="F799" s="675"/>
      <c r="G799" s="675"/>
      <c r="H799" s="675"/>
      <c r="I799" s="675"/>
      <c r="J799" s="675"/>
      <c r="K799" s="675"/>
      <c r="L799" s="675"/>
      <c r="M799" s="675"/>
      <c r="N799" s="675"/>
      <c r="O799" s="675"/>
      <c r="P799" s="675"/>
      <c r="Q799" s="675"/>
      <c r="R799" s="675"/>
      <c r="S799" s="675"/>
      <c r="T799" s="675"/>
      <c r="U799" s="675"/>
      <c r="V799" s="675"/>
      <c r="W799" s="675"/>
      <c r="X799" s="675"/>
      <c r="Y799" s="675"/>
      <c r="Z799" s="675"/>
    </row>
    <row r="800" spans="1:26" ht="15">
      <c r="A800" s="675"/>
      <c r="B800" s="675"/>
      <c r="C800" s="675"/>
      <c r="D800" s="675"/>
      <c r="E800" s="675"/>
      <c r="F800" s="675"/>
      <c r="G800" s="675"/>
      <c r="H800" s="675"/>
      <c r="I800" s="675"/>
      <c r="J800" s="675"/>
      <c r="K800" s="675"/>
      <c r="L800" s="675"/>
      <c r="M800" s="675"/>
      <c r="N800" s="675"/>
      <c r="O800" s="675"/>
      <c r="P800" s="675"/>
      <c r="Q800" s="675"/>
      <c r="R800" s="675"/>
      <c r="S800" s="675"/>
      <c r="T800" s="675"/>
      <c r="U800" s="675"/>
      <c r="V800" s="675"/>
      <c r="W800" s="675"/>
      <c r="X800" s="675"/>
      <c r="Y800" s="675"/>
      <c r="Z800" s="675"/>
    </row>
    <row r="801" spans="1:26" ht="15">
      <c r="A801" s="675"/>
      <c r="B801" s="675"/>
      <c r="C801" s="675"/>
      <c r="D801" s="675"/>
      <c r="E801" s="675"/>
      <c r="F801" s="675"/>
      <c r="G801" s="675"/>
      <c r="H801" s="675"/>
      <c r="I801" s="675"/>
      <c r="J801" s="675"/>
      <c r="K801" s="675"/>
      <c r="L801" s="675"/>
      <c r="M801" s="675"/>
      <c r="N801" s="675"/>
      <c r="O801" s="675"/>
      <c r="P801" s="675"/>
      <c r="Q801" s="675"/>
      <c r="R801" s="675"/>
      <c r="S801" s="675"/>
      <c r="T801" s="675"/>
      <c r="U801" s="675"/>
      <c r="V801" s="675"/>
      <c r="W801" s="675"/>
      <c r="X801" s="675"/>
      <c r="Y801" s="675"/>
      <c r="Z801" s="675"/>
    </row>
    <row r="802" spans="1:26" ht="15">
      <c r="A802" s="675"/>
      <c r="B802" s="675"/>
      <c r="C802" s="675"/>
      <c r="D802" s="675"/>
      <c r="E802" s="675"/>
      <c r="F802" s="675"/>
      <c r="G802" s="675"/>
      <c r="H802" s="675"/>
      <c r="I802" s="675"/>
      <c r="J802" s="675"/>
      <c r="K802" s="675"/>
      <c r="L802" s="675"/>
      <c r="M802" s="675"/>
      <c r="N802" s="675"/>
      <c r="O802" s="675"/>
      <c r="P802" s="675"/>
      <c r="Q802" s="675"/>
      <c r="R802" s="675"/>
      <c r="S802" s="675"/>
      <c r="T802" s="675"/>
      <c r="U802" s="675"/>
      <c r="V802" s="675"/>
      <c r="W802" s="675"/>
      <c r="X802" s="675"/>
      <c r="Y802" s="675"/>
      <c r="Z802" s="675"/>
    </row>
    <row r="803" spans="1:26" ht="15">
      <c r="A803" s="675"/>
      <c r="B803" s="675"/>
      <c r="C803" s="675"/>
      <c r="D803" s="675"/>
      <c r="E803" s="675"/>
      <c r="F803" s="675"/>
      <c r="G803" s="675"/>
      <c r="H803" s="675"/>
      <c r="I803" s="675"/>
      <c r="J803" s="675"/>
      <c r="K803" s="675"/>
      <c r="L803" s="675"/>
      <c r="M803" s="675"/>
      <c r="N803" s="675"/>
      <c r="O803" s="675"/>
      <c r="P803" s="675"/>
      <c r="Q803" s="675"/>
      <c r="R803" s="675"/>
      <c r="S803" s="675"/>
      <c r="T803" s="675"/>
      <c r="U803" s="675"/>
      <c r="V803" s="675"/>
      <c r="W803" s="675"/>
      <c r="X803" s="675"/>
      <c r="Y803" s="675"/>
      <c r="Z803" s="675"/>
    </row>
    <row r="804" spans="1:26" ht="15">
      <c r="A804" s="675"/>
      <c r="B804" s="675"/>
      <c r="C804" s="675"/>
      <c r="D804" s="675"/>
      <c r="E804" s="675"/>
      <c r="F804" s="675"/>
      <c r="G804" s="675"/>
      <c r="H804" s="675"/>
      <c r="I804" s="675"/>
      <c r="J804" s="675"/>
      <c r="K804" s="675"/>
      <c r="L804" s="675"/>
      <c r="M804" s="675"/>
      <c r="N804" s="675"/>
      <c r="O804" s="675"/>
      <c r="P804" s="675"/>
      <c r="Q804" s="675"/>
      <c r="R804" s="675"/>
      <c r="S804" s="675"/>
      <c r="T804" s="675"/>
      <c r="U804" s="675"/>
      <c r="V804" s="675"/>
      <c r="W804" s="675"/>
      <c r="X804" s="675"/>
      <c r="Y804" s="675"/>
      <c r="Z804" s="675"/>
    </row>
    <row r="805" spans="1:26" ht="15">
      <c r="A805" s="675"/>
      <c r="B805" s="675"/>
      <c r="C805" s="675"/>
      <c r="D805" s="675"/>
      <c r="E805" s="675"/>
      <c r="F805" s="675"/>
      <c r="G805" s="675"/>
      <c r="H805" s="675"/>
      <c r="I805" s="675"/>
      <c r="J805" s="675"/>
      <c r="K805" s="675"/>
      <c r="L805" s="675"/>
      <c r="M805" s="675"/>
      <c r="N805" s="675"/>
      <c r="O805" s="675"/>
      <c r="P805" s="675"/>
      <c r="Q805" s="675"/>
      <c r="R805" s="675"/>
      <c r="S805" s="675"/>
      <c r="T805" s="675"/>
      <c r="U805" s="675"/>
      <c r="V805" s="675"/>
      <c r="W805" s="675"/>
      <c r="X805" s="675"/>
      <c r="Y805" s="675"/>
      <c r="Z805" s="675"/>
    </row>
    <row r="806" spans="1:26" ht="15">
      <c r="A806" s="675"/>
      <c r="B806" s="675"/>
      <c r="C806" s="675"/>
      <c r="D806" s="675"/>
      <c r="E806" s="675"/>
      <c r="F806" s="675"/>
      <c r="G806" s="675"/>
      <c r="H806" s="675"/>
      <c r="I806" s="675"/>
      <c r="J806" s="675"/>
      <c r="K806" s="675"/>
      <c r="L806" s="675"/>
      <c r="M806" s="675"/>
      <c r="N806" s="675"/>
      <c r="O806" s="675"/>
      <c r="P806" s="675"/>
      <c r="Q806" s="675"/>
      <c r="R806" s="675"/>
      <c r="S806" s="675"/>
      <c r="T806" s="675"/>
      <c r="U806" s="675"/>
      <c r="V806" s="675"/>
      <c r="W806" s="675"/>
      <c r="X806" s="675"/>
      <c r="Y806" s="675"/>
      <c r="Z806" s="675"/>
    </row>
    <row r="807" spans="1:26" ht="15">
      <c r="A807" s="675"/>
      <c r="B807" s="675"/>
      <c r="C807" s="675"/>
      <c r="D807" s="675"/>
      <c r="E807" s="675"/>
      <c r="F807" s="675"/>
      <c r="G807" s="675"/>
      <c r="H807" s="675"/>
      <c r="I807" s="675"/>
      <c r="J807" s="675"/>
      <c r="K807" s="675"/>
      <c r="L807" s="675"/>
      <c r="M807" s="675"/>
      <c r="N807" s="675"/>
      <c r="O807" s="675"/>
      <c r="P807" s="675"/>
      <c r="Q807" s="675"/>
      <c r="R807" s="675"/>
      <c r="S807" s="675"/>
      <c r="T807" s="675"/>
      <c r="U807" s="675"/>
      <c r="V807" s="675"/>
      <c r="W807" s="675"/>
      <c r="X807" s="675"/>
      <c r="Y807" s="675"/>
      <c r="Z807" s="675"/>
    </row>
    <row r="808" spans="1:26" ht="15">
      <c r="A808" s="675"/>
      <c r="B808" s="675"/>
      <c r="C808" s="675"/>
      <c r="D808" s="675"/>
      <c r="E808" s="675"/>
      <c r="F808" s="675"/>
      <c r="G808" s="675"/>
      <c r="H808" s="675"/>
      <c r="I808" s="675"/>
      <c r="J808" s="675"/>
      <c r="K808" s="675"/>
      <c r="L808" s="675"/>
      <c r="M808" s="675"/>
      <c r="N808" s="675"/>
      <c r="O808" s="675"/>
      <c r="P808" s="675"/>
      <c r="Q808" s="675"/>
      <c r="R808" s="675"/>
      <c r="S808" s="675"/>
      <c r="T808" s="675"/>
      <c r="U808" s="675"/>
      <c r="V808" s="675"/>
      <c r="W808" s="675"/>
      <c r="X808" s="675"/>
      <c r="Y808" s="675"/>
      <c r="Z808" s="675"/>
    </row>
    <row r="809" spans="1:26" ht="15">
      <c r="A809" s="675"/>
      <c r="B809" s="675"/>
      <c r="C809" s="675"/>
      <c r="D809" s="675"/>
      <c r="E809" s="675"/>
      <c r="F809" s="675"/>
      <c r="G809" s="675"/>
      <c r="H809" s="675"/>
      <c r="I809" s="675"/>
      <c r="J809" s="675"/>
      <c r="K809" s="675"/>
      <c r="L809" s="675"/>
      <c r="M809" s="675"/>
      <c r="N809" s="675"/>
      <c r="O809" s="675"/>
      <c r="P809" s="675"/>
      <c r="Q809" s="675"/>
      <c r="R809" s="675"/>
      <c r="S809" s="675"/>
      <c r="T809" s="675"/>
      <c r="U809" s="675"/>
      <c r="V809" s="675"/>
      <c r="W809" s="675"/>
      <c r="X809" s="675"/>
      <c r="Y809" s="675"/>
      <c r="Z809" s="675"/>
    </row>
    <row r="810" spans="1:26" ht="15">
      <c r="A810" s="675"/>
      <c r="B810" s="675"/>
      <c r="C810" s="675"/>
      <c r="D810" s="675"/>
      <c r="E810" s="675"/>
      <c r="F810" s="675"/>
      <c r="G810" s="675"/>
      <c r="H810" s="675"/>
      <c r="I810" s="675"/>
      <c r="J810" s="675"/>
      <c r="K810" s="675"/>
      <c r="L810" s="675"/>
      <c r="M810" s="675"/>
      <c r="N810" s="675"/>
      <c r="O810" s="675"/>
      <c r="P810" s="675"/>
      <c r="Q810" s="675"/>
      <c r="R810" s="675"/>
      <c r="S810" s="675"/>
      <c r="T810" s="675"/>
      <c r="U810" s="675"/>
      <c r="V810" s="675"/>
      <c r="W810" s="675"/>
      <c r="X810" s="675"/>
      <c r="Y810" s="675"/>
      <c r="Z810" s="675"/>
    </row>
    <row r="811" spans="1:26" ht="15">
      <c r="A811" s="675"/>
      <c r="B811" s="675"/>
      <c r="C811" s="675"/>
      <c r="D811" s="675"/>
      <c r="E811" s="675"/>
      <c r="F811" s="675"/>
      <c r="G811" s="675"/>
      <c r="H811" s="675"/>
      <c r="I811" s="675"/>
      <c r="J811" s="675"/>
      <c r="K811" s="675"/>
      <c r="L811" s="675"/>
      <c r="M811" s="675"/>
      <c r="N811" s="675"/>
      <c r="O811" s="675"/>
      <c r="P811" s="675"/>
      <c r="Q811" s="675"/>
      <c r="R811" s="675"/>
      <c r="S811" s="675"/>
      <c r="T811" s="675"/>
      <c r="U811" s="675"/>
      <c r="V811" s="675"/>
      <c r="W811" s="675"/>
      <c r="X811" s="675"/>
      <c r="Y811" s="675"/>
      <c r="Z811" s="675"/>
    </row>
    <row r="812" spans="1:26" ht="15">
      <c r="A812" s="675"/>
      <c r="B812" s="675"/>
      <c r="C812" s="675"/>
      <c r="D812" s="675"/>
      <c r="E812" s="675"/>
      <c r="F812" s="675"/>
      <c r="G812" s="675"/>
      <c r="H812" s="675"/>
      <c r="I812" s="675"/>
      <c r="J812" s="675"/>
      <c r="K812" s="675"/>
      <c r="L812" s="675"/>
      <c r="M812" s="675"/>
      <c r="N812" s="675"/>
      <c r="O812" s="675"/>
      <c r="P812" s="675"/>
      <c r="Q812" s="675"/>
      <c r="R812" s="675"/>
      <c r="S812" s="675"/>
      <c r="T812" s="675"/>
      <c r="U812" s="675"/>
      <c r="V812" s="675"/>
      <c r="W812" s="675"/>
      <c r="X812" s="675"/>
      <c r="Y812" s="675"/>
      <c r="Z812" s="675"/>
    </row>
    <row r="813" spans="1:26" ht="15">
      <c r="A813" s="675"/>
      <c r="B813" s="675"/>
      <c r="C813" s="675"/>
      <c r="D813" s="675"/>
      <c r="E813" s="675"/>
      <c r="F813" s="675"/>
      <c r="G813" s="675"/>
      <c r="H813" s="675"/>
      <c r="I813" s="675"/>
      <c r="J813" s="675"/>
      <c r="K813" s="675"/>
      <c r="L813" s="675"/>
      <c r="M813" s="675"/>
      <c r="N813" s="675"/>
      <c r="O813" s="675"/>
      <c r="P813" s="675"/>
      <c r="Q813" s="675"/>
      <c r="R813" s="675"/>
      <c r="S813" s="675"/>
      <c r="T813" s="675"/>
      <c r="U813" s="675"/>
      <c r="V813" s="675"/>
      <c r="W813" s="675"/>
      <c r="X813" s="675"/>
      <c r="Y813" s="675"/>
      <c r="Z813" s="675"/>
    </row>
    <row r="814" spans="1:26" ht="15">
      <c r="A814" s="675"/>
      <c r="B814" s="675"/>
      <c r="C814" s="675"/>
      <c r="D814" s="675"/>
      <c r="E814" s="675"/>
      <c r="F814" s="675"/>
      <c r="G814" s="675"/>
      <c r="H814" s="675"/>
      <c r="I814" s="675"/>
      <c r="J814" s="675"/>
      <c r="K814" s="675"/>
      <c r="L814" s="675"/>
      <c r="M814" s="675"/>
      <c r="N814" s="675"/>
      <c r="O814" s="675"/>
      <c r="P814" s="675"/>
      <c r="Q814" s="675"/>
      <c r="R814" s="675"/>
      <c r="S814" s="675"/>
      <c r="T814" s="675"/>
      <c r="U814" s="675"/>
      <c r="V814" s="675"/>
      <c r="W814" s="675"/>
      <c r="X814" s="675"/>
      <c r="Y814" s="675"/>
      <c r="Z814" s="675"/>
    </row>
    <row r="815" spans="1:26" ht="15">
      <c r="A815" s="675"/>
      <c r="B815" s="675"/>
      <c r="C815" s="675"/>
      <c r="D815" s="675"/>
      <c r="E815" s="675"/>
      <c r="F815" s="675"/>
      <c r="G815" s="675"/>
      <c r="H815" s="675"/>
      <c r="I815" s="675"/>
      <c r="J815" s="675"/>
      <c r="K815" s="675"/>
      <c r="L815" s="675"/>
      <c r="M815" s="675"/>
      <c r="N815" s="675"/>
      <c r="O815" s="675"/>
      <c r="P815" s="675"/>
      <c r="Q815" s="675"/>
      <c r="R815" s="675"/>
      <c r="S815" s="675"/>
      <c r="T815" s="675"/>
      <c r="U815" s="675"/>
      <c r="V815" s="675"/>
      <c r="W815" s="675"/>
      <c r="X815" s="675"/>
      <c r="Y815" s="675"/>
      <c r="Z815" s="675"/>
    </row>
    <row r="816" spans="1:26" ht="15">
      <c r="A816" s="675"/>
      <c r="B816" s="675"/>
      <c r="C816" s="675"/>
      <c r="D816" s="675"/>
      <c r="E816" s="675"/>
      <c r="F816" s="675"/>
      <c r="G816" s="675"/>
      <c r="H816" s="675"/>
      <c r="I816" s="675"/>
      <c r="J816" s="675"/>
      <c r="K816" s="675"/>
      <c r="L816" s="675"/>
      <c r="M816" s="675"/>
      <c r="N816" s="675"/>
      <c r="O816" s="675"/>
      <c r="P816" s="675"/>
      <c r="Q816" s="675"/>
      <c r="R816" s="675"/>
      <c r="S816" s="675"/>
      <c r="T816" s="675"/>
      <c r="U816" s="675"/>
      <c r="V816" s="675"/>
      <c r="W816" s="675"/>
      <c r="X816" s="675"/>
      <c r="Y816" s="675"/>
      <c r="Z816" s="675"/>
    </row>
    <row r="817" spans="1:26" ht="15">
      <c r="A817" s="675"/>
      <c r="B817" s="675"/>
      <c r="C817" s="675"/>
      <c r="D817" s="675"/>
      <c r="E817" s="675"/>
      <c r="F817" s="675"/>
      <c r="G817" s="675"/>
      <c r="H817" s="675"/>
      <c r="I817" s="675"/>
      <c r="J817" s="675"/>
      <c r="K817" s="675"/>
      <c r="L817" s="675"/>
      <c r="M817" s="675"/>
      <c r="N817" s="675"/>
      <c r="O817" s="675"/>
      <c r="P817" s="675"/>
      <c r="Q817" s="675"/>
      <c r="R817" s="675"/>
      <c r="S817" s="675"/>
      <c r="T817" s="675"/>
      <c r="U817" s="675"/>
      <c r="V817" s="675"/>
      <c r="W817" s="675"/>
      <c r="X817" s="675"/>
      <c r="Y817" s="675"/>
      <c r="Z817" s="675"/>
    </row>
    <row r="818" spans="1:26" ht="15">
      <c r="A818" s="675"/>
      <c r="B818" s="675"/>
      <c r="C818" s="675"/>
      <c r="D818" s="675"/>
      <c r="E818" s="675"/>
      <c r="F818" s="675"/>
      <c r="G818" s="675"/>
      <c r="H818" s="675"/>
      <c r="I818" s="675"/>
      <c r="J818" s="675"/>
      <c r="K818" s="675"/>
      <c r="L818" s="675"/>
      <c r="M818" s="675"/>
      <c r="N818" s="675"/>
      <c r="O818" s="675"/>
      <c r="P818" s="675"/>
      <c r="Q818" s="675"/>
      <c r="R818" s="675"/>
      <c r="S818" s="675"/>
      <c r="T818" s="675"/>
      <c r="U818" s="675"/>
      <c r="V818" s="675"/>
      <c r="W818" s="675"/>
      <c r="X818" s="675"/>
      <c r="Y818" s="675"/>
      <c r="Z818" s="675"/>
    </row>
    <row r="819" spans="1:26" ht="15">
      <c r="A819" s="675"/>
      <c r="B819" s="675"/>
      <c r="C819" s="675"/>
      <c r="D819" s="675"/>
      <c r="E819" s="675"/>
      <c r="F819" s="675"/>
      <c r="G819" s="675"/>
      <c r="H819" s="675"/>
      <c r="I819" s="675"/>
      <c r="J819" s="675"/>
      <c r="K819" s="675"/>
      <c r="L819" s="675"/>
      <c r="M819" s="675"/>
      <c r="N819" s="675"/>
      <c r="O819" s="675"/>
      <c r="P819" s="675"/>
      <c r="Q819" s="675"/>
      <c r="R819" s="675"/>
      <c r="S819" s="675"/>
      <c r="T819" s="675"/>
      <c r="U819" s="675"/>
      <c r="V819" s="675"/>
      <c r="W819" s="675"/>
      <c r="X819" s="675"/>
      <c r="Y819" s="675"/>
      <c r="Z819" s="675"/>
    </row>
    <row r="820" spans="1:26" ht="15">
      <c r="A820" s="675"/>
      <c r="B820" s="675"/>
      <c r="C820" s="675"/>
      <c r="D820" s="675"/>
      <c r="E820" s="675"/>
      <c r="F820" s="675"/>
      <c r="G820" s="675"/>
      <c r="H820" s="675"/>
      <c r="I820" s="675"/>
      <c r="J820" s="675"/>
      <c r="K820" s="675"/>
      <c r="L820" s="675"/>
      <c r="M820" s="675"/>
      <c r="N820" s="675"/>
      <c r="O820" s="675"/>
      <c r="P820" s="675"/>
      <c r="Q820" s="675"/>
      <c r="R820" s="675"/>
      <c r="S820" s="675"/>
      <c r="T820" s="675"/>
      <c r="U820" s="675"/>
      <c r="V820" s="675"/>
      <c r="W820" s="675"/>
      <c r="X820" s="675"/>
      <c r="Y820" s="675"/>
      <c r="Z820" s="675"/>
    </row>
    <row r="821" spans="1:26" ht="15">
      <c r="A821" s="675"/>
      <c r="B821" s="675"/>
      <c r="C821" s="675"/>
      <c r="D821" s="675"/>
      <c r="E821" s="675"/>
      <c r="F821" s="675"/>
      <c r="G821" s="675"/>
      <c r="H821" s="675"/>
      <c r="I821" s="675"/>
      <c r="J821" s="675"/>
      <c r="K821" s="675"/>
      <c r="L821" s="675"/>
      <c r="M821" s="675"/>
      <c r="N821" s="675"/>
      <c r="O821" s="675"/>
      <c r="P821" s="675"/>
      <c r="Q821" s="675"/>
      <c r="R821" s="675"/>
      <c r="S821" s="675"/>
      <c r="T821" s="675"/>
      <c r="U821" s="675"/>
      <c r="V821" s="675"/>
      <c r="W821" s="675"/>
      <c r="X821" s="675"/>
      <c r="Y821" s="675"/>
      <c r="Z821" s="675"/>
    </row>
    <row r="822" spans="1:26" ht="15">
      <c r="A822" s="675"/>
      <c r="B822" s="675"/>
      <c r="C822" s="675"/>
      <c r="D822" s="675"/>
      <c r="E822" s="675"/>
      <c r="F822" s="675"/>
      <c r="G822" s="675"/>
      <c r="H822" s="675"/>
      <c r="I822" s="675"/>
      <c r="J822" s="675"/>
      <c r="K822" s="675"/>
      <c r="L822" s="675"/>
      <c r="M822" s="675"/>
      <c r="N822" s="675"/>
      <c r="O822" s="675"/>
      <c r="P822" s="675"/>
      <c r="Q822" s="675"/>
      <c r="R822" s="675"/>
      <c r="S822" s="675"/>
      <c r="T822" s="675"/>
      <c r="U822" s="675"/>
      <c r="V822" s="675"/>
      <c r="W822" s="675"/>
      <c r="X822" s="675"/>
      <c r="Y822" s="675"/>
      <c r="Z822" s="675"/>
    </row>
    <row r="823" spans="1:26" ht="15">
      <c r="A823" s="675"/>
      <c r="B823" s="675"/>
      <c r="C823" s="675"/>
      <c r="D823" s="675"/>
      <c r="E823" s="675"/>
      <c r="F823" s="675"/>
      <c r="G823" s="675"/>
      <c r="H823" s="675"/>
      <c r="I823" s="675"/>
      <c r="J823" s="675"/>
      <c r="K823" s="675"/>
      <c r="L823" s="675"/>
      <c r="M823" s="675"/>
      <c r="N823" s="675"/>
      <c r="O823" s="675"/>
      <c r="P823" s="675"/>
      <c r="Q823" s="675"/>
      <c r="R823" s="675"/>
      <c r="S823" s="675"/>
      <c r="T823" s="675"/>
      <c r="U823" s="675"/>
      <c r="V823" s="675"/>
      <c r="W823" s="675"/>
      <c r="X823" s="675"/>
      <c r="Y823" s="675"/>
      <c r="Z823" s="675"/>
    </row>
    <row r="824" spans="1:26" ht="15">
      <c r="A824" s="675"/>
      <c r="B824" s="675"/>
      <c r="C824" s="675"/>
      <c r="D824" s="675"/>
      <c r="E824" s="675"/>
      <c r="F824" s="675"/>
      <c r="G824" s="675"/>
      <c r="H824" s="675"/>
      <c r="I824" s="675"/>
      <c r="J824" s="675"/>
      <c r="K824" s="675"/>
      <c r="L824" s="675"/>
      <c r="M824" s="675"/>
      <c r="N824" s="675"/>
      <c r="O824" s="675"/>
      <c r="P824" s="675"/>
      <c r="Q824" s="675"/>
      <c r="R824" s="675"/>
      <c r="S824" s="675"/>
      <c r="T824" s="675"/>
      <c r="U824" s="675"/>
      <c r="V824" s="675"/>
      <c r="W824" s="675"/>
      <c r="X824" s="675"/>
      <c r="Y824" s="675"/>
      <c r="Z824" s="675"/>
    </row>
    <row r="825" spans="1:26" ht="15">
      <c r="A825" s="675"/>
      <c r="B825" s="675"/>
      <c r="C825" s="675"/>
      <c r="D825" s="675"/>
      <c r="E825" s="675"/>
      <c r="F825" s="675"/>
      <c r="G825" s="675"/>
      <c r="H825" s="675"/>
      <c r="I825" s="675"/>
      <c r="J825" s="675"/>
      <c r="K825" s="675"/>
      <c r="L825" s="675"/>
      <c r="M825" s="675"/>
      <c r="N825" s="675"/>
      <c r="O825" s="675"/>
      <c r="P825" s="675"/>
      <c r="Q825" s="675"/>
      <c r="R825" s="675"/>
      <c r="S825" s="675"/>
      <c r="T825" s="675"/>
      <c r="U825" s="675"/>
      <c r="V825" s="675"/>
      <c r="W825" s="675"/>
      <c r="X825" s="675"/>
      <c r="Y825" s="675"/>
      <c r="Z825" s="675"/>
    </row>
    <row r="826" spans="1:26" ht="15">
      <c r="A826" s="675"/>
      <c r="B826" s="675"/>
      <c r="C826" s="675"/>
      <c r="D826" s="675"/>
      <c r="E826" s="675"/>
      <c r="F826" s="675"/>
      <c r="G826" s="675"/>
      <c r="H826" s="675"/>
      <c r="I826" s="675"/>
      <c r="J826" s="675"/>
      <c r="K826" s="675"/>
      <c r="L826" s="675"/>
      <c r="M826" s="675"/>
      <c r="N826" s="675"/>
      <c r="O826" s="675"/>
      <c r="P826" s="675"/>
      <c r="Q826" s="675"/>
      <c r="R826" s="675"/>
      <c r="S826" s="675"/>
      <c r="T826" s="675"/>
      <c r="U826" s="675"/>
      <c r="V826" s="675"/>
      <c r="W826" s="675"/>
      <c r="X826" s="675"/>
      <c r="Y826" s="675"/>
      <c r="Z826" s="675"/>
    </row>
    <row r="827" spans="1:26" ht="15">
      <c r="A827" s="675"/>
      <c r="B827" s="675"/>
      <c r="C827" s="675"/>
      <c r="D827" s="675"/>
      <c r="E827" s="675"/>
      <c r="F827" s="675"/>
      <c r="G827" s="675"/>
      <c r="H827" s="675"/>
      <c r="I827" s="675"/>
      <c r="J827" s="675"/>
      <c r="K827" s="675"/>
      <c r="L827" s="675"/>
      <c r="M827" s="675"/>
      <c r="N827" s="675"/>
      <c r="O827" s="675"/>
      <c r="P827" s="675"/>
      <c r="Q827" s="675"/>
      <c r="R827" s="675"/>
      <c r="S827" s="675"/>
      <c r="T827" s="675"/>
      <c r="U827" s="675"/>
      <c r="V827" s="675"/>
      <c r="W827" s="675"/>
      <c r="X827" s="675"/>
      <c r="Y827" s="675"/>
      <c r="Z827" s="675"/>
    </row>
    <row r="828" spans="1:26" ht="15">
      <c r="A828" s="675"/>
      <c r="B828" s="675"/>
      <c r="C828" s="675"/>
      <c r="D828" s="675"/>
      <c r="E828" s="675"/>
      <c r="F828" s="675"/>
      <c r="G828" s="675"/>
      <c r="H828" s="675"/>
      <c r="I828" s="675"/>
      <c r="J828" s="675"/>
      <c r="K828" s="675"/>
      <c r="L828" s="675"/>
      <c r="M828" s="675"/>
      <c r="N828" s="675"/>
      <c r="O828" s="675"/>
      <c r="P828" s="675"/>
      <c r="Q828" s="675"/>
      <c r="R828" s="675"/>
      <c r="S828" s="675"/>
      <c r="T828" s="675"/>
      <c r="U828" s="675"/>
      <c r="V828" s="675"/>
      <c r="W828" s="675"/>
      <c r="X828" s="675"/>
      <c r="Y828" s="675"/>
      <c r="Z828" s="675"/>
    </row>
    <row r="829" spans="1:26" ht="15">
      <c r="A829" s="675"/>
      <c r="B829" s="675"/>
      <c r="C829" s="675"/>
      <c r="D829" s="675"/>
      <c r="E829" s="675"/>
      <c r="F829" s="675"/>
      <c r="G829" s="675"/>
      <c r="H829" s="675"/>
      <c r="I829" s="675"/>
      <c r="J829" s="675"/>
      <c r="K829" s="675"/>
      <c r="L829" s="675"/>
      <c r="M829" s="675"/>
      <c r="N829" s="675"/>
      <c r="O829" s="675"/>
      <c r="P829" s="675"/>
      <c r="Q829" s="675"/>
      <c r="R829" s="675"/>
      <c r="S829" s="675"/>
      <c r="T829" s="675"/>
      <c r="U829" s="675"/>
      <c r="V829" s="675"/>
      <c r="W829" s="675"/>
      <c r="X829" s="675"/>
      <c r="Y829" s="675"/>
      <c r="Z829" s="675"/>
    </row>
    <row r="830" spans="1:26" ht="15">
      <c r="A830" s="675"/>
      <c r="B830" s="675"/>
      <c r="C830" s="675"/>
      <c r="D830" s="675"/>
      <c r="E830" s="675"/>
      <c r="F830" s="675"/>
      <c r="G830" s="675"/>
      <c r="H830" s="675"/>
      <c r="I830" s="675"/>
      <c r="J830" s="675"/>
      <c r="K830" s="675"/>
      <c r="L830" s="675"/>
      <c r="M830" s="675"/>
      <c r="N830" s="675"/>
      <c r="O830" s="675"/>
      <c r="P830" s="675"/>
      <c r="Q830" s="675"/>
      <c r="R830" s="675"/>
      <c r="S830" s="675"/>
      <c r="T830" s="675"/>
      <c r="U830" s="675"/>
      <c r="V830" s="675"/>
      <c r="W830" s="675"/>
      <c r="X830" s="675"/>
      <c r="Y830" s="675"/>
      <c r="Z830" s="675"/>
    </row>
    <row r="831" spans="1:26" ht="15">
      <c r="A831" s="675"/>
      <c r="B831" s="675"/>
      <c r="C831" s="675"/>
      <c r="D831" s="675"/>
      <c r="E831" s="675"/>
      <c r="F831" s="675"/>
      <c r="G831" s="675"/>
      <c r="H831" s="675"/>
      <c r="I831" s="675"/>
      <c r="J831" s="675"/>
      <c r="K831" s="675"/>
      <c r="L831" s="675"/>
      <c r="M831" s="675"/>
      <c r="N831" s="675"/>
      <c r="O831" s="675"/>
      <c r="P831" s="675"/>
      <c r="Q831" s="675"/>
      <c r="R831" s="675"/>
      <c r="S831" s="675"/>
      <c r="T831" s="675"/>
      <c r="U831" s="675"/>
      <c r="V831" s="675"/>
      <c r="W831" s="675"/>
      <c r="X831" s="675"/>
      <c r="Y831" s="675"/>
      <c r="Z831" s="675"/>
    </row>
    <row r="832" spans="1:26" ht="15">
      <c r="A832" s="675"/>
      <c r="B832" s="675"/>
      <c r="C832" s="675"/>
      <c r="D832" s="675"/>
      <c r="E832" s="675"/>
      <c r="F832" s="675"/>
      <c r="G832" s="675"/>
      <c r="H832" s="675"/>
      <c r="I832" s="675"/>
      <c r="J832" s="675"/>
      <c r="K832" s="675"/>
      <c r="L832" s="675"/>
      <c r="M832" s="675"/>
      <c r="N832" s="675"/>
      <c r="O832" s="675"/>
      <c r="P832" s="675"/>
      <c r="Q832" s="675"/>
      <c r="R832" s="675"/>
      <c r="S832" s="675"/>
      <c r="T832" s="675"/>
      <c r="U832" s="675"/>
      <c r="V832" s="675"/>
      <c r="W832" s="675"/>
      <c r="X832" s="675"/>
      <c r="Y832" s="675"/>
      <c r="Z832" s="675"/>
    </row>
    <row r="833" spans="1:26" ht="15">
      <c r="A833" s="675"/>
      <c r="B833" s="675"/>
      <c r="C833" s="675"/>
      <c r="D833" s="675"/>
      <c r="E833" s="675"/>
      <c r="F833" s="675"/>
      <c r="G833" s="675"/>
      <c r="H833" s="675"/>
      <c r="I833" s="675"/>
      <c r="J833" s="675"/>
      <c r="K833" s="675"/>
      <c r="L833" s="675"/>
      <c r="M833" s="675"/>
      <c r="N833" s="675"/>
      <c r="O833" s="675"/>
      <c r="P833" s="675"/>
      <c r="Q833" s="675"/>
      <c r="R833" s="675"/>
      <c r="S833" s="675"/>
      <c r="T833" s="675"/>
      <c r="U833" s="675"/>
      <c r="V833" s="675"/>
      <c r="W833" s="675"/>
      <c r="X833" s="675"/>
      <c r="Y833" s="675"/>
      <c r="Z833" s="675"/>
    </row>
    <row r="834" spans="1:26" ht="15">
      <c r="A834" s="675"/>
      <c r="B834" s="675"/>
      <c r="C834" s="675"/>
      <c r="D834" s="675"/>
      <c r="E834" s="675"/>
      <c r="F834" s="675"/>
      <c r="G834" s="675"/>
      <c r="H834" s="675"/>
      <c r="I834" s="675"/>
      <c r="J834" s="675"/>
      <c r="K834" s="675"/>
      <c r="L834" s="675"/>
      <c r="M834" s="675"/>
      <c r="N834" s="675"/>
      <c r="O834" s="675"/>
      <c r="P834" s="675"/>
      <c r="Q834" s="675"/>
      <c r="R834" s="675"/>
      <c r="S834" s="675"/>
      <c r="T834" s="675"/>
      <c r="U834" s="675"/>
      <c r="V834" s="675"/>
      <c r="W834" s="675"/>
      <c r="X834" s="675"/>
      <c r="Y834" s="675"/>
      <c r="Z834" s="675"/>
    </row>
    <row r="835" spans="1:26" ht="15">
      <c r="A835" s="675"/>
      <c r="B835" s="675"/>
      <c r="C835" s="675"/>
      <c r="D835" s="675"/>
      <c r="E835" s="675"/>
      <c r="F835" s="675"/>
      <c r="G835" s="675"/>
      <c r="H835" s="675"/>
      <c r="I835" s="675"/>
      <c r="J835" s="675"/>
      <c r="K835" s="675"/>
      <c r="L835" s="675"/>
      <c r="M835" s="675"/>
      <c r="N835" s="675"/>
      <c r="O835" s="675"/>
      <c r="P835" s="675"/>
      <c r="Q835" s="675"/>
      <c r="R835" s="675"/>
      <c r="S835" s="675"/>
      <c r="T835" s="675"/>
      <c r="U835" s="675"/>
      <c r="V835" s="675"/>
      <c r="W835" s="675"/>
      <c r="X835" s="675"/>
      <c r="Y835" s="675"/>
      <c r="Z835" s="675"/>
    </row>
    <row r="836" spans="1:26" ht="15">
      <c r="A836" s="675"/>
      <c r="B836" s="675"/>
      <c r="C836" s="675"/>
      <c r="D836" s="675"/>
      <c r="E836" s="675"/>
      <c r="F836" s="675"/>
      <c r="G836" s="675"/>
      <c r="H836" s="675"/>
      <c r="I836" s="675"/>
      <c r="J836" s="675"/>
      <c r="K836" s="675"/>
      <c r="L836" s="675"/>
      <c r="M836" s="675"/>
      <c r="N836" s="675"/>
      <c r="O836" s="675"/>
      <c r="P836" s="675"/>
      <c r="Q836" s="675"/>
      <c r="R836" s="675"/>
      <c r="S836" s="675"/>
      <c r="T836" s="675"/>
      <c r="U836" s="675"/>
      <c r="V836" s="675"/>
      <c r="W836" s="675"/>
      <c r="X836" s="675"/>
      <c r="Y836" s="675"/>
      <c r="Z836" s="675"/>
    </row>
    <row r="837" spans="1:26" ht="15">
      <c r="A837" s="675"/>
      <c r="B837" s="675"/>
      <c r="C837" s="675"/>
      <c r="D837" s="675"/>
      <c r="E837" s="675"/>
      <c r="F837" s="675"/>
      <c r="G837" s="675"/>
      <c r="H837" s="675"/>
      <c r="I837" s="675"/>
      <c r="J837" s="675"/>
      <c r="K837" s="675"/>
      <c r="L837" s="675"/>
      <c r="M837" s="675"/>
      <c r="N837" s="675"/>
      <c r="O837" s="675"/>
      <c r="P837" s="675"/>
      <c r="Q837" s="675"/>
      <c r="R837" s="675"/>
      <c r="S837" s="675"/>
      <c r="T837" s="675"/>
      <c r="U837" s="675"/>
      <c r="V837" s="675"/>
      <c r="W837" s="675"/>
      <c r="X837" s="675"/>
      <c r="Y837" s="675"/>
      <c r="Z837" s="675"/>
    </row>
    <row r="838" spans="1:26" ht="15">
      <c r="A838" s="675"/>
      <c r="B838" s="675"/>
      <c r="C838" s="675"/>
      <c r="D838" s="675"/>
      <c r="E838" s="675"/>
      <c r="F838" s="675"/>
      <c r="G838" s="675"/>
      <c r="H838" s="675"/>
      <c r="I838" s="675"/>
      <c r="J838" s="675"/>
      <c r="K838" s="675"/>
      <c r="L838" s="675"/>
      <c r="M838" s="675"/>
      <c r="N838" s="675"/>
      <c r="O838" s="675"/>
      <c r="P838" s="675"/>
      <c r="Q838" s="675"/>
      <c r="R838" s="675"/>
      <c r="S838" s="675"/>
      <c r="T838" s="675"/>
      <c r="U838" s="675"/>
      <c r="V838" s="675"/>
      <c r="W838" s="675"/>
      <c r="X838" s="675"/>
      <c r="Y838" s="675"/>
      <c r="Z838" s="675"/>
    </row>
    <row r="839" spans="1:26" ht="15">
      <c r="A839" s="675"/>
      <c r="B839" s="675"/>
      <c r="C839" s="675"/>
      <c r="D839" s="675"/>
      <c r="E839" s="675"/>
      <c r="F839" s="675"/>
      <c r="G839" s="675"/>
      <c r="H839" s="675"/>
      <c r="I839" s="675"/>
      <c r="J839" s="675"/>
      <c r="K839" s="675"/>
      <c r="L839" s="675"/>
      <c r="M839" s="675"/>
      <c r="N839" s="675"/>
      <c r="O839" s="675"/>
      <c r="P839" s="675"/>
      <c r="Q839" s="675"/>
      <c r="R839" s="675"/>
      <c r="S839" s="675"/>
      <c r="T839" s="675"/>
      <c r="U839" s="675"/>
      <c r="V839" s="675"/>
      <c r="W839" s="675"/>
      <c r="X839" s="675"/>
      <c r="Y839" s="675"/>
      <c r="Z839" s="675"/>
    </row>
    <row r="840" spans="1:26" ht="15">
      <c r="A840" s="675"/>
      <c r="B840" s="675"/>
      <c r="C840" s="675"/>
      <c r="D840" s="675"/>
      <c r="E840" s="675"/>
      <c r="F840" s="675"/>
      <c r="G840" s="675"/>
      <c r="H840" s="675"/>
      <c r="I840" s="675"/>
      <c r="J840" s="675"/>
      <c r="K840" s="675"/>
      <c r="L840" s="675"/>
      <c r="M840" s="675"/>
      <c r="N840" s="675"/>
      <c r="O840" s="675"/>
      <c r="P840" s="675"/>
      <c r="Q840" s="675"/>
      <c r="R840" s="675"/>
      <c r="S840" s="675"/>
      <c r="T840" s="675"/>
      <c r="U840" s="675"/>
      <c r="V840" s="675"/>
      <c r="W840" s="675"/>
      <c r="X840" s="675"/>
      <c r="Y840" s="675"/>
      <c r="Z840" s="675"/>
    </row>
    <row r="841" spans="1:26" ht="15">
      <c r="A841" s="675"/>
      <c r="B841" s="675"/>
      <c r="C841" s="675"/>
      <c r="D841" s="675"/>
      <c r="E841" s="675"/>
      <c r="F841" s="675"/>
      <c r="G841" s="675"/>
      <c r="H841" s="675"/>
      <c r="I841" s="675"/>
      <c r="J841" s="675"/>
      <c r="K841" s="675"/>
      <c r="L841" s="675"/>
      <c r="M841" s="675"/>
      <c r="N841" s="675"/>
      <c r="O841" s="675"/>
      <c r="P841" s="675"/>
      <c r="Q841" s="675"/>
      <c r="R841" s="675"/>
      <c r="S841" s="675"/>
      <c r="T841" s="675"/>
      <c r="U841" s="675"/>
      <c r="V841" s="675"/>
      <c r="W841" s="675"/>
      <c r="X841" s="675"/>
      <c r="Y841" s="675"/>
      <c r="Z841" s="675"/>
    </row>
    <row r="842" spans="1:26" ht="15">
      <c r="A842" s="675"/>
      <c r="B842" s="675"/>
      <c r="C842" s="675"/>
      <c r="D842" s="675"/>
      <c r="E842" s="675"/>
      <c r="F842" s="675"/>
      <c r="G842" s="675"/>
      <c r="H842" s="675"/>
      <c r="I842" s="675"/>
      <c r="J842" s="675"/>
      <c r="K842" s="675"/>
      <c r="L842" s="675"/>
      <c r="M842" s="675"/>
      <c r="N842" s="675"/>
      <c r="O842" s="675"/>
      <c r="P842" s="675"/>
      <c r="Q842" s="675"/>
      <c r="R842" s="675"/>
      <c r="S842" s="675"/>
      <c r="T842" s="675"/>
      <c r="U842" s="675"/>
      <c r="V842" s="675"/>
      <c r="W842" s="675"/>
      <c r="X842" s="675"/>
      <c r="Y842" s="675"/>
      <c r="Z842" s="675"/>
    </row>
    <row r="843" spans="1:26" ht="15">
      <c r="A843" s="675"/>
      <c r="B843" s="675"/>
      <c r="C843" s="675"/>
      <c r="D843" s="675"/>
      <c r="E843" s="675"/>
      <c r="F843" s="675"/>
      <c r="G843" s="675"/>
      <c r="H843" s="675"/>
      <c r="I843" s="675"/>
      <c r="J843" s="675"/>
      <c r="K843" s="675"/>
      <c r="L843" s="675"/>
      <c r="M843" s="675"/>
      <c r="N843" s="675"/>
      <c r="O843" s="675"/>
      <c r="P843" s="675"/>
      <c r="Q843" s="675"/>
      <c r="R843" s="675"/>
      <c r="S843" s="675"/>
      <c r="T843" s="675"/>
      <c r="U843" s="675"/>
      <c r="V843" s="675"/>
      <c r="W843" s="675"/>
      <c r="X843" s="675"/>
      <c r="Y843" s="675"/>
      <c r="Z843" s="675"/>
    </row>
    <row r="844" spans="1:26" ht="15">
      <c r="A844" s="675"/>
      <c r="B844" s="675"/>
      <c r="C844" s="675"/>
      <c r="D844" s="675"/>
      <c r="E844" s="675"/>
      <c r="F844" s="675"/>
      <c r="G844" s="675"/>
      <c r="H844" s="675"/>
      <c r="I844" s="675"/>
      <c r="J844" s="675"/>
      <c r="K844" s="675"/>
      <c r="L844" s="675"/>
      <c r="M844" s="675"/>
      <c r="N844" s="675"/>
      <c r="O844" s="675"/>
      <c r="P844" s="675"/>
      <c r="Q844" s="675"/>
      <c r="R844" s="675"/>
      <c r="S844" s="675"/>
      <c r="T844" s="675"/>
      <c r="U844" s="675"/>
      <c r="V844" s="675"/>
      <c r="W844" s="675"/>
      <c r="X844" s="675"/>
      <c r="Y844" s="675"/>
      <c r="Z844" s="675"/>
    </row>
    <row r="845" spans="1:26" ht="15">
      <c r="A845" s="675"/>
      <c r="B845" s="675"/>
      <c r="C845" s="675"/>
      <c r="D845" s="675"/>
      <c r="E845" s="675"/>
      <c r="F845" s="675"/>
      <c r="G845" s="675"/>
      <c r="H845" s="675"/>
      <c r="I845" s="675"/>
      <c r="J845" s="675"/>
      <c r="K845" s="675"/>
      <c r="L845" s="675"/>
      <c r="M845" s="675"/>
      <c r="N845" s="675"/>
      <c r="O845" s="675"/>
      <c r="P845" s="675"/>
      <c r="Q845" s="675"/>
      <c r="R845" s="675"/>
      <c r="S845" s="675"/>
      <c r="T845" s="675"/>
      <c r="U845" s="675"/>
      <c r="V845" s="675"/>
      <c r="W845" s="675"/>
      <c r="X845" s="675"/>
      <c r="Y845" s="675"/>
      <c r="Z845" s="675"/>
    </row>
    <row r="846" spans="1:26" ht="15">
      <c r="A846" s="675"/>
      <c r="B846" s="675"/>
      <c r="C846" s="675"/>
      <c r="D846" s="675"/>
      <c r="E846" s="675"/>
      <c r="F846" s="675"/>
      <c r="G846" s="675"/>
      <c r="H846" s="675"/>
      <c r="I846" s="675"/>
      <c r="J846" s="675"/>
      <c r="K846" s="675"/>
      <c r="L846" s="675"/>
      <c r="M846" s="675"/>
      <c r="N846" s="675"/>
      <c r="O846" s="675"/>
      <c r="P846" s="675"/>
      <c r="Q846" s="675"/>
      <c r="R846" s="675"/>
      <c r="S846" s="675"/>
      <c r="T846" s="675"/>
      <c r="U846" s="675"/>
      <c r="V846" s="675"/>
      <c r="W846" s="675"/>
      <c r="X846" s="675"/>
      <c r="Y846" s="675"/>
      <c r="Z846" s="675"/>
    </row>
    <row r="847" spans="1:26" ht="15">
      <c r="A847" s="675"/>
      <c r="B847" s="675"/>
      <c r="C847" s="675"/>
      <c r="D847" s="675"/>
      <c r="E847" s="675"/>
      <c r="F847" s="675"/>
      <c r="G847" s="675"/>
      <c r="H847" s="675"/>
      <c r="I847" s="675"/>
      <c r="J847" s="675"/>
      <c r="K847" s="675"/>
      <c r="L847" s="675"/>
      <c r="M847" s="675"/>
      <c r="N847" s="675"/>
      <c r="O847" s="675"/>
      <c r="P847" s="675"/>
      <c r="Q847" s="675"/>
      <c r="R847" s="675"/>
      <c r="S847" s="675"/>
      <c r="T847" s="675"/>
      <c r="U847" s="675"/>
      <c r="V847" s="675"/>
      <c r="W847" s="675"/>
      <c r="X847" s="675"/>
      <c r="Y847" s="675"/>
      <c r="Z847" s="675"/>
    </row>
    <row r="848" spans="1:26" ht="15">
      <c r="A848" s="675"/>
      <c r="B848" s="675"/>
      <c r="C848" s="675"/>
      <c r="D848" s="675"/>
      <c r="E848" s="675"/>
      <c r="F848" s="675"/>
      <c r="G848" s="675"/>
      <c r="H848" s="675"/>
      <c r="I848" s="675"/>
      <c r="J848" s="675"/>
      <c r="K848" s="675"/>
      <c r="L848" s="675"/>
      <c r="M848" s="675"/>
      <c r="N848" s="675"/>
      <c r="O848" s="675"/>
      <c r="P848" s="675"/>
      <c r="Q848" s="675"/>
      <c r="R848" s="675"/>
      <c r="S848" s="675"/>
      <c r="T848" s="675"/>
      <c r="U848" s="675"/>
      <c r="V848" s="675"/>
      <c r="W848" s="675"/>
      <c r="X848" s="675"/>
      <c r="Y848" s="675"/>
      <c r="Z848" s="675"/>
    </row>
    <row r="849" spans="1:26" ht="15">
      <c r="A849" s="675"/>
      <c r="B849" s="675"/>
      <c r="C849" s="675"/>
      <c r="D849" s="675"/>
      <c r="E849" s="675"/>
      <c r="F849" s="675"/>
      <c r="G849" s="675"/>
      <c r="H849" s="675"/>
      <c r="I849" s="675"/>
      <c r="J849" s="675"/>
      <c r="K849" s="675"/>
      <c r="L849" s="675"/>
      <c r="M849" s="675"/>
      <c r="N849" s="675"/>
      <c r="O849" s="675"/>
      <c r="P849" s="675"/>
      <c r="Q849" s="675"/>
      <c r="R849" s="675"/>
      <c r="S849" s="675"/>
      <c r="T849" s="675"/>
      <c r="U849" s="675"/>
      <c r="V849" s="675"/>
      <c r="W849" s="675"/>
      <c r="X849" s="675"/>
      <c r="Y849" s="675"/>
      <c r="Z849" s="675"/>
    </row>
    <row r="850" spans="1:26" ht="15">
      <c r="A850" s="675"/>
      <c r="B850" s="675"/>
      <c r="C850" s="675"/>
      <c r="D850" s="675"/>
      <c r="E850" s="675"/>
      <c r="F850" s="675"/>
      <c r="G850" s="675"/>
      <c r="H850" s="675"/>
      <c r="I850" s="675"/>
      <c r="J850" s="675"/>
      <c r="K850" s="675"/>
      <c r="L850" s="675"/>
      <c r="M850" s="675"/>
      <c r="N850" s="675"/>
      <c r="O850" s="675"/>
      <c r="P850" s="675"/>
      <c r="Q850" s="675"/>
      <c r="R850" s="675"/>
      <c r="S850" s="675"/>
      <c r="T850" s="675"/>
      <c r="U850" s="675"/>
      <c r="V850" s="675"/>
      <c r="W850" s="675"/>
      <c r="X850" s="675"/>
      <c r="Y850" s="675"/>
      <c r="Z850" s="675"/>
    </row>
    <row r="851" spans="1:26" ht="15">
      <c r="A851" s="675"/>
      <c r="B851" s="675"/>
      <c r="C851" s="675"/>
      <c r="D851" s="675"/>
      <c r="E851" s="675"/>
      <c r="F851" s="675"/>
      <c r="G851" s="675"/>
      <c r="H851" s="675"/>
      <c r="I851" s="675"/>
      <c r="J851" s="675"/>
      <c r="K851" s="675"/>
      <c r="L851" s="675"/>
      <c r="M851" s="675"/>
      <c r="N851" s="675"/>
      <c r="O851" s="675"/>
      <c r="P851" s="675"/>
      <c r="Q851" s="675"/>
      <c r="R851" s="675"/>
      <c r="S851" s="675"/>
      <c r="T851" s="675"/>
      <c r="U851" s="675"/>
      <c r="V851" s="675"/>
      <c r="W851" s="675"/>
      <c r="X851" s="675"/>
      <c r="Y851" s="675"/>
      <c r="Z851" s="675"/>
    </row>
    <row r="852" spans="1:26" ht="15">
      <c r="A852" s="675"/>
      <c r="B852" s="675"/>
      <c r="C852" s="675"/>
      <c r="D852" s="675"/>
      <c r="E852" s="675"/>
      <c r="F852" s="675"/>
      <c r="G852" s="675"/>
      <c r="H852" s="675"/>
      <c r="I852" s="675"/>
      <c r="J852" s="675"/>
      <c r="K852" s="675"/>
      <c r="L852" s="675"/>
      <c r="M852" s="675"/>
      <c r="N852" s="675"/>
      <c r="O852" s="675"/>
      <c r="P852" s="675"/>
      <c r="Q852" s="675"/>
      <c r="R852" s="675"/>
      <c r="S852" s="675"/>
      <c r="T852" s="675"/>
      <c r="U852" s="675"/>
      <c r="V852" s="675"/>
      <c r="W852" s="675"/>
      <c r="X852" s="675"/>
      <c r="Y852" s="675"/>
      <c r="Z852" s="675"/>
    </row>
    <row r="853" spans="1:26" ht="15">
      <c r="A853" s="675"/>
      <c r="B853" s="675"/>
      <c r="C853" s="675"/>
      <c r="D853" s="675"/>
      <c r="E853" s="675"/>
      <c r="F853" s="675"/>
      <c r="G853" s="675"/>
      <c r="H853" s="675"/>
      <c r="I853" s="675"/>
      <c r="J853" s="675"/>
      <c r="K853" s="675"/>
      <c r="L853" s="675"/>
      <c r="M853" s="675"/>
      <c r="N853" s="675"/>
      <c r="O853" s="675"/>
      <c r="P853" s="675"/>
      <c r="Q853" s="675"/>
      <c r="R853" s="675"/>
      <c r="S853" s="675"/>
      <c r="T853" s="675"/>
      <c r="U853" s="675"/>
      <c r="V853" s="675"/>
      <c r="W853" s="675"/>
      <c r="X853" s="675"/>
      <c r="Y853" s="675"/>
      <c r="Z853" s="675"/>
    </row>
    <row r="854" spans="1:26" ht="15">
      <c r="A854" s="675"/>
      <c r="B854" s="675"/>
      <c r="C854" s="675"/>
      <c r="D854" s="675"/>
      <c r="E854" s="675"/>
      <c r="F854" s="675"/>
      <c r="G854" s="675"/>
      <c r="H854" s="675"/>
      <c r="I854" s="675"/>
      <c r="J854" s="675"/>
      <c r="K854" s="675"/>
      <c r="L854" s="675"/>
      <c r="M854" s="675"/>
      <c r="N854" s="675"/>
      <c r="O854" s="675"/>
      <c r="P854" s="675"/>
      <c r="Q854" s="675"/>
      <c r="R854" s="675"/>
      <c r="S854" s="675"/>
      <c r="T854" s="675"/>
      <c r="U854" s="675"/>
      <c r="V854" s="675"/>
      <c r="W854" s="675"/>
      <c r="X854" s="675"/>
      <c r="Y854" s="675"/>
      <c r="Z854" s="675"/>
    </row>
    <row r="855" spans="1:26" ht="15">
      <c r="A855" s="675"/>
      <c r="B855" s="675"/>
      <c r="C855" s="675"/>
      <c r="D855" s="675"/>
      <c r="E855" s="675"/>
      <c r="F855" s="675"/>
      <c r="G855" s="675"/>
      <c r="H855" s="675"/>
      <c r="I855" s="675"/>
      <c r="J855" s="675"/>
      <c r="K855" s="675"/>
      <c r="L855" s="675"/>
      <c r="M855" s="675"/>
      <c r="N855" s="675"/>
      <c r="O855" s="675"/>
      <c r="P855" s="675"/>
      <c r="Q855" s="675"/>
      <c r="R855" s="675"/>
      <c r="S855" s="675"/>
      <c r="T855" s="675"/>
      <c r="U855" s="675"/>
      <c r="V855" s="675"/>
      <c r="W855" s="675"/>
      <c r="X855" s="675"/>
      <c r="Y855" s="675"/>
      <c r="Z855" s="675"/>
    </row>
    <row r="856" spans="1:26" ht="15">
      <c r="A856" s="675"/>
      <c r="B856" s="675"/>
      <c r="C856" s="675"/>
      <c r="D856" s="675"/>
      <c r="E856" s="675"/>
      <c r="F856" s="675"/>
      <c r="G856" s="675"/>
      <c r="H856" s="675"/>
      <c r="I856" s="675"/>
      <c r="J856" s="675"/>
      <c r="K856" s="675"/>
      <c r="L856" s="675"/>
      <c r="M856" s="675"/>
      <c r="N856" s="675"/>
      <c r="O856" s="675"/>
      <c r="P856" s="675"/>
      <c r="Q856" s="675"/>
      <c r="R856" s="675"/>
      <c r="S856" s="675"/>
      <c r="T856" s="675"/>
      <c r="U856" s="675"/>
      <c r="V856" s="675"/>
      <c r="W856" s="675"/>
      <c r="X856" s="675"/>
      <c r="Y856" s="675"/>
      <c r="Z856" s="675"/>
    </row>
    <row r="857" spans="1:26" ht="15">
      <c r="A857" s="675"/>
      <c r="B857" s="675"/>
      <c r="C857" s="675"/>
      <c r="D857" s="675"/>
      <c r="E857" s="675"/>
      <c r="F857" s="675"/>
      <c r="G857" s="675"/>
      <c r="H857" s="675"/>
      <c r="I857" s="675"/>
      <c r="J857" s="675"/>
      <c r="K857" s="675"/>
      <c r="L857" s="675"/>
      <c r="M857" s="675"/>
      <c r="N857" s="675"/>
      <c r="O857" s="675"/>
      <c r="P857" s="675"/>
      <c r="Q857" s="675"/>
      <c r="R857" s="675"/>
      <c r="S857" s="675"/>
      <c r="T857" s="675"/>
      <c r="U857" s="675"/>
      <c r="V857" s="675"/>
      <c r="W857" s="675"/>
      <c r="X857" s="675"/>
      <c r="Y857" s="675"/>
      <c r="Z857" s="675"/>
    </row>
    <row r="858" spans="1:26" ht="15">
      <c r="A858" s="675"/>
      <c r="B858" s="675"/>
      <c r="C858" s="675"/>
      <c r="D858" s="675"/>
      <c r="E858" s="675"/>
      <c r="F858" s="675"/>
      <c r="G858" s="675"/>
      <c r="H858" s="675"/>
      <c r="I858" s="675"/>
      <c r="J858" s="675"/>
      <c r="K858" s="675"/>
      <c r="L858" s="675"/>
      <c r="M858" s="675"/>
      <c r="N858" s="675"/>
      <c r="O858" s="675"/>
      <c r="P858" s="675"/>
      <c r="Q858" s="675"/>
      <c r="R858" s="675"/>
      <c r="S858" s="675"/>
      <c r="T858" s="675"/>
      <c r="U858" s="675"/>
      <c r="V858" s="675"/>
      <c r="W858" s="675"/>
      <c r="X858" s="675"/>
      <c r="Y858" s="675"/>
      <c r="Z858" s="675"/>
    </row>
    <row r="859" spans="1:26" ht="15">
      <c r="A859" s="675"/>
      <c r="B859" s="675"/>
      <c r="C859" s="675"/>
      <c r="D859" s="675"/>
      <c r="E859" s="675"/>
      <c r="F859" s="675"/>
      <c r="G859" s="675"/>
      <c r="H859" s="675"/>
      <c r="I859" s="675"/>
      <c r="J859" s="675"/>
      <c r="K859" s="675"/>
      <c r="L859" s="675"/>
      <c r="M859" s="675"/>
      <c r="N859" s="675"/>
      <c r="O859" s="675"/>
      <c r="P859" s="675"/>
      <c r="Q859" s="675"/>
      <c r="R859" s="675"/>
      <c r="S859" s="675"/>
      <c r="T859" s="675"/>
      <c r="U859" s="675"/>
      <c r="V859" s="675"/>
      <c r="W859" s="675"/>
      <c r="X859" s="675"/>
      <c r="Y859" s="675"/>
      <c r="Z859" s="675"/>
    </row>
    <row r="860" spans="1:26" ht="15">
      <c r="A860" s="675"/>
      <c r="B860" s="675"/>
      <c r="C860" s="675"/>
      <c r="D860" s="675"/>
      <c r="E860" s="675"/>
      <c r="F860" s="675"/>
      <c r="G860" s="675"/>
      <c r="H860" s="675"/>
      <c r="I860" s="675"/>
      <c r="J860" s="675"/>
      <c r="K860" s="675"/>
      <c r="L860" s="675"/>
      <c r="M860" s="675"/>
      <c r="N860" s="675"/>
      <c r="O860" s="675"/>
      <c r="P860" s="675"/>
      <c r="Q860" s="675"/>
      <c r="R860" s="675"/>
      <c r="S860" s="675"/>
      <c r="T860" s="675"/>
      <c r="U860" s="675"/>
      <c r="V860" s="675"/>
      <c r="W860" s="675"/>
      <c r="X860" s="675"/>
      <c r="Y860" s="675"/>
      <c r="Z860" s="675"/>
    </row>
    <row r="861" spans="1:26" ht="15">
      <c r="A861" s="675"/>
      <c r="B861" s="675"/>
      <c r="C861" s="675"/>
      <c r="D861" s="675"/>
      <c r="E861" s="675"/>
      <c r="F861" s="675"/>
      <c r="G861" s="675"/>
      <c r="H861" s="675"/>
      <c r="I861" s="675"/>
      <c r="J861" s="675"/>
      <c r="K861" s="675"/>
      <c r="L861" s="675"/>
      <c r="M861" s="675"/>
      <c r="N861" s="675"/>
      <c r="O861" s="675"/>
      <c r="P861" s="675"/>
      <c r="Q861" s="675"/>
      <c r="R861" s="675"/>
      <c r="S861" s="675"/>
      <c r="T861" s="675"/>
      <c r="U861" s="675"/>
      <c r="V861" s="675"/>
      <c r="W861" s="675"/>
      <c r="X861" s="675"/>
      <c r="Y861" s="675"/>
      <c r="Z861" s="675"/>
    </row>
    <row r="862" spans="1:26" ht="15">
      <c r="A862" s="675"/>
      <c r="B862" s="675"/>
      <c r="C862" s="675"/>
      <c r="D862" s="675"/>
      <c r="E862" s="675"/>
      <c r="F862" s="675"/>
      <c r="G862" s="675"/>
      <c r="H862" s="675"/>
      <c r="I862" s="675"/>
      <c r="J862" s="675"/>
      <c r="K862" s="675"/>
      <c r="L862" s="675"/>
      <c r="M862" s="675"/>
      <c r="N862" s="675"/>
      <c r="O862" s="675"/>
      <c r="P862" s="675"/>
      <c r="Q862" s="675"/>
      <c r="R862" s="675"/>
      <c r="S862" s="675"/>
      <c r="T862" s="675"/>
      <c r="U862" s="675"/>
      <c r="V862" s="675"/>
      <c r="W862" s="675"/>
      <c r="X862" s="675"/>
      <c r="Y862" s="675"/>
      <c r="Z862" s="675"/>
    </row>
    <row r="863" spans="1:26" ht="15">
      <c r="A863" s="675"/>
      <c r="B863" s="675"/>
      <c r="C863" s="675"/>
      <c r="D863" s="675"/>
      <c r="E863" s="675"/>
      <c r="F863" s="675"/>
      <c r="G863" s="675"/>
      <c r="H863" s="675"/>
      <c r="I863" s="675"/>
      <c r="J863" s="675"/>
      <c r="K863" s="675"/>
      <c r="L863" s="675"/>
      <c r="M863" s="675"/>
      <c r="N863" s="675"/>
      <c r="O863" s="675"/>
      <c r="P863" s="675"/>
      <c r="Q863" s="675"/>
      <c r="R863" s="675"/>
      <c r="S863" s="675"/>
      <c r="T863" s="675"/>
      <c r="U863" s="675"/>
      <c r="V863" s="675"/>
      <c r="W863" s="675"/>
      <c r="X863" s="675"/>
      <c r="Y863" s="675"/>
      <c r="Z863" s="675"/>
    </row>
    <row r="864" spans="1:26" ht="15">
      <c r="A864" s="675"/>
      <c r="B864" s="675"/>
      <c r="C864" s="675"/>
      <c r="D864" s="675"/>
      <c r="E864" s="675"/>
      <c r="F864" s="675"/>
      <c r="G864" s="675"/>
      <c r="H864" s="675"/>
      <c r="I864" s="675"/>
      <c r="J864" s="675"/>
      <c r="K864" s="675"/>
      <c r="L864" s="675"/>
      <c r="M864" s="675"/>
      <c r="N864" s="675"/>
      <c r="O864" s="675"/>
      <c r="P864" s="675"/>
      <c r="Q864" s="675"/>
      <c r="R864" s="675"/>
      <c r="S864" s="675"/>
      <c r="T864" s="675"/>
      <c r="U864" s="675"/>
      <c r="V864" s="675"/>
      <c r="W864" s="675"/>
      <c r="X864" s="675"/>
      <c r="Y864" s="675"/>
      <c r="Z864" s="675"/>
    </row>
    <row r="865" spans="1:26" ht="15">
      <c r="A865" s="675"/>
      <c r="B865" s="675"/>
      <c r="C865" s="675"/>
      <c r="D865" s="675"/>
      <c r="E865" s="675"/>
      <c r="F865" s="675"/>
      <c r="G865" s="675"/>
      <c r="H865" s="675"/>
      <c r="I865" s="675"/>
      <c r="J865" s="675"/>
      <c r="K865" s="675"/>
      <c r="L865" s="675"/>
      <c r="M865" s="675"/>
      <c r="N865" s="675"/>
      <c r="O865" s="675"/>
      <c r="P865" s="675"/>
      <c r="Q865" s="675"/>
      <c r="R865" s="675"/>
      <c r="S865" s="675"/>
      <c r="T865" s="675"/>
      <c r="U865" s="675"/>
      <c r="V865" s="675"/>
      <c r="W865" s="675"/>
      <c r="X865" s="675"/>
      <c r="Y865" s="675"/>
      <c r="Z865" s="675"/>
    </row>
    <row r="866" spans="1:26" ht="15">
      <c r="A866" s="675"/>
      <c r="B866" s="675"/>
      <c r="C866" s="675"/>
      <c r="D866" s="675"/>
      <c r="E866" s="675"/>
      <c r="F866" s="675"/>
      <c r="G866" s="675"/>
      <c r="H866" s="675"/>
      <c r="I866" s="675"/>
      <c r="J866" s="675"/>
      <c r="K866" s="675"/>
      <c r="L866" s="675"/>
      <c r="M866" s="675"/>
      <c r="N866" s="675"/>
      <c r="O866" s="675"/>
      <c r="P866" s="675"/>
      <c r="Q866" s="675"/>
      <c r="R866" s="675"/>
      <c r="S866" s="675"/>
      <c r="T866" s="675"/>
      <c r="U866" s="675"/>
      <c r="V866" s="675"/>
      <c r="W866" s="675"/>
      <c r="X866" s="675"/>
      <c r="Y866" s="675"/>
      <c r="Z866" s="675"/>
    </row>
    <row r="867" spans="1:26" ht="15">
      <c r="A867" s="675"/>
      <c r="B867" s="675"/>
      <c r="C867" s="675"/>
      <c r="D867" s="675"/>
      <c r="E867" s="675"/>
      <c r="F867" s="675"/>
      <c r="G867" s="675"/>
      <c r="H867" s="675"/>
      <c r="I867" s="675"/>
      <c r="J867" s="675"/>
      <c r="K867" s="675"/>
      <c r="L867" s="675"/>
      <c r="M867" s="675"/>
      <c r="N867" s="675"/>
      <c r="O867" s="675"/>
      <c r="P867" s="675"/>
      <c r="Q867" s="675"/>
      <c r="R867" s="675"/>
      <c r="S867" s="675"/>
      <c r="T867" s="675"/>
      <c r="U867" s="675"/>
      <c r="V867" s="675"/>
      <c r="W867" s="675"/>
      <c r="X867" s="675"/>
      <c r="Y867" s="675"/>
      <c r="Z867" s="675"/>
    </row>
    <row r="868" spans="1:26" ht="15">
      <c r="A868" s="675"/>
      <c r="B868" s="675"/>
      <c r="C868" s="675"/>
      <c r="D868" s="675"/>
      <c r="E868" s="675"/>
      <c r="F868" s="675"/>
      <c r="G868" s="675"/>
      <c r="H868" s="675"/>
      <c r="I868" s="675"/>
      <c r="J868" s="675"/>
      <c r="K868" s="675"/>
      <c r="L868" s="675"/>
      <c r="M868" s="675"/>
      <c r="N868" s="675"/>
      <c r="O868" s="675"/>
      <c r="P868" s="675"/>
      <c r="Q868" s="675"/>
      <c r="R868" s="675"/>
      <c r="S868" s="675"/>
      <c r="T868" s="675"/>
      <c r="U868" s="675"/>
      <c r="V868" s="675"/>
      <c r="W868" s="675"/>
      <c r="X868" s="675"/>
      <c r="Y868" s="675"/>
      <c r="Z868" s="675"/>
    </row>
    <row r="869" spans="1:26" ht="15">
      <c r="A869" s="675"/>
      <c r="B869" s="675"/>
      <c r="C869" s="675"/>
      <c r="D869" s="675"/>
      <c r="E869" s="675"/>
      <c r="F869" s="675"/>
      <c r="G869" s="675"/>
      <c r="H869" s="675"/>
      <c r="I869" s="675"/>
      <c r="J869" s="675"/>
      <c r="K869" s="675"/>
      <c r="L869" s="675"/>
      <c r="M869" s="675"/>
      <c r="N869" s="675"/>
      <c r="O869" s="675"/>
      <c r="P869" s="675"/>
      <c r="Q869" s="675"/>
      <c r="R869" s="675"/>
      <c r="S869" s="675"/>
      <c r="T869" s="675"/>
      <c r="U869" s="675"/>
      <c r="V869" s="675"/>
      <c r="W869" s="675"/>
      <c r="X869" s="675"/>
      <c r="Y869" s="675"/>
      <c r="Z869" s="675"/>
    </row>
    <row r="870" spans="1:26" ht="15">
      <c r="A870" s="675"/>
      <c r="B870" s="675"/>
      <c r="C870" s="675"/>
      <c r="D870" s="675"/>
      <c r="E870" s="675"/>
      <c r="F870" s="675"/>
      <c r="G870" s="675"/>
      <c r="H870" s="675"/>
      <c r="I870" s="675"/>
      <c r="J870" s="675"/>
      <c r="K870" s="675"/>
      <c r="L870" s="675"/>
      <c r="M870" s="675"/>
      <c r="N870" s="675"/>
      <c r="O870" s="675"/>
      <c r="P870" s="675"/>
      <c r="Q870" s="675"/>
      <c r="R870" s="675"/>
      <c r="S870" s="675"/>
      <c r="T870" s="675"/>
      <c r="U870" s="675"/>
      <c r="V870" s="675"/>
      <c r="W870" s="675"/>
      <c r="X870" s="675"/>
      <c r="Y870" s="675"/>
      <c r="Z870" s="675"/>
    </row>
    <row r="871" spans="1:26" ht="15">
      <c r="A871" s="675"/>
      <c r="B871" s="675"/>
      <c r="C871" s="675"/>
      <c r="D871" s="675"/>
      <c r="E871" s="675"/>
      <c r="F871" s="675"/>
      <c r="G871" s="675"/>
      <c r="H871" s="675"/>
      <c r="I871" s="675"/>
      <c r="J871" s="675"/>
      <c r="K871" s="675"/>
      <c r="L871" s="675"/>
      <c r="M871" s="675"/>
      <c r="N871" s="675"/>
      <c r="O871" s="675"/>
      <c r="P871" s="675"/>
      <c r="Q871" s="675"/>
      <c r="R871" s="675"/>
      <c r="S871" s="675"/>
      <c r="T871" s="675"/>
      <c r="U871" s="675"/>
      <c r="V871" s="675"/>
      <c r="W871" s="675"/>
      <c r="X871" s="675"/>
      <c r="Y871" s="675"/>
      <c r="Z871" s="675"/>
    </row>
    <row r="872" spans="1:26" ht="15">
      <c r="A872" s="675"/>
      <c r="B872" s="675"/>
      <c r="C872" s="675"/>
      <c r="D872" s="675"/>
      <c r="E872" s="675"/>
      <c r="F872" s="675"/>
      <c r="G872" s="675"/>
      <c r="H872" s="675"/>
      <c r="I872" s="675"/>
      <c r="J872" s="675"/>
      <c r="K872" s="675"/>
      <c r="L872" s="675"/>
      <c r="M872" s="675"/>
      <c r="N872" s="675"/>
      <c r="O872" s="675"/>
      <c r="P872" s="675"/>
      <c r="Q872" s="675"/>
      <c r="R872" s="675"/>
      <c r="S872" s="675"/>
      <c r="T872" s="675"/>
      <c r="U872" s="675"/>
      <c r="V872" s="675"/>
      <c r="W872" s="675"/>
      <c r="X872" s="675"/>
      <c r="Y872" s="675"/>
      <c r="Z872" s="675"/>
    </row>
    <row r="873" spans="1:26" ht="15">
      <c r="A873" s="675"/>
      <c r="B873" s="675"/>
      <c r="C873" s="675"/>
      <c r="D873" s="675"/>
      <c r="E873" s="675"/>
      <c r="F873" s="675"/>
      <c r="G873" s="675"/>
      <c r="H873" s="675"/>
      <c r="I873" s="675"/>
      <c r="J873" s="675"/>
      <c r="K873" s="675"/>
      <c r="L873" s="675"/>
      <c r="M873" s="675"/>
      <c r="N873" s="675"/>
      <c r="O873" s="675"/>
      <c r="P873" s="675"/>
      <c r="Q873" s="675"/>
      <c r="R873" s="675"/>
      <c r="S873" s="675"/>
      <c r="T873" s="675"/>
      <c r="U873" s="675"/>
      <c r="V873" s="675"/>
      <c r="W873" s="675"/>
      <c r="X873" s="675"/>
      <c r="Y873" s="675"/>
      <c r="Z873" s="675"/>
    </row>
    <row r="874" spans="1:26" ht="15">
      <c r="A874" s="675"/>
      <c r="B874" s="675"/>
      <c r="C874" s="675"/>
      <c r="D874" s="675"/>
      <c r="E874" s="675"/>
      <c r="F874" s="675"/>
      <c r="G874" s="675"/>
      <c r="H874" s="675"/>
      <c r="I874" s="675"/>
      <c r="J874" s="675"/>
      <c r="K874" s="675"/>
      <c r="L874" s="675"/>
      <c r="M874" s="675"/>
      <c r="N874" s="675"/>
      <c r="O874" s="675"/>
      <c r="P874" s="675"/>
      <c r="Q874" s="675"/>
      <c r="R874" s="675"/>
      <c r="S874" s="675"/>
      <c r="T874" s="675"/>
      <c r="U874" s="675"/>
      <c r="V874" s="675"/>
      <c r="W874" s="675"/>
      <c r="X874" s="675"/>
      <c r="Y874" s="675"/>
      <c r="Z874" s="675"/>
    </row>
    <row r="875" spans="1:26" ht="15">
      <c r="A875" s="675"/>
      <c r="B875" s="675"/>
      <c r="C875" s="675"/>
      <c r="D875" s="675"/>
      <c r="E875" s="675"/>
      <c r="F875" s="675"/>
      <c r="G875" s="675"/>
      <c r="H875" s="675"/>
      <c r="I875" s="675"/>
      <c r="J875" s="675"/>
      <c r="K875" s="675"/>
      <c r="L875" s="675"/>
      <c r="M875" s="675"/>
      <c r="N875" s="675"/>
      <c r="O875" s="675"/>
      <c r="P875" s="675"/>
      <c r="Q875" s="675"/>
      <c r="R875" s="675"/>
      <c r="S875" s="675"/>
      <c r="T875" s="675"/>
      <c r="U875" s="675"/>
      <c r="V875" s="675"/>
      <c r="W875" s="675"/>
      <c r="X875" s="675"/>
      <c r="Y875" s="675"/>
      <c r="Z875" s="675"/>
    </row>
    <row r="876" spans="1:26" ht="15">
      <c r="A876" s="675"/>
      <c r="B876" s="675"/>
      <c r="C876" s="675"/>
      <c r="D876" s="675"/>
      <c r="E876" s="675"/>
      <c r="F876" s="675"/>
      <c r="G876" s="675"/>
      <c r="H876" s="675"/>
      <c r="I876" s="675"/>
      <c r="J876" s="675"/>
      <c r="K876" s="675"/>
      <c r="L876" s="675"/>
      <c r="M876" s="675"/>
      <c r="N876" s="675"/>
      <c r="O876" s="675"/>
      <c r="P876" s="675"/>
      <c r="Q876" s="675"/>
      <c r="R876" s="675"/>
      <c r="S876" s="675"/>
      <c r="T876" s="675"/>
      <c r="U876" s="675"/>
      <c r="V876" s="675"/>
      <c r="W876" s="675"/>
      <c r="X876" s="675"/>
      <c r="Y876" s="675"/>
      <c r="Z876" s="675"/>
    </row>
    <row r="877" spans="1:26" ht="15">
      <c r="A877" s="675"/>
      <c r="B877" s="675"/>
      <c r="C877" s="675"/>
      <c r="D877" s="675"/>
      <c r="E877" s="675"/>
      <c r="F877" s="675"/>
      <c r="G877" s="675"/>
      <c r="H877" s="675"/>
      <c r="I877" s="675"/>
      <c r="J877" s="675"/>
      <c r="K877" s="675"/>
      <c r="L877" s="675"/>
      <c r="M877" s="675"/>
      <c r="N877" s="675"/>
      <c r="O877" s="675"/>
      <c r="P877" s="675"/>
      <c r="Q877" s="675"/>
      <c r="R877" s="675"/>
      <c r="S877" s="675"/>
      <c r="T877" s="675"/>
      <c r="U877" s="675"/>
      <c r="V877" s="675"/>
      <c r="W877" s="675"/>
      <c r="X877" s="675"/>
      <c r="Y877" s="675"/>
      <c r="Z877" s="675"/>
    </row>
    <row r="878" spans="1:26" ht="15">
      <c r="A878" s="675"/>
      <c r="B878" s="675"/>
      <c r="C878" s="675"/>
      <c r="D878" s="675"/>
      <c r="E878" s="675"/>
      <c r="F878" s="675"/>
      <c r="G878" s="675"/>
      <c r="H878" s="675"/>
      <c r="I878" s="675"/>
      <c r="J878" s="675"/>
      <c r="K878" s="675"/>
      <c r="L878" s="675"/>
      <c r="M878" s="675"/>
      <c r="N878" s="675"/>
      <c r="O878" s="675"/>
      <c r="P878" s="675"/>
      <c r="Q878" s="675"/>
      <c r="R878" s="675"/>
      <c r="S878" s="675"/>
      <c r="T878" s="675"/>
      <c r="U878" s="675"/>
      <c r="V878" s="675"/>
      <c r="W878" s="675"/>
      <c r="X878" s="675"/>
      <c r="Y878" s="675"/>
      <c r="Z878" s="675"/>
    </row>
    <row r="879" spans="1:26" ht="15">
      <c r="A879" s="675"/>
      <c r="B879" s="675"/>
      <c r="C879" s="675"/>
      <c r="D879" s="675"/>
      <c r="E879" s="675"/>
      <c r="F879" s="675"/>
      <c r="G879" s="675"/>
      <c r="H879" s="675"/>
      <c r="I879" s="675"/>
      <c r="J879" s="675"/>
      <c r="K879" s="675"/>
      <c r="L879" s="675"/>
      <c r="M879" s="675"/>
      <c r="N879" s="675"/>
      <c r="O879" s="675"/>
      <c r="P879" s="675"/>
      <c r="Q879" s="675"/>
      <c r="R879" s="675"/>
      <c r="S879" s="675"/>
      <c r="T879" s="675"/>
      <c r="U879" s="675"/>
      <c r="V879" s="675"/>
      <c r="W879" s="675"/>
      <c r="X879" s="675"/>
      <c r="Y879" s="675"/>
      <c r="Z879" s="675"/>
    </row>
    <row r="880" spans="1:26" ht="15">
      <c r="A880" s="675"/>
      <c r="B880" s="675"/>
      <c r="C880" s="675"/>
      <c r="D880" s="675"/>
      <c r="E880" s="675"/>
      <c r="F880" s="675"/>
      <c r="G880" s="675"/>
      <c r="H880" s="675"/>
      <c r="I880" s="675"/>
      <c r="J880" s="675"/>
      <c r="K880" s="675"/>
      <c r="L880" s="675"/>
      <c r="M880" s="675"/>
      <c r="N880" s="675"/>
      <c r="O880" s="675"/>
      <c r="P880" s="675"/>
      <c r="Q880" s="675"/>
      <c r="R880" s="675"/>
      <c r="S880" s="675"/>
      <c r="T880" s="675"/>
      <c r="U880" s="675"/>
      <c r="V880" s="675"/>
      <c r="W880" s="675"/>
      <c r="X880" s="675"/>
      <c r="Y880" s="675"/>
      <c r="Z880" s="675"/>
    </row>
    <row r="881" spans="1:26" ht="15">
      <c r="A881" s="675"/>
      <c r="B881" s="675"/>
      <c r="C881" s="675"/>
      <c r="D881" s="675"/>
      <c r="E881" s="675"/>
      <c r="F881" s="675"/>
      <c r="G881" s="675"/>
      <c r="H881" s="675"/>
      <c r="I881" s="675"/>
      <c r="J881" s="675"/>
      <c r="K881" s="675"/>
      <c r="L881" s="675"/>
      <c r="M881" s="675"/>
      <c r="N881" s="675"/>
      <c r="O881" s="675"/>
      <c r="P881" s="675"/>
      <c r="Q881" s="675"/>
      <c r="R881" s="675"/>
      <c r="S881" s="675"/>
      <c r="T881" s="675"/>
      <c r="U881" s="675"/>
      <c r="V881" s="675"/>
      <c r="W881" s="675"/>
      <c r="X881" s="675"/>
      <c r="Y881" s="675"/>
      <c r="Z881" s="675"/>
    </row>
    <row r="882" spans="1:26" ht="15">
      <c r="A882" s="675"/>
      <c r="B882" s="675"/>
      <c r="C882" s="675"/>
      <c r="D882" s="675"/>
      <c r="E882" s="675"/>
      <c r="F882" s="675"/>
      <c r="G882" s="675"/>
      <c r="H882" s="675"/>
      <c r="I882" s="675"/>
      <c r="J882" s="675"/>
      <c r="K882" s="675"/>
      <c r="L882" s="675"/>
      <c r="M882" s="675"/>
      <c r="N882" s="675"/>
      <c r="O882" s="675"/>
      <c r="P882" s="675"/>
      <c r="Q882" s="675"/>
      <c r="R882" s="675"/>
      <c r="S882" s="675"/>
      <c r="T882" s="675"/>
      <c r="U882" s="675"/>
      <c r="V882" s="675"/>
      <c r="W882" s="675"/>
      <c r="X882" s="675"/>
      <c r="Y882" s="675"/>
      <c r="Z882" s="675"/>
    </row>
    <row r="883" spans="1:26" ht="15">
      <c r="A883" s="675"/>
      <c r="B883" s="675"/>
      <c r="C883" s="675"/>
      <c r="D883" s="675"/>
      <c r="E883" s="675"/>
      <c r="F883" s="675"/>
      <c r="G883" s="675"/>
      <c r="H883" s="675"/>
      <c r="I883" s="675"/>
      <c r="J883" s="675"/>
      <c r="K883" s="675"/>
      <c r="L883" s="675"/>
      <c r="M883" s="675"/>
      <c r="N883" s="675"/>
      <c r="O883" s="675"/>
      <c r="P883" s="675"/>
      <c r="Q883" s="675"/>
      <c r="R883" s="675"/>
      <c r="S883" s="675"/>
      <c r="T883" s="675"/>
      <c r="U883" s="675"/>
      <c r="V883" s="675"/>
      <c r="W883" s="675"/>
      <c r="X883" s="675"/>
      <c r="Y883" s="675"/>
      <c r="Z883" s="675"/>
    </row>
    <row r="884" spans="1:26" ht="15">
      <c r="A884" s="675"/>
      <c r="B884" s="675"/>
      <c r="C884" s="675"/>
      <c r="D884" s="675"/>
      <c r="E884" s="675"/>
      <c r="F884" s="675"/>
      <c r="G884" s="675"/>
      <c r="H884" s="675"/>
      <c r="I884" s="675"/>
      <c r="J884" s="675"/>
      <c r="K884" s="675"/>
      <c r="L884" s="675"/>
      <c r="M884" s="675"/>
      <c r="N884" s="675"/>
      <c r="O884" s="675"/>
      <c r="P884" s="675"/>
      <c r="Q884" s="675"/>
      <c r="R884" s="675"/>
      <c r="S884" s="675"/>
      <c r="T884" s="675"/>
      <c r="U884" s="675"/>
      <c r="V884" s="675"/>
      <c r="W884" s="675"/>
      <c r="X884" s="675"/>
      <c r="Y884" s="675"/>
      <c r="Z884" s="675"/>
    </row>
    <row r="885" spans="1:26" ht="15">
      <c r="A885" s="675"/>
      <c r="B885" s="675"/>
      <c r="C885" s="675"/>
      <c r="D885" s="675"/>
      <c r="E885" s="675"/>
      <c r="F885" s="675"/>
      <c r="G885" s="675"/>
      <c r="H885" s="675"/>
      <c r="I885" s="675"/>
      <c r="J885" s="675"/>
      <c r="K885" s="675"/>
      <c r="L885" s="675"/>
      <c r="M885" s="675"/>
      <c r="N885" s="675"/>
      <c r="O885" s="675"/>
      <c r="P885" s="675"/>
      <c r="Q885" s="675"/>
      <c r="R885" s="675"/>
      <c r="S885" s="675"/>
      <c r="T885" s="675"/>
      <c r="U885" s="675"/>
      <c r="V885" s="675"/>
      <c r="W885" s="675"/>
      <c r="X885" s="675"/>
      <c r="Y885" s="675"/>
      <c r="Z885" s="675"/>
    </row>
    <row r="886" spans="1:26" ht="15">
      <c r="A886" s="675"/>
      <c r="B886" s="675"/>
      <c r="C886" s="675"/>
      <c r="D886" s="675"/>
      <c r="E886" s="675"/>
      <c r="F886" s="675"/>
      <c r="G886" s="675"/>
      <c r="H886" s="675"/>
      <c r="I886" s="675"/>
      <c r="J886" s="675"/>
      <c r="K886" s="675"/>
      <c r="L886" s="675"/>
      <c r="M886" s="675"/>
      <c r="N886" s="675"/>
      <c r="O886" s="675"/>
      <c r="P886" s="675"/>
      <c r="Q886" s="675"/>
      <c r="R886" s="675"/>
      <c r="S886" s="675"/>
      <c r="T886" s="675"/>
      <c r="U886" s="675"/>
      <c r="V886" s="675"/>
      <c r="W886" s="675"/>
      <c r="X886" s="675"/>
      <c r="Y886" s="675"/>
      <c r="Z886" s="675"/>
    </row>
    <row r="887" spans="1:26" ht="15">
      <c r="A887" s="675"/>
      <c r="B887" s="675"/>
      <c r="C887" s="675"/>
      <c r="D887" s="675"/>
      <c r="E887" s="675"/>
      <c r="F887" s="675"/>
      <c r="G887" s="675"/>
      <c r="H887" s="675"/>
      <c r="I887" s="675"/>
      <c r="J887" s="675"/>
      <c r="K887" s="675"/>
      <c r="L887" s="675"/>
      <c r="M887" s="675"/>
      <c r="N887" s="675"/>
      <c r="O887" s="675"/>
      <c r="P887" s="675"/>
      <c r="Q887" s="675"/>
      <c r="R887" s="675"/>
      <c r="S887" s="675"/>
      <c r="T887" s="675"/>
      <c r="U887" s="675"/>
      <c r="V887" s="675"/>
      <c r="W887" s="675"/>
      <c r="X887" s="675"/>
      <c r="Y887" s="675"/>
      <c r="Z887" s="675"/>
    </row>
    <row r="888" spans="1:26" ht="15">
      <c r="A888" s="675"/>
      <c r="B888" s="675"/>
      <c r="C888" s="675"/>
      <c r="D888" s="675"/>
      <c r="E888" s="675"/>
      <c r="F888" s="675"/>
      <c r="G888" s="675"/>
      <c r="H888" s="675"/>
      <c r="I888" s="675"/>
      <c r="J888" s="675"/>
      <c r="K888" s="675"/>
      <c r="L888" s="675"/>
      <c r="M888" s="675"/>
      <c r="N888" s="675"/>
      <c r="O888" s="675"/>
      <c r="P888" s="675"/>
      <c r="Q888" s="675"/>
      <c r="R888" s="675"/>
      <c r="S888" s="675"/>
      <c r="T888" s="675"/>
      <c r="U888" s="675"/>
      <c r="V888" s="675"/>
      <c r="W888" s="675"/>
      <c r="X888" s="675"/>
      <c r="Y888" s="675"/>
      <c r="Z888" s="675"/>
    </row>
    <row r="889" spans="1:26" ht="15">
      <c r="A889" s="675"/>
      <c r="B889" s="675"/>
      <c r="C889" s="675"/>
      <c r="D889" s="675"/>
      <c r="E889" s="675"/>
      <c r="F889" s="675"/>
      <c r="G889" s="675"/>
      <c r="H889" s="675"/>
      <c r="I889" s="675"/>
      <c r="J889" s="675"/>
      <c r="K889" s="675"/>
      <c r="L889" s="675"/>
      <c r="M889" s="675"/>
      <c r="N889" s="675"/>
      <c r="O889" s="675"/>
      <c r="P889" s="675"/>
      <c r="Q889" s="675"/>
      <c r="R889" s="675"/>
      <c r="S889" s="675"/>
      <c r="T889" s="675"/>
      <c r="U889" s="675"/>
      <c r="V889" s="675"/>
      <c r="W889" s="675"/>
      <c r="X889" s="675"/>
      <c r="Y889" s="675"/>
      <c r="Z889" s="675"/>
    </row>
    <row r="890" spans="1:26" ht="15">
      <c r="A890" s="675"/>
      <c r="B890" s="675"/>
      <c r="C890" s="675"/>
      <c r="D890" s="675"/>
      <c r="E890" s="675"/>
      <c r="F890" s="675"/>
      <c r="G890" s="675"/>
      <c r="H890" s="675"/>
      <c r="I890" s="675"/>
      <c r="J890" s="675"/>
      <c r="K890" s="675"/>
      <c r="L890" s="675"/>
      <c r="M890" s="675"/>
      <c r="N890" s="675"/>
      <c r="O890" s="675"/>
      <c r="P890" s="675"/>
      <c r="Q890" s="675"/>
      <c r="R890" s="675"/>
      <c r="S890" s="675"/>
      <c r="T890" s="675"/>
      <c r="U890" s="675"/>
      <c r="V890" s="675"/>
      <c r="W890" s="675"/>
      <c r="X890" s="675"/>
      <c r="Y890" s="675"/>
      <c r="Z890" s="675"/>
    </row>
    <row r="891" spans="1:26" ht="15">
      <c r="A891" s="675"/>
      <c r="B891" s="675"/>
      <c r="C891" s="675"/>
      <c r="D891" s="675"/>
      <c r="E891" s="675"/>
      <c r="F891" s="675"/>
      <c r="G891" s="675"/>
      <c r="H891" s="675"/>
      <c r="I891" s="675"/>
      <c r="J891" s="675"/>
      <c r="K891" s="675"/>
      <c r="L891" s="675"/>
      <c r="M891" s="675"/>
      <c r="N891" s="675"/>
      <c r="O891" s="675"/>
      <c r="P891" s="675"/>
      <c r="Q891" s="675"/>
      <c r="R891" s="675"/>
      <c r="S891" s="675"/>
      <c r="T891" s="675"/>
      <c r="U891" s="675"/>
      <c r="V891" s="675"/>
      <c r="W891" s="675"/>
      <c r="X891" s="675"/>
      <c r="Y891" s="675"/>
      <c r="Z891" s="675"/>
    </row>
    <row r="892" spans="1:26" ht="15">
      <c r="A892" s="675"/>
      <c r="B892" s="675"/>
      <c r="C892" s="675"/>
      <c r="D892" s="675"/>
      <c r="E892" s="675"/>
      <c r="F892" s="675"/>
      <c r="G892" s="675"/>
      <c r="H892" s="675"/>
      <c r="I892" s="675"/>
      <c r="J892" s="675"/>
      <c r="K892" s="675"/>
      <c r="L892" s="675"/>
      <c r="M892" s="675"/>
      <c r="N892" s="675"/>
      <c r="O892" s="675"/>
      <c r="P892" s="675"/>
      <c r="Q892" s="675"/>
      <c r="R892" s="675"/>
      <c r="S892" s="675"/>
      <c r="T892" s="675"/>
      <c r="U892" s="675"/>
      <c r="V892" s="675"/>
      <c r="W892" s="675"/>
      <c r="X892" s="675"/>
      <c r="Y892" s="675"/>
      <c r="Z892" s="675"/>
    </row>
    <row r="893" spans="1:26" ht="15">
      <c r="A893" s="675"/>
      <c r="B893" s="675"/>
      <c r="C893" s="675"/>
      <c r="D893" s="675"/>
      <c r="E893" s="675"/>
      <c r="F893" s="675"/>
      <c r="G893" s="675"/>
      <c r="H893" s="675"/>
      <c r="I893" s="675"/>
      <c r="J893" s="675"/>
      <c r="K893" s="675"/>
      <c r="L893" s="675"/>
      <c r="M893" s="675"/>
      <c r="N893" s="675"/>
      <c r="O893" s="675"/>
      <c r="P893" s="675"/>
      <c r="Q893" s="675"/>
      <c r="R893" s="675"/>
      <c r="S893" s="675"/>
      <c r="T893" s="675"/>
      <c r="U893" s="675"/>
      <c r="V893" s="675"/>
      <c r="W893" s="675"/>
      <c r="X893" s="675"/>
      <c r="Y893" s="675"/>
      <c r="Z893" s="675"/>
    </row>
    <row r="894" spans="1:26" ht="15">
      <c r="A894" s="675"/>
      <c r="B894" s="675"/>
      <c r="C894" s="675"/>
      <c r="D894" s="675"/>
      <c r="E894" s="675"/>
      <c r="F894" s="675"/>
      <c r="G894" s="675"/>
      <c r="H894" s="675"/>
      <c r="I894" s="675"/>
      <c r="J894" s="675"/>
      <c r="K894" s="675"/>
      <c r="L894" s="675"/>
      <c r="M894" s="675"/>
      <c r="N894" s="675"/>
      <c r="O894" s="675"/>
      <c r="P894" s="675"/>
      <c r="Q894" s="675"/>
      <c r="R894" s="675"/>
      <c r="S894" s="675"/>
      <c r="T894" s="675"/>
      <c r="U894" s="675"/>
      <c r="V894" s="675"/>
      <c r="W894" s="675"/>
      <c r="X894" s="675"/>
      <c r="Y894" s="675"/>
      <c r="Z894" s="675"/>
    </row>
    <row r="895" spans="1:26" ht="15">
      <c r="A895" s="675"/>
      <c r="B895" s="675"/>
      <c r="C895" s="675"/>
      <c r="D895" s="675"/>
      <c r="E895" s="675"/>
      <c r="F895" s="675"/>
      <c r="G895" s="675"/>
      <c r="H895" s="675"/>
      <c r="I895" s="675"/>
      <c r="J895" s="675"/>
      <c r="K895" s="675"/>
      <c r="L895" s="675"/>
      <c r="M895" s="675"/>
      <c r="N895" s="675"/>
      <c r="O895" s="675"/>
      <c r="P895" s="675"/>
      <c r="Q895" s="675"/>
      <c r="R895" s="675"/>
      <c r="S895" s="675"/>
      <c r="T895" s="675"/>
      <c r="U895" s="675"/>
      <c r="V895" s="675"/>
      <c r="W895" s="675"/>
      <c r="X895" s="675"/>
      <c r="Y895" s="675"/>
      <c r="Z895" s="675"/>
    </row>
    <row r="896" spans="1:26" ht="15">
      <c r="A896" s="675"/>
      <c r="B896" s="675"/>
      <c r="C896" s="675"/>
      <c r="D896" s="675"/>
      <c r="E896" s="675"/>
      <c r="F896" s="675"/>
      <c r="G896" s="675"/>
      <c r="H896" s="675"/>
      <c r="I896" s="675"/>
      <c r="J896" s="675"/>
      <c r="K896" s="675"/>
      <c r="L896" s="675"/>
      <c r="M896" s="675"/>
      <c r="N896" s="675"/>
      <c r="O896" s="675"/>
      <c r="P896" s="675"/>
      <c r="Q896" s="675"/>
      <c r="R896" s="675"/>
      <c r="S896" s="675"/>
      <c r="T896" s="675"/>
      <c r="U896" s="675"/>
      <c r="V896" s="675"/>
      <c r="W896" s="675"/>
      <c r="X896" s="675"/>
      <c r="Y896" s="675"/>
      <c r="Z896" s="675"/>
    </row>
    <row r="897" spans="1:26" ht="15">
      <c r="A897" s="675"/>
      <c r="B897" s="675"/>
      <c r="C897" s="675"/>
      <c r="D897" s="675"/>
      <c r="E897" s="675"/>
      <c r="F897" s="675"/>
      <c r="G897" s="675"/>
      <c r="H897" s="675"/>
      <c r="I897" s="675"/>
      <c r="J897" s="675"/>
      <c r="K897" s="675"/>
      <c r="L897" s="675"/>
      <c r="M897" s="675"/>
      <c r="N897" s="675"/>
      <c r="O897" s="675"/>
      <c r="P897" s="675"/>
      <c r="Q897" s="675"/>
      <c r="R897" s="675"/>
      <c r="S897" s="675"/>
      <c r="T897" s="675"/>
      <c r="U897" s="675"/>
      <c r="V897" s="675"/>
      <c r="W897" s="675"/>
      <c r="X897" s="675"/>
      <c r="Y897" s="675"/>
      <c r="Z897" s="675"/>
    </row>
    <row r="898" spans="1:26" ht="15">
      <c r="A898" s="675"/>
      <c r="B898" s="675"/>
      <c r="C898" s="675"/>
      <c r="D898" s="675"/>
      <c r="E898" s="675"/>
      <c r="F898" s="675"/>
      <c r="G898" s="675"/>
      <c r="H898" s="675"/>
      <c r="I898" s="675"/>
      <c r="J898" s="675"/>
      <c r="K898" s="675"/>
      <c r="L898" s="675"/>
      <c r="M898" s="675"/>
      <c r="N898" s="675"/>
      <c r="O898" s="675"/>
      <c r="P898" s="675"/>
      <c r="Q898" s="675"/>
      <c r="R898" s="675"/>
      <c r="S898" s="675"/>
      <c r="T898" s="675"/>
      <c r="U898" s="675"/>
      <c r="V898" s="675"/>
      <c r="W898" s="675"/>
      <c r="X898" s="675"/>
      <c r="Y898" s="675"/>
      <c r="Z898" s="675"/>
    </row>
    <row r="899" spans="1:26" ht="15">
      <c r="A899" s="675"/>
      <c r="B899" s="675"/>
      <c r="C899" s="675"/>
      <c r="D899" s="675"/>
      <c r="E899" s="675"/>
      <c r="F899" s="675"/>
      <c r="G899" s="675"/>
      <c r="H899" s="675"/>
      <c r="I899" s="675"/>
      <c r="J899" s="675"/>
      <c r="K899" s="675"/>
      <c r="L899" s="675"/>
      <c r="M899" s="675"/>
      <c r="N899" s="675"/>
      <c r="O899" s="675"/>
      <c r="P899" s="675"/>
      <c r="Q899" s="675"/>
      <c r="R899" s="675"/>
      <c r="S899" s="675"/>
      <c r="T899" s="675"/>
      <c r="U899" s="675"/>
      <c r="V899" s="675"/>
      <c r="W899" s="675"/>
      <c r="X899" s="675"/>
      <c r="Y899" s="675"/>
      <c r="Z899" s="675"/>
    </row>
    <row r="900" spans="1:26" ht="15">
      <c r="A900" s="675"/>
      <c r="B900" s="675"/>
      <c r="C900" s="675"/>
      <c r="D900" s="675"/>
      <c r="E900" s="675"/>
      <c r="F900" s="675"/>
      <c r="G900" s="675"/>
      <c r="H900" s="675"/>
      <c r="I900" s="675"/>
      <c r="J900" s="675"/>
      <c r="K900" s="675"/>
      <c r="L900" s="675"/>
      <c r="M900" s="675"/>
      <c r="N900" s="675"/>
      <c r="O900" s="675"/>
      <c r="P900" s="675"/>
      <c r="Q900" s="675"/>
      <c r="R900" s="675"/>
      <c r="S900" s="675"/>
      <c r="T900" s="675"/>
      <c r="U900" s="675"/>
      <c r="V900" s="675"/>
      <c r="W900" s="675"/>
      <c r="X900" s="675"/>
      <c r="Y900" s="675"/>
      <c r="Z900" s="675"/>
    </row>
    <row r="901" spans="1:26" ht="15">
      <c r="A901" s="675"/>
      <c r="B901" s="675"/>
      <c r="C901" s="675"/>
      <c r="D901" s="675"/>
      <c r="E901" s="675"/>
      <c r="F901" s="675"/>
      <c r="G901" s="675"/>
      <c r="H901" s="675"/>
      <c r="I901" s="675"/>
      <c r="J901" s="675"/>
      <c r="K901" s="675"/>
      <c r="L901" s="675"/>
      <c r="M901" s="675"/>
      <c r="N901" s="675"/>
      <c r="O901" s="675"/>
      <c r="P901" s="675"/>
      <c r="Q901" s="675"/>
      <c r="R901" s="675"/>
      <c r="S901" s="675"/>
      <c r="T901" s="675"/>
      <c r="U901" s="675"/>
      <c r="V901" s="675"/>
      <c r="W901" s="675"/>
      <c r="X901" s="675"/>
      <c r="Y901" s="675"/>
      <c r="Z901" s="675"/>
    </row>
    <row r="902" spans="1:26" ht="15">
      <c r="A902" s="675"/>
      <c r="B902" s="675"/>
      <c r="C902" s="675"/>
      <c r="D902" s="675"/>
      <c r="E902" s="675"/>
      <c r="F902" s="675"/>
      <c r="G902" s="675"/>
      <c r="H902" s="675"/>
      <c r="I902" s="675"/>
      <c r="J902" s="675"/>
      <c r="K902" s="675"/>
      <c r="L902" s="675"/>
      <c r="M902" s="675"/>
      <c r="N902" s="675"/>
      <c r="O902" s="675"/>
      <c r="P902" s="675"/>
      <c r="Q902" s="675"/>
      <c r="R902" s="675"/>
      <c r="S902" s="675"/>
      <c r="T902" s="675"/>
      <c r="U902" s="675"/>
      <c r="V902" s="675"/>
      <c r="W902" s="675"/>
      <c r="X902" s="675"/>
      <c r="Y902" s="675"/>
      <c r="Z902" s="675"/>
    </row>
    <row r="903" spans="1:26" ht="15">
      <c r="A903" s="675"/>
      <c r="B903" s="675"/>
      <c r="C903" s="675"/>
      <c r="D903" s="675"/>
      <c r="E903" s="675"/>
      <c r="F903" s="675"/>
      <c r="G903" s="675"/>
      <c r="H903" s="675"/>
      <c r="I903" s="675"/>
      <c r="J903" s="675"/>
      <c r="K903" s="675"/>
      <c r="L903" s="675"/>
      <c r="M903" s="675"/>
      <c r="N903" s="675"/>
      <c r="O903" s="675"/>
      <c r="P903" s="675"/>
      <c r="Q903" s="675"/>
      <c r="R903" s="675"/>
      <c r="S903" s="675"/>
      <c r="T903" s="675"/>
      <c r="U903" s="675"/>
      <c r="V903" s="675"/>
      <c r="W903" s="675"/>
      <c r="X903" s="675"/>
      <c r="Y903" s="675"/>
      <c r="Z903" s="675"/>
    </row>
    <row r="904" spans="1:26" ht="15">
      <c r="A904" s="675"/>
      <c r="B904" s="675"/>
      <c r="C904" s="675"/>
      <c r="D904" s="675"/>
      <c r="E904" s="675"/>
      <c r="F904" s="675"/>
      <c r="G904" s="675"/>
      <c r="H904" s="675"/>
      <c r="I904" s="675"/>
      <c r="J904" s="675"/>
      <c r="K904" s="675"/>
      <c r="L904" s="675"/>
      <c r="M904" s="675"/>
      <c r="N904" s="675"/>
      <c r="O904" s="675"/>
      <c r="P904" s="675"/>
      <c r="Q904" s="675"/>
      <c r="R904" s="675"/>
      <c r="S904" s="675"/>
      <c r="T904" s="675"/>
      <c r="U904" s="675"/>
      <c r="V904" s="675"/>
      <c r="W904" s="675"/>
      <c r="X904" s="675"/>
      <c r="Y904" s="675"/>
      <c r="Z904" s="675"/>
    </row>
    <row r="905" spans="1:26" ht="15">
      <c r="A905" s="675"/>
      <c r="B905" s="675"/>
      <c r="C905" s="675"/>
      <c r="D905" s="675"/>
      <c r="E905" s="675"/>
      <c r="F905" s="675"/>
      <c r="G905" s="675"/>
      <c r="H905" s="675"/>
      <c r="I905" s="675"/>
      <c r="J905" s="675"/>
      <c r="K905" s="675"/>
      <c r="L905" s="675"/>
      <c r="M905" s="675"/>
      <c r="N905" s="675"/>
      <c r="O905" s="675"/>
      <c r="P905" s="675"/>
      <c r="Q905" s="675"/>
      <c r="R905" s="675"/>
      <c r="S905" s="675"/>
      <c r="T905" s="675"/>
      <c r="U905" s="675"/>
      <c r="V905" s="675"/>
      <c r="W905" s="675"/>
      <c r="X905" s="675"/>
      <c r="Y905" s="675"/>
      <c r="Z905" s="675"/>
    </row>
    <row r="906" spans="1:26" ht="15">
      <c r="A906" s="675"/>
      <c r="B906" s="675"/>
      <c r="C906" s="675"/>
      <c r="D906" s="675"/>
      <c r="E906" s="675"/>
      <c r="F906" s="675"/>
      <c r="G906" s="675"/>
      <c r="H906" s="675"/>
      <c r="I906" s="675"/>
      <c r="J906" s="675"/>
      <c r="K906" s="675"/>
      <c r="L906" s="675"/>
      <c r="M906" s="675"/>
      <c r="N906" s="675"/>
      <c r="O906" s="675"/>
      <c r="P906" s="675"/>
      <c r="Q906" s="675"/>
      <c r="R906" s="675"/>
      <c r="S906" s="675"/>
      <c r="T906" s="675"/>
      <c r="U906" s="675"/>
      <c r="V906" s="675"/>
      <c r="W906" s="675"/>
      <c r="X906" s="675"/>
      <c r="Y906" s="675"/>
      <c r="Z906" s="675"/>
    </row>
    <row r="907" spans="1:26" ht="15">
      <c r="A907" s="675"/>
      <c r="B907" s="675"/>
      <c r="C907" s="675"/>
      <c r="D907" s="675"/>
      <c r="E907" s="675"/>
      <c r="F907" s="675"/>
      <c r="G907" s="675"/>
      <c r="H907" s="675"/>
      <c r="I907" s="675"/>
      <c r="J907" s="675"/>
      <c r="K907" s="675"/>
      <c r="L907" s="675"/>
      <c r="M907" s="675"/>
      <c r="N907" s="675"/>
      <c r="O907" s="675"/>
      <c r="P907" s="675"/>
      <c r="Q907" s="675"/>
      <c r="R907" s="675"/>
      <c r="S907" s="675"/>
      <c r="T907" s="675"/>
      <c r="U907" s="675"/>
      <c r="V907" s="675"/>
      <c r="W907" s="675"/>
      <c r="X907" s="675"/>
      <c r="Y907" s="675"/>
      <c r="Z907" s="675"/>
    </row>
    <row r="908" spans="1:26" ht="15">
      <c r="A908" s="675"/>
      <c r="B908" s="675"/>
      <c r="C908" s="675"/>
      <c r="D908" s="675"/>
      <c r="E908" s="675"/>
      <c r="F908" s="675"/>
      <c r="G908" s="675"/>
      <c r="H908" s="675"/>
      <c r="I908" s="675"/>
      <c r="J908" s="675"/>
      <c r="K908" s="675"/>
      <c r="L908" s="675"/>
      <c r="M908" s="675"/>
      <c r="N908" s="675"/>
      <c r="O908" s="675"/>
      <c r="P908" s="675"/>
      <c r="Q908" s="675"/>
      <c r="R908" s="675"/>
      <c r="S908" s="675"/>
      <c r="T908" s="675"/>
      <c r="U908" s="675"/>
      <c r="V908" s="675"/>
      <c r="W908" s="675"/>
      <c r="X908" s="675"/>
      <c r="Y908" s="675"/>
      <c r="Z908" s="675"/>
    </row>
    <row r="909" spans="1:26" ht="15">
      <c r="A909" s="675"/>
      <c r="B909" s="675"/>
      <c r="C909" s="675"/>
      <c r="D909" s="675"/>
      <c r="E909" s="675"/>
      <c r="F909" s="675"/>
      <c r="G909" s="675"/>
      <c r="H909" s="675"/>
      <c r="I909" s="675"/>
      <c r="J909" s="675"/>
      <c r="K909" s="675"/>
      <c r="L909" s="675"/>
      <c r="M909" s="675"/>
      <c r="N909" s="675"/>
      <c r="O909" s="675"/>
      <c r="P909" s="675"/>
      <c r="Q909" s="675"/>
      <c r="R909" s="675"/>
      <c r="S909" s="675"/>
      <c r="T909" s="675"/>
      <c r="U909" s="675"/>
      <c r="V909" s="675"/>
      <c r="W909" s="675"/>
      <c r="X909" s="675"/>
      <c r="Y909" s="675"/>
      <c r="Z909" s="675"/>
    </row>
    <row r="910" spans="1:26" ht="15">
      <c r="A910" s="675"/>
      <c r="B910" s="675"/>
      <c r="C910" s="675"/>
      <c r="D910" s="675"/>
      <c r="E910" s="675"/>
      <c r="F910" s="675"/>
      <c r="G910" s="675"/>
      <c r="H910" s="675"/>
      <c r="I910" s="675"/>
      <c r="J910" s="675"/>
      <c r="K910" s="675"/>
      <c r="L910" s="675"/>
      <c r="M910" s="675"/>
      <c r="N910" s="675"/>
      <c r="O910" s="675"/>
      <c r="P910" s="675"/>
      <c r="Q910" s="675"/>
      <c r="R910" s="675"/>
      <c r="S910" s="675"/>
      <c r="T910" s="675"/>
      <c r="U910" s="675"/>
      <c r="V910" s="675"/>
      <c r="W910" s="675"/>
      <c r="X910" s="675"/>
      <c r="Y910" s="675"/>
      <c r="Z910" s="675"/>
    </row>
    <row r="911" spans="1:26" ht="15">
      <c r="A911" s="675"/>
      <c r="B911" s="675"/>
      <c r="C911" s="675"/>
      <c r="D911" s="675"/>
      <c r="E911" s="675"/>
      <c r="F911" s="675"/>
      <c r="G911" s="675"/>
      <c r="H911" s="675"/>
      <c r="I911" s="675"/>
      <c r="J911" s="675"/>
      <c r="K911" s="675"/>
      <c r="L911" s="675"/>
      <c r="M911" s="675"/>
      <c r="N911" s="675"/>
      <c r="O911" s="675"/>
      <c r="P911" s="675"/>
      <c r="Q911" s="675"/>
      <c r="R911" s="675"/>
      <c r="S911" s="675"/>
      <c r="T911" s="675"/>
      <c r="U911" s="675"/>
      <c r="V911" s="675"/>
      <c r="W911" s="675"/>
      <c r="X911" s="675"/>
      <c r="Y911" s="675"/>
      <c r="Z911" s="675"/>
    </row>
    <row r="912" spans="1:26" ht="15">
      <c r="A912" s="675"/>
      <c r="B912" s="675"/>
      <c r="C912" s="675"/>
      <c r="D912" s="675"/>
      <c r="E912" s="675"/>
      <c r="F912" s="675"/>
      <c r="G912" s="675"/>
      <c r="H912" s="675"/>
      <c r="I912" s="675"/>
      <c r="J912" s="675"/>
      <c r="K912" s="675"/>
      <c r="L912" s="675"/>
      <c r="M912" s="675"/>
      <c r="N912" s="675"/>
      <c r="O912" s="675"/>
      <c r="P912" s="675"/>
      <c r="Q912" s="675"/>
      <c r="R912" s="675"/>
      <c r="S912" s="675"/>
      <c r="T912" s="675"/>
      <c r="U912" s="675"/>
      <c r="V912" s="675"/>
      <c r="W912" s="675"/>
      <c r="X912" s="675"/>
      <c r="Y912" s="675"/>
      <c r="Z912" s="675"/>
    </row>
    <row r="913" spans="1:26" ht="15">
      <c r="A913" s="675"/>
      <c r="B913" s="675"/>
      <c r="C913" s="675"/>
      <c r="D913" s="675"/>
      <c r="E913" s="675"/>
      <c r="F913" s="675"/>
      <c r="G913" s="675"/>
      <c r="H913" s="675"/>
      <c r="I913" s="675"/>
      <c r="J913" s="675"/>
      <c r="K913" s="675"/>
      <c r="L913" s="675"/>
      <c r="M913" s="675"/>
      <c r="N913" s="675"/>
      <c r="O913" s="675"/>
      <c r="P913" s="675"/>
      <c r="Q913" s="675"/>
      <c r="R913" s="675"/>
      <c r="S913" s="675"/>
      <c r="T913" s="675"/>
      <c r="U913" s="675"/>
      <c r="V913" s="675"/>
      <c r="W913" s="675"/>
      <c r="X913" s="675"/>
      <c r="Y913" s="675"/>
      <c r="Z913" s="675"/>
    </row>
    <row r="914" spans="1:26" ht="15">
      <c r="A914" s="675"/>
      <c r="B914" s="675"/>
      <c r="C914" s="675"/>
      <c r="D914" s="675"/>
      <c r="E914" s="675"/>
      <c r="F914" s="675"/>
      <c r="G914" s="675"/>
      <c r="H914" s="675"/>
      <c r="I914" s="675"/>
      <c r="J914" s="675"/>
      <c r="K914" s="675"/>
      <c r="L914" s="675"/>
      <c r="M914" s="675"/>
      <c r="N914" s="675"/>
      <c r="O914" s="675"/>
      <c r="P914" s="675"/>
      <c r="Q914" s="675"/>
      <c r="R914" s="675"/>
      <c r="S914" s="675"/>
      <c r="T914" s="675"/>
      <c r="U914" s="675"/>
      <c r="V914" s="675"/>
      <c r="W914" s="675"/>
      <c r="X914" s="675"/>
      <c r="Y914" s="675"/>
      <c r="Z914" s="675"/>
    </row>
    <row r="915" spans="1:26" ht="15">
      <c r="A915" s="675"/>
      <c r="B915" s="675"/>
      <c r="C915" s="675"/>
      <c r="D915" s="675"/>
      <c r="E915" s="675"/>
      <c r="F915" s="675"/>
      <c r="G915" s="675"/>
      <c r="H915" s="675"/>
      <c r="I915" s="675"/>
      <c r="J915" s="675"/>
      <c r="K915" s="675"/>
      <c r="L915" s="675"/>
      <c r="M915" s="675"/>
      <c r="N915" s="675"/>
      <c r="O915" s="675"/>
      <c r="P915" s="675"/>
      <c r="Q915" s="675"/>
      <c r="R915" s="675"/>
      <c r="S915" s="675"/>
      <c r="T915" s="675"/>
      <c r="U915" s="675"/>
      <c r="V915" s="675"/>
      <c r="W915" s="675"/>
      <c r="X915" s="675"/>
      <c r="Y915" s="675"/>
      <c r="Z915" s="675"/>
    </row>
    <row r="916" spans="1:26" ht="15">
      <c r="A916" s="675"/>
      <c r="B916" s="675"/>
      <c r="C916" s="675"/>
      <c r="D916" s="675"/>
      <c r="E916" s="675"/>
      <c r="F916" s="675"/>
      <c r="G916" s="675"/>
      <c r="H916" s="675"/>
      <c r="I916" s="675"/>
      <c r="J916" s="675"/>
      <c r="K916" s="675"/>
      <c r="L916" s="675"/>
      <c r="M916" s="675"/>
      <c r="N916" s="675"/>
      <c r="O916" s="675"/>
      <c r="P916" s="675"/>
      <c r="Q916" s="675"/>
      <c r="R916" s="675"/>
      <c r="S916" s="675"/>
      <c r="T916" s="675"/>
      <c r="U916" s="675"/>
      <c r="V916" s="675"/>
      <c r="W916" s="675"/>
      <c r="X916" s="675"/>
      <c r="Y916" s="675"/>
      <c r="Z916" s="675"/>
    </row>
    <row r="917" spans="1:26" ht="15">
      <c r="A917" s="675"/>
      <c r="B917" s="675"/>
      <c r="C917" s="675"/>
      <c r="D917" s="675"/>
      <c r="E917" s="675"/>
      <c r="F917" s="675"/>
      <c r="G917" s="675"/>
      <c r="H917" s="675"/>
      <c r="I917" s="675"/>
      <c r="J917" s="675"/>
      <c r="K917" s="675"/>
      <c r="L917" s="675"/>
      <c r="M917" s="675"/>
      <c r="N917" s="675"/>
      <c r="O917" s="675"/>
      <c r="P917" s="675"/>
      <c r="Q917" s="675"/>
      <c r="R917" s="675"/>
      <c r="S917" s="675"/>
      <c r="T917" s="675"/>
      <c r="U917" s="675"/>
      <c r="V917" s="675"/>
      <c r="W917" s="675"/>
      <c r="X917" s="675"/>
      <c r="Y917" s="675"/>
      <c r="Z917" s="675"/>
    </row>
    <row r="918" spans="1:26" ht="15">
      <c r="A918" s="675"/>
      <c r="B918" s="675"/>
      <c r="C918" s="675"/>
      <c r="D918" s="675"/>
      <c r="E918" s="675"/>
      <c r="F918" s="675"/>
      <c r="G918" s="675"/>
      <c r="H918" s="675"/>
      <c r="I918" s="675"/>
      <c r="J918" s="675"/>
      <c r="K918" s="675"/>
      <c r="L918" s="675"/>
      <c r="M918" s="675"/>
      <c r="N918" s="675"/>
      <c r="O918" s="675"/>
      <c r="P918" s="675"/>
      <c r="Q918" s="675"/>
      <c r="R918" s="675"/>
      <c r="S918" s="675"/>
      <c r="T918" s="675"/>
      <c r="U918" s="675"/>
      <c r="V918" s="675"/>
      <c r="W918" s="675"/>
      <c r="X918" s="675"/>
      <c r="Y918" s="675"/>
      <c r="Z918" s="675"/>
    </row>
    <row r="919" spans="1:26" ht="15">
      <c r="A919" s="675"/>
      <c r="B919" s="675"/>
      <c r="C919" s="675"/>
      <c r="D919" s="675"/>
      <c r="E919" s="675"/>
      <c r="F919" s="675"/>
      <c r="G919" s="675"/>
      <c r="H919" s="675"/>
      <c r="I919" s="675"/>
      <c r="J919" s="675"/>
      <c r="K919" s="675"/>
      <c r="L919" s="675"/>
      <c r="M919" s="675"/>
      <c r="N919" s="675"/>
      <c r="O919" s="675"/>
      <c r="P919" s="675"/>
      <c r="Q919" s="675"/>
      <c r="R919" s="675"/>
      <c r="S919" s="675"/>
      <c r="T919" s="675"/>
      <c r="U919" s="675"/>
      <c r="V919" s="675"/>
      <c r="W919" s="675"/>
      <c r="X919" s="675"/>
      <c r="Y919" s="675"/>
      <c r="Z919" s="675"/>
    </row>
    <row r="920" spans="1:26" ht="15">
      <c r="A920" s="675"/>
      <c r="B920" s="675"/>
      <c r="C920" s="675"/>
      <c r="D920" s="675"/>
      <c r="E920" s="675"/>
      <c r="F920" s="675"/>
      <c r="G920" s="675"/>
      <c r="H920" s="675"/>
      <c r="I920" s="675"/>
      <c r="J920" s="675"/>
      <c r="K920" s="675"/>
      <c r="L920" s="675"/>
      <c r="M920" s="675"/>
      <c r="N920" s="675"/>
      <c r="O920" s="675"/>
      <c r="P920" s="675"/>
      <c r="Q920" s="675"/>
      <c r="R920" s="675"/>
      <c r="S920" s="675"/>
      <c r="T920" s="675"/>
      <c r="U920" s="675"/>
      <c r="V920" s="675"/>
      <c r="W920" s="675"/>
      <c r="X920" s="675"/>
      <c r="Y920" s="675"/>
      <c r="Z920" s="675"/>
    </row>
    <row r="921" spans="1:26" ht="15">
      <c r="A921" s="675"/>
      <c r="B921" s="675"/>
      <c r="C921" s="675"/>
      <c r="D921" s="675"/>
      <c r="E921" s="675"/>
      <c r="F921" s="675"/>
      <c r="G921" s="675"/>
      <c r="H921" s="675"/>
      <c r="I921" s="675"/>
      <c r="J921" s="675"/>
      <c r="K921" s="675"/>
      <c r="L921" s="675"/>
      <c r="M921" s="675"/>
      <c r="N921" s="675"/>
      <c r="O921" s="675"/>
      <c r="P921" s="675"/>
      <c r="Q921" s="675"/>
      <c r="R921" s="675"/>
      <c r="S921" s="675"/>
      <c r="T921" s="675"/>
      <c r="U921" s="675"/>
      <c r="V921" s="675"/>
      <c r="W921" s="675"/>
      <c r="X921" s="675"/>
      <c r="Y921" s="675"/>
      <c r="Z921" s="675"/>
    </row>
    <row r="922" spans="1:26" ht="15">
      <c r="A922" s="675"/>
      <c r="B922" s="675"/>
      <c r="C922" s="675"/>
      <c r="D922" s="675"/>
      <c r="E922" s="675"/>
      <c r="F922" s="675"/>
      <c r="G922" s="675"/>
      <c r="H922" s="675"/>
      <c r="I922" s="675"/>
      <c r="J922" s="675"/>
      <c r="K922" s="675"/>
      <c r="L922" s="675"/>
      <c r="M922" s="675"/>
      <c r="N922" s="675"/>
      <c r="O922" s="675"/>
      <c r="P922" s="675"/>
      <c r="Q922" s="675"/>
      <c r="R922" s="675"/>
      <c r="S922" s="675"/>
      <c r="T922" s="675"/>
      <c r="U922" s="675"/>
      <c r="V922" s="675"/>
      <c r="W922" s="675"/>
      <c r="X922" s="675"/>
      <c r="Y922" s="675"/>
      <c r="Z922" s="675"/>
    </row>
    <row r="923" spans="1:26" ht="15">
      <c r="A923" s="675"/>
      <c r="B923" s="675"/>
      <c r="C923" s="675"/>
      <c r="D923" s="675"/>
      <c r="E923" s="675"/>
      <c r="F923" s="675"/>
      <c r="G923" s="675"/>
      <c r="H923" s="675"/>
      <c r="I923" s="675"/>
      <c r="J923" s="675"/>
      <c r="K923" s="675"/>
      <c r="L923" s="675"/>
      <c r="M923" s="675"/>
      <c r="N923" s="675"/>
      <c r="O923" s="675"/>
      <c r="P923" s="675"/>
      <c r="Q923" s="675"/>
      <c r="R923" s="675"/>
      <c r="S923" s="675"/>
      <c r="T923" s="675"/>
      <c r="U923" s="675"/>
      <c r="V923" s="675"/>
      <c r="W923" s="675"/>
      <c r="X923" s="675"/>
      <c r="Y923" s="675"/>
      <c r="Z923" s="675"/>
    </row>
    <row r="924" spans="1:26" ht="15">
      <c r="A924" s="675"/>
      <c r="B924" s="675"/>
      <c r="C924" s="675"/>
      <c r="D924" s="675"/>
      <c r="E924" s="675"/>
      <c r="F924" s="675"/>
      <c r="G924" s="675"/>
      <c r="H924" s="675"/>
      <c r="I924" s="675"/>
      <c r="J924" s="675"/>
      <c r="K924" s="675"/>
      <c r="L924" s="675"/>
      <c r="M924" s="675"/>
      <c r="N924" s="675"/>
      <c r="O924" s="675"/>
      <c r="P924" s="675"/>
      <c r="Q924" s="675"/>
      <c r="R924" s="675"/>
      <c r="S924" s="675"/>
      <c r="T924" s="675"/>
      <c r="U924" s="675"/>
      <c r="V924" s="675"/>
      <c r="W924" s="675"/>
      <c r="X924" s="675"/>
      <c r="Y924" s="675"/>
      <c r="Z924" s="675"/>
    </row>
    <row r="925" spans="1:26" ht="15">
      <c r="A925" s="675"/>
      <c r="B925" s="675"/>
      <c r="C925" s="675"/>
      <c r="D925" s="675"/>
      <c r="E925" s="675"/>
      <c r="F925" s="675"/>
      <c r="G925" s="675"/>
      <c r="H925" s="675"/>
      <c r="I925" s="675"/>
      <c r="J925" s="675"/>
      <c r="K925" s="675"/>
      <c r="L925" s="675"/>
      <c r="M925" s="675"/>
      <c r="N925" s="675"/>
      <c r="O925" s="675"/>
      <c r="P925" s="675"/>
      <c r="Q925" s="675"/>
      <c r="R925" s="675"/>
      <c r="S925" s="675"/>
      <c r="T925" s="675"/>
      <c r="U925" s="675"/>
      <c r="V925" s="675"/>
      <c r="W925" s="675"/>
      <c r="X925" s="675"/>
      <c r="Y925" s="675"/>
      <c r="Z925" s="675"/>
    </row>
    <row r="926" spans="1:26" ht="15">
      <c r="A926" s="675"/>
      <c r="B926" s="675"/>
      <c r="C926" s="675"/>
      <c r="D926" s="675"/>
      <c r="E926" s="675"/>
      <c r="F926" s="675"/>
      <c r="G926" s="675"/>
      <c r="H926" s="675"/>
      <c r="I926" s="675"/>
      <c r="J926" s="675"/>
      <c r="K926" s="675"/>
      <c r="L926" s="675"/>
      <c r="M926" s="675"/>
      <c r="N926" s="675"/>
      <c r="O926" s="675"/>
      <c r="P926" s="675"/>
      <c r="Q926" s="675"/>
      <c r="R926" s="675"/>
      <c r="S926" s="675"/>
      <c r="T926" s="675"/>
      <c r="U926" s="675"/>
      <c r="V926" s="675"/>
      <c r="W926" s="675"/>
      <c r="X926" s="675"/>
      <c r="Y926" s="675"/>
      <c r="Z926" s="675"/>
    </row>
    <row r="927" spans="1:26" ht="15">
      <c r="A927" s="675"/>
      <c r="B927" s="675"/>
      <c r="C927" s="675"/>
      <c r="D927" s="675"/>
      <c r="E927" s="675"/>
      <c r="F927" s="675"/>
      <c r="G927" s="675"/>
      <c r="H927" s="675"/>
      <c r="I927" s="675"/>
      <c r="J927" s="675"/>
      <c r="K927" s="675"/>
      <c r="L927" s="675"/>
      <c r="M927" s="675"/>
      <c r="N927" s="675"/>
      <c r="O927" s="675"/>
      <c r="P927" s="675"/>
      <c r="Q927" s="675"/>
      <c r="R927" s="675"/>
      <c r="S927" s="675"/>
      <c r="T927" s="675"/>
      <c r="U927" s="675"/>
      <c r="V927" s="675"/>
      <c r="W927" s="675"/>
      <c r="X927" s="675"/>
      <c r="Y927" s="675"/>
      <c r="Z927" s="675"/>
    </row>
    <row r="928" spans="1:26" ht="15">
      <c r="A928" s="675"/>
      <c r="B928" s="675"/>
      <c r="C928" s="675"/>
      <c r="D928" s="675"/>
      <c r="E928" s="675"/>
      <c r="F928" s="675"/>
      <c r="G928" s="675"/>
      <c r="H928" s="675"/>
      <c r="I928" s="675"/>
      <c r="J928" s="675"/>
      <c r="K928" s="675"/>
      <c r="L928" s="675"/>
      <c r="M928" s="675"/>
      <c r="N928" s="675"/>
      <c r="O928" s="675"/>
      <c r="P928" s="675"/>
      <c r="Q928" s="675"/>
      <c r="R928" s="675"/>
      <c r="S928" s="675"/>
      <c r="T928" s="675"/>
      <c r="U928" s="675"/>
      <c r="V928" s="675"/>
      <c r="W928" s="675"/>
      <c r="X928" s="675"/>
      <c r="Y928" s="675"/>
      <c r="Z928" s="675"/>
    </row>
    <row r="929" spans="1:26" ht="15">
      <c r="A929" s="675"/>
      <c r="B929" s="675"/>
      <c r="C929" s="675"/>
      <c r="D929" s="675"/>
      <c r="E929" s="675"/>
      <c r="F929" s="675"/>
      <c r="G929" s="675"/>
      <c r="H929" s="675"/>
      <c r="I929" s="675"/>
      <c r="J929" s="675"/>
      <c r="K929" s="675"/>
      <c r="L929" s="675"/>
      <c r="M929" s="675"/>
      <c r="N929" s="675"/>
      <c r="O929" s="675"/>
      <c r="P929" s="675"/>
      <c r="Q929" s="675"/>
      <c r="R929" s="675"/>
      <c r="S929" s="675"/>
      <c r="T929" s="675"/>
      <c r="U929" s="675"/>
      <c r="V929" s="675"/>
      <c r="W929" s="675"/>
      <c r="X929" s="675"/>
      <c r="Y929" s="675"/>
      <c r="Z929" s="675"/>
    </row>
    <row r="930" spans="1:26" ht="15">
      <c r="A930" s="675"/>
      <c r="B930" s="675"/>
      <c r="C930" s="675"/>
      <c r="D930" s="675"/>
      <c r="E930" s="675"/>
      <c r="F930" s="675"/>
      <c r="G930" s="675"/>
      <c r="H930" s="675"/>
      <c r="I930" s="675"/>
      <c r="J930" s="675"/>
      <c r="K930" s="675"/>
      <c r="L930" s="675"/>
      <c r="M930" s="675"/>
      <c r="N930" s="675"/>
      <c r="O930" s="675"/>
      <c r="P930" s="675"/>
      <c r="Q930" s="675"/>
      <c r="R930" s="675"/>
      <c r="S930" s="675"/>
      <c r="T930" s="675"/>
      <c r="U930" s="675"/>
      <c r="V930" s="675"/>
      <c r="W930" s="675"/>
      <c r="X930" s="675"/>
      <c r="Y930" s="675"/>
      <c r="Z930" s="675"/>
    </row>
    <row r="931" spans="1:26" ht="15">
      <c r="A931" s="675"/>
      <c r="B931" s="675"/>
      <c r="C931" s="675"/>
      <c r="D931" s="675"/>
      <c r="E931" s="675"/>
      <c r="F931" s="675"/>
      <c r="G931" s="675"/>
      <c r="H931" s="675"/>
      <c r="I931" s="675"/>
      <c r="J931" s="675"/>
      <c r="K931" s="675"/>
      <c r="L931" s="675"/>
      <c r="M931" s="675"/>
      <c r="N931" s="675"/>
      <c r="O931" s="675"/>
      <c r="P931" s="675"/>
      <c r="Q931" s="675"/>
      <c r="R931" s="675"/>
      <c r="S931" s="675"/>
      <c r="T931" s="675"/>
      <c r="U931" s="675"/>
      <c r="V931" s="675"/>
      <c r="W931" s="675"/>
      <c r="X931" s="675"/>
      <c r="Y931" s="675"/>
      <c r="Z931" s="675"/>
    </row>
    <row r="932" spans="1:26" ht="15">
      <c r="A932" s="675"/>
      <c r="B932" s="675"/>
      <c r="C932" s="675"/>
      <c r="D932" s="675"/>
      <c r="E932" s="675"/>
      <c r="F932" s="675"/>
      <c r="G932" s="675"/>
      <c r="H932" s="675"/>
      <c r="I932" s="675"/>
      <c r="J932" s="675"/>
      <c r="K932" s="675"/>
      <c r="L932" s="675"/>
      <c r="M932" s="675"/>
      <c r="N932" s="675"/>
      <c r="O932" s="675"/>
      <c r="P932" s="675"/>
      <c r="Q932" s="675"/>
      <c r="R932" s="675"/>
      <c r="S932" s="675"/>
      <c r="T932" s="675"/>
      <c r="U932" s="675"/>
      <c r="V932" s="675"/>
      <c r="W932" s="675"/>
      <c r="X932" s="675"/>
      <c r="Y932" s="675"/>
      <c r="Z932" s="675"/>
    </row>
    <row r="933" spans="1:26" ht="15">
      <c r="A933" s="675"/>
      <c r="B933" s="675"/>
      <c r="C933" s="675"/>
      <c r="D933" s="675"/>
      <c r="E933" s="675"/>
      <c r="F933" s="675"/>
      <c r="G933" s="675"/>
      <c r="H933" s="675"/>
      <c r="I933" s="675"/>
      <c r="J933" s="675"/>
      <c r="K933" s="675"/>
      <c r="L933" s="675"/>
      <c r="M933" s="675"/>
      <c r="N933" s="675"/>
      <c r="O933" s="675"/>
      <c r="P933" s="675"/>
      <c r="Q933" s="675"/>
      <c r="R933" s="675"/>
      <c r="S933" s="675"/>
      <c r="T933" s="675"/>
      <c r="U933" s="675"/>
      <c r="V933" s="675"/>
      <c r="W933" s="675"/>
      <c r="X933" s="675"/>
      <c r="Y933" s="675"/>
      <c r="Z933" s="675"/>
    </row>
    <row r="934" spans="1:26" ht="15">
      <c r="A934" s="675"/>
      <c r="B934" s="675"/>
      <c r="C934" s="675"/>
      <c r="D934" s="675"/>
      <c r="E934" s="675"/>
      <c r="F934" s="675"/>
      <c r="G934" s="675"/>
      <c r="H934" s="675"/>
      <c r="I934" s="675"/>
      <c r="J934" s="675"/>
      <c r="K934" s="675"/>
      <c r="L934" s="675"/>
      <c r="M934" s="675"/>
      <c r="N934" s="675"/>
      <c r="O934" s="675"/>
      <c r="P934" s="675"/>
      <c r="Q934" s="675"/>
      <c r="R934" s="675"/>
      <c r="S934" s="675"/>
      <c r="T934" s="675"/>
      <c r="U934" s="675"/>
      <c r="V934" s="675"/>
      <c r="W934" s="675"/>
      <c r="X934" s="675"/>
      <c r="Y934" s="675"/>
      <c r="Z934" s="675"/>
    </row>
    <row r="935" spans="1:26" ht="15">
      <c r="A935" s="675"/>
      <c r="B935" s="675"/>
      <c r="C935" s="675"/>
      <c r="D935" s="675"/>
      <c r="E935" s="675"/>
      <c r="F935" s="675"/>
      <c r="G935" s="675"/>
      <c r="H935" s="675"/>
      <c r="I935" s="675"/>
      <c r="J935" s="675"/>
      <c r="K935" s="675"/>
      <c r="L935" s="675"/>
      <c r="M935" s="675"/>
      <c r="N935" s="675"/>
      <c r="O935" s="675"/>
      <c r="P935" s="675"/>
      <c r="Q935" s="675"/>
      <c r="R935" s="675"/>
      <c r="S935" s="675"/>
      <c r="T935" s="675"/>
      <c r="U935" s="675"/>
      <c r="V935" s="675"/>
      <c r="W935" s="675"/>
      <c r="X935" s="675"/>
      <c r="Y935" s="675"/>
      <c r="Z935" s="675"/>
    </row>
    <row r="936" spans="1:26" ht="15">
      <c r="A936" s="675"/>
      <c r="B936" s="675"/>
      <c r="C936" s="675"/>
      <c r="D936" s="675"/>
      <c r="E936" s="675"/>
      <c r="F936" s="675"/>
      <c r="G936" s="675"/>
      <c r="H936" s="675"/>
      <c r="I936" s="675"/>
      <c r="J936" s="675"/>
      <c r="K936" s="675"/>
      <c r="L936" s="675"/>
      <c r="M936" s="675"/>
      <c r="N936" s="675"/>
      <c r="O936" s="675"/>
      <c r="P936" s="675"/>
      <c r="Q936" s="675"/>
      <c r="R936" s="675"/>
      <c r="S936" s="675"/>
      <c r="T936" s="675"/>
      <c r="U936" s="675"/>
      <c r="V936" s="675"/>
      <c r="W936" s="675"/>
      <c r="X936" s="675"/>
      <c r="Y936" s="675"/>
      <c r="Z936" s="675"/>
    </row>
    <row r="937" spans="1:26" ht="15">
      <c r="A937" s="675"/>
      <c r="B937" s="675"/>
      <c r="C937" s="675"/>
      <c r="D937" s="675"/>
      <c r="E937" s="675"/>
      <c r="F937" s="675"/>
      <c r="G937" s="675"/>
      <c r="H937" s="675"/>
      <c r="I937" s="675"/>
      <c r="J937" s="675"/>
      <c r="K937" s="675"/>
      <c r="L937" s="675"/>
      <c r="M937" s="675"/>
      <c r="N937" s="675"/>
      <c r="O937" s="675"/>
      <c r="P937" s="675"/>
      <c r="Q937" s="675"/>
      <c r="R937" s="675"/>
      <c r="S937" s="675"/>
      <c r="T937" s="675"/>
      <c r="U937" s="675"/>
      <c r="V937" s="675"/>
      <c r="W937" s="675"/>
      <c r="X937" s="675"/>
      <c r="Y937" s="675"/>
      <c r="Z937" s="675"/>
    </row>
    <row r="938" spans="1:26" ht="15">
      <c r="A938" s="675"/>
      <c r="B938" s="675"/>
      <c r="C938" s="675"/>
      <c r="D938" s="675"/>
      <c r="E938" s="675"/>
      <c r="F938" s="675"/>
      <c r="G938" s="675"/>
      <c r="H938" s="675"/>
      <c r="I938" s="675"/>
      <c r="J938" s="675"/>
      <c r="K938" s="675"/>
      <c r="L938" s="675"/>
      <c r="M938" s="675"/>
      <c r="N938" s="675"/>
      <c r="O938" s="675"/>
      <c r="P938" s="675"/>
      <c r="Q938" s="675"/>
      <c r="R938" s="675"/>
      <c r="S938" s="675"/>
      <c r="T938" s="675"/>
      <c r="U938" s="675"/>
      <c r="V938" s="675"/>
      <c r="W938" s="675"/>
      <c r="X938" s="675"/>
      <c r="Y938" s="675"/>
      <c r="Z938" s="675"/>
    </row>
    <row r="939" spans="1:26" ht="15">
      <c r="A939" s="675"/>
      <c r="B939" s="675"/>
      <c r="C939" s="675"/>
      <c r="D939" s="675"/>
      <c r="E939" s="675"/>
      <c r="F939" s="675"/>
      <c r="G939" s="675"/>
      <c r="H939" s="675"/>
      <c r="I939" s="675"/>
      <c r="J939" s="675"/>
      <c r="K939" s="675"/>
      <c r="L939" s="675"/>
      <c r="M939" s="675"/>
      <c r="N939" s="675"/>
      <c r="O939" s="675"/>
      <c r="P939" s="675"/>
      <c r="Q939" s="675"/>
      <c r="R939" s="675"/>
      <c r="S939" s="675"/>
      <c r="T939" s="675"/>
      <c r="U939" s="675"/>
      <c r="V939" s="675"/>
      <c r="W939" s="675"/>
      <c r="X939" s="675"/>
      <c r="Y939" s="675"/>
      <c r="Z939" s="675"/>
    </row>
    <row r="940" spans="1:26" ht="15">
      <c r="A940" s="675"/>
      <c r="B940" s="675"/>
      <c r="C940" s="675"/>
      <c r="D940" s="675"/>
      <c r="E940" s="675"/>
      <c r="F940" s="675"/>
      <c r="G940" s="675"/>
      <c r="H940" s="675"/>
      <c r="I940" s="675"/>
      <c r="J940" s="675"/>
      <c r="K940" s="675"/>
      <c r="L940" s="675"/>
      <c r="M940" s="675"/>
      <c r="N940" s="675"/>
      <c r="O940" s="675"/>
      <c r="P940" s="675"/>
      <c r="Q940" s="675"/>
      <c r="R940" s="675"/>
      <c r="S940" s="675"/>
      <c r="T940" s="675"/>
      <c r="U940" s="675"/>
      <c r="V940" s="675"/>
      <c r="W940" s="675"/>
      <c r="X940" s="675"/>
      <c r="Y940" s="675"/>
      <c r="Z940" s="675"/>
    </row>
    <row r="941" spans="1:26" ht="15">
      <c r="A941" s="675"/>
      <c r="B941" s="675"/>
      <c r="C941" s="675"/>
      <c r="D941" s="675"/>
      <c r="E941" s="675"/>
      <c r="F941" s="675"/>
      <c r="G941" s="675"/>
      <c r="H941" s="675"/>
      <c r="I941" s="675"/>
      <c r="J941" s="675"/>
      <c r="K941" s="675"/>
      <c r="L941" s="675"/>
      <c r="M941" s="675"/>
      <c r="N941" s="675"/>
      <c r="O941" s="675"/>
      <c r="P941" s="675"/>
      <c r="Q941" s="675"/>
      <c r="R941" s="675"/>
      <c r="S941" s="675"/>
      <c r="T941" s="675"/>
      <c r="U941" s="675"/>
      <c r="V941" s="675"/>
      <c r="W941" s="675"/>
      <c r="X941" s="675"/>
      <c r="Y941" s="675"/>
      <c r="Z941" s="675"/>
    </row>
    <row r="942" spans="1:26" ht="15">
      <c r="A942" s="675"/>
      <c r="B942" s="675"/>
      <c r="C942" s="675"/>
      <c r="D942" s="675"/>
      <c r="E942" s="675"/>
      <c r="F942" s="675"/>
      <c r="G942" s="675"/>
      <c r="H942" s="675"/>
      <c r="I942" s="675"/>
      <c r="J942" s="675"/>
      <c r="K942" s="675"/>
      <c r="L942" s="675"/>
      <c r="M942" s="675"/>
      <c r="N942" s="675"/>
      <c r="O942" s="675"/>
      <c r="P942" s="675"/>
      <c r="Q942" s="675"/>
      <c r="R942" s="675"/>
      <c r="S942" s="675"/>
      <c r="T942" s="675"/>
      <c r="U942" s="675"/>
      <c r="V942" s="675"/>
      <c r="W942" s="675"/>
      <c r="X942" s="675"/>
      <c r="Y942" s="675"/>
      <c r="Z942" s="675"/>
    </row>
    <row r="943" spans="1:26" ht="15">
      <c r="A943" s="675"/>
      <c r="B943" s="675"/>
      <c r="C943" s="675"/>
      <c r="D943" s="675"/>
      <c r="E943" s="675"/>
      <c r="F943" s="675"/>
      <c r="G943" s="675"/>
      <c r="H943" s="675"/>
      <c r="I943" s="675"/>
      <c r="J943" s="675"/>
      <c r="K943" s="675"/>
      <c r="L943" s="675"/>
      <c r="M943" s="675"/>
      <c r="N943" s="675"/>
      <c r="O943" s="675"/>
      <c r="P943" s="675"/>
      <c r="Q943" s="675"/>
      <c r="R943" s="675"/>
      <c r="S943" s="675"/>
      <c r="T943" s="675"/>
      <c r="U943" s="675"/>
      <c r="V943" s="675"/>
      <c r="W943" s="675"/>
      <c r="X943" s="675"/>
      <c r="Y943" s="675"/>
      <c r="Z943" s="675"/>
    </row>
    <row r="944" spans="1:26" ht="15">
      <c r="A944" s="675"/>
      <c r="B944" s="675"/>
      <c r="C944" s="675"/>
      <c r="D944" s="675"/>
      <c r="E944" s="675"/>
      <c r="F944" s="675"/>
      <c r="G944" s="675"/>
      <c r="H944" s="675"/>
      <c r="I944" s="675"/>
      <c r="J944" s="675"/>
      <c r="K944" s="675"/>
      <c r="L944" s="675"/>
      <c r="M944" s="675"/>
      <c r="N944" s="675"/>
      <c r="O944" s="675"/>
      <c r="P944" s="675"/>
      <c r="Q944" s="675"/>
      <c r="R944" s="675"/>
      <c r="S944" s="675"/>
      <c r="T944" s="675"/>
      <c r="U944" s="675"/>
      <c r="V944" s="675"/>
      <c r="W944" s="675"/>
      <c r="X944" s="675"/>
      <c r="Y944" s="675"/>
      <c r="Z944" s="675"/>
    </row>
    <row r="945" spans="1:26" ht="15">
      <c r="A945" s="675"/>
      <c r="B945" s="675"/>
      <c r="C945" s="675"/>
      <c r="D945" s="675"/>
      <c r="E945" s="675"/>
      <c r="F945" s="675"/>
      <c r="G945" s="675"/>
      <c r="H945" s="675"/>
      <c r="I945" s="675"/>
      <c r="J945" s="675"/>
      <c r="K945" s="675"/>
      <c r="L945" s="675"/>
      <c r="M945" s="675"/>
      <c r="N945" s="675"/>
      <c r="O945" s="675"/>
      <c r="P945" s="675"/>
      <c r="Q945" s="675"/>
      <c r="R945" s="675"/>
      <c r="S945" s="675"/>
      <c r="T945" s="675"/>
      <c r="U945" s="675"/>
      <c r="V945" s="675"/>
      <c r="W945" s="675"/>
      <c r="X945" s="675"/>
      <c r="Y945" s="675"/>
      <c r="Z945" s="675"/>
    </row>
    <row r="946" spans="1:26" ht="15">
      <c r="A946" s="675"/>
      <c r="B946" s="675"/>
      <c r="C946" s="675"/>
      <c r="D946" s="675"/>
      <c r="E946" s="675"/>
      <c r="F946" s="675"/>
      <c r="G946" s="675"/>
      <c r="H946" s="675"/>
      <c r="I946" s="675"/>
      <c r="J946" s="675"/>
      <c r="K946" s="675"/>
      <c r="L946" s="675"/>
      <c r="M946" s="675"/>
      <c r="N946" s="675"/>
      <c r="O946" s="675"/>
      <c r="P946" s="675"/>
      <c r="Q946" s="675"/>
      <c r="R946" s="675"/>
      <c r="S946" s="675"/>
      <c r="T946" s="675"/>
      <c r="U946" s="675"/>
      <c r="V946" s="675"/>
      <c r="W946" s="675"/>
      <c r="X946" s="675"/>
      <c r="Y946" s="675"/>
      <c r="Z946" s="675"/>
    </row>
    <row r="947" spans="1:26" ht="15">
      <c r="A947" s="675"/>
      <c r="B947" s="675"/>
      <c r="C947" s="675"/>
      <c r="D947" s="675"/>
      <c r="E947" s="675"/>
      <c r="F947" s="675"/>
      <c r="G947" s="675"/>
      <c r="H947" s="675"/>
      <c r="I947" s="675"/>
      <c r="J947" s="675"/>
      <c r="K947" s="675"/>
      <c r="L947" s="675"/>
      <c r="M947" s="675"/>
      <c r="N947" s="675"/>
      <c r="O947" s="675"/>
      <c r="P947" s="675"/>
      <c r="Q947" s="675"/>
      <c r="R947" s="675"/>
      <c r="S947" s="675"/>
      <c r="T947" s="675"/>
      <c r="U947" s="675"/>
      <c r="V947" s="675"/>
      <c r="W947" s="675"/>
      <c r="X947" s="675"/>
      <c r="Y947" s="675"/>
      <c r="Z947" s="675"/>
    </row>
    <row r="948" spans="1:26" ht="15">
      <c r="A948" s="675"/>
      <c r="B948" s="675"/>
      <c r="C948" s="675"/>
      <c r="D948" s="675"/>
      <c r="E948" s="675"/>
      <c r="F948" s="675"/>
      <c r="G948" s="675"/>
      <c r="H948" s="675"/>
      <c r="I948" s="675"/>
      <c r="J948" s="675"/>
      <c r="K948" s="675"/>
      <c r="L948" s="675"/>
      <c r="M948" s="675"/>
      <c r="N948" s="675"/>
      <c r="O948" s="675"/>
      <c r="P948" s="675"/>
      <c r="Q948" s="675"/>
      <c r="R948" s="675"/>
      <c r="S948" s="675"/>
      <c r="T948" s="675"/>
      <c r="U948" s="675"/>
      <c r="V948" s="675"/>
      <c r="W948" s="675"/>
      <c r="X948" s="675"/>
      <c r="Y948" s="675"/>
      <c r="Z948" s="675"/>
    </row>
    <row r="949" spans="1:26" ht="15">
      <c r="A949" s="675"/>
      <c r="B949" s="675"/>
      <c r="C949" s="675"/>
      <c r="D949" s="675"/>
      <c r="E949" s="675"/>
      <c r="F949" s="675"/>
      <c r="G949" s="675"/>
      <c r="H949" s="675"/>
      <c r="I949" s="675"/>
      <c r="J949" s="675"/>
      <c r="K949" s="675"/>
      <c r="L949" s="675"/>
      <c r="M949" s="675"/>
      <c r="N949" s="675"/>
      <c r="O949" s="675"/>
      <c r="P949" s="675"/>
      <c r="Q949" s="675"/>
      <c r="R949" s="675"/>
      <c r="S949" s="675"/>
      <c r="T949" s="675"/>
      <c r="U949" s="675"/>
      <c r="V949" s="675"/>
      <c r="W949" s="675"/>
      <c r="X949" s="675"/>
      <c r="Y949" s="675"/>
      <c r="Z949" s="675"/>
    </row>
    <row r="950" spans="1:26" ht="15">
      <c r="A950" s="675"/>
      <c r="B950" s="675"/>
      <c r="C950" s="675"/>
      <c r="D950" s="675"/>
      <c r="E950" s="675"/>
      <c r="F950" s="675"/>
      <c r="G950" s="675"/>
      <c r="H950" s="675"/>
      <c r="I950" s="675"/>
      <c r="J950" s="675"/>
      <c r="K950" s="675"/>
      <c r="L950" s="675"/>
      <c r="M950" s="675"/>
      <c r="N950" s="675"/>
      <c r="O950" s="675"/>
      <c r="P950" s="675"/>
      <c r="Q950" s="675"/>
      <c r="R950" s="675"/>
      <c r="S950" s="675"/>
      <c r="T950" s="675"/>
      <c r="U950" s="675"/>
      <c r="V950" s="675"/>
      <c r="W950" s="675"/>
      <c r="X950" s="675"/>
      <c r="Y950" s="675"/>
      <c r="Z950" s="675"/>
    </row>
    <row r="951" spans="1:26" ht="15">
      <c r="A951" s="675"/>
      <c r="B951" s="675"/>
      <c r="C951" s="675"/>
      <c r="D951" s="675"/>
      <c r="E951" s="675"/>
      <c r="F951" s="675"/>
      <c r="G951" s="675"/>
      <c r="H951" s="675"/>
      <c r="I951" s="675"/>
      <c r="J951" s="675"/>
      <c r="K951" s="675"/>
      <c r="L951" s="675"/>
      <c r="M951" s="675"/>
      <c r="N951" s="675"/>
      <c r="O951" s="675"/>
      <c r="P951" s="675"/>
      <c r="Q951" s="675"/>
      <c r="R951" s="675"/>
      <c r="S951" s="675"/>
      <c r="T951" s="675"/>
      <c r="U951" s="675"/>
      <c r="V951" s="675"/>
      <c r="W951" s="675"/>
      <c r="X951" s="675"/>
      <c r="Y951" s="675"/>
      <c r="Z951" s="675"/>
    </row>
    <row r="952" spans="1:26" ht="15">
      <c r="A952" s="675"/>
      <c r="B952" s="675"/>
      <c r="C952" s="675"/>
      <c r="D952" s="675"/>
      <c r="E952" s="675"/>
      <c r="F952" s="675"/>
      <c r="G952" s="675"/>
      <c r="H952" s="675"/>
      <c r="I952" s="675"/>
      <c r="J952" s="675"/>
      <c r="K952" s="675"/>
      <c r="L952" s="675"/>
      <c r="M952" s="675"/>
      <c r="N952" s="675"/>
      <c r="O952" s="675"/>
      <c r="P952" s="675"/>
      <c r="Q952" s="675"/>
      <c r="R952" s="675"/>
      <c r="S952" s="675"/>
      <c r="T952" s="675"/>
      <c r="U952" s="675"/>
      <c r="V952" s="675"/>
      <c r="W952" s="675"/>
      <c r="X952" s="675"/>
      <c r="Y952" s="675"/>
      <c r="Z952" s="675"/>
    </row>
    <row r="953" spans="1:26" ht="15">
      <c r="A953" s="675"/>
      <c r="B953" s="675"/>
      <c r="C953" s="675"/>
      <c r="D953" s="675"/>
      <c r="E953" s="675"/>
      <c r="F953" s="675"/>
      <c r="G953" s="675"/>
      <c r="H953" s="675"/>
      <c r="I953" s="675"/>
      <c r="J953" s="675"/>
      <c r="K953" s="675"/>
      <c r="L953" s="675"/>
      <c r="M953" s="675"/>
      <c r="N953" s="675"/>
      <c r="O953" s="675"/>
      <c r="P953" s="675"/>
      <c r="Q953" s="675"/>
      <c r="R953" s="675"/>
      <c r="S953" s="675"/>
      <c r="T953" s="675"/>
      <c r="U953" s="675"/>
      <c r="V953" s="675"/>
      <c r="W953" s="675"/>
      <c r="X953" s="675"/>
      <c r="Y953" s="675"/>
      <c r="Z953" s="675"/>
    </row>
    <row r="954" spans="1:26" ht="15">
      <c r="A954" s="675"/>
      <c r="B954" s="675"/>
      <c r="C954" s="675"/>
      <c r="D954" s="675"/>
      <c r="E954" s="675"/>
      <c r="F954" s="675"/>
      <c r="G954" s="675"/>
      <c r="H954" s="675"/>
      <c r="I954" s="675"/>
      <c r="J954" s="675"/>
      <c r="K954" s="675"/>
      <c r="L954" s="675"/>
      <c r="M954" s="675"/>
      <c r="N954" s="675"/>
      <c r="O954" s="675"/>
      <c r="P954" s="675"/>
      <c r="Q954" s="675"/>
      <c r="R954" s="675"/>
      <c r="S954" s="675"/>
      <c r="T954" s="675"/>
      <c r="U954" s="675"/>
      <c r="V954" s="675"/>
      <c r="W954" s="675"/>
      <c r="X954" s="675"/>
      <c r="Y954" s="675"/>
      <c r="Z954" s="675"/>
    </row>
    <row r="955" spans="1:26" ht="15">
      <c r="A955" s="675"/>
      <c r="B955" s="675"/>
      <c r="C955" s="675"/>
      <c r="D955" s="675"/>
      <c r="E955" s="675"/>
      <c r="F955" s="675"/>
      <c r="G955" s="675"/>
      <c r="H955" s="675"/>
      <c r="I955" s="675"/>
      <c r="J955" s="675"/>
      <c r="K955" s="675"/>
      <c r="L955" s="675"/>
      <c r="M955" s="675"/>
      <c r="N955" s="675"/>
      <c r="O955" s="675"/>
      <c r="P955" s="675"/>
      <c r="Q955" s="675"/>
      <c r="R955" s="675"/>
      <c r="S955" s="675"/>
      <c r="T955" s="675"/>
      <c r="U955" s="675"/>
      <c r="V955" s="675"/>
      <c r="W955" s="675"/>
      <c r="X955" s="675"/>
      <c r="Y955" s="675"/>
      <c r="Z955" s="675"/>
    </row>
    <row r="956" spans="1:26" ht="15">
      <c r="A956" s="675"/>
      <c r="B956" s="675"/>
      <c r="C956" s="675"/>
      <c r="D956" s="675"/>
      <c r="E956" s="675"/>
      <c r="F956" s="675"/>
      <c r="G956" s="675"/>
      <c r="H956" s="675"/>
      <c r="I956" s="675"/>
      <c r="J956" s="675"/>
      <c r="K956" s="675"/>
      <c r="L956" s="675"/>
      <c r="M956" s="675"/>
      <c r="N956" s="675"/>
      <c r="O956" s="675"/>
      <c r="P956" s="675"/>
      <c r="Q956" s="675"/>
      <c r="R956" s="675"/>
      <c r="S956" s="675"/>
      <c r="T956" s="675"/>
      <c r="U956" s="675"/>
      <c r="V956" s="675"/>
      <c r="W956" s="675"/>
      <c r="X956" s="675"/>
      <c r="Y956" s="675"/>
      <c r="Z956" s="675"/>
    </row>
    <row r="957" spans="1:26" ht="15">
      <c r="A957" s="675"/>
      <c r="B957" s="675"/>
      <c r="C957" s="675"/>
      <c r="D957" s="675"/>
      <c r="E957" s="675"/>
      <c r="F957" s="675"/>
      <c r="G957" s="675"/>
      <c r="H957" s="675"/>
      <c r="I957" s="675"/>
      <c r="J957" s="675"/>
      <c r="K957" s="675"/>
      <c r="L957" s="675"/>
      <c r="M957" s="675"/>
      <c r="N957" s="675"/>
      <c r="O957" s="675"/>
      <c r="P957" s="675"/>
      <c r="Q957" s="675"/>
      <c r="R957" s="675"/>
      <c r="S957" s="675"/>
      <c r="T957" s="675"/>
      <c r="U957" s="675"/>
      <c r="V957" s="675"/>
      <c r="W957" s="675"/>
      <c r="X957" s="675"/>
      <c r="Y957" s="675"/>
      <c r="Z957" s="675"/>
    </row>
    <row r="958" spans="1:26" ht="15">
      <c r="A958" s="675"/>
      <c r="B958" s="675"/>
      <c r="C958" s="675"/>
      <c r="D958" s="675"/>
      <c r="E958" s="675"/>
      <c r="F958" s="675"/>
      <c r="G958" s="675"/>
      <c r="H958" s="675"/>
      <c r="I958" s="675"/>
      <c r="J958" s="675"/>
      <c r="K958" s="675"/>
      <c r="L958" s="675"/>
      <c r="M958" s="675"/>
      <c r="N958" s="675"/>
      <c r="O958" s="675"/>
      <c r="P958" s="675"/>
      <c r="Q958" s="675"/>
      <c r="R958" s="675"/>
      <c r="S958" s="675"/>
      <c r="T958" s="675"/>
      <c r="U958" s="675"/>
      <c r="V958" s="675"/>
      <c r="W958" s="675"/>
      <c r="X958" s="675"/>
      <c r="Y958" s="675"/>
      <c r="Z958" s="675"/>
    </row>
    <row r="959" spans="1:26" ht="15">
      <c r="A959" s="675"/>
      <c r="B959" s="675"/>
      <c r="C959" s="675"/>
      <c r="D959" s="675"/>
      <c r="E959" s="675"/>
      <c r="F959" s="675"/>
      <c r="G959" s="675"/>
      <c r="H959" s="675"/>
      <c r="I959" s="675"/>
      <c r="J959" s="675"/>
      <c r="K959" s="675"/>
      <c r="L959" s="675"/>
      <c r="M959" s="675"/>
      <c r="N959" s="675"/>
      <c r="O959" s="675"/>
      <c r="P959" s="675"/>
      <c r="Q959" s="675"/>
      <c r="R959" s="675"/>
      <c r="S959" s="675"/>
      <c r="T959" s="675"/>
      <c r="U959" s="675"/>
      <c r="V959" s="675"/>
      <c r="W959" s="675"/>
      <c r="X959" s="675"/>
      <c r="Y959" s="675"/>
      <c r="Z959" s="675"/>
    </row>
    <row r="960" spans="1:26" ht="15">
      <c r="A960" s="675"/>
      <c r="B960" s="675"/>
      <c r="C960" s="675"/>
      <c r="D960" s="675"/>
      <c r="E960" s="675"/>
      <c r="F960" s="675"/>
      <c r="G960" s="675"/>
      <c r="H960" s="675"/>
      <c r="I960" s="675"/>
      <c r="J960" s="675"/>
      <c r="K960" s="675"/>
      <c r="L960" s="675"/>
      <c r="M960" s="675"/>
      <c r="N960" s="675"/>
      <c r="O960" s="675"/>
      <c r="P960" s="675"/>
      <c r="Q960" s="675"/>
      <c r="R960" s="675"/>
      <c r="S960" s="675"/>
      <c r="T960" s="675"/>
      <c r="U960" s="675"/>
      <c r="V960" s="675"/>
      <c r="W960" s="675"/>
      <c r="X960" s="675"/>
      <c r="Y960" s="675"/>
      <c r="Z960" s="675"/>
    </row>
    <row r="961" spans="1:26" ht="15">
      <c r="A961" s="675"/>
      <c r="B961" s="675"/>
      <c r="C961" s="675"/>
      <c r="D961" s="675"/>
      <c r="E961" s="675"/>
      <c r="F961" s="675"/>
      <c r="G961" s="675"/>
      <c r="H961" s="675"/>
      <c r="I961" s="675"/>
      <c r="J961" s="675"/>
      <c r="K961" s="675"/>
      <c r="L961" s="675"/>
      <c r="M961" s="675"/>
      <c r="N961" s="675"/>
      <c r="O961" s="675"/>
      <c r="P961" s="675"/>
      <c r="Q961" s="675"/>
      <c r="R961" s="675"/>
      <c r="S961" s="675"/>
      <c r="T961" s="675"/>
      <c r="U961" s="675"/>
      <c r="V961" s="675"/>
      <c r="W961" s="675"/>
      <c r="X961" s="675"/>
      <c r="Y961" s="675"/>
      <c r="Z961" s="675"/>
    </row>
    <row r="962" spans="1:26" ht="15">
      <c r="A962" s="675"/>
      <c r="B962" s="675"/>
      <c r="C962" s="675"/>
      <c r="D962" s="675"/>
      <c r="E962" s="675"/>
      <c r="F962" s="675"/>
      <c r="G962" s="675"/>
      <c r="H962" s="675"/>
      <c r="I962" s="675"/>
      <c r="J962" s="675"/>
      <c r="K962" s="675"/>
      <c r="L962" s="675"/>
      <c r="M962" s="675"/>
      <c r="N962" s="675"/>
      <c r="O962" s="675"/>
      <c r="P962" s="675"/>
      <c r="Q962" s="675"/>
      <c r="R962" s="675"/>
      <c r="S962" s="675"/>
      <c r="T962" s="675"/>
      <c r="U962" s="675"/>
      <c r="V962" s="675"/>
      <c r="W962" s="675"/>
      <c r="X962" s="675"/>
      <c r="Y962" s="675"/>
      <c r="Z962" s="675"/>
    </row>
    <row r="963" spans="1:26" ht="15">
      <c r="A963" s="675"/>
      <c r="B963" s="675"/>
      <c r="C963" s="675"/>
      <c r="D963" s="675"/>
      <c r="E963" s="675"/>
      <c r="F963" s="675"/>
      <c r="G963" s="675"/>
      <c r="H963" s="675"/>
      <c r="I963" s="675"/>
      <c r="J963" s="675"/>
      <c r="K963" s="675"/>
      <c r="L963" s="675"/>
      <c r="M963" s="675"/>
      <c r="N963" s="675"/>
      <c r="O963" s="675"/>
      <c r="P963" s="675"/>
      <c r="Q963" s="675"/>
      <c r="R963" s="675"/>
      <c r="S963" s="675"/>
      <c r="T963" s="675"/>
      <c r="U963" s="675"/>
      <c r="V963" s="675"/>
      <c r="W963" s="675"/>
      <c r="X963" s="675"/>
      <c r="Y963" s="675"/>
      <c r="Z963" s="675"/>
    </row>
    <row r="964" spans="1:26" ht="15">
      <c r="A964" s="675"/>
      <c r="B964" s="675"/>
      <c r="C964" s="675"/>
      <c r="D964" s="675"/>
      <c r="E964" s="675"/>
      <c r="F964" s="675"/>
      <c r="G964" s="675"/>
      <c r="H964" s="675"/>
      <c r="I964" s="675"/>
      <c r="J964" s="675"/>
      <c r="K964" s="675"/>
      <c r="L964" s="675"/>
      <c r="M964" s="675"/>
      <c r="N964" s="675"/>
      <c r="O964" s="675"/>
      <c r="P964" s="675"/>
      <c r="Q964" s="675"/>
      <c r="R964" s="675"/>
      <c r="S964" s="675"/>
      <c r="T964" s="675"/>
      <c r="U964" s="675"/>
      <c r="V964" s="675"/>
      <c r="W964" s="675"/>
      <c r="X964" s="675"/>
      <c r="Y964" s="675"/>
      <c r="Z964" s="675"/>
    </row>
    <row r="965" spans="1:26" ht="15">
      <c r="A965" s="675"/>
      <c r="B965" s="675"/>
      <c r="C965" s="675"/>
      <c r="D965" s="675"/>
      <c r="E965" s="675"/>
      <c r="F965" s="675"/>
      <c r="G965" s="675"/>
      <c r="H965" s="675"/>
      <c r="I965" s="675"/>
      <c r="J965" s="675"/>
      <c r="K965" s="675"/>
      <c r="L965" s="675"/>
      <c r="M965" s="675"/>
      <c r="N965" s="675"/>
      <c r="O965" s="675"/>
      <c r="P965" s="675"/>
      <c r="Q965" s="675"/>
      <c r="R965" s="675"/>
      <c r="S965" s="675"/>
      <c r="T965" s="675"/>
      <c r="U965" s="675"/>
      <c r="V965" s="675"/>
      <c r="W965" s="675"/>
      <c r="X965" s="675"/>
      <c r="Y965" s="675"/>
      <c r="Z965" s="675"/>
    </row>
    <row r="966" spans="1:26" ht="15">
      <c r="A966" s="675"/>
      <c r="B966" s="675"/>
      <c r="C966" s="675"/>
      <c r="D966" s="675"/>
      <c r="E966" s="675"/>
      <c r="F966" s="675"/>
      <c r="G966" s="675"/>
      <c r="H966" s="675"/>
      <c r="I966" s="675"/>
      <c r="J966" s="675"/>
      <c r="K966" s="675"/>
      <c r="L966" s="675"/>
      <c r="M966" s="675"/>
      <c r="N966" s="675"/>
      <c r="O966" s="675"/>
      <c r="P966" s="675"/>
      <c r="Q966" s="675"/>
      <c r="R966" s="675"/>
      <c r="S966" s="675"/>
      <c r="T966" s="675"/>
      <c r="U966" s="675"/>
      <c r="V966" s="675"/>
      <c r="W966" s="675"/>
      <c r="X966" s="675"/>
      <c r="Y966" s="675"/>
      <c r="Z966" s="675"/>
    </row>
    <row r="967" spans="1:26" ht="15">
      <c r="A967" s="675"/>
      <c r="B967" s="675"/>
      <c r="C967" s="675"/>
      <c r="D967" s="675"/>
      <c r="E967" s="675"/>
      <c r="F967" s="675"/>
      <c r="G967" s="675"/>
      <c r="H967" s="675"/>
      <c r="I967" s="675"/>
      <c r="J967" s="675"/>
      <c r="K967" s="675"/>
      <c r="L967" s="675"/>
      <c r="M967" s="675"/>
      <c r="N967" s="675"/>
      <c r="O967" s="675"/>
      <c r="P967" s="675"/>
      <c r="Q967" s="675"/>
      <c r="R967" s="675"/>
      <c r="S967" s="675"/>
      <c r="T967" s="675"/>
      <c r="U967" s="675"/>
      <c r="V967" s="675"/>
      <c r="W967" s="675"/>
      <c r="X967" s="675"/>
      <c r="Y967" s="675"/>
      <c r="Z967" s="675"/>
    </row>
    <row r="968" spans="1:26" ht="15">
      <c r="A968" s="675"/>
      <c r="B968" s="675"/>
      <c r="C968" s="675"/>
      <c r="D968" s="675"/>
      <c r="E968" s="675"/>
      <c r="F968" s="675"/>
      <c r="G968" s="675"/>
      <c r="H968" s="675"/>
      <c r="I968" s="675"/>
      <c r="J968" s="675"/>
      <c r="K968" s="675"/>
      <c r="L968" s="675"/>
      <c r="M968" s="675"/>
      <c r="N968" s="675"/>
      <c r="O968" s="675"/>
      <c r="P968" s="675"/>
      <c r="Q968" s="675"/>
      <c r="R968" s="675"/>
      <c r="S968" s="675"/>
      <c r="T968" s="675"/>
      <c r="U968" s="675"/>
      <c r="V968" s="675"/>
      <c r="W968" s="675"/>
      <c r="X968" s="675"/>
      <c r="Y968" s="675"/>
      <c r="Z968" s="675"/>
    </row>
    <row r="969" spans="1:26" ht="15">
      <c r="A969" s="675"/>
      <c r="B969" s="675"/>
      <c r="C969" s="675"/>
      <c r="D969" s="675"/>
      <c r="E969" s="675"/>
      <c r="F969" s="675"/>
      <c r="G969" s="675"/>
      <c r="H969" s="675"/>
      <c r="I969" s="675"/>
      <c r="J969" s="675"/>
      <c r="K969" s="675"/>
      <c r="L969" s="675"/>
      <c r="M969" s="675"/>
      <c r="N969" s="675"/>
      <c r="O969" s="675"/>
      <c r="P969" s="675"/>
      <c r="Q969" s="675"/>
      <c r="R969" s="675"/>
      <c r="S969" s="675"/>
      <c r="T969" s="675"/>
      <c r="U969" s="675"/>
      <c r="V969" s="675"/>
      <c r="W969" s="675"/>
      <c r="X969" s="675"/>
      <c r="Y969" s="675"/>
      <c r="Z969" s="675"/>
    </row>
    <row r="970" spans="1:26" ht="15">
      <c r="A970" s="675"/>
      <c r="B970" s="675"/>
      <c r="C970" s="675"/>
      <c r="D970" s="675"/>
      <c r="E970" s="675"/>
      <c r="F970" s="675"/>
      <c r="G970" s="675"/>
      <c r="H970" s="675"/>
      <c r="I970" s="675"/>
      <c r="J970" s="675"/>
      <c r="K970" s="675"/>
      <c r="L970" s="675"/>
      <c r="M970" s="675"/>
      <c r="N970" s="675"/>
      <c r="O970" s="675"/>
      <c r="P970" s="675"/>
      <c r="Q970" s="675"/>
      <c r="R970" s="675"/>
      <c r="S970" s="675"/>
      <c r="T970" s="675"/>
      <c r="U970" s="675"/>
      <c r="V970" s="675"/>
      <c r="W970" s="675"/>
      <c r="X970" s="675"/>
      <c r="Y970" s="675"/>
      <c r="Z970" s="675"/>
    </row>
    <row r="971" spans="1:26" ht="15">
      <c r="A971" s="675"/>
      <c r="B971" s="675"/>
      <c r="C971" s="675"/>
      <c r="D971" s="675"/>
      <c r="E971" s="675"/>
      <c r="F971" s="675"/>
      <c r="G971" s="675"/>
      <c r="H971" s="675"/>
      <c r="I971" s="675"/>
      <c r="J971" s="675"/>
      <c r="K971" s="675"/>
      <c r="L971" s="675"/>
      <c r="M971" s="675"/>
      <c r="N971" s="675"/>
      <c r="O971" s="675"/>
      <c r="P971" s="675"/>
      <c r="Q971" s="675"/>
      <c r="R971" s="675"/>
      <c r="S971" s="675"/>
      <c r="T971" s="675"/>
      <c r="U971" s="675"/>
      <c r="V971" s="675"/>
      <c r="W971" s="675"/>
      <c r="X971" s="675"/>
      <c r="Y971" s="675"/>
      <c r="Z971" s="675"/>
    </row>
    <row r="972" spans="1:26" ht="15">
      <c r="A972" s="675"/>
      <c r="B972" s="675"/>
      <c r="C972" s="675"/>
      <c r="D972" s="675"/>
      <c r="E972" s="675"/>
      <c r="F972" s="675"/>
      <c r="G972" s="675"/>
      <c r="H972" s="675"/>
      <c r="I972" s="675"/>
      <c r="J972" s="675"/>
      <c r="K972" s="675"/>
      <c r="L972" s="675"/>
      <c r="M972" s="675"/>
      <c r="N972" s="675"/>
      <c r="O972" s="675"/>
      <c r="P972" s="675"/>
      <c r="Q972" s="675"/>
      <c r="R972" s="675"/>
      <c r="S972" s="675"/>
      <c r="T972" s="675"/>
      <c r="U972" s="675"/>
      <c r="V972" s="675"/>
      <c r="W972" s="675"/>
      <c r="X972" s="675"/>
      <c r="Y972" s="675"/>
      <c r="Z972" s="675"/>
    </row>
    <row r="973" spans="1:26" ht="15">
      <c r="A973" s="675"/>
      <c r="B973" s="675"/>
      <c r="C973" s="675"/>
      <c r="D973" s="675"/>
      <c r="E973" s="675"/>
      <c r="F973" s="675"/>
      <c r="G973" s="675"/>
      <c r="H973" s="675"/>
      <c r="I973" s="675"/>
      <c r="J973" s="675"/>
      <c r="K973" s="675"/>
      <c r="L973" s="675"/>
      <c r="M973" s="675"/>
      <c r="N973" s="675"/>
      <c r="O973" s="675"/>
      <c r="P973" s="675"/>
      <c r="Q973" s="675"/>
      <c r="R973" s="675"/>
      <c r="S973" s="675"/>
      <c r="T973" s="675"/>
      <c r="U973" s="675"/>
      <c r="V973" s="675"/>
      <c r="W973" s="675"/>
      <c r="X973" s="675"/>
      <c r="Y973" s="675"/>
      <c r="Z973" s="675"/>
    </row>
    <row r="974" spans="1:26" ht="15">
      <c r="A974" s="675"/>
      <c r="B974" s="675"/>
      <c r="C974" s="675"/>
      <c r="D974" s="675"/>
      <c r="E974" s="675"/>
      <c r="F974" s="675"/>
      <c r="G974" s="675"/>
      <c r="H974" s="675"/>
      <c r="I974" s="675"/>
      <c r="J974" s="675"/>
      <c r="K974" s="675"/>
      <c r="L974" s="675"/>
      <c r="M974" s="675"/>
      <c r="N974" s="675"/>
      <c r="O974" s="675"/>
      <c r="P974" s="675"/>
      <c r="Q974" s="675"/>
      <c r="R974" s="675"/>
      <c r="S974" s="675"/>
      <c r="T974" s="675"/>
      <c r="U974" s="675"/>
      <c r="V974" s="675"/>
      <c r="W974" s="675"/>
      <c r="X974" s="675"/>
      <c r="Y974" s="675"/>
      <c r="Z974" s="675"/>
    </row>
    <row r="975" spans="1:26" ht="15">
      <c r="A975" s="675"/>
      <c r="B975" s="675"/>
      <c r="C975" s="675"/>
      <c r="D975" s="675"/>
      <c r="E975" s="675"/>
      <c r="F975" s="675"/>
      <c r="G975" s="675"/>
      <c r="H975" s="675"/>
      <c r="I975" s="675"/>
      <c r="J975" s="675"/>
      <c r="K975" s="675"/>
      <c r="L975" s="675"/>
      <c r="M975" s="675"/>
      <c r="N975" s="675"/>
      <c r="O975" s="675"/>
      <c r="P975" s="675"/>
      <c r="Q975" s="675"/>
      <c r="R975" s="675"/>
      <c r="S975" s="675"/>
      <c r="T975" s="675"/>
      <c r="U975" s="675"/>
      <c r="V975" s="675"/>
      <c r="W975" s="675"/>
      <c r="X975" s="675"/>
      <c r="Y975" s="675"/>
      <c r="Z975" s="675"/>
    </row>
    <row r="976" spans="1:26" ht="15">
      <c r="A976" s="675"/>
      <c r="B976" s="675"/>
      <c r="C976" s="675"/>
      <c r="D976" s="675"/>
      <c r="E976" s="675"/>
      <c r="F976" s="675"/>
      <c r="G976" s="675"/>
      <c r="H976" s="675"/>
      <c r="I976" s="675"/>
      <c r="J976" s="675"/>
      <c r="K976" s="675"/>
      <c r="L976" s="675"/>
      <c r="M976" s="675"/>
      <c r="N976" s="675"/>
      <c r="O976" s="675"/>
      <c r="P976" s="675"/>
      <c r="Q976" s="675"/>
      <c r="R976" s="675"/>
      <c r="S976" s="675"/>
      <c r="T976" s="675"/>
      <c r="U976" s="675"/>
      <c r="V976" s="675"/>
      <c r="W976" s="675"/>
      <c r="X976" s="675"/>
      <c r="Y976" s="675"/>
      <c r="Z976" s="675"/>
    </row>
    <row r="977" spans="1:26" ht="15">
      <c r="A977" s="675"/>
      <c r="B977" s="675"/>
      <c r="C977" s="675"/>
      <c r="D977" s="675"/>
      <c r="E977" s="675"/>
      <c r="F977" s="675"/>
      <c r="G977" s="675"/>
      <c r="H977" s="675"/>
      <c r="I977" s="675"/>
      <c r="J977" s="675"/>
      <c r="K977" s="675"/>
      <c r="L977" s="675"/>
      <c r="M977" s="675"/>
      <c r="N977" s="675"/>
      <c r="O977" s="675"/>
      <c r="P977" s="675"/>
      <c r="Q977" s="675"/>
      <c r="R977" s="675"/>
      <c r="S977" s="675"/>
      <c r="T977" s="675"/>
      <c r="U977" s="675"/>
      <c r="V977" s="675"/>
      <c r="W977" s="675"/>
      <c r="X977" s="675"/>
      <c r="Y977" s="675"/>
      <c r="Z977" s="675"/>
    </row>
    <row r="978" spans="1:26" ht="15">
      <c r="A978" s="675"/>
      <c r="B978" s="675"/>
      <c r="C978" s="675"/>
      <c r="D978" s="675"/>
      <c r="E978" s="675"/>
      <c r="F978" s="675"/>
      <c r="G978" s="675"/>
      <c r="H978" s="675"/>
      <c r="I978" s="675"/>
      <c r="J978" s="675"/>
      <c r="K978" s="675"/>
      <c r="L978" s="675"/>
      <c r="M978" s="675"/>
      <c r="N978" s="675"/>
      <c r="O978" s="675"/>
      <c r="P978" s="675"/>
      <c r="Q978" s="675"/>
      <c r="R978" s="675"/>
      <c r="S978" s="675"/>
      <c r="T978" s="675"/>
      <c r="U978" s="675"/>
      <c r="V978" s="675"/>
      <c r="W978" s="675"/>
      <c r="X978" s="675"/>
      <c r="Y978" s="675"/>
      <c r="Z978" s="675"/>
    </row>
    <row r="979" spans="1:26" ht="15">
      <c r="A979" s="675"/>
      <c r="B979" s="675"/>
      <c r="C979" s="675"/>
      <c r="D979" s="675"/>
      <c r="E979" s="675"/>
      <c r="F979" s="675"/>
      <c r="G979" s="675"/>
      <c r="H979" s="675"/>
      <c r="I979" s="675"/>
      <c r="J979" s="675"/>
      <c r="K979" s="675"/>
      <c r="L979" s="675"/>
      <c r="M979" s="675"/>
      <c r="N979" s="675"/>
      <c r="O979" s="675"/>
      <c r="P979" s="675"/>
      <c r="Q979" s="675"/>
      <c r="R979" s="675"/>
      <c r="S979" s="675"/>
      <c r="T979" s="675"/>
      <c r="U979" s="675"/>
      <c r="V979" s="675"/>
      <c r="W979" s="675"/>
      <c r="X979" s="675"/>
      <c r="Y979" s="675"/>
      <c r="Z979" s="675"/>
    </row>
    <row r="980" spans="1:26" ht="15">
      <c r="A980" s="675"/>
      <c r="B980" s="675"/>
      <c r="C980" s="675"/>
      <c r="D980" s="675"/>
      <c r="E980" s="675"/>
      <c r="F980" s="675"/>
      <c r="G980" s="675"/>
      <c r="H980" s="675"/>
      <c r="I980" s="675"/>
      <c r="J980" s="675"/>
      <c r="K980" s="675"/>
      <c r="L980" s="675"/>
      <c r="M980" s="675"/>
      <c r="N980" s="675"/>
      <c r="O980" s="675"/>
      <c r="P980" s="675"/>
      <c r="Q980" s="675"/>
      <c r="R980" s="675"/>
      <c r="S980" s="675"/>
      <c r="T980" s="675"/>
      <c r="U980" s="675"/>
      <c r="V980" s="675"/>
      <c r="W980" s="675"/>
      <c r="X980" s="675"/>
      <c r="Y980" s="675"/>
      <c r="Z980" s="675"/>
    </row>
    <row r="981" spans="1:26" ht="15">
      <c r="A981" s="675"/>
      <c r="B981" s="675"/>
      <c r="C981" s="675"/>
      <c r="D981" s="675"/>
      <c r="E981" s="675"/>
      <c r="F981" s="675"/>
      <c r="G981" s="675"/>
      <c r="H981" s="675"/>
      <c r="I981" s="675"/>
      <c r="J981" s="675"/>
      <c r="K981" s="675"/>
      <c r="L981" s="675"/>
      <c r="M981" s="675"/>
      <c r="N981" s="675"/>
      <c r="O981" s="675"/>
      <c r="P981" s="675"/>
      <c r="Q981" s="675"/>
      <c r="R981" s="675"/>
      <c r="S981" s="675"/>
      <c r="T981" s="675"/>
      <c r="U981" s="675"/>
      <c r="V981" s="675"/>
      <c r="W981" s="675"/>
      <c r="X981" s="675"/>
      <c r="Y981" s="675"/>
      <c r="Z981" s="675"/>
    </row>
    <row r="982" spans="1:26" ht="15">
      <c r="A982" s="675"/>
      <c r="B982" s="675"/>
      <c r="C982" s="675"/>
      <c r="D982" s="675"/>
      <c r="E982" s="675"/>
      <c r="F982" s="675"/>
      <c r="G982" s="675"/>
      <c r="H982" s="675"/>
      <c r="I982" s="675"/>
      <c r="J982" s="675"/>
      <c r="K982" s="675"/>
      <c r="L982" s="675"/>
      <c r="M982" s="675"/>
      <c r="N982" s="675"/>
      <c r="O982" s="675"/>
      <c r="P982" s="675"/>
      <c r="Q982" s="675"/>
      <c r="R982" s="675"/>
      <c r="S982" s="675"/>
      <c r="T982" s="675"/>
      <c r="U982" s="675"/>
      <c r="V982" s="675"/>
      <c r="W982" s="675"/>
      <c r="X982" s="675"/>
      <c r="Y982" s="675"/>
      <c r="Z982" s="675"/>
    </row>
    <row r="983" spans="1:26" ht="15">
      <c r="A983" s="675"/>
      <c r="B983" s="675"/>
      <c r="C983" s="675"/>
      <c r="D983" s="675"/>
      <c r="E983" s="675"/>
      <c r="F983" s="675"/>
      <c r="G983" s="675"/>
      <c r="H983" s="675"/>
      <c r="I983" s="675"/>
      <c r="J983" s="675"/>
      <c r="K983" s="675"/>
      <c r="L983" s="675"/>
      <c r="M983" s="675"/>
      <c r="N983" s="675"/>
      <c r="O983" s="675"/>
      <c r="P983" s="675"/>
      <c r="Q983" s="675"/>
      <c r="R983" s="675"/>
      <c r="S983" s="675"/>
      <c r="T983" s="675"/>
      <c r="U983" s="675"/>
      <c r="V983" s="675"/>
      <c r="W983" s="675"/>
      <c r="X983" s="675"/>
      <c r="Y983" s="675"/>
      <c r="Z983" s="675"/>
    </row>
    <row r="984" spans="1:26" ht="15">
      <c r="A984" s="675"/>
      <c r="B984" s="675"/>
      <c r="C984" s="675"/>
      <c r="D984" s="675"/>
      <c r="E984" s="675"/>
      <c r="F984" s="675"/>
      <c r="G984" s="675"/>
      <c r="H984" s="675"/>
      <c r="I984" s="675"/>
      <c r="J984" s="675"/>
      <c r="K984" s="675"/>
      <c r="L984" s="675"/>
      <c r="M984" s="675"/>
      <c r="N984" s="675"/>
      <c r="O984" s="675"/>
      <c r="P984" s="675"/>
      <c r="Q984" s="675"/>
      <c r="R984" s="675"/>
      <c r="S984" s="675"/>
      <c r="T984" s="675"/>
      <c r="U984" s="675"/>
      <c r="V984" s="675"/>
      <c r="W984" s="675"/>
      <c r="X984" s="675"/>
      <c r="Y984" s="675"/>
      <c r="Z984" s="675"/>
    </row>
    <row r="985" spans="1:26" ht="15">
      <c r="A985" s="675"/>
      <c r="B985" s="675"/>
      <c r="C985" s="675"/>
      <c r="D985" s="675"/>
      <c r="E985" s="675"/>
      <c r="F985" s="675"/>
      <c r="G985" s="675"/>
      <c r="H985" s="675"/>
      <c r="I985" s="675"/>
      <c r="J985" s="675"/>
      <c r="K985" s="675"/>
      <c r="L985" s="675"/>
      <c r="M985" s="675"/>
      <c r="N985" s="675"/>
      <c r="O985" s="675"/>
      <c r="P985" s="675"/>
      <c r="Q985" s="675"/>
      <c r="R985" s="675"/>
      <c r="S985" s="675"/>
      <c r="T985" s="675"/>
      <c r="U985" s="675"/>
      <c r="V985" s="675"/>
      <c r="W985" s="675"/>
      <c r="X985" s="675"/>
      <c r="Y985" s="675"/>
      <c r="Z985" s="675"/>
    </row>
    <row r="986" spans="1:26" ht="15">
      <c r="A986" s="675"/>
      <c r="B986" s="675"/>
      <c r="C986" s="675"/>
      <c r="D986" s="675"/>
      <c r="E986" s="675"/>
      <c r="F986" s="675"/>
      <c r="G986" s="675"/>
      <c r="H986" s="675"/>
      <c r="I986" s="675"/>
      <c r="J986" s="675"/>
      <c r="K986" s="675"/>
      <c r="L986" s="675"/>
      <c r="M986" s="675"/>
      <c r="N986" s="675"/>
      <c r="O986" s="675"/>
      <c r="P986" s="675"/>
      <c r="Q986" s="675"/>
      <c r="R986" s="675"/>
      <c r="S986" s="675"/>
      <c r="T986" s="675"/>
      <c r="U986" s="675"/>
      <c r="V986" s="675"/>
      <c r="W986" s="675"/>
      <c r="X986" s="675"/>
      <c r="Y986" s="675"/>
      <c r="Z986" s="675"/>
    </row>
    <row r="987" spans="1:26" ht="15">
      <c r="A987" s="675"/>
      <c r="B987" s="675"/>
      <c r="C987" s="675"/>
      <c r="D987" s="675"/>
      <c r="E987" s="675"/>
      <c r="F987" s="675"/>
      <c r="G987" s="675"/>
      <c r="H987" s="675"/>
      <c r="I987" s="675"/>
      <c r="J987" s="675"/>
      <c r="K987" s="675"/>
      <c r="L987" s="675"/>
      <c r="M987" s="675"/>
      <c r="N987" s="675"/>
      <c r="O987" s="675"/>
      <c r="P987" s="675"/>
      <c r="Q987" s="675"/>
      <c r="R987" s="675"/>
      <c r="S987" s="675"/>
      <c r="T987" s="675"/>
      <c r="U987" s="675"/>
      <c r="V987" s="675"/>
      <c r="W987" s="675"/>
      <c r="X987" s="675"/>
      <c r="Y987" s="675"/>
      <c r="Z987" s="675"/>
    </row>
    <row r="988" spans="1:26" ht="15">
      <c r="A988" s="675"/>
      <c r="B988" s="675"/>
      <c r="C988" s="675"/>
      <c r="D988" s="675"/>
      <c r="E988" s="675"/>
      <c r="F988" s="675"/>
      <c r="G988" s="675"/>
      <c r="H988" s="675"/>
      <c r="I988" s="675"/>
      <c r="J988" s="675"/>
      <c r="K988" s="675"/>
      <c r="L988" s="675"/>
      <c r="M988" s="675"/>
      <c r="N988" s="675"/>
      <c r="O988" s="675"/>
      <c r="P988" s="675"/>
      <c r="Q988" s="675"/>
      <c r="R988" s="675"/>
      <c r="S988" s="675"/>
      <c r="T988" s="675"/>
      <c r="U988" s="675"/>
      <c r="V988" s="675"/>
      <c r="W988" s="675"/>
      <c r="X988" s="675"/>
      <c r="Y988" s="675"/>
      <c r="Z988" s="675"/>
    </row>
    <row r="989" spans="1:26" ht="15">
      <c r="A989" s="675"/>
      <c r="B989" s="675"/>
      <c r="C989" s="675"/>
      <c r="D989" s="675"/>
      <c r="E989" s="675"/>
      <c r="F989" s="675"/>
      <c r="G989" s="675"/>
      <c r="H989" s="675"/>
      <c r="I989" s="675"/>
      <c r="J989" s="675"/>
      <c r="K989" s="675"/>
      <c r="L989" s="675"/>
      <c r="M989" s="675"/>
      <c r="N989" s="675"/>
      <c r="O989" s="675"/>
      <c r="P989" s="675"/>
      <c r="Q989" s="675"/>
      <c r="R989" s="675"/>
      <c r="S989" s="675"/>
      <c r="T989" s="675"/>
      <c r="U989" s="675"/>
      <c r="V989" s="675"/>
      <c r="W989" s="675"/>
      <c r="X989" s="675"/>
      <c r="Y989" s="675"/>
      <c r="Z989" s="675"/>
    </row>
    <row r="990" spans="1:26" ht="15">
      <c r="A990" s="675"/>
      <c r="B990" s="675"/>
      <c r="C990" s="675"/>
      <c r="D990" s="675"/>
      <c r="E990" s="675"/>
      <c r="F990" s="675"/>
      <c r="G990" s="675"/>
      <c r="H990" s="675"/>
      <c r="I990" s="675"/>
      <c r="J990" s="675"/>
      <c r="K990" s="675"/>
      <c r="L990" s="675"/>
      <c r="M990" s="675"/>
      <c r="N990" s="675"/>
      <c r="O990" s="675"/>
      <c r="P990" s="675"/>
      <c r="Q990" s="675"/>
      <c r="R990" s="675"/>
      <c r="S990" s="675"/>
      <c r="T990" s="675"/>
      <c r="U990" s="675"/>
      <c r="V990" s="675"/>
      <c r="W990" s="675"/>
      <c r="X990" s="675"/>
      <c r="Y990" s="675"/>
      <c r="Z990" s="675"/>
    </row>
    <row r="991" spans="1:26" ht="15">
      <c r="A991" s="675"/>
      <c r="B991" s="675"/>
      <c r="C991" s="675"/>
      <c r="D991" s="675"/>
      <c r="E991" s="675"/>
      <c r="F991" s="675"/>
      <c r="G991" s="675"/>
      <c r="H991" s="675"/>
      <c r="I991" s="675"/>
      <c r="J991" s="675"/>
      <c r="K991" s="675"/>
      <c r="L991" s="675"/>
      <c r="M991" s="675"/>
      <c r="N991" s="675"/>
      <c r="O991" s="675"/>
      <c r="P991" s="675"/>
      <c r="Q991" s="675"/>
      <c r="R991" s="675"/>
      <c r="S991" s="675"/>
      <c r="T991" s="675"/>
      <c r="U991" s="675"/>
      <c r="V991" s="675"/>
      <c r="W991" s="675"/>
      <c r="X991" s="675"/>
      <c r="Y991" s="675"/>
      <c r="Z991" s="675"/>
    </row>
    <row r="992" spans="1:26" ht="15">
      <c r="A992" s="675"/>
      <c r="B992" s="675"/>
      <c r="C992" s="675"/>
      <c r="D992" s="675"/>
      <c r="E992" s="675"/>
      <c r="F992" s="675"/>
      <c r="G992" s="675"/>
      <c r="H992" s="675"/>
      <c r="I992" s="675"/>
      <c r="J992" s="675"/>
      <c r="K992" s="675"/>
      <c r="L992" s="675"/>
      <c r="M992" s="675"/>
      <c r="N992" s="675"/>
      <c r="O992" s="675"/>
      <c r="P992" s="675"/>
      <c r="Q992" s="675"/>
      <c r="R992" s="675"/>
      <c r="S992" s="675"/>
      <c r="T992" s="675"/>
      <c r="U992" s="675"/>
      <c r="V992" s="675"/>
      <c r="W992" s="675"/>
      <c r="X992" s="675"/>
      <c r="Y992" s="675"/>
      <c r="Z992" s="675"/>
    </row>
    <row r="993" spans="1:26" ht="15">
      <c r="A993" s="675"/>
      <c r="B993" s="675"/>
      <c r="C993" s="675"/>
      <c r="D993" s="675"/>
      <c r="E993" s="675"/>
      <c r="F993" s="675"/>
      <c r="G993" s="675"/>
      <c r="H993" s="675"/>
      <c r="I993" s="675"/>
      <c r="J993" s="675"/>
      <c r="K993" s="675"/>
      <c r="L993" s="675"/>
      <c r="M993" s="675"/>
      <c r="N993" s="675"/>
      <c r="O993" s="675"/>
      <c r="P993" s="675"/>
      <c r="Q993" s="675"/>
      <c r="R993" s="675"/>
      <c r="S993" s="675"/>
      <c r="T993" s="675"/>
      <c r="U993" s="675"/>
      <c r="V993" s="675"/>
      <c r="W993" s="675"/>
      <c r="X993" s="675"/>
      <c r="Y993" s="675"/>
      <c r="Z993" s="675"/>
    </row>
    <row r="994" spans="1:26" ht="15">
      <c r="A994" s="675"/>
      <c r="B994" s="675"/>
      <c r="C994" s="675"/>
      <c r="D994" s="675"/>
      <c r="E994" s="675"/>
      <c r="F994" s="675"/>
      <c r="G994" s="675"/>
      <c r="H994" s="675"/>
      <c r="I994" s="675"/>
      <c r="J994" s="675"/>
      <c r="K994" s="675"/>
      <c r="L994" s="675"/>
      <c r="M994" s="675"/>
      <c r="N994" s="675"/>
      <c r="O994" s="675"/>
      <c r="P994" s="675"/>
      <c r="Q994" s="675"/>
      <c r="R994" s="675"/>
      <c r="S994" s="675"/>
      <c r="T994" s="675"/>
      <c r="U994" s="675"/>
      <c r="V994" s="675"/>
      <c r="W994" s="675"/>
      <c r="X994" s="675"/>
      <c r="Y994" s="675"/>
      <c r="Z994" s="675"/>
    </row>
    <row r="995" spans="1:26" ht="15">
      <c r="A995" s="675"/>
      <c r="B995" s="675"/>
      <c r="C995" s="675"/>
      <c r="D995" s="675"/>
      <c r="E995" s="675"/>
      <c r="F995" s="675"/>
      <c r="G995" s="675"/>
      <c r="H995" s="675"/>
      <c r="I995" s="675"/>
      <c r="J995" s="675"/>
      <c r="K995" s="675"/>
      <c r="L995" s="675"/>
      <c r="M995" s="675"/>
      <c r="N995" s="675"/>
      <c r="O995" s="675"/>
      <c r="P995" s="675"/>
      <c r="Q995" s="675"/>
      <c r="R995" s="675"/>
      <c r="S995" s="675"/>
      <c r="T995" s="675"/>
      <c r="U995" s="675"/>
      <c r="V995" s="675"/>
      <c r="W995" s="675"/>
      <c r="X995" s="675"/>
      <c r="Y995" s="675"/>
      <c r="Z995" s="675"/>
    </row>
    <row r="996" spans="1:26" ht="15">
      <c r="A996" s="675"/>
      <c r="B996" s="675"/>
      <c r="C996" s="675"/>
      <c r="D996" s="675"/>
      <c r="E996" s="675"/>
      <c r="F996" s="675"/>
      <c r="G996" s="675"/>
      <c r="H996" s="675"/>
      <c r="I996" s="675"/>
      <c r="J996" s="675"/>
      <c r="K996" s="675"/>
      <c r="L996" s="675"/>
      <c r="M996" s="675"/>
      <c r="N996" s="675"/>
      <c r="O996" s="675"/>
      <c r="P996" s="675"/>
      <c r="Q996" s="675"/>
      <c r="R996" s="675"/>
      <c r="S996" s="675"/>
      <c r="T996" s="675"/>
      <c r="U996" s="675"/>
      <c r="V996" s="675"/>
      <c r="W996" s="675"/>
      <c r="X996" s="675"/>
      <c r="Y996" s="675"/>
      <c r="Z996" s="675"/>
    </row>
    <row r="997" spans="1:26" ht="15">
      <c r="A997" s="675"/>
      <c r="B997" s="675"/>
      <c r="C997" s="675"/>
      <c r="D997" s="675"/>
      <c r="E997" s="675"/>
      <c r="F997" s="675"/>
      <c r="G997" s="675"/>
      <c r="H997" s="675"/>
      <c r="I997" s="675"/>
      <c r="J997" s="675"/>
      <c r="K997" s="675"/>
      <c r="L997" s="675"/>
      <c r="M997" s="675"/>
      <c r="N997" s="675"/>
      <c r="O997" s="675"/>
      <c r="P997" s="675"/>
      <c r="Q997" s="675"/>
      <c r="R997" s="675"/>
      <c r="S997" s="675"/>
      <c r="T997" s="675"/>
      <c r="U997" s="675"/>
      <c r="V997" s="675"/>
      <c r="W997" s="675"/>
      <c r="X997" s="675"/>
      <c r="Y997" s="675"/>
      <c r="Z997" s="675"/>
    </row>
    <row r="998" spans="1:26" ht="15">
      <c r="A998" s="675"/>
      <c r="B998" s="675"/>
      <c r="C998" s="675"/>
      <c r="D998" s="675"/>
      <c r="E998" s="675"/>
      <c r="F998" s="675"/>
      <c r="G998" s="675"/>
      <c r="H998" s="675"/>
      <c r="I998" s="675"/>
      <c r="J998" s="675"/>
      <c r="K998" s="675"/>
      <c r="L998" s="675"/>
      <c r="M998" s="675"/>
      <c r="N998" s="675"/>
      <c r="O998" s="675"/>
      <c r="P998" s="675"/>
      <c r="Q998" s="675"/>
      <c r="R998" s="675"/>
      <c r="S998" s="675"/>
      <c r="T998" s="675"/>
      <c r="U998" s="675"/>
      <c r="V998" s="675"/>
      <c r="W998" s="675"/>
      <c r="X998" s="675"/>
      <c r="Y998" s="675"/>
      <c r="Z998" s="675"/>
    </row>
    <row r="999" spans="1:26" ht="15">
      <c r="A999" s="675"/>
      <c r="B999" s="675"/>
      <c r="C999" s="675"/>
      <c r="D999" s="675"/>
      <c r="E999" s="675"/>
      <c r="F999" s="675"/>
      <c r="G999" s="675"/>
      <c r="H999" s="675"/>
      <c r="I999" s="675"/>
      <c r="J999" s="675"/>
      <c r="K999" s="675"/>
      <c r="L999" s="675"/>
      <c r="M999" s="675"/>
      <c r="N999" s="675"/>
      <c r="O999" s="675"/>
      <c r="P999" s="675"/>
      <c r="Q999" s="675"/>
      <c r="R999" s="675"/>
      <c r="S999" s="675"/>
      <c r="T999" s="675"/>
      <c r="U999" s="675"/>
      <c r="V999" s="675"/>
      <c r="W999" s="675"/>
      <c r="X999" s="675"/>
      <c r="Y999" s="675"/>
      <c r="Z999" s="675"/>
    </row>
    <row r="1000" spans="1:26" ht="15">
      <c r="A1000" s="675"/>
      <c r="B1000" s="675"/>
      <c r="C1000" s="675"/>
      <c r="D1000" s="675"/>
      <c r="E1000" s="675"/>
      <c r="F1000" s="675"/>
      <c r="G1000" s="675"/>
      <c r="H1000" s="675"/>
      <c r="I1000" s="675"/>
      <c r="J1000" s="675"/>
      <c r="K1000" s="675"/>
      <c r="L1000" s="675"/>
      <c r="M1000" s="675"/>
      <c r="N1000" s="675"/>
      <c r="O1000" s="675"/>
      <c r="P1000" s="675"/>
      <c r="Q1000" s="675"/>
      <c r="R1000" s="675"/>
      <c r="S1000" s="675"/>
      <c r="T1000" s="675"/>
      <c r="U1000" s="675"/>
      <c r="V1000" s="675"/>
      <c r="W1000" s="675"/>
      <c r="X1000" s="675"/>
      <c r="Y1000" s="675"/>
      <c r="Z1000" s="675"/>
    </row>
    <row r="1001" spans="1:26" ht="15">
      <c r="A1001" s="675"/>
      <c r="B1001" s="675"/>
      <c r="C1001" s="675"/>
      <c r="D1001" s="675"/>
      <c r="E1001" s="675"/>
      <c r="F1001" s="675"/>
      <c r="G1001" s="675"/>
      <c r="H1001" s="675"/>
      <c r="I1001" s="675"/>
      <c r="J1001" s="675"/>
      <c r="K1001" s="675"/>
      <c r="L1001" s="675"/>
      <c r="M1001" s="675"/>
      <c r="N1001" s="675"/>
      <c r="O1001" s="675"/>
      <c r="P1001" s="675"/>
      <c r="Q1001" s="675"/>
      <c r="R1001" s="675"/>
      <c r="S1001" s="675"/>
      <c r="T1001" s="675"/>
      <c r="U1001" s="675"/>
      <c r="V1001" s="675"/>
      <c r="W1001" s="675"/>
      <c r="X1001" s="675"/>
      <c r="Y1001" s="675"/>
      <c r="Z1001" s="675"/>
    </row>
  </sheetData>
  <mergeCells count="10">
    <mergeCell ref="G42:M42"/>
    <mergeCell ref="G43:M43"/>
    <mergeCell ref="B51:F51"/>
    <mergeCell ref="B1:C1"/>
    <mergeCell ref="E2:F2"/>
    <mergeCell ref="B4:F4"/>
    <mergeCell ref="B13:F13"/>
    <mergeCell ref="G21:M21"/>
    <mergeCell ref="B38:E38"/>
    <mergeCell ref="B41:F41"/>
  </mergeCells>
  <pageMargins left="0.19685039370078741" right="0.19685039370078741" top="0.19685039370078741" bottom="0.19685039370078741" header="0" footer="0"/>
  <pageSetup paperSize="9" fitToHeight="0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Z1000"/>
  <sheetViews>
    <sheetView workbookViewId="0"/>
  </sheetViews>
  <sheetFormatPr defaultColWidth="14.42578125" defaultRowHeight="15.75" customHeight="1"/>
  <cols>
    <col min="1" max="1" width="21.5703125" customWidth="1"/>
    <col min="2" max="2" width="34.28515625" customWidth="1"/>
    <col min="3" max="3" width="17.7109375" customWidth="1"/>
    <col min="4" max="4" width="15" customWidth="1"/>
    <col min="5" max="5" width="10.85546875" customWidth="1"/>
    <col min="6" max="6" width="14.140625" customWidth="1"/>
    <col min="7" max="7" width="13.85546875" customWidth="1"/>
    <col min="8" max="26" width="9.140625" customWidth="1"/>
  </cols>
  <sheetData>
    <row r="1" spans="1:26" ht="50.25" customHeight="1">
      <c r="A1" s="1463" t="s">
        <v>2184</v>
      </c>
      <c r="B1" s="1242"/>
      <c r="C1" s="1242"/>
      <c r="D1" s="711"/>
      <c r="E1" s="711"/>
      <c r="F1" s="1464" t="s">
        <v>2185</v>
      </c>
      <c r="G1" s="1242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711"/>
      <c r="W1" s="711"/>
      <c r="X1" s="711"/>
      <c r="Y1" s="711"/>
      <c r="Z1" s="711"/>
    </row>
    <row r="2" spans="1:26" ht="22.5" customHeight="1">
      <c r="A2" s="1201" t="s">
        <v>3</v>
      </c>
      <c r="B2" s="1201" t="s">
        <v>2186</v>
      </c>
      <c r="C2" s="1201" t="s">
        <v>228</v>
      </c>
      <c r="D2" s="1201" t="s">
        <v>935</v>
      </c>
      <c r="E2" s="1202" t="s">
        <v>453</v>
      </c>
      <c r="F2" s="1203" t="s">
        <v>689</v>
      </c>
      <c r="G2" s="1202" t="s">
        <v>11</v>
      </c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  <c r="T2" s="711"/>
      <c r="U2" s="711"/>
      <c r="V2" s="711"/>
      <c r="W2" s="711"/>
      <c r="X2" s="711"/>
      <c r="Y2" s="711"/>
      <c r="Z2" s="711"/>
    </row>
    <row r="3" spans="1:26" ht="78" customHeight="1">
      <c r="A3" s="1169" t="s">
        <v>2187</v>
      </c>
      <c r="B3" s="1169"/>
      <c r="C3" s="1045" t="s">
        <v>2188</v>
      </c>
      <c r="D3" s="1045" t="s">
        <v>2189</v>
      </c>
      <c r="E3" s="1204">
        <v>150000</v>
      </c>
      <c r="F3" s="657">
        <v>127500</v>
      </c>
      <c r="G3" s="1205">
        <v>90980</v>
      </c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1"/>
      <c r="Z3" s="711"/>
    </row>
    <row r="4" spans="1:26" ht="90.75" customHeight="1">
      <c r="A4" s="1206" t="s">
        <v>2190</v>
      </c>
      <c r="B4" s="1207"/>
      <c r="C4" s="1205" t="s">
        <v>2191</v>
      </c>
      <c r="D4" s="712" t="s">
        <v>2192</v>
      </c>
      <c r="E4" s="1204">
        <v>26598</v>
      </c>
      <c r="F4" s="1208">
        <f t="shared" ref="F4:F8" si="0">E4*0.75</f>
        <v>19948.5</v>
      </c>
      <c r="G4" s="1205">
        <v>17192000</v>
      </c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</row>
    <row r="5" spans="1:26" ht="78.75" customHeight="1">
      <c r="A5" s="721" t="s">
        <v>2193</v>
      </c>
      <c r="B5" s="1207"/>
      <c r="C5" s="1205" t="s">
        <v>2194</v>
      </c>
      <c r="D5" s="712" t="s">
        <v>2195</v>
      </c>
      <c r="E5" s="506">
        <v>19448</v>
      </c>
      <c r="F5" s="1208">
        <f t="shared" si="0"/>
        <v>14586</v>
      </c>
      <c r="G5" s="1205">
        <v>17190655</v>
      </c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</row>
    <row r="6" spans="1:26" ht="91.5" customHeight="1">
      <c r="A6" s="721" t="s">
        <v>2196</v>
      </c>
      <c r="B6" s="713"/>
      <c r="C6" s="1205" t="s">
        <v>2197</v>
      </c>
      <c r="D6" s="1210" t="s">
        <v>2198</v>
      </c>
      <c r="E6" s="657">
        <v>12870</v>
      </c>
      <c r="F6" s="1208">
        <f t="shared" si="0"/>
        <v>9652.5</v>
      </c>
      <c r="G6" s="1205">
        <v>17185442</v>
      </c>
      <c r="H6" s="711"/>
      <c r="I6" s="711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</row>
    <row r="7" spans="1:26" ht="82.5" customHeight="1">
      <c r="A7" s="1211" t="s">
        <v>2199</v>
      </c>
      <c r="B7" s="1212"/>
      <c r="C7" s="721" t="s">
        <v>2200</v>
      </c>
      <c r="D7" s="1210" t="s">
        <v>2201</v>
      </c>
      <c r="E7" s="1213">
        <v>19734</v>
      </c>
      <c r="F7" s="1208">
        <f t="shared" si="0"/>
        <v>14800.5</v>
      </c>
      <c r="G7" s="721">
        <v>17197223</v>
      </c>
      <c r="H7" s="1209"/>
      <c r="I7" s="1209"/>
      <c r="J7" s="1209"/>
      <c r="K7" s="1209"/>
      <c r="L7" s="1209"/>
      <c r="M7" s="1209"/>
      <c r="N7" s="1209"/>
      <c r="O7" s="1209"/>
      <c r="P7" s="1209"/>
      <c r="Q7" s="1209"/>
      <c r="R7" s="1209"/>
      <c r="S7" s="1209"/>
      <c r="T7" s="1209"/>
      <c r="U7" s="1209"/>
      <c r="V7" s="1209"/>
      <c r="W7" s="1209"/>
      <c r="X7" s="1209"/>
      <c r="Y7" s="1209"/>
      <c r="Z7" s="1209"/>
    </row>
    <row r="8" spans="1:26" ht="84" customHeight="1">
      <c r="A8" s="692" t="s">
        <v>2202</v>
      </c>
      <c r="B8" s="1214"/>
      <c r="C8" s="692" t="s">
        <v>2203</v>
      </c>
      <c r="D8" s="1215" t="s">
        <v>2201</v>
      </c>
      <c r="E8" s="506">
        <v>19305</v>
      </c>
      <c r="F8" s="1208">
        <f t="shared" si="0"/>
        <v>14478.75</v>
      </c>
      <c r="G8" s="692">
        <v>17609669</v>
      </c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</row>
    <row r="9" spans="1:26" ht="15">
      <c r="A9" s="711"/>
      <c r="B9" s="711"/>
      <c r="C9" s="711"/>
      <c r="D9" s="711"/>
      <c r="E9" s="711"/>
      <c r="F9" s="1216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</row>
    <row r="10" spans="1:26" ht="15">
      <c r="A10" s="711"/>
      <c r="B10" s="711"/>
      <c r="C10" s="711"/>
      <c r="D10" s="711"/>
      <c r="E10" s="711"/>
      <c r="F10" s="1216"/>
      <c r="G10" s="711"/>
      <c r="H10" s="711"/>
      <c r="I10" s="711"/>
      <c r="J10" s="711"/>
      <c r="K10" s="711"/>
      <c r="L10" s="711"/>
      <c r="M10" s="711"/>
      <c r="N10" s="711"/>
      <c r="O10" s="711"/>
      <c r="P10" s="711"/>
      <c r="Q10" s="711"/>
      <c r="R10" s="711"/>
      <c r="S10" s="711"/>
      <c r="T10" s="711"/>
      <c r="U10" s="711"/>
      <c r="V10" s="711"/>
      <c r="W10" s="711"/>
      <c r="X10" s="711"/>
      <c r="Y10" s="711"/>
      <c r="Z10" s="711"/>
    </row>
    <row r="11" spans="1:26" ht="15">
      <c r="A11" s="711"/>
      <c r="B11" s="711"/>
      <c r="C11" s="711"/>
      <c r="D11" s="711"/>
      <c r="E11" s="711"/>
      <c r="F11" s="1216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</row>
    <row r="12" spans="1:26" ht="15">
      <c r="A12" s="711"/>
      <c r="B12" s="711"/>
      <c r="C12" s="711"/>
      <c r="D12" s="711"/>
      <c r="E12" s="711"/>
      <c r="F12" s="1216"/>
      <c r="G12" s="711"/>
      <c r="H12" s="711"/>
      <c r="I12" s="711"/>
      <c r="J12" s="711"/>
      <c r="K12" s="711"/>
      <c r="L12" s="711"/>
      <c r="M12" s="711"/>
      <c r="N12" s="711"/>
      <c r="O12" s="711"/>
      <c r="P12" s="711"/>
      <c r="Q12" s="711"/>
      <c r="R12" s="711"/>
      <c r="S12" s="711"/>
      <c r="T12" s="711"/>
      <c r="U12" s="711"/>
      <c r="V12" s="711"/>
      <c r="W12" s="711"/>
      <c r="X12" s="711"/>
      <c r="Y12" s="711"/>
      <c r="Z12" s="711"/>
    </row>
    <row r="13" spans="1:26" ht="15">
      <c r="A13" s="711"/>
      <c r="B13" s="711"/>
      <c r="C13" s="711"/>
      <c r="D13" s="711"/>
      <c r="E13" s="711"/>
      <c r="F13" s="1216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</row>
    <row r="14" spans="1:26" ht="15">
      <c r="A14" s="711"/>
      <c r="B14" s="711"/>
      <c r="C14" s="711"/>
      <c r="D14" s="711"/>
      <c r="E14" s="711"/>
      <c r="F14" s="1216"/>
      <c r="G14" s="711"/>
      <c r="H14" s="711"/>
      <c r="I14" s="711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</row>
    <row r="15" spans="1:26" ht="15">
      <c r="A15" s="711"/>
      <c r="B15" s="711"/>
      <c r="C15" s="711"/>
      <c r="D15" s="711"/>
      <c r="E15" s="711"/>
      <c r="F15" s="1216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</row>
    <row r="16" spans="1:26" ht="15">
      <c r="A16" s="711"/>
      <c r="B16" s="711"/>
      <c r="C16" s="711"/>
      <c r="D16" s="711"/>
      <c r="E16" s="711"/>
      <c r="F16" s="1216"/>
      <c r="G16" s="711"/>
      <c r="H16" s="711"/>
      <c r="I16" s="711"/>
      <c r="J16" s="711"/>
      <c r="K16" s="711"/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</row>
    <row r="17" spans="1:26" ht="15">
      <c r="A17" s="711"/>
      <c r="B17" s="711"/>
      <c r="C17" s="711"/>
      <c r="D17" s="711"/>
      <c r="E17" s="711"/>
      <c r="F17" s="1216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</row>
    <row r="18" spans="1:26" ht="15">
      <c r="A18" s="711"/>
      <c r="B18" s="711"/>
      <c r="C18" s="711"/>
      <c r="D18" s="711"/>
      <c r="E18" s="711"/>
      <c r="F18" s="1216"/>
      <c r="G18" s="711"/>
      <c r="H18" s="711"/>
      <c r="I18" s="711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711"/>
      <c r="W18" s="711"/>
      <c r="X18" s="711"/>
      <c r="Y18" s="711"/>
      <c r="Z18" s="711"/>
    </row>
    <row r="19" spans="1:26" ht="15">
      <c r="A19" s="711"/>
      <c r="B19" s="711"/>
      <c r="C19" s="711"/>
      <c r="D19" s="711"/>
      <c r="E19" s="711"/>
      <c r="F19" s="1216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</row>
    <row r="20" spans="1:26" ht="15">
      <c r="A20" s="711"/>
      <c r="B20" s="711"/>
      <c r="C20" s="711"/>
      <c r="D20" s="711"/>
      <c r="E20" s="711"/>
      <c r="F20" s="1216"/>
      <c r="G20" s="711"/>
      <c r="H20" s="711"/>
      <c r="I20" s="711"/>
      <c r="J20" s="711"/>
      <c r="K20" s="711"/>
      <c r="L20" s="711"/>
      <c r="M20" s="711"/>
      <c r="N20" s="711"/>
      <c r="O20" s="711"/>
      <c r="P20" s="711"/>
      <c r="Q20" s="711"/>
      <c r="R20" s="711"/>
      <c r="S20" s="711"/>
      <c r="T20" s="711"/>
      <c r="U20" s="711"/>
      <c r="V20" s="711"/>
      <c r="W20" s="711"/>
      <c r="X20" s="711"/>
      <c r="Y20" s="711"/>
      <c r="Z20" s="711"/>
    </row>
    <row r="21" spans="1:26" ht="15">
      <c r="A21" s="711"/>
      <c r="B21" s="711"/>
      <c r="C21" s="711"/>
      <c r="D21" s="711"/>
      <c r="E21" s="711"/>
      <c r="F21" s="1216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</row>
    <row r="22" spans="1:26" ht="15">
      <c r="A22" s="711"/>
      <c r="B22" s="711"/>
      <c r="C22" s="711"/>
      <c r="D22" s="711"/>
      <c r="E22" s="711"/>
      <c r="F22" s="1216"/>
      <c r="G22" s="711"/>
      <c r="H22" s="711"/>
      <c r="I22" s="711"/>
      <c r="J22" s="711"/>
      <c r="K22" s="711"/>
      <c r="L22" s="711"/>
      <c r="M22" s="711"/>
      <c r="N22" s="711"/>
      <c r="O22" s="711"/>
      <c r="P22" s="711"/>
      <c r="Q22" s="711"/>
      <c r="R22" s="711"/>
      <c r="S22" s="711"/>
      <c r="T22" s="711"/>
      <c r="U22" s="711"/>
      <c r="V22" s="711"/>
      <c r="W22" s="711"/>
      <c r="X22" s="711"/>
      <c r="Y22" s="711"/>
      <c r="Z22" s="711"/>
    </row>
    <row r="23" spans="1:26" ht="15">
      <c r="A23" s="711"/>
      <c r="B23" s="711"/>
      <c r="C23" s="711"/>
      <c r="D23" s="711"/>
      <c r="E23" s="711"/>
      <c r="F23" s="1216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</row>
    <row r="24" spans="1:26" ht="15">
      <c r="A24" s="711"/>
      <c r="B24" s="711"/>
      <c r="C24" s="711"/>
      <c r="D24" s="711"/>
      <c r="E24" s="711"/>
      <c r="F24" s="1216"/>
      <c r="G24" s="711"/>
      <c r="H24" s="711"/>
      <c r="I24" s="711"/>
      <c r="J24" s="711"/>
      <c r="K24" s="711"/>
      <c r="L24" s="711"/>
      <c r="M24" s="711"/>
      <c r="N24" s="711"/>
      <c r="O24" s="711"/>
      <c r="P24" s="711"/>
      <c r="Q24" s="711"/>
      <c r="R24" s="711"/>
      <c r="S24" s="711"/>
      <c r="T24" s="711"/>
      <c r="U24" s="711"/>
      <c r="V24" s="711"/>
      <c r="W24" s="711"/>
      <c r="X24" s="711"/>
      <c r="Y24" s="711"/>
      <c r="Z24" s="711"/>
    </row>
    <row r="25" spans="1:26" ht="15">
      <c r="A25" s="711"/>
      <c r="B25" s="711"/>
      <c r="C25" s="711"/>
      <c r="D25" s="711"/>
      <c r="E25" s="711"/>
      <c r="F25" s="1216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</row>
    <row r="26" spans="1:26" ht="15">
      <c r="A26" s="711"/>
      <c r="B26" s="711"/>
      <c r="C26" s="711"/>
      <c r="D26" s="711"/>
      <c r="E26" s="711"/>
      <c r="F26" s="1216"/>
      <c r="G26" s="711"/>
      <c r="H26" s="711"/>
      <c r="I26" s="711"/>
      <c r="J26" s="711"/>
      <c r="K26" s="711"/>
      <c r="L26" s="711"/>
      <c r="M26" s="711"/>
      <c r="N26" s="711"/>
      <c r="O26" s="711"/>
      <c r="P26" s="711"/>
      <c r="Q26" s="711"/>
      <c r="R26" s="711"/>
      <c r="S26" s="711"/>
      <c r="T26" s="711"/>
      <c r="U26" s="711"/>
      <c r="V26" s="711"/>
      <c r="W26" s="711"/>
      <c r="X26" s="711"/>
      <c r="Y26" s="711"/>
      <c r="Z26" s="711"/>
    </row>
    <row r="27" spans="1:26" ht="15">
      <c r="A27" s="711"/>
      <c r="B27" s="711"/>
      <c r="C27" s="711"/>
      <c r="D27" s="711"/>
      <c r="E27" s="711"/>
      <c r="F27" s="1216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</row>
    <row r="28" spans="1:26" ht="15">
      <c r="A28" s="711"/>
      <c r="B28" s="711"/>
      <c r="C28" s="711"/>
      <c r="D28" s="711"/>
      <c r="E28" s="711"/>
      <c r="F28" s="1216"/>
      <c r="G28" s="711"/>
      <c r="H28" s="711"/>
      <c r="I28" s="711"/>
      <c r="J28" s="711"/>
      <c r="K28" s="711"/>
      <c r="L28" s="711"/>
      <c r="M28" s="711"/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</row>
    <row r="29" spans="1:26" ht="15">
      <c r="A29" s="711"/>
      <c r="B29" s="711"/>
      <c r="C29" s="711"/>
      <c r="D29" s="711"/>
      <c r="E29" s="711"/>
      <c r="F29" s="1216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</row>
    <row r="30" spans="1:26" ht="15">
      <c r="A30" s="711"/>
      <c r="B30" s="711"/>
      <c r="C30" s="711"/>
      <c r="D30" s="711"/>
      <c r="E30" s="711"/>
      <c r="F30" s="1216"/>
      <c r="G30" s="711"/>
      <c r="H30" s="711"/>
      <c r="I30" s="711"/>
      <c r="J30" s="711"/>
      <c r="K30" s="711"/>
      <c r="L30" s="711"/>
      <c r="M30" s="711"/>
      <c r="N30" s="711"/>
      <c r="O30" s="711"/>
      <c r="P30" s="711"/>
      <c r="Q30" s="711"/>
      <c r="R30" s="711"/>
      <c r="S30" s="711"/>
      <c r="T30" s="711"/>
      <c r="U30" s="711"/>
      <c r="V30" s="711"/>
      <c r="W30" s="711"/>
      <c r="X30" s="711"/>
      <c r="Y30" s="711"/>
      <c r="Z30" s="711"/>
    </row>
    <row r="31" spans="1:26" ht="15">
      <c r="A31" s="711"/>
      <c r="B31" s="711"/>
      <c r="C31" s="711"/>
      <c r="D31" s="711"/>
      <c r="E31" s="711"/>
      <c r="F31" s="1216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1"/>
      <c r="X31" s="711"/>
      <c r="Y31" s="711"/>
      <c r="Z31" s="711"/>
    </row>
    <row r="32" spans="1:26" ht="15">
      <c r="A32" s="711"/>
      <c r="B32" s="711"/>
      <c r="C32" s="711"/>
      <c r="D32" s="711"/>
      <c r="E32" s="711"/>
      <c r="F32" s="1216"/>
      <c r="G32" s="711"/>
      <c r="H32" s="711"/>
      <c r="I32" s="711"/>
      <c r="J32" s="711"/>
      <c r="K32" s="711"/>
      <c r="L32" s="711"/>
      <c r="M32" s="711"/>
      <c r="N32" s="711"/>
      <c r="O32" s="711"/>
      <c r="P32" s="711"/>
      <c r="Q32" s="711"/>
      <c r="R32" s="711"/>
      <c r="S32" s="711"/>
      <c r="T32" s="711"/>
      <c r="U32" s="711"/>
      <c r="V32" s="711"/>
      <c r="W32" s="711"/>
      <c r="X32" s="711"/>
      <c r="Y32" s="711"/>
      <c r="Z32" s="711"/>
    </row>
    <row r="33" spans="1:26" ht="15">
      <c r="A33" s="711"/>
      <c r="B33" s="711"/>
      <c r="C33" s="711"/>
      <c r="D33" s="711"/>
      <c r="E33" s="711"/>
      <c r="F33" s="1216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1"/>
      <c r="X33" s="711"/>
      <c r="Y33" s="711"/>
      <c r="Z33" s="711"/>
    </row>
    <row r="34" spans="1:26" ht="15">
      <c r="A34" s="711"/>
      <c r="B34" s="711"/>
      <c r="C34" s="711"/>
      <c r="D34" s="711"/>
      <c r="E34" s="711"/>
      <c r="F34" s="1216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</row>
    <row r="35" spans="1:26" ht="15">
      <c r="A35" s="711"/>
      <c r="B35" s="711"/>
      <c r="C35" s="711"/>
      <c r="D35" s="711"/>
      <c r="E35" s="711"/>
      <c r="F35" s="1216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</row>
    <row r="36" spans="1:26" ht="15">
      <c r="A36" s="711"/>
      <c r="B36" s="711"/>
      <c r="C36" s="711"/>
      <c r="D36" s="711"/>
      <c r="E36" s="711"/>
      <c r="F36" s="1216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</row>
    <row r="37" spans="1:26" ht="15">
      <c r="A37" s="711"/>
      <c r="B37" s="711"/>
      <c r="C37" s="711"/>
      <c r="D37" s="711"/>
      <c r="E37" s="711"/>
      <c r="F37" s="1216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1"/>
      <c r="X37" s="711"/>
      <c r="Y37" s="711"/>
      <c r="Z37" s="711"/>
    </row>
    <row r="38" spans="1:26" ht="15">
      <c r="A38" s="711"/>
      <c r="B38" s="711"/>
      <c r="C38" s="711"/>
      <c r="D38" s="711"/>
      <c r="E38" s="711"/>
      <c r="F38" s="1216"/>
      <c r="G38" s="711"/>
      <c r="H38" s="711"/>
      <c r="I38" s="711"/>
      <c r="J38" s="711"/>
      <c r="K38" s="711"/>
      <c r="L38" s="711"/>
      <c r="M38" s="711"/>
      <c r="N38" s="711"/>
      <c r="O38" s="711"/>
      <c r="P38" s="711"/>
      <c r="Q38" s="711"/>
      <c r="R38" s="711"/>
      <c r="S38" s="711"/>
      <c r="T38" s="711"/>
      <c r="U38" s="711"/>
      <c r="V38" s="711"/>
      <c r="W38" s="711"/>
      <c r="X38" s="711"/>
      <c r="Y38" s="711"/>
      <c r="Z38" s="711"/>
    </row>
    <row r="39" spans="1:26" ht="15">
      <c r="A39" s="711"/>
      <c r="B39" s="711"/>
      <c r="C39" s="711"/>
      <c r="D39" s="711"/>
      <c r="E39" s="711"/>
      <c r="F39" s="1216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</row>
    <row r="40" spans="1:26" ht="15">
      <c r="A40" s="711"/>
      <c r="B40" s="711"/>
      <c r="C40" s="711"/>
      <c r="D40" s="711"/>
      <c r="E40" s="711"/>
      <c r="F40" s="1216"/>
      <c r="G40" s="711"/>
      <c r="H40" s="711"/>
      <c r="I40" s="711"/>
      <c r="J40" s="711"/>
      <c r="K40" s="711"/>
      <c r="L40" s="711"/>
      <c r="M40" s="711"/>
      <c r="N40" s="711"/>
      <c r="O40" s="711"/>
      <c r="P40" s="711"/>
      <c r="Q40" s="711"/>
      <c r="R40" s="711"/>
      <c r="S40" s="711"/>
      <c r="T40" s="711"/>
      <c r="U40" s="711"/>
      <c r="V40" s="711"/>
      <c r="W40" s="711"/>
      <c r="X40" s="711"/>
      <c r="Y40" s="711"/>
      <c r="Z40" s="711"/>
    </row>
    <row r="41" spans="1:26" ht="15">
      <c r="A41" s="711"/>
      <c r="B41" s="711"/>
      <c r="C41" s="711"/>
      <c r="D41" s="711"/>
      <c r="E41" s="711"/>
      <c r="F41" s="1216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1"/>
      <c r="X41" s="711"/>
      <c r="Y41" s="711"/>
      <c r="Z41" s="711"/>
    </row>
    <row r="42" spans="1:26" ht="15">
      <c r="A42" s="711"/>
      <c r="B42" s="711"/>
      <c r="C42" s="711"/>
      <c r="D42" s="711"/>
      <c r="E42" s="711"/>
      <c r="F42" s="1216"/>
      <c r="G42" s="711"/>
      <c r="H42" s="711"/>
      <c r="I42" s="711"/>
      <c r="J42" s="711"/>
      <c r="K42" s="711"/>
      <c r="L42" s="711"/>
      <c r="M42" s="711"/>
      <c r="N42" s="711"/>
      <c r="O42" s="711"/>
      <c r="P42" s="711"/>
      <c r="Q42" s="711"/>
      <c r="R42" s="711"/>
      <c r="S42" s="711"/>
      <c r="T42" s="711"/>
      <c r="U42" s="711"/>
      <c r="V42" s="711"/>
      <c r="W42" s="711"/>
      <c r="X42" s="711"/>
      <c r="Y42" s="711"/>
      <c r="Z42" s="711"/>
    </row>
    <row r="43" spans="1:26" ht="15">
      <c r="A43" s="711"/>
      <c r="B43" s="711"/>
      <c r="C43" s="711"/>
      <c r="D43" s="711"/>
      <c r="E43" s="711"/>
      <c r="F43" s="1216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</row>
    <row r="44" spans="1:26" ht="15">
      <c r="A44" s="711"/>
      <c r="B44" s="711"/>
      <c r="C44" s="711"/>
      <c r="D44" s="711"/>
      <c r="E44" s="711"/>
      <c r="F44" s="1216"/>
      <c r="G44" s="711"/>
      <c r="H44" s="711"/>
      <c r="I44" s="711"/>
      <c r="J44" s="711"/>
      <c r="K44" s="711"/>
      <c r="L44" s="711"/>
      <c r="M44" s="711"/>
      <c r="N44" s="711"/>
      <c r="O44" s="711"/>
      <c r="P44" s="711"/>
      <c r="Q44" s="711"/>
      <c r="R44" s="711"/>
      <c r="S44" s="711"/>
      <c r="T44" s="711"/>
      <c r="U44" s="711"/>
      <c r="V44" s="711"/>
      <c r="W44" s="711"/>
      <c r="X44" s="711"/>
      <c r="Y44" s="711"/>
      <c r="Z44" s="711"/>
    </row>
    <row r="45" spans="1:26" ht="15">
      <c r="A45" s="711"/>
      <c r="B45" s="711"/>
      <c r="C45" s="711"/>
      <c r="D45" s="711"/>
      <c r="E45" s="711"/>
      <c r="F45" s="1216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1"/>
      <c r="X45" s="711"/>
      <c r="Y45" s="711"/>
      <c r="Z45" s="711"/>
    </row>
    <row r="46" spans="1:26" ht="15">
      <c r="A46" s="711"/>
      <c r="B46" s="711"/>
      <c r="C46" s="711"/>
      <c r="D46" s="711"/>
      <c r="E46" s="711"/>
      <c r="F46" s="1216"/>
      <c r="G46" s="711"/>
      <c r="H46" s="711"/>
      <c r="I46" s="711"/>
      <c r="J46" s="711"/>
      <c r="K46" s="711"/>
      <c r="L46" s="711"/>
      <c r="M46" s="711"/>
      <c r="N46" s="711"/>
      <c r="O46" s="711"/>
      <c r="P46" s="711"/>
      <c r="Q46" s="711"/>
      <c r="R46" s="711"/>
      <c r="S46" s="711"/>
      <c r="T46" s="711"/>
      <c r="U46" s="711"/>
      <c r="V46" s="711"/>
      <c r="W46" s="711"/>
      <c r="X46" s="711"/>
      <c r="Y46" s="711"/>
      <c r="Z46" s="711"/>
    </row>
    <row r="47" spans="1:26" ht="15">
      <c r="A47" s="711"/>
      <c r="B47" s="711"/>
      <c r="C47" s="711"/>
      <c r="D47" s="711"/>
      <c r="E47" s="711"/>
      <c r="F47" s="1216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1"/>
      <c r="X47" s="711"/>
      <c r="Y47" s="711"/>
      <c r="Z47" s="711"/>
    </row>
    <row r="48" spans="1:26" ht="15">
      <c r="A48" s="711"/>
      <c r="B48" s="711"/>
      <c r="C48" s="711"/>
      <c r="D48" s="711"/>
      <c r="E48" s="711"/>
      <c r="F48" s="1216"/>
      <c r="G48" s="711"/>
      <c r="H48" s="711"/>
      <c r="I48" s="711"/>
      <c r="J48" s="711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</row>
    <row r="49" spans="1:26" ht="15">
      <c r="A49" s="711"/>
      <c r="B49" s="711"/>
      <c r="C49" s="711"/>
      <c r="D49" s="711"/>
      <c r="E49" s="711"/>
      <c r="F49" s="1216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1"/>
      <c r="X49" s="711"/>
      <c r="Y49" s="711"/>
      <c r="Z49" s="711"/>
    </row>
    <row r="50" spans="1:26" ht="15">
      <c r="A50" s="711"/>
      <c r="B50" s="711"/>
      <c r="C50" s="711"/>
      <c r="D50" s="711"/>
      <c r="E50" s="711"/>
      <c r="F50" s="1216"/>
      <c r="G50" s="711"/>
      <c r="H50" s="711"/>
      <c r="I50" s="711"/>
      <c r="J50" s="711"/>
      <c r="K50" s="711"/>
      <c r="L50" s="711"/>
      <c r="M50" s="711"/>
      <c r="N50" s="711"/>
      <c r="O50" s="711"/>
      <c r="P50" s="711"/>
      <c r="Q50" s="711"/>
      <c r="R50" s="711"/>
      <c r="S50" s="711"/>
      <c r="T50" s="711"/>
      <c r="U50" s="711"/>
      <c r="V50" s="711"/>
      <c r="W50" s="711"/>
      <c r="X50" s="711"/>
      <c r="Y50" s="711"/>
      <c r="Z50" s="711"/>
    </row>
    <row r="51" spans="1:26" ht="15">
      <c r="A51" s="711"/>
      <c r="B51" s="711"/>
      <c r="C51" s="711"/>
      <c r="D51" s="711"/>
      <c r="E51" s="711"/>
      <c r="F51" s="1216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1"/>
      <c r="X51" s="711"/>
      <c r="Y51" s="711"/>
      <c r="Z51" s="711"/>
    </row>
    <row r="52" spans="1:26" ht="15">
      <c r="A52" s="711"/>
      <c r="B52" s="711"/>
      <c r="C52" s="711"/>
      <c r="D52" s="711"/>
      <c r="E52" s="711"/>
      <c r="F52" s="1216"/>
      <c r="G52" s="711"/>
      <c r="H52" s="711"/>
      <c r="I52" s="711"/>
      <c r="J52" s="711"/>
      <c r="K52" s="711"/>
      <c r="L52" s="711"/>
      <c r="M52" s="711"/>
      <c r="N52" s="711"/>
      <c r="O52" s="711"/>
      <c r="P52" s="711"/>
      <c r="Q52" s="711"/>
      <c r="R52" s="711"/>
      <c r="S52" s="711"/>
      <c r="T52" s="711"/>
      <c r="U52" s="711"/>
      <c r="V52" s="711"/>
      <c r="W52" s="711"/>
      <c r="X52" s="711"/>
      <c r="Y52" s="711"/>
      <c r="Z52" s="711"/>
    </row>
    <row r="53" spans="1:26" ht="15">
      <c r="A53" s="711"/>
      <c r="B53" s="711"/>
      <c r="C53" s="711"/>
      <c r="D53" s="711"/>
      <c r="E53" s="711"/>
      <c r="F53" s="1216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1"/>
      <c r="X53" s="711"/>
      <c r="Y53" s="711"/>
      <c r="Z53" s="711"/>
    </row>
    <row r="54" spans="1:26" ht="15">
      <c r="A54" s="711"/>
      <c r="B54" s="711"/>
      <c r="C54" s="711"/>
      <c r="D54" s="711"/>
      <c r="E54" s="711"/>
      <c r="F54" s="1216"/>
      <c r="G54" s="711"/>
      <c r="H54" s="711"/>
      <c r="I54" s="711"/>
      <c r="J54" s="711"/>
      <c r="K54" s="711"/>
      <c r="L54" s="711"/>
      <c r="M54" s="711"/>
      <c r="N54" s="711"/>
      <c r="O54" s="711"/>
      <c r="P54" s="711"/>
      <c r="Q54" s="711"/>
      <c r="R54" s="711"/>
      <c r="S54" s="711"/>
      <c r="T54" s="711"/>
      <c r="U54" s="711"/>
      <c r="V54" s="711"/>
      <c r="W54" s="711"/>
      <c r="X54" s="711"/>
      <c r="Y54" s="711"/>
      <c r="Z54" s="711"/>
    </row>
    <row r="55" spans="1:26" ht="15">
      <c r="A55" s="711"/>
      <c r="B55" s="711"/>
      <c r="C55" s="711"/>
      <c r="D55" s="711"/>
      <c r="E55" s="711"/>
      <c r="F55" s="1216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1"/>
      <c r="X55" s="711"/>
      <c r="Y55" s="711"/>
      <c r="Z55" s="711"/>
    </row>
    <row r="56" spans="1:26" ht="15">
      <c r="A56" s="711"/>
      <c r="B56" s="711"/>
      <c r="C56" s="711"/>
      <c r="D56" s="711"/>
      <c r="E56" s="711"/>
      <c r="F56" s="1216"/>
      <c r="G56" s="711"/>
      <c r="H56" s="711"/>
      <c r="I56" s="711"/>
      <c r="J56" s="711"/>
      <c r="K56" s="711"/>
      <c r="L56" s="711"/>
      <c r="M56" s="711"/>
      <c r="N56" s="711"/>
      <c r="O56" s="711"/>
      <c r="P56" s="711"/>
      <c r="Q56" s="711"/>
      <c r="R56" s="711"/>
      <c r="S56" s="711"/>
      <c r="T56" s="711"/>
      <c r="U56" s="711"/>
      <c r="V56" s="711"/>
      <c r="W56" s="711"/>
      <c r="X56" s="711"/>
      <c r="Y56" s="711"/>
      <c r="Z56" s="711"/>
    </row>
    <row r="57" spans="1:26" ht="15">
      <c r="A57" s="711"/>
      <c r="B57" s="711"/>
      <c r="C57" s="711"/>
      <c r="D57" s="711"/>
      <c r="E57" s="711"/>
      <c r="F57" s="1216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1"/>
      <c r="X57" s="711"/>
      <c r="Y57" s="711"/>
      <c r="Z57" s="711"/>
    </row>
    <row r="58" spans="1:26" ht="15">
      <c r="A58" s="711"/>
      <c r="B58" s="711"/>
      <c r="C58" s="711"/>
      <c r="D58" s="711"/>
      <c r="E58" s="711"/>
      <c r="F58" s="1216"/>
      <c r="G58" s="711"/>
      <c r="H58" s="711"/>
      <c r="I58" s="711"/>
      <c r="J58" s="711"/>
      <c r="K58" s="711"/>
      <c r="L58" s="711"/>
      <c r="M58" s="711"/>
      <c r="N58" s="711"/>
      <c r="O58" s="711"/>
      <c r="P58" s="711"/>
      <c r="Q58" s="711"/>
      <c r="R58" s="711"/>
      <c r="S58" s="711"/>
      <c r="T58" s="711"/>
      <c r="U58" s="711"/>
      <c r="V58" s="711"/>
      <c r="W58" s="711"/>
      <c r="X58" s="711"/>
      <c r="Y58" s="711"/>
      <c r="Z58" s="711"/>
    </row>
    <row r="59" spans="1:26" ht="15">
      <c r="A59" s="711"/>
      <c r="B59" s="711"/>
      <c r="C59" s="711"/>
      <c r="D59" s="711"/>
      <c r="E59" s="711"/>
      <c r="F59" s="1216"/>
      <c r="G59" s="711"/>
      <c r="H59" s="711"/>
      <c r="I59" s="711"/>
      <c r="J59" s="711"/>
      <c r="K59" s="711"/>
      <c r="L59" s="711"/>
      <c r="M59" s="711"/>
      <c r="N59" s="711"/>
      <c r="O59" s="711"/>
      <c r="P59" s="711"/>
      <c r="Q59" s="711"/>
      <c r="R59" s="711"/>
      <c r="S59" s="711"/>
      <c r="T59" s="711"/>
      <c r="U59" s="711"/>
      <c r="V59" s="711"/>
      <c r="W59" s="711"/>
      <c r="X59" s="711"/>
      <c r="Y59" s="711"/>
      <c r="Z59" s="711"/>
    </row>
    <row r="60" spans="1:26" ht="15">
      <c r="A60" s="711"/>
      <c r="B60" s="711"/>
      <c r="C60" s="711"/>
      <c r="D60" s="711"/>
      <c r="E60" s="711"/>
      <c r="F60" s="1216"/>
      <c r="G60" s="711"/>
      <c r="H60" s="711"/>
      <c r="I60" s="711"/>
      <c r="J60" s="711"/>
      <c r="K60" s="711"/>
      <c r="L60" s="711"/>
      <c r="M60" s="711"/>
      <c r="N60" s="711"/>
      <c r="O60" s="711"/>
      <c r="P60" s="711"/>
      <c r="Q60" s="711"/>
      <c r="R60" s="711"/>
      <c r="S60" s="711"/>
      <c r="T60" s="711"/>
      <c r="U60" s="711"/>
      <c r="V60" s="711"/>
      <c r="W60" s="711"/>
      <c r="X60" s="711"/>
      <c r="Y60" s="711"/>
      <c r="Z60" s="711"/>
    </row>
    <row r="61" spans="1:26" ht="15">
      <c r="A61" s="711"/>
      <c r="B61" s="711"/>
      <c r="C61" s="711"/>
      <c r="D61" s="711"/>
      <c r="E61" s="711"/>
      <c r="F61" s="1216"/>
      <c r="G61" s="711"/>
      <c r="H61" s="711"/>
      <c r="I61" s="711"/>
      <c r="J61" s="711"/>
      <c r="K61" s="711"/>
      <c r="L61" s="711"/>
      <c r="M61" s="711"/>
      <c r="N61" s="711"/>
      <c r="O61" s="711"/>
      <c r="P61" s="711"/>
      <c r="Q61" s="711"/>
      <c r="R61" s="711"/>
      <c r="S61" s="711"/>
      <c r="T61" s="711"/>
      <c r="U61" s="711"/>
      <c r="V61" s="711"/>
      <c r="W61" s="711"/>
      <c r="X61" s="711"/>
      <c r="Y61" s="711"/>
      <c r="Z61" s="711"/>
    </row>
    <row r="62" spans="1:26" ht="15">
      <c r="A62" s="711"/>
      <c r="B62" s="711"/>
      <c r="C62" s="711"/>
      <c r="D62" s="711"/>
      <c r="E62" s="711"/>
      <c r="F62" s="1216"/>
      <c r="G62" s="711"/>
      <c r="H62" s="711"/>
      <c r="I62" s="711"/>
      <c r="J62" s="711"/>
      <c r="K62" s="711"/>
      <c r="L62" s="711"/>
      <c r="M62" s="711"/>
      <c r="N62" s="711"/>
      <c r="O62" s="711"/>
      <c r="P62" s="711"/>
      <c r="Q62" s="711"/>
      <c r="R62" s="711"/>
      <c r="S62" s="711"/>
      <c r="T62" s="711"/>
      <c r="U62" s="711"/>
      <c r="V62" s="711"/>
      <c r="W62" s="711"/>
      <c r="X62" s="711"/>
      <c r="Y62" s="711"/>
      <c r="Z62" s="711"/>
    </row>
    <row r="63" spans="1:26" ht="15">
      <c r="A63" s="711"/>
      <c r="B63" s="711"/>
      <c r="C63" s="711"/>
      <c r="D63" s="711"/>
      <c r="E63" s="711"/>
      <c r="F63" s="1216"/>
      <c r="G63" s="711"/>
      <c r="H63" s="711"/>
      <c r="I63" s="711"/>
      <c r="J63" s="711"/>
      <c r="K63" s="711"/>
      <c r="L63" s="711"/>
      <c r="M63" s="711"/>
      <c r="N63" s="711"/>
      <c r="O63" s="711"/>
      <c r="P63" s="711"/>
      <c r="Q63" s="711"/>
      <c r="R63" s="711"/>
      <c r="S63" s="711"/>
      <c r="T63" s="711"/>
      <c r="U63" s="711"/>
      <c r="V63" s="711"/>
      <c r="W63" s="711"/>
      <c r="X63" s="711"/>
      <c r="Y63" s="711"/>
      <c r="Z63" s="711"/>
    </row>
    <row r="64" spans="1:26" ht="15">
      <c r="A64" s="711"/>
      <c r="B64" s="711"/>
      <c r="C64" s="711"/>
      <c r="D64" s="711"/>
      <c r="E64" s="711"/>
      <c r="F64" s="1216"/>
      <c r="G64" s="711"/>
      <c r="H64" s="711"/>
      <c r="I64" s="711"/>
      <c r="J64" s="711"/>
      <c r="K64" s="711"/>
      <c r="L64" s="711"/>
      <c r="M64" s="711"/>
      <c r="N64" s="711"/>
      <c r="O64" s="711"/>
      <c r="P64" s="711"/>
      <c r="Q64" s="711"/>
      <c r="R64" s="711"/>
      <c r="S64" s="711"/>
      <c r="T64" s="711"/>
      <c r="U64" s="711"/>
      <c r="V64" s="711"/>
      <c r="W64" s="711"/>
      <c r="X64" s="711"/>
      <c r="Y64" s="711"/>
      <c r="Z64" s="711"/>
    </row>
    <row r="65" spans="1:26" ht="15">
      <c r="A65" s="711"/>
      <c r="B65" s="711"/>
      <c r="C65" s="711"/>
      <c r="D65" s="711"/>
      <c r="E65" s="711"/>
      <c r="F65" s="1216"/>
      <c r="G65" s="711"/>
      <c r="H65" s="711"/>
      <c r="I65" s="711"/>
      <c r="J65" s="711"/>
      <c r="K65" s="711"/>
      <c r="L65" s="711"/>
      <c r="M65" s="711"/>
      <c r="N65" s="711"/>
      <c r="O65" s="711"/>
      <c r="P65" s="711"/>
      <c r="Q65" s="711"/>
      <c r="R65" s="711"/>
      <c r="S65" s="711"/>
      <c r="T65" s="711"/>
      <c r="U65" s="711"/>
      <c r="V65" s="711"/>
      <c r="W65" s="711"/>
      <c r="X65" s="711"/>
      <c r="Y65" s="711"/>
      <c r="Z65" s="711"/>
    </row>
    <row r="66" spans="1:26" ht="15">
      <c r="A66" s="711"/>
      <c r="B66" s="711"/>
      <c r="C66" s="711"/>
      <c r="D66" s="711"/>
      <c r="E66" s="711"/>
      <c r="F66" s="1216"/>
      <c r="G66" s="711"/>
      <c r="H66" s="711"/>
      <c r="I66" s="711"/>
      <c r="J66" s="711"/>
      <c r="K66" s="711"/>
      <c r="L66" s="711"/>
      <c r="M66" s="711"/>
      <c r="N66" s="711"/>
      <c r="O66" s="711"/>
      <c r="P66" s="711"/>
      <c r="Q66" s="711"/>
      <c r="R66" s="711"/>
      <c r="S66" s="711"/>
      <c r="T66" s="711"/>
      <c r="U66" s="711"/>
      <c r="V66" s="711"/>
      <c r="W66" s="711"/>
      <c r="X66" s="711"/>
      <c r="Y66" s="711"/>
      <c r="Z66" s="711"/>
    </row>
    <row r="67" spans="1:26" ht="15">
      <c r="A67" s="711"/>
      <c r="B67" s="711"/>
      <c r="C67" s="711"/>
      <c r="D67" s="711"/>
      <c r="E67" s="711"/>
      <c r="F67" s="1216"/>
      <c r="G67" s="711"/>
      <c r="H67" s="711"/>
      <c r="I67" s="711"/>
      <c r="J67" s="711"/>
      <c r="K67" s="711"/>
      <c r="L67" s="711"/>
      <c r="M67" s="711"/>
      <c r="N67" s="711"/>
      <c r="O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</row>
    <row r="68" spans="1:26" ht="15">
      <c r="A68" s="711"/>
      <c r="B68" s="711"/>
      <c r="C68" s="711"/>
      <c r="D68" s="711"/>
      <c r="E68" s="711"/>
      <c r="F68" s="1216"/>
      <c r="G68" s="711"/>
      <c r="H68" s="711"/>
      <c r="I68" s="711"/>
      <c r="J68" s="711"/>
      <c r="K68" s="711"/>
      <c r="L68" s="711"/>
      <c r="M68" s="711"/>
      <c r="N68" s="711"/>
      <c r="O68" s="711"/>
      <c r="P68" s="711"/>
      <c r="Q68" s="711"/>
      <c r="R68" s="711"/>
      <c r="S68" s="711"/>
      <c r="T68" s="711"/>
      <c r="U68" s="711"/>
      <c r="V68" s="711"/>
      <c r="W68" s="711"/>
      <c r="X68" s="711"/>
      <c r="Y68" s="711"/>
      <c r="Z68" s="711"/>
    </row>
    <row r="69" spans="1:26" ht="15">
      <c r="A69" s="711"/>
      <c r="B69" s="711"/>
      <c r="C69" s="711"/>
      <c r="D69" s="711"/>
      <c r="E69" s="711"/>
      <c r="F69" s="1216"/>
      <c r="G69" s="711"/>
      <c r="H69" s="711"/>
      <c r="I69" s="711"/>
      <c r="J69" s="711"/>
      <c r="K69" s="711"/>
      <c r="L69" s="711"/>
      <c r="M69" s="711"/>
      <c r="N69" s="711"/>
      <c r="O69" s="711"/>
      <c r="P69" s="711"/>
      <c r="Q69" s="711"/>
      <c r="R69" s="711"/>
      <c r="S69" s="711"/>
      <c r="T69" s="711"/>
      <c r="U69" s="711"/>
      <c r="V69" s="711"/>
      <c r="W69" s="711"/>
      <c r="X69" s="711"/>
      <c r="Y69" s="711"/>
      <c r="Z69" s="711"/>
    </row>
    <row r="70" spans="1:26" ht="15">
      <c r="A70" s="711"/>
      <c r="B70" s="711"/>
      <c r="C70" s="711"/>
      <c r="D70" s="711"/>
      <c r="E70" s="711"/>
      <c r="F70" s="1216"/>
      <c r="G70" s="711"/>
      <c r="H70" s="711"/>
      <c r="I70" s="711"/>
      <c r="J70" s="711"/>
      <c r="K70" s="711"/>
      <c r="L70" s="711"/>
      <c r="M70" s="711"/>
      <c r="N70" s="711"/>
      <c r="O70" s="711"/>
      <c r="P70" s="711"/>
      <c r="Q70" s="711"/>
      <c r="R70" s="711"/>
      <c r="S70" s="711"/>
      <c r="T70" s="711"/>
      <c r="U70" s="711"/>
      <c r="V70" s="711"/>
      <c r="W70" s="711"/>
      <c r="X70" s="711"/>
      <c r="Y70" s="711"/>
      <c r="Z70" s="711"/>
    </row>
    <row r="71" spans="1:26" ht="15">
      <c r="A71" s="711"/>
      <c r="B71" s="711"/>
      <c r="C71" s="711"/>
      <c r="D71" s="711"/>
      <c r="E71" s="711"/>
      <c r="F71" s="1216"/>
      <c r="G71" s="711"/>
      <c r="H71" s="711"/>
      <c r="I71" s="711"/>
      <c r="J71" s="711"/>
      <c r="K71" s="711"/>
      <c r="L71" s="711"/>
      <c r="M71" s="711"/>
      <c r="N71" s="711"/>
      <c r="O71" s="711"/>
      <c r="P71" s="711"/>
      <c r="Q71" s="711"/>
      <c r="R71" s="711"/>
      <c r="S71" s="711"/>
      <c r="T71" s="711"/>
      <c r="U71" s="711"/>
      <c r="V71" s="711"/>
      <c r="W71" s="711"/>
      <c r="X71" s="711"/>
      <c r="Y71" s="711"/>
      <c r="Z71" s="711"/>
    </row>
    <row r="72" spans="1:26" ht="15">
      <c r="A72" s="711"/>
      <c r="B72" s="711"/>
      <c r="C72" s="711"/>
      <c r="D72" s="711"/>
      <c r="E72" s="711"/>
      <c r="F72" s="1216"/>
      <c r="G72" s="711"/>
      <c r="H72" s="711"/>
      <c r="I72" s="711"/>
      <c r="J72" s="711"/>
      <c r="K72" s="711"/>
      <c r="L72" s="711"/>
      <c r="M72" s="711"/>
      <c r="N72" s="711"/>
      <c r="O72" s="711"/>
      <c r="P72" s="711"/>
      <c r="Q72" s="711"/>
      <c r="R72" s="711"/>
      <c r="S72" s="711"/>
      <c r="T72" s="711"/>
      <c r="U72" s="711"/>
      <c r="V72" s="711"/>
      <c r="W72" s="711"/>
      <c r="X72" s="711"/>
      <c r="Y72" s="711"/>
      <c r="Z72" s="711"/>
    </row>
    <row r="73" spans="1:26" ht="15">
      <c r="A73" s="711"/>
      <c r="B73" s="711"/>
      <c r="C73" s="711"/>
      <c r="D73" s="711"/>
      <c r="E73" s="711"/>
      <c r="F73" s="1216"/>
      <c r="G73" s="711"/>
      <c r="H73" s="711"/>
      <c r="I73" s="711"/>
      <c r="J73" s="711"/>
      <c r="K73" s="711"/>
      <c r="L73" s="711"/>
      <c r="M73" s="711"/>
      <c r="N73" s="711"/>
      <c r="O73" s="711"/>
      <c r="P73" s="711"/>
      <c r="Q73" s="711"/>
      <c r="R73" s="711"/>
      <c r="S73" s="711"/>
      <c r="T73" s="711"/>
      <c r="U73" s="711"/>
      <c r="V73" s="711"/>
      <c r="W73" s="711"/>
      <c r="X73" s="711"/>
      <c r="Y73" s="711"/>
      <c r="Z73" s="711"/>
    </row>
    <row r="74" spans="1:26" ht="15">
      <c r="A74" s="711"/>
      <c r="B74" s="711"/>
      <c r="C74" s="711"/>
      <c r="D74" s="711"/>
      <c r="E74" s="711"/>
      <c r="F74" s="1216"/>
      <c r="G74" s="711"/>
      <c r="H74" s="711"/>
      <c r="I74" s="711"/>
      <c r="J74" s="711"/>
      <c r="K74" s="711"/>
      <c r="L74" s="711"/>
      <c r="M74" s="711"/>
      <c r="N74" s="711"/>
      <c r="O74" s="711"/>
      <c r="P74" s="711"/>
      <c r="Q74" s="711"/>
      <c r="R74" s="711"/>
      <c r="S74" s="711"/>
      <c r="T74" s="711"/>
      <c r="U74" s="711"/>
      <c r="V74" s="711"/>
      <c r="W74" s="711"/>
      <c r="X74" s="711"/>
      <c r="Y74" s="711"/>
      <c r="Z74" s="711"/>
    </row>
    <row r="75" spans="1:26" ht="15">
      <c r="A75" s="711"/>
      <c r="B75" s="711"/>
      <c r="C75" s="711"/>
      <c r="D75" s="711"/>
      <c r="E75" s="711"/>
      <c r="F75" s="1216"/>
      <c r="G75" s="711"/>
      <c r="H75" s="711"/>
      <c r="I75" s="711"/>
      <c r="J75" s="711"/>
      <c r="K75" s="711"/>
      <c r="L75" s="711"/>
      <c r="M75" s="711"/>
      <c r="N75" s="711"/>
      <c r="O75" s="711"/>
      <c r="P75" s="711"/>
      <c r="Q75" s="711"/>
      <c r="R75" s="711"/>
      <c r="S75" s="711"/>
      <c r="T75" s="711"/>
      <c r="U75" s="711"/>
      <c r="V75" s="711"/>
      <c r="W75" s="711"/>
      <c r="X75" s="711"/>
      <c r="Y75" s="711"/>
      <c r="Z75" s="711"/>
    </row>
    <row r="76" spans="1:26" ht="15">
      <c r="A76" s="711"/>
      <c r="B76" s="711"/>
      <c r="C76" s="711"/>
      <c r="D76" s="711"/>
      <c r="E76" s="711"/>
      <c r="F76" s="1216"/>
      <c r="G76" s="711"/>
      <c r="H76" s="711"/>
      <c r="I76" s="711"/>
      <c r="J76" s="711"/>
      <c r="K76" s="711"/>
      <c r="L76" s="711"/>
      <c r="M76" s="711"/>
      <c r="N76" s="711"/>
      <c r="O76" s="711"/>
      <c r="P76" s="711"/>
      <c r="Q76" s="711"/>
      <c r="R76" s="711"/>
      <c r="S76" s="711"/>
      <c r="T76" s="711"/>
      <c r="U76" s="711"/>
      <c r="V76" s="711"/>
      <c r="W76" s="711"/>
      <c r="X76" s="711"/>
      <c r="Y76" s="711"/>
      <c r="Z76" s="711"/>
    </row>
    <row r="77" spans="1:26" ht="15">
      <c r="A77" s="711"/>
      <c r="B77" s="711"/>
      <c r="C77" s="711"/>
      <c r="D77" s="711"/>
      <c r="E77" s="711"/>
      <c r="F77" s="1216"/>
      <c r="G77" s="711"/>
      <c r="H77" s="711"/>
      <c r="I77" s="711"/>
      <c r="J77" s="711"/>
      <c r="K77" s="711"/>
      <c r="L77" s="711"/>
      <c r="M77" s="711"/>
      <c r="N77" s="711"/>
      <c r="O77" s="711"/>
      <c r="P77" s="711"/>
      <c r="Q77" s="711"/>
      <c r="R77" s="711"/>
      <c r="S77" s="711"/>
      <c r="T77" s="711"/>
      <c r="U77" s="711"/>
      <c r="V77" s="711"/>
      <c r="W77" s="711"/>
      <c r="X77" s="711"/>
      <c r="Y77" s="711"/>
      <c r="Z77" s="711"/>
    </row>
    <row r="78" spans="1:26" ht="15">
      <c r="A78" s="711"/>
      <c r="B78" s="711"/>
      <c r="C78" s="711"/>
      <c r="D78" s="711"/>
      <c r="E78" s="711"/>
      <c r="F78" s="1216"/>
      <c r="G78" s="711"/>
      <c r="H78" s="711"/>
      <c r="I78" s="711"/>
      <c r="J78" s="711"/>
      <c r="K78" s="711"/>
      <c r="L78" s="711"/>
      <c r="M78" s="711"/>
      <c r="N78" s="711"/>
      <c r="O78" s="711"/>
      <c r="P78" s="711"/>
      <c r="Q78" s="711"/>
      <c r="R78" s="711"/>
      <c r="S78" s="711"/>
      <c r="T78" s="711"/>
      <c r="U78" s="711"/>
      <c r="V78" s="711"/>
      <c r="W78" s="711"/>
      <c r="X78" s="711"/>
      <c r="Y78" s="711"/>
      <c r="Z78" s="711"/>
    </row>
    <row r="79" spans="1:26" ht="15">
      <c r="A79" s="711"/>
      <c r="B79" s="711"/>
      <c r="C79" s="711"/>
      <c r="D79" s="711"/>
      <c r="E79" s="711"/>
      <c r="F79" s="1216"/>
      <c r="G79" s="711"/>
      <c r="H79" s="711"/>
      <c r="I79" s="711"/>
      <c r="J79" s="711"/>
      <c r="K79" s="711"/>
      <c r="L79" s="711"/>
      <c r="M79" s="711"/>
      <c r="N79" s="711"/>
      <c r="O79" s="711"/>
      <c r="P79" s="711"/>
      <c r="Q79" s="711"/>
      <c r="R79" s="711"/>
      <c r="S79" s="711"/>
      <c r="T79" s="711"/>
      <c r="U79" s="711"/>
      <c r="V79" s="711"/>
      <c r="W79" s="711"/>
      <c r="X79" s="711"/>
      <c r="Y79" s="711"/>
      <c r="Z79" s="711"/>
    </row>
    <row r="80" spans="1:26" ht="15">
      <c r="A80" s="711"/>
      <c r="B80" s="711"/>
      <c r="C80" s="711"/>
      <c r="D80" s="711"/>
      <c r="E80" s="711"/>
      <c r="F80" s="1216"/>
      <c r="G80" s="711"/>
      <c r="H80" s="711"/>
      <c r="I80" s="711"/>
      <c r="J80" s="711"/>
      <c r="K80" s="711"/>
      <c r="L80" s="711"/>
      <c r="M80" s="711"/>
      <c r="N80" s="711"/>
      <c r="O80" s="711"/>
      <c r="P80" s="711"/>
      <c r="Q80" s="711"/>
      <c r="R80" s="711"/>
      <c r="S80" s="711"/>
      <c r="T80" s="711"/>
      <c r="U80" s="711"/>
      <c r="V80" s="711"/>
      <c r="W80" s="711"/>
      <c r="X80" s="711"/>
      <c r="Y80" s="711"/>
      <c r="Z80" s="711"/>
    </row>
    <row r="81" spans="1:26" ht="15">
      <c r="A81" s="711"/>
      <c r="B81" s="711"/>
      <c r="C81" s="711"/>
      <c r="D81" s="711"/>
      <c r="E81" s="711"/>
      <c r="F81" s="1216"/>
      <c r="G81" s="711"/>
      <c r="H81" s="711"/>
      <c r="I81" s="711"/>
      <c r="J81" s="711"/>
      <c r="K81" s="711"/>
      <c r="L81" s="711"/>
      <c r="M81" s="711"/>
      <c r="N81" s="711"/>
      <c r="O81" s="711"/>
      <c r="P81" s="711"/>
      <c r="Q81" s="711"/>
      <c r="R81" s="711"/>
      <c r="S81" s="711"/>
      <c r="T81" s="711"/>
      <c r="U81" s="711"/>
      <c r="V81" s="711"/>
      <c r="W81" s="711"/>
      <c r="X81" s="711"/>
      <c r="Y81" s="711"/>
      <c r="Z81" s="711"/>
    </row>
    <row r="82" spans="1:26" ht="15">
      <c r="A82" s="711"/>
      <c r="B82" s="711"/>
      <c r="C82" s="711"/>
      <c r="D82" s="711"/>
      <c r="E82" s="711"/>
      <c r="F82" s="1216"/>
      <c r="G82" s="711"/>
      <c r="H82" s="711"/>
      <c r="I82" s="711"/>
      <c r="J82" s="711"/>
      <c r="K82" s="711"/>
      <c r="L82" s="711"/>
      <c r="M82" s="711"/>
      <c r="N82" s="711"/>
      <c r="O82" s="711"/>
      <c r="P82" s="711"/>
      <c r="Q82" s="711"/>
      <c r="R82" s="711"/>
      <c r="S82" s="711"/>
      <c r="T82" s="711"/>
      <c r="U82" s="711"/>
      <c r="V82" s="711"/>
      <c r="W82" s="711"/>
      <c r="X82" s="711"/>
      <c r="Y82" s="711"/>
      <c r="Z82" s="711"/>
    </row>
    <row r="83" spans="1:26" ht="15">
      <c r="A83" s="711"/>
      <c r="B83" s="711"/>
      <c r="C83" s="711"/>
      <c r="D83" s="711"/>
      <c r="E83" s="711"/>
      <c r="F83" s="1216"/>
      <c r="G83" s="711"/>
      <c r="H83" s="711"/>
      <c r="I83" s="711"/>
      <c r="J83" s="711"/>
      <c r="K83" s="711"/>
      <c r="L83" s="711"/>
      <c r="M83" s="711"/>
      <c r="N83" s="711"/>
      <c r="O83" s="711"/>
      <c r="P83" s="711"/>
      <c r="Q83" s="711"/>
      <c r="R83" s="711"/>
      <c r="S83" s="711"/>
      <c r="T83" s="711"/>
      <c r="U83" s="711"/>
      <c r="V83" s="711"/>
      <c r="W83" s="711"/>
      <c r="X83" s="711"/>
      <c r="Y83" s="711"/>
      <c r="Z83" s="711"/>
    </row>
    <row r="84" spans="1:26" ht="15">
      <c r="A84" s="711"/>
      <c r="B84" s="711"/>
      <c r="C84" s="711"/>
      <c r="D84" s="711"/>
      <c r="E84" s="711"/>
      <c r="F84" s="1216"/>
      <c r="G84" s="711"/>
      <c r="H84" s="711"/>
      <c r="I84" s="711"/>
      <c r="J84" s="711"/>
      <c r="K84" s="711"/>
      <c r="L84" s="711"/>
      <c r="M84" s="711"/>
      <c r="N84" s="711"/>
      <c r="O84" s="711"/>
      <c r="P84" s="711"/>
      <c r="Q84" s="711"/>
      <c r="R84" s="711"/>
      <c r="S84" s="711"/>
      <c r="T84" s="711"/>
      <c r="U84" s="711"/>
      <c r="V84" s="711"/>
      <c r="W84" s="711"/>
      <c r="X84" s="711"/>
      <c r="Y84" s="711"/>
      <c r="Z84" s="711"/>
    </row>
    <row r="85" spans="1:26" ht="15">
      <c r="A85" s="711"/>
      <c r="B85" s="711"/>
      <c r="C85" s="711"/>
      <c r="D85" s="711"/>
      <c r="E85" s="711"/>
      <c r="F85" s="1216"/>
      <c r="G85" s="711"/>
      <c r="H85" s="711"/>
      <c r="I85" s="711"/>
      <c r="J85" s="711"/>
      <c r="K85" s="711"/>
      <c r="L85" s="711"/>
      <c r="M85" s="711"/>
      <c r="N85" s="711"/>
      <c r="O85" s="711"/>
      <c r="P85" s="711"/>
      <c r="Q85" s="711"/>
      <c r="R85" s="711"/>
      <c r="S85" s="711"/>
      <c r="T85" s="711"/>
      <c r="U85" s="711"/>
      <c r="V85" s="711"/>
      <c r="W85" s="711"/>
      <c r="X85" s="711"/>
      <c r="Y85" s="711"/>
      <c r="Z85" s="711"/>
    </row>
    <row r="86" spans="1:26" ht="15">
      <c r="A86" s="711"/>
      <c r="B86" s="711"/>
      <c r="C86" s="711"/>
      <c r="D86" s="711"/>
      <c r="E86" s="711"/>
      <c r="F86" s="1216"/>
      <c r="G86" s="711"/>
      <c r="H86" s="711"/>
      <c r="I86" s="711"/>
      <c r="J86" s="711"/>
      <c r="K86" s="711"/>
      <c r="L86" s="711"/>
      <c r="M86" s="711"/>
      <c r="N86" s="711"/>
      <c r="O86" s="711"/>
      <c r="P86" s="711"/>
      <c r="Q86" s="711"/>
      <c r="R86" s="711"/>
      <c r="S86" s="711"/>
      <c r="T86" s="711"/>
      <c r="U86" s="711"/>
      <c r="V86" s="711"/>
      <c r="W86" s="711"/>
      <c r="X86" s="711"/>
      <c r="Y86" s="711"/>
      <c r="Z86" s="711"/>
    </row>
    <row r="87" spans="1:26" ht="15">
      <c r="A87" s="711"/>
      <c r="B87" s="711"/>
      <c r="C87" s="711"/>
      <c r="D87" s="711"/>
      <c r="E87" s="711"/>
      <c r="F87" s="1216"/>
      <c r="G87" s="711"/>
      <c r="H87" s="711"/>
      <c r="I87" s="711"/>
      <c r="J87" s="711"/>
      <c r="K87" s="711"/>
      <c r="L87" s="711"/>
      <c r="M87" s="711"/>
      <c r="N87" s="711"/>
      <c r="O87" s="711"/>
      <c r="P87" s="711"/>
      <c r="Q87" s="711"/>
      <c r="R87" s="711"/>
      <c r="S87" s="711"/>
      <c r="T87" s="711"/>
      <c r="U87" s="711"/>
      <c r="V87" s="711"/>
      <c r="W87" s="711"/>
      <c r="X87" s="711"/>
      <c r="Y87" s="711"/>
      <c r="Z87" s="711"/>
    </row>
    <row r="88" spans="1:26" ht="15">
      <c r="A88" s="711"/>
      <c r="B88" s="711"/>
      <c r="C88" s="711"/>
      <c r="D88" s="711"/>
      <c r="E88" s="711"/>
      <c r="F88" s="1216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</row>
    <row r="89" spans="1:26" ht="15">
      <c r="A89" s="711"/>
      <c r="B89" s="711"/>
      <c r="C89" s="711"/>
      <c r="D89" s="711"/>
      <c r="E89" s="711"/>
      <c r="F89" s="1216"/>
      <c r="G89" s="711"/>
      <c r="H89" s="711"/>
      <c r="I89" s="711"/>
      <c r="J89" s="711"/>
      <c r="K89" s="711"/>
      <c r="L89" s="711"/>
      <c r="M89" s="711"/>
      <c r="N89" s="711"/>
      <c r="O89" s="711"/>
      <c r="P89" s="711"/>
      <c r="Q89" s="711"/>
      <c r="R89" s="711"/>
      <c r="S89" s="711"/>
      <c r="T89" s="711"/>
      <c r="U89" s="711"/>
      <c r="V89" s="711"/>
      <c r="W89" s="711"/>
      <c r="X89" s="711"/>
      <c r="Y89" s="711"/>
      <c r="Z89" s="711"/>
    </row>
    <row r="90" spans="1:26" ht="15">
      <c r="A90" s="711"/>
      <c r="B90" s="711"/>
      <c r="C90" s="711"/>
      <c r="D90" s="711"/>
      <c r="E90" s="711"/>
      <c r="F90" s="1216"/>
      <c r="G90" s="711"/>
      <c r="H90" s="711"/>
      <c r="I90" s="711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711"/>
      <c r="V90" s="711"/>
      <c r="W90" s="711"/>
      <c r="X90" s="711"/>
      <c r="Y90" s="711"/>
      <c r="Z90" s="711"/>
    </row>
    <row r="91" spans="1:26" ht="15">
      <c r="A91" s="711"/>
      <c r="B91" s="711"/>
      <c r="C91" s="711"/>
      <c r="D91" s="711"/>
      <c r="E91" s="711"/>
      <c r="F91" s="1216"/>
      <c r="G91" s="711"/>
      <c r="H91" s="711"/>
      <c r="I91" s="711"/>
      <c r="J91" s="711"/>
      <c r="K91" s="711"/>
      <c r="L91" s="711"/>
      <c r="M91" s="711"/>
      <c r="N91" s="711"/>
      <c r="O91" s="711"/>
      <c r="P91" s="711"/>
      <c r="Q91" s="711"/>
      <c r="R91" s="711"/>
      <c r="S91" s="711"/>
      <c r="T91" s="711"/>
      <c r="U91" s="711"/>
      <c r="V91" s="711"/>
      <c r="W91" s="711"/>
      <c r="X91" s="711"/>
      <c r="Y91" s="711"/>
      <c r="Z91" s="711"/>
    </row>
    <row r="92" spans="1:26" ht="15">
      <c r="A92" s="711"/>
      <c r="B92" s="711"/>
      <c r="C92" s="711"/>
      <c r="D92" s="711"/>
      <c r="E92" s="711"/>
      <c r="F92" s="1216"/>
      <c r="G92" s="711"/>
      <c r="H92" s="711"/>
      <c r="I92" s="711"/>
      <c r="J92" s="711"/>
      <c r="K92" s="711"/>
      <c r="L92" s="711"/>
      <c r="M92" s="711"/>
      <c r="N92" s="711"/>
      <c r="O92" s="711"/>
      <c r="P92" s="711"/>
      <c r="Q92" s="711"/>
      <c r="R92" s="711"/>
      <c r="S92" s="711"/>
      <c r="T92" s="711"/>
      <c r="U92" s="711"/>
      <c r="V92" s="711"/>
      <c r="W92" s="711"/>
      <c r="X92" s="711"/>
      <c r="Y92" s="711"/>
      <c r="Z92" s="711"/>
    </row>
    <row r="93" spans="1:26" ht="15">
      <c r="A93" s="711"/>
      <c r="B93" s="711"/>
      <c r="C93" s="711"/>
      <c r="D93" s="711"/>
      <c r="E93" s="711"/>
      <c r="F93" s="1216"/>
      <c r="G93" s="711"/>
      <c r="H93" s="711"/>
      <c r="I93" s="711"/>
      <c r="J93" s="711"/>
      <c r="K93" s="711"/>
      <c r="L93" s="711"/>
      <c r="M93" s="711"/>
      <c r="N93" s="711"/>
      <c r="O93" s="711"/>
      <c r="P93" s="711"/>
      <c r="Q93" s="711"/>
      <c r="R93" s="711"/>
      <c r="S93" s="711"/>
      <c r="T93" s="711"/>
      <c r="U93" s="711"/>
      <c r="V93" s="711"/>
      <c r="W93" s="711"/>
      <c r="X93" s="711"/>
      <c r="Y93" s="711"/>
      <c r="Z93" s="711"/>
    </row>
    <row r="94" spans="1:26" ht="15">
      <c r="A94" s="711"/>
      <c r="B94" s="711"/>
      <c r="C94" s="711"/>
      <c r="D94" s="711"/>
      <c r="E94" s="711"/>
      <c r="F94" s="1216"/>
      <c r="G94" s="711"/>
      <c r="H94" s="711"/>
      <c r="I94" s="711"/>
      <c r="J94" s="711"/>
      <c r="K94" s="711"/>
      <c r="L94" s="711"/>
      <c r="M94" s="711"/>
      <c r="N94" s="711"/>
      <c r="O94" s="711"/>
      <c r="P94" s="711"/>
      <c r="Q94" s="711"/>
      <c r="R94" s="711"/>
      <c r="S94" s="711"/>
      <c r="T94" s="711"/>
      <c r="U94" s="711"/>
      <c r="V94" s="711"/>
      <c r="W94" s="711"/>
      <c r="X94" s="711"/>
      <c r="Y94" s="711"/>
      <c r="Z94" s="711"/>
    </row>
    <row r="95" spans="1:26" ht="15">
      <c r="A95" s="711"/>
      <c r="B95" s="711"/>
      <c r="C95" s="711"/>
      <c r="D95" s="711"/>
      <c r="E95" s="711"/>
      <c r="F95" s="1216"/>
      <c r="G95" s="711"/>
      <c r="H95" s="711"/>
      <c r="I95" s="711"/>
      <c r="J95" s="711"/>
      <c r="K95" s="711"/>
      <c r="L95" s="711"/>
      <c r="M95" s="711"/>
      <c r="N95" s="711"/>
      <c r="O95" s="711"/>
      <c r="P95" s="711"/>
      <c r="Q95" s="711"/>
      <c r="R95" s="711"/>
      <c r="S95" s="711"/>
      <c r="T95" s="711"/>
      <c r="U95" s="711"/>
      <c r="V95" s="711"/>
      <c r="W95" s="711"/>
      <c r="X95" s="711"/>
      <c r="Y95" s="711"/>
      <c r="Z95" s="711"/>
    </row>
    <row r="96" spans="1:26" ht="15">
      <c r="A96" s="711"/>
      <c r="B96" s="711"/>
      <c r="C96" s="711"/>
      <c r="D96" s="711"/>
      <c r="E96" s="711"/>
      <c r="F96" s="1216"/>
      <c r="G96" s="711"/>
      <c r="H96" s="711"/>
      <c r="I96" s="711"/>
      <c r="J96" s="711"/>
      <c r="K96" s="711"/>
      <c r="L96" s="711"/>
      <c r="M96" s="711"/>
      <c r="N96" s="711"/>
      <c r="O96" s="711"/>
      <c r="P96" s="711"/>
      <c r="Q96" s="711"/>
      <c r="R96" s="711"/>
      <c r="S96" s="711"/>
      <c r="T96" s="711"/>
      <c r="U96" s="711"/>
      <c r="V96" s="711"/>
      <c r="W96" s="711"/>
      <c r="X96" s="711"/>
      <c r="Y96" s="711"/>
      <c r="Z96" s="711"/>
    </row>
    <row r="97" spans="1:26" ht="15">
      <c r="A97" s="711"/>
      <c r="B97" s="711"/>
      <c r="C97" s="711"/>
      <c r="D97" s="711"/>
      <c r="E97" s="711"/>
      <c r="F97" s="1216"/>
      <c r="G97" s="711"/>
      <c r="H97" s="711"/>
      <c r="I97" s="711"/>
      <c r="J97" s="711"/>
      <c r="K97" s="711"/>
      <c r="L97" s="711"/>
      <c r="M97" s="711"/>
      <c r="N97" s="711"/>
      <c r="O97" s="711"/>
      <c r="P97" s="711"/>
      <c r="Q97" s="711"/>
      <c r="R97" s="711"/>
      <c r="S97" s="711"/>
      <c r="T97" s="711"/>
      <c r="U97" s="711"/>
      <c r="V97" s="711"/>
      <c r="W97" s="711"/>
      <c r="X97" s="711"/>
      <c r="Y97" s="711"/>
      <c r="Z97" s="711"/>
    </row>
    <row r="98" spans="1:26" ht="15">
      <c r="A98" s="711"/>
      <c r="B98" s="711"/>
      <c r="C98" s="711"/>
      <c r="D98" s="711"/>
      <c r="E98" s="711"/>
      <c r="F98" s="1216"/>
      <c r="G98" s="711"/>
      <c r="H98" s="711"/>
      <c r="I98" s="711"/>
      <c r="J98" s="711"/>
      <c r="K98" s="711"/>
      <c r="L98" s="711"/>
      <c r="M98" s="711"/>
      <c r="N98" s="711"/>
      <c r="O98" s="711"/>
      <c r="P98" s="711"/>
      <c r="Q98" s="711"/>
      <c r="R98" s="711"/>
      <c r="S98" s="711"/>
      <c r="T98" s="711"/>
      <c r="U98" s="711"/>
      <c r="V98" s="711"/>
      <c r="W98" s="711"/>
      <c r="X98" s="711"/>
      <c r="Y98" s="711"/>
      <c r="Z98" s="711"/>
    </row>
    <row r="99" spans="1:26" ht="15">
      <c r="A99" s="711"/>
      <c r="B99" s="711"/>
      <c r="C99" s="711"/>
      <c r="D99" s="711"/>
      <c r="E99" s="711"/>
      <c r="F99" s="1216"/>
      <c r="G99" s="711"/>
      <c r="H99" s="711"/>
      <c r="I99" s="711"/>
      <c r="J99" s="711"/>
      <c r="K99" s="711"/>
      <c r="L99" s="711"/>
      <c r="M99" s="711"/>
      <c r="N99" s="711"/>
      <c r="O99" s="711"/>
      <c r="P99" s="711"/>
      <c r="Q99" s="711"/>
      <c r="R99" s="711"/>
      <c r="S99" s="711"/>
      <c r="T99" s="711"/>
      <c r="U99" s="711"/>
      <c r="V99" s="711"/>
      <c r="W99" s="711"/>
      <c r="X99" s="711"/>
      <c r="Y99" s="711"/>
      <c r="Z99" s="711"/>
    </row>
    <row r="100" spans="1:26" ht="15">
      <c r="A100" s="711"/>
      <c r="B100" s="711"/>
      <c r="C100" s="711"/>
      <c r="D100" s="711"/>
      <c r="E100" s="711"/>
      <c r="F100" s="1216"/>
      <c r="G100" s="711"/>
      <c r="H100" s="711"/>
      <c r="I100" s="711"/>
      <c r="J100" s="711"/>
      <c r="K100" s="711"/>
      <c r="L100" s="711"/>
      <c r="M100" s="711"/>
      <c r="N100" s="711"/>
      <c r="O100" s="711"/>
      <c r="P100" s="711"/>
      <c r="Q100" s="711"/>
      <c r="R100" s="711"/>
      <c r="S100" s="711"/>
      <c r="T100" s="711"/>
      <c r="U100" s="711"/>
      <c r="V100" s="711"/>
      <c r="W100" s="711"/>
      <c r="X100" s="711"/>
      <c r="Y100" s="711"/>
      <c r="Z100" s="711"/>
    </row>
    <row r="101" spans="1:26" ht="15">
      <c r="A101" s="711"/>
      <c r="B101" s="711"/>
      <c r="C101" s="711"/>
      <c r="D101" s="711"/>
      <c r="E101" s="711"/>
      <c r="F101" s="1216"/>
      <c r="G101" s="711"/>
      <c r="H101" s="711"/>
      <c r="I101" s="711"/>
      <c r="J101" s="711"/>
      <c r="K101" s="711"/>
      <c r="L101" s="711"/>
      <c r="M101" s="711"/>
      <c r="N101" s="711"/>
      <c r="O101" s="711"/>
      <c r="P101" s="711"/>
      <c r="Q101" s="711"/>
      <c r="R101" s="711"/>
      <c r="S101" s="711"/>
      <c r="T101" s="711"/>
      <c r="U101" s="711"/>
      <c r="V101" s="711"/>
      <c r="W101" s="711"/>
      <c r="X101" s="711"/>
      <c r="Y101" s="711"/>
      <c r="Z101" s="711"/>
    </row>
    <row r="102" spans="1:26" ht="15">
      <c r="A102" s="711"/>
      <c r="B102" s="711"/>
      <c r="C102" s="711"/>
      <c r="D102" s="711"/>
      <c r="E102" s="711"/>
      <c r="F102" s="1216"/>
      <c r="G102" s="711"/>
      <c r="H102" s="711"/>
      <c r="I102" s="711"/>
      <c r="J102" s="711"/>
      <c r="K102" s="711"/>
      <c r="L102" s="711"/>
      <c r="M102" s="711"/>
      <c r="N102" s="711"/>
      <c r="O102" s="711"/>
      <c r="P102" s="711"/>
      <c r="Q102" s="711"/>
      <c r="R102" s="711"/>
      <c r="S102" s="711"/>
      <c r="T102" s="711"/>
      <c r="U102" s="711"/>
      <c r="V102" s="711"/>
      <c r="W102" s="711"/>
      <c r="X102" s="711"/>
      <c r="Y102" s="711"/>
      <c r="Z102" s="711"/>
    </row>
    <row r="103" spans="1:26" ht="15">
      <c r="A103" s="711"/>
      <c r="B103" s="711"/>
      <c r="C103" s="711"/>
      <c r="D103" s="711"/>
      <c r="E103" s="711"/>
      <c r="F103" s="1216"/>
      <c r="G103" s="711"/>
      <c r="H103" s="711"/>
      <c r="I103" s="711"/>
      <c r="J103" s="711"/>
      <c r="K103" s="711"/>
      <c r="L103" s="711"/>
      <c r="M103" s="711"/>
      <c r="N103" s="711"/>
      <c r="O103" s="711"/>
      <c r="P103" s="711"/>
      <c r="Q103" s="711"/>
      <c r="R103" s="711"/>
      <c r="S103" s="711"/>
      <c r="T103" s="711"/>
      <c r="U103" s="711"/>
      <c r="V103" s="711"/>
      <c r="W103" s="711"/>
      <c r="X103" s="711"/>
      <c r="Y103" s="711"/>
      <c r="Z103" s="711"/>
    </row>
    <row r="104" spans="1:26" ht="15">
      <c r="A104" s="711"/>
      <c r="B104" s="711"/>
      <c r="C104" s="711"/>
      <c r="D104" s="711"/>
      <c r="E104" s="711"/>
      <c r="F104" s="1216"/>
      <c r="G104" s="711"/>
      <c r="H104" s="711"/>
      <c r="I104" s="711"/>
      <c r="J104" s="711"/>
      <c r="K104" s="711"/>
      <c r="L104" s="711"/>
      <c r="M104" s="711"/>
      <c r="N104" s="711"/>
      <c r="O104" s="711"/>
      <c r="P104" s="711"/>
      <c r="Q104" s="711"/>
      <c r="R104" s="711"/>
      <c r="S104" s="711"/>
      <c r="T104" s="711"/>
      <c r="U104" s="711"/>
      <c r="V104" s="711"/>
      <c r="W104" s="711"/>
      <c r="X104" s="711"/>
      <c r="Y104" s="711"/>
      <c r="Z104" s="711"/>
    </row>
    <row r="105" spans="1:26" ht="15">
      <c r="A105" s="711"/>
      <c r="B105" s="711"/>
      <c r="C105" s="711"/>
      <c r="D105" s="711"/>
      <c r="E105" s="711"/>
      <c r="F105" s="1216"/>
      <c r="G105" s="711"/>
      <c r="H105" s="711"/>
      <c r="I105" s="711"/>
      <c r="J105" s="711"/>
      <c r="K105" s="711"/>
      <c r="L105" s="711"/>
      <c r="M105" s="711"/>
      <c r="N105" s="711"/>
      <c r="O105" s="711"/>
      <c r="P105" s="711"/>
      <c r="Q105" s="711"/>
      <c r="R105" s="711"/>
      <c r="S105" s="711"/>
      <c r="T105" s="711"/>
      <c r="U105" s="711"/>
      <c r="V105" s="711"/>
      <c r="W105" s="711"/>
      <c r="X105" s="711"/>
      <c r="Y105" s="711"/>
      <c r="Z105" s="711"/>
    </row>
    <row r="106" spans="1:26" ht="15">
      <c r="A106" s="711"/>
      <c r="B106" s="711"/>
      <c r="C106" s="711"/>
      <c r="D106" s="711"/>
      <c r="E106" s="711"/>
      <c r="F106" s="1216"/>
      <c r="G106" s="711"/>
      <c r="H106" s="711"/>
      <c r="I106" s="711"/>
      <c r="J106" s="711"/>
      <c r="K106" s="711"/>
      <c r="L106" s="711"/>
      <c r="M106" s="711"/>
      <c r="N106" s="711"/>
      <c r="O106" s="711"/>
      <c r="P106" s="711"/>
      <c r="Q106" s="711"/>
      <c r="R106" s="711"/>
      <c r="S106" s="711"/>
      <c r="T106" s="711"/>
      <c r="U106" s="711"/>
      <c r="V106" s="711"/>
      <c r="W106" s="711"/>
      <c r="X106" s="711"/>
      <c r="Y106" s="711"/>
      <c r="Z106" s="711"/>
    </row>
    <row r="107" spans="1:26" ht="15">
      <c r="A107" s="711"/>
      <c r="B107" s="711"/>
      <c r="C107" s="711"/>
      <c r="D107" s="711"/>
      <c r="E107" s="711"/>
      <c r="F107" s="1216"/>
      <c r="G107" s="711"/>
      <c r="H107" s="711"/>
      <c r="I107" s="711"/>
      <c r="J107" s="711"/>
      <c r="K107" s="711"/>
      <c r="L107" s="711"/>
      <c r="M107" s="711"/>
      <c r="N107" s="711"/>
      <c r="O107" s="711"/>
      <c r="P107" s="711"/>
      <c r="Q107" s="711"/>
      <c r="R107" s="711"/>
      <c r="S107" s="711"/>
      <c r="T107" s="711"/>
      <c r="U107" s="711"/>
      <c r="V107" s="711"/>
      <c r="W107" s="711"/>
      <c r="X107" s="711"/>
      <c r="Y107" s="711"/>
      <c r="Z107" s="711"/>
    </row>
    <row r="108" spans="1:26" ht="15">
      <c r="A108" s="711"/>
      <c r="B108" s="711"/>
      <c r="C108" s="711"/>
      <c r="D108" s="711"/>
      <c r="E108" s="711"/>
      <c r="F108" s="1216"/>
      <c r="G108" s="711"/>
      <c r="H108" s="711"/>
      <c r="I108" s="711"/>
      <c r="J108" s="711"/>
      <c r="K108" s="711"/>
      <c r="L108" s="711"/>
      <c r="M108" s="711"/>
      <c r="N108" s="711"/>
      <c r="O108" s="711"/>
      <c r="P108" s="711"/>
      <c r="Q108" s="711"/>
      <c r="R108" s="711"/>
      <c r="S108" s="711"/>
      <c r="T108" s="711"/>
      <c r="U108" s="711"/>
      <c r="V108" s="711"/>
      <c r="W108" s="711"/>
      <c r="X108" s="711"/>
      <c r="Y108" s="711"/>
      <c r="Z108" s="711"/>
    </row>
    <row r="109" spans="1:26" ht="15">
      <c r="A109" s="711"/>
      <c r="B109" s="711"/>
      <c r="C109" s="711"/>
      <c r="D109" s="711"/>
      <c r="E109" s="711"/>
      <c r="F109" s="1216"/>
      <c r="G109" s="711"/>
      <c r="H109" s="711"/>
      <c r="I109" s="711"/>
      <c r="J109" s="711"/>
      <c r="K109" s="711"/>
      <c r="L109" s="711"/>
      <c r="M109" s="711"/>
      <c r="N109" s="711"/>
      <c r="O109" s="711"/>
      <c r="P109" s="711"/>
      <c r="Q109" s="711"/>
      <c r="R109" s="711"/>
      <c r="S109" s="711"/>
      <c r="T109" s="711"/>
      <c r="U109" s="711"/>
      <c r="V109" s="711"/>
      <c r="W109" s="711"/>
      <c r="X109" s="711"/>
      <c r="Y109" s="711"/>
      <c r="Z109" s="711"/>
    </row>
    <row r="110" spans="1:26" ht="15">
      <c r="A110" s="711"/>
      <c r="B110" s="711"/>
      <c r="C110" s="711"/>
      <c r="D110" s="711"/>
      <c r="E110" s="711"/>
      <c r="F110" s="1216"/>
      <c r="G110" s="711"/>
      <c r="H110" s="711"/>
      <c r="I110" s="711"/>
      <c r="J110" s="711"/>
      <c r="K110" s="711"/>
      <c r="L110" s="711"/>
      <c r="M110" s="711"/>
      <c r="N110" s="711"/>
      <c r="O110" s="711"/>
      <c r="P110" s="711"/>
      <c r="Q110" s="711"/>
      <c r="R110" s="711"/>
      <c r="S110" s="711"/>
      <c r="T110" s="711"/>
      <c r="U110" s="711"/>
      <c r="V110" s="711"/>
      <c r="W110" s="711"/>
      <c r="X110" s="711"/>
      <c r="Y110" s="711"/>
      <c r="Z110" s="711"/>
    </row>
    <row r="111" spans="1:26" ht="15">
      <c r="A111" s="711"/>
      <c r="B111" s="711"/>
      <c r="C111" s="711"/>
      <c r="D111" s="711"/>
      <c r="E111" s="711"/>
      <c r="F111" s="1216"/>
      <c r="G111" s="711"/>
      <c r="H111" s="711"/>
      <c r="I111" s="711"/>
      <c r="J111" s="711"/>
      <c r="K111" s="711"/>
      <c r="L111" s="711"/>
      <c r="M111" s="711"/>
      <c r="N111" s="711"/>
      <c r="O111" s="711"/>
      <c r="P111" s="711"/>
      <c r="Q111" s="711"/>
      <c r="R111" s="711"/>
      <c r="S111" s="711"/>
      <c r="T111" s="711"/>
      <c r="U111" s="711"/>
      <c r="V111" s="711"/>
      <c r="W111" s="711"/>
      <c r="X111" s="711"/>
      <c r="Y111" s="711"/>
      <c r="Z111" s="711"/>
    </row>
    <row r="112" spans="1:26" ht="15">
      <c r="A112" s="711"/>
      <c r="B112" s="711"/>
      <c r="C112" s="711"/>
      <c r="D112" s="711"/>
      <c r="E112" s="711"/>
      <c r="F112" s="1216"/>
      <c r="G112" s="711"/>
      <c r="H112" s="711"/>
      <c r="I112" s="711"/>
      <c r="J112" s="711"/>
      <c r="K112" s="711"/>
      <c r="L112" s="711"/>
      <c r="M112" s="711"/>
      <c r="N112" s="711"/>
      <c r="O112" s="711"/>
      <c r="P112" s="711"/>
      <c r="Q112" s="711"/>
      <c r="R112" s="711"/>
      <c r="S112" s="711"/>
      <c r="T112" s="711"/>
      <c r="U112" s="711"/>
      <c r="V112" s="711"/>
      <c r="W112" s="711"/>
      <c r="X112" s="711"/>
      <c r="Y112" s="711"/>
      <c r="Z112" s="711"/>
    </row>
    <row r="113" spans="1:26" ht="15">
      <c r="A113" s="711"/>
      <c r="B113" s="711"/>
      <c r="C113" s="711"/>
      <c r="D113" s="711"/>
      <c r="E113" s="711"/>
      <c r="F113" s="1216"/>
      <c r="G113" s="711"/>
      <c r="H113" s="711"/>
      <c r="I113" s="711"/>
      <c r="J113" s="711"/>
      <c r="K113" s="711"/>
      <c r="L113" s="711"/>
      <c r="M113" s="711"/>
      <c r="N113" s="711"/>
      <c r="O113" s="711"/>
      <c r="P113" s="711"/>
      <c r="Q113" s="711"/>
      <c r="R113" s="711"/>
      <c r="S113" s="711"/>
      <c r="T113" s="711"/>
      <c r="U113" s="711"/>
      <c r="V113" s="711"/>
      <c r="W113" s="711"/>
      <c r="X113" s="711"/>
      <c r="Y113" s="711"/>
      <c r="Z113" s="711"/>
    </row>
    <row r="114" spans="1:26" ht="15">
      <c r="A114" s="711"/>
      <c r="B114" s="711"/>
      <c r="C114" s="711"/>
      <c r="D114" s="711"/>
      <c r="E114" s="711"/>
      <c r="F114" s="1216"/>
      <c r="G114" s="711"/>
      <c r="H114" s="711"/>
      <c r="I114" s="711"/>
      <c r="J114" s="711"/>
      <c r="K114" s="711"/>
      <c r="L114" s="711"/>
      <c r="M114" s="711"/>
      <c r="N114" s="711"/>
      <c r="O114" s="711"/>
      <c r="P114" s="711"/>
      <c r="Q114" s="711"/>
      <c r="R114" s="711"/>
      <c r="S114" s="711"/>
      <c r="T114" s="711"/>
      <c r="U114" s="711"/>
      <c r="V114" s="711"/>
      <c r="W114" s="711"/>
      <c r="X114" s="711"/>
      <c r="Y114" s="711"/>
      <c r="Z114" s="711"/>
    </row>
    <row r="115" spans="1:26" ht="15">
      <c r="A115" s="711"/>
      <c r="B115" s="711"/>
      <c r="C115" s="711"/>
      <c r="D115" s="711"/>
      <c r="E115" s="711"/>
      <c r="F115" s="1216"/>
      <c r="G115" s="711"/>
      <c r="H115" s="711"/>
      <c r="I115" s="711"/>
      <c r="J115" s="711"/>
      <c r="K115" s="711"/>
      <c r="L115" s="711"/>
      <c r="M115" s="711"/>
      <c r="N115" s="711"/>
      <c r="O115" s="711"/>
      <c r="P115" s="711"/>
      <c r="Q115" s="711"/>
      <c r="R115" s="711"/>
      <c r="S115" s="711"/>
      <c r="T115" s="711"/>
      <c r="U115" s="711"/>
      <c r="V115" s="711"/>
      <c r="W115" s="711"/>
      <c r="X115" s="711"/>
      <c r="Y115" s="711"/>
      <c r="Z115" s="711"/>
    </row>
    <row r="116" spans="1:26" ht="15">
      <c r="A116" s="711"/>
      <c r="B116" s="711"/>
      <c r="C116" s="711"/>
      <c r="D116" s="711"/>
      <c r="E116" s="711"/>
      <c r="F116" s="1216"/>
      <c r="G116" s="711"/>
      <c r="H116" s="711"/>
      <c r="I116" s="711"/>
      <c r="J116" s="711"/>
      <c r="K116" s="711"/>
      <c r="L116" s="711"/>
      <c r="M116" s="711"/>
      <c r="N116" s="711"/>
      <c r="O116" s="711"/>
      <c r="P116" s="711"/>
      <c r="Q116" s="711"/>
      <c r="R116" s="711"/>
      <c r="S116" s="711"/>
      <c r="T116" s="711"/>
      <c r="U116" s="711"/>
      <c r="V116" s="711"/>
      <c r="W116" s="711"/>
      <c r="X116" s="711"/>
      <c r="Y116" s="711"/>
      <c r="Z116" s="711"/>
    </row>
    <row r="117" spans="1:26" ht="15">
      <c r="A117" s="711"/>
      <c r="B117" s="711"/>
      <c r="C117" s="711"/>
      <c r="D117" s="711"/>
      <c r="E117" s="711"/>
      <c r="F117" s="1216"/>
      <c r="G117" s="711"/>
      <c r="H117" s="711"/>
      <c r="I117" s="711"/>
      <c r="J117" s="711"/>
      <c r="K117" s="711"/>
      <c r="L117" s="711"/>
      <c r="M117" s="711"/>
      <c r="N117" s="711"/>
      <c r="O117" s="711"/>
      <c r="P117" s="711"/>
      <c r="Q117" s="711"/>
      <c r="R117" s="711"/>
      <c r="S117" s="711"/>
      <c r="T117" s="711"/>
      <c r="U117" s="711"/>
      <c r="V117" s="711"/>
      <c r="W117" s="711"/>
      <c r="X117" s="711"/>
      <c r="Y117" s="711"/>
      <c r="Z117" s="711"/>
    </row>
    <row r="118" spans="1:26" ht="15">
      <c r="A118" s="711"/>
      <c r="B118" s="711"/>
      <c r="C118" s="711"/>
      <c r="D118" s="711"/>
      <c r="E118" s="711"/>
      <c r="F118" s="1216"/>
      <c r="G118" s="711"/>
      <c r="H118" s="711"/>
      <c r="I118" s="711"/>
      <c r="J118" s="711"/>
      <c r="K118" s="711"/>
      <c r="L118" s="711"/>
      <c r="M118" s="711"/>
      <c r="N118" s="711"/>
      <c r="O118" s="711"/>
      <c r="P118" s="711"/>
      <c r="Q118" s="711"/>
      <c r="R118" s="711"/>
      <c r="S118" s="711"/>
      <c r="T118" s="711"/>
      <c r="U118" s="711"/>
      <c r="V118" s="711"/>
      <c r="W118" s="711"/>
      <c r="X118" s="711"/>
      <c r="Y118" s="711"/>
      <c r="Z118" s="711"/>
    </row>
    <row r="119" spans="1:26" ht="15">
      <c r="A119" s="711"/>
      <c r="B119" s="711"/>
      <c r="C119" s="711"/>
      <c r="D119" s="711"/>
      <c r="E119" s="711"/>
      <c r="F119" s="1216"/>
      <c r="G119" s="711"/>
      <c r="H119" s="711"/>
      <c r="I119" s="711"/>
      <c r="J119" s="711"/>
      <c r="K119" s="711"/>
      <c r="L119" s="711"/>
      <c r="M119" s="711"/>
      <c r="N119" s="711"/>
      <c r="O119" s="711"/>
      <c r="P119" s="711"/>
      <c r="Q119" s="711"/>
      <c r="R119" s="711"/>
      <c r="S119" s="711"/>
      <c r="T119" s="711"/>
      <c r="U119" s="711"/>
      <c r="V119" s="711"/>
      <c r="W119" s="711"/>
      <c r="X119" s="711"/>
      <c r="Y119" s="711"/>
      <c r="Z119" s="711"/>
    </row>
    <row r="120" spans="1:26" ht="15">
      <c r="A120" s="711"/>
      <c r="B120" s="711"/>
      <c r="C120" s="711"/>
      <c r="D120" s="711"/>
      <c r="E120" s="711"/>
      <c r="F120" s="1216"/>
      <c r="G120" s="711"/>
      <c r="H120" s="711"/>
      <c r="I120" s="711"/>
      <c r="J120" s="711"/>
      <c r="K120" s="711"/>
      <c r="L120" s="711"/>
      <c r="M120" s="711"/>
      <c r="N120" s="711"/>
      <c r="O120" s="711"/>
      <c r="P120" s="711"/>
      <c r="Q120" s="711"/>
      <c r="R120" s="711"/>
      <c r="S120" s="711"/>
      <c r="T120" s="711"/>
      <c r="U120" s="711"/>
      <c r="V120" s="711"/>
      <c r="W120" s="711"/>
      <c r="X120" s="711"/>
      <c r="Y120" s="711"/>
      <c r="Z120" s="711"/>
    </row>
    <row r="121" spans="1:26" ht="15">
      <c r="A121" s="711"/>
      <c r="B121" s="711"/>
      <c r="C121" s="711"/>
      <c r="D121" s="711"/>
      <c r="E121" s="711"/>
      <c r="F121" s="1216"/>
      <c r="G121" s="711"/>
      <c r="H121" s="711"/>
      <c r="I121" s="711"/>
      <c r="J121" s="711"/>
      <c r="K121" s="711"/>
      <c r="L121" s="711"/>
      <c r="M121" s="711"/>
      <c r="N121" s="711"/>
      <c r="O121" s="711"/>
      <c r="P121" s="711"/>
      <c r="Q121" s="711"/>
      <c r="R121" s="711"/>
      <c r="S121" s="711"/>
      <c r="T121" s="711"/>
      <c r="U121" s="711"/>
      <c r="V121" s="711"/>
      <c r="W121" s="711"/>
      <c r="X121" s="711"/>
      <c r="Y121" s="711"/>
      <c r="Z121" s="711"/>
    </row>
    <row r="122" spans="1:26" ht="15">
      <c r="A122" s="711"/>
      <c r="B122" s="711"/>
      <c r="C122" s="711"/>
      <c r="D122" s="711"/>
      <c r="E122" s="711"/>
      <c r="F122" s="1216"/>
      <c r="G122" s="711"/>
      <c r="H122" s="711"/>
      <c r="I122" s="711"/>
      <c r="J122" s="711"/>
      <c r="K122" s="711"/>
      <c r="L122" s="711"/>
      <c r="M122" s="711"/>
      <c r="N122" s="711"/>
      <c r="O122" s="711"/>
      <c r="P122" s="711"/>
      <c r="Q122" s="711"/>
      <c r="R122" s="711"/>
      <c r="S122" s="711"/>
      <c r="T122" s="711"/>
      <c r="U122" s="711"/>
      <c r="V122" s="711"/>
      <c r="W122" s="711"/>
      <c r="X122" s="711"/>
      <c r="Y122" s="711"/>
      <c r="Z122" s="711"/>
    </row>
    <row r="123" spans="1:26" ht="15">
      <c r="A123" s="711"/>
      <c r="B123" s="711"/>
      <c r="C123" s="711"/>
      <c r="D123" s="711"/>
      <c r="E123" s="711"/>
      <c r="F123" s="1216"/>
      <c r="G123" s="711"/>
      <c r="H123" s="711"/>
      <c r="I123" s="711"/>
      <c r="J123" s="711"/>
      <c r="K123" s="711"/>
      <c r="L123" s="711"/>
      <c r="M123" s="711"/>
      <c r="N123" s="711"/>
      <c r="O123" s="711"/>
      <c r="P123" s="711"/>
      <c r="Q123" s="711"/>
      <c r="R123" s="711"/>
      <c r="S123" s="711"/>
      <c r="T123" s="711"/>
      <c r="U123" s="711"/>
      <c r="V123" s="711"/>
      <c r="W123" s="711"/>
      <c r="X123" s="711"/>
      <c r="Y123" s="711"/>
      <c r="Z123" s="711"/>
    </row>
    <row r="124" spans="1:26" ht="15">
      <c r="A124" s="711"/>
      <c r="B124" s="711"/>
      <c r="C124" s="711"/>
      <c r="D124" s="711"/>
      <c r="E124" s="711"/>
      <c r="F124" s="1216"/>
      <c r="G124" s="711"/>
      <c r="H124" s="711"/>
      <c r="I124" s="711"/>
      <c r="J124" s="711"/>
      <c r="K124" s="711"/>
      <c r="L124" s="711"/>
      <c r="M124" s="711"/>
      <c r="N124" s="711"/>
      <c r="O124" s="711"/>
      <c r="P124" s="711"/>
      <c r="Q124" s="711"/>
      <c r="R124" s="711"/>
      <c r="S124" s="711"/>
      <c r="T124" s="711"/>
      <c r="U124" s="711"/>
      <c r="V124" s="711"/>
      <c r="W124" s="711"/>
      <c r="X124" s="711"/>
      <c r="Y124" s="711"/>
      <c r="Z124" s="711"/>
    </row>
    <row r="125" spans="1:26" ht="15">
      <c r="A125" s="711"/>
      <c r="B125" s="711"/>
      <c r="C125" s="711"/>
      <c r="D125" s="711"/>
      <c r="E125" s="711"/>
      <c r="F125" s="1216"/>
      <c r="G125" s="711"/>
      <c r="H125" s="711"/>
      <c r="I125" s="711"/>
      <c r="J125" s="711"/>
      <c r="K125" s="711"/>
      <c r="L125" s="711"/>
      <c r="M125" s="711"/>
      <c r="N125" s="711"/>
      <c r="O125" s="711"/>
      <c r="P125" s="711"/>
      <c r="Q125" s="711"/>
      <c r="R125" s="711"/>
      <c r="S125" s="711"/>
      <c r="T125" s="711"/>
      <c r="U125" s="711"/>
      <c r="V125" s="711"/>
      <c r="W125" s="711"/>
      <c r="X125" s="711"/>
      <c r="Y125" s="711"/>
      <c r="Z125" s="711"/>
    </row>
    <row r="126" spans="1:26" ht="15">
      <c r="A126" s="711"/>
      <c r="B126" s="711"/>
      <c r="C126" s="711"/>
      <c r="D126" s="711"/>
      <c r="E126" s="711"/>
      <c r="F126" s="1216"/>
      <c r="G126" s="711"/>
      <c r="H126" s="711"/>
      <c r="I126" s="711"/>
      <c r="J126" s="711"/>
      <c r="K126" s="711"/>
      <c r="L126" s="711"/>
      <c r="M126" s="711"/>
      <c r="N126" s="711"/>
      <c r="O126" s="711"/>
      <c r="P126" s="711"/>
      <c r="Q126" s="711"/>
      <c r="R126" s="711"/>
      <c r="S126" s="711"/>
      <c r="T126" s="711"/>
      <c r="U126" s="711"/>
      <c r="V126" s="711"/>
      <c r="W126" s="711"/>
      <c r="X126" s="711"/>
      <c r="Y126" s="711"/>
      <c r="Z126" s="711"/>
    </row>
    <row r="127" spans="1:26" ht="15">
      <c r="A127" s="711"/>
      <c r="B127" s="711"/>
      <c r="C127" s="711"/>
      <c r="D127" s="711"/>
      <c r="E127" s="711"/>
      <c r="F127" s="1216"/>
      <c r="G127" s="711"/>
      <c r="H127" s="711"/>
      <c r="I127" s="711"/>
      <c r="J127" s="711"/>
      <c r="K127" s="711"/>
      <c r="L127" s="711"/>
      <c r="M127" s="711"/>
      <c r="N127" s="711"/>
      <c r="O127" s="711"/>
      <c r="P127" s="711"/>
      <c r="Q127" s="711"/>
      <c r="R127" s="711"/>
      <c r="S127" s="711"/>
      <c r="T127" s="711"/>
      <c r="U127" s="711"/>
      <c r="V127" s="711"/>
      <c r="W127" s="711"/>
      <c r="X127" s="711"/>
      <c r="Y127" s="711"/>
      <c r="Z127" s="711"/>
    </row>
    <row r="128" spans="1:26" ht="15">
      <c r="A128" s="711"/>
      <c r="B128" s="711"/>
      <c r="C128" s="711"/>
      <c r="D128" s="711"/>
      <c r="E128" s="711"/>
      <c r="F128" s="1216"/>
      <c r="G128" s="711"/>
      <c r="H128" s="711"/>
      <c r="I128" s="711"/>
      <c r="J128" s="711"/>
      <c r="K128" s="711"/>
      <c r="L128" s="711"/>
      <c r="M128" s="711"/>
      <c r="N128" s="711"/>
      <c r="O128" s="711"/>
      <c r="P128" s="711"/>
      <c r="Q128" s="711"/>
      <c r="R128" s="711"/>
      <c r="S128" s="711"/>
      <c r="T128" s="711"/>
      <c r="U128" s="711"/>
      <c r="V128" s="711"/>
      <c r="W128" s="711"/>
      <c r="X128" s="711"/>
      <c r="Y128" s="711"/>
      <c r="Z128" s="711"/>
    </row>
    <row r="129" spans="1:26" ht="15">
      <c r="A129" s="711"/>
      <c r="B129" s="711"/>
      <c r="C129" s="711"/>
      <c r="D129" s="711"/>
      <c r="E129" s="711"/>
      <c r="F129" s="1216"/>
      <c r="G129" s="711"/>
      <c r="H129" s="711"/>
      <c r="I129" s="711"/>
      <c r="J129" s="711"/>
      <c r="K129" s="711"/>
      <c r="L129" s="711"/>
      <c r="M129" s="711"/>
      <c r="N129" s="711"/>
      <c r="O129" s="711"/>
      <c r="P129" s="711"/>
      <c r="Q129" s="711"/>
      <c r="R129" s="711"/>
      <c r="S129" s="711"/>
      <c r="T129" s="711"/>
      <c r="U129" s="711"/>
      <c r="V129" s="711"/>
      <c r="W129" s="711"/>
      <c r="X129" s="711"/>
      <c r="Y129" s="711"/>
      <c r="Z129" s="711"/>
    </row>
    <row r="130" spans="1:26" ht="15">
      <c r="A130" s="711"/>
      <c r="B130" s="711"/>
      <c r="C130" s="711"/>
      <c r="D130" s="711"/>
      <c r="E130" s="711"/>
      <c r="F130" s="1216"/>
      <c r="G130" s="711"/>
      <c r="H130" s="711"/>
      <c r="I130" s="711"/>
      <c r="J130" s="711"/>
      <c r="K130" s="711"/>
      <c r="L130" s="711"/>
      <c r="M130" s="711"/>
      <c r="N130" s="711"/>
      <c r="O130" s="711"/>
      <c r="P130" s="711"/>
      <c r="Q130" s="711"/>
      <c r="R130" s="711"/>
      <c r="S130" s="711"/>
      <c r="T130" s="711"/>
      <c r="U130" s="711"/>
      <c r="V130" s="711"/>
      <c r="W130" s="711"/>
      <c r="X130" s="711"/>
      <c r="Y130" s="711"/>
      <c r="Z130" s="711"/>
    </row>
    <row r="131" spans="1:26" ht="15">
      <c r="A131" s="711"/>
      <c r="B131" s="711"/>
      <c r="C131" s="711"/>
      <c r="D131" s="711"/>
      <c r="E131" s="711"/>
      <c r="F131" s="1216"/>
      <c r="G131" s="711"/>
      <c r="H131" s="711"/>
      <c r="I131" s="711"/>
      <c r="J131" s="711"/>
      <c r="K131" s="711"/>
      <c r="L131" s="711"/>
      <c r="M131" s="711"/>
      <c r="N131" s="711"/>
      <c r="O131" s="711"/>
      <c r="P131" s="711"/>
      <c r="Q131" s="711"/>
      <c r="R131" s="711"/>
      <c r="S131" s="711"/>
      <c r="T131" s="711"/>
      <c r="U131" s="711"/>
      <c r="V131" s="711"/>
      <c r="W131" s="711"/>
      <c r="X131" s="711"/>
      <c r="Y131" s="711"/>
      <c r="Z131" s="711"/>
    </row>
    <row r="132" spans="1:26" ht="15">
      <c r="A132" s="711"/>
      <c r="B132" s="711"/>
      <c r="C132" s="711"/>
      <c r="D132" s="711"/>
      <c r="E132" s="711"/>
      <c r="F132" s="1216"/>
      <c r="G132" s="711"/>
      <c r="H132" s="711"/>
      <c r="I132" s="711"/>
      <c r="J132" s="711"/>
      <c r="K132" s="711"/>
      <c r="L132" s="711"/>
      <c r="M132" s="711"/>
      <c r="N132" s="711"/>
      <c r="O132" s="711"/>
      <c r="P132" s="711"/>
      <c r="Q132" s="711"/>
      <c r="R132" s="711"/>
      <c r="S132" s="711"/>
      <c r="T132" s="711"/>
      <c r="U132" s="711"/>
      <c r="V132" s="711"/>
      <c r="W132" s="711"/>
      <c r="X132" s="711"/>
      <c r="Y132" s="711"/>
      <c r="Z132" s="711"/>
    </row>
    <row r="133" spans="1:26" ht="15">
      <c r="A133" s="711"/>
      <c r="B133" s="711"/>
      <c r="C133" s="711"/>
      <c r="D133" s="711"/>
      <c r="E133" s="711"/>
      <c r="F133" s="1216"/>
      <c r="G133" s="711"/>
      <c r="H133" s="711"/>
      <c r="I133" s="711"/>
      <c r="J133" s="711"/>
      <c r="K133" s="711"/>
      <c r="L133" s="711"/>
      <c r="M133" s="711"/>
      <c r="N133" s="711"/>
      <c r="O133" s="711"/>
      <c r="P133" s="711"/>
      <c r="Q133" s="711"/>
      <c r="R133" s="711"/>
      <c r="S133" s="711"/>
      <c r="T133" s="711"/>
      <c r="U133" s="711"/>
      <c r="V133" s="711"/>
      <c r="W133" s="711"/>
      <c r="X133" s="711"/>
      <c r="Y133" s="711"/>
      <c r="Z133" s="711"/>
    </row>
    <row r="134" spans="1:26" ht="15">
      <c r="A134" s="711"/>
      <c r="B134" s="711"/>
      <c r="C134" s="711"/>
      <c r="D134" s="711"/>
      <c r="E134" s="711"/>
      <c r="F134" s="1216"/>
      <c r="G134" s="711"/>
      <c r="H134" s="711"/>
      <c r="I134" s="711"/>
      <c r="J134" s="711"/>
      <c r="K134" s="711"/>
      <c r="L134" s="711"/>
      <c r="M134" s="711"/>
      <c r="N134" s="711"/>
      <c r="O134" s="711"/>
      <c r="P134" s="711"/>
      <c r="Q134" s="711"/>
      <c r="R134" s="711"/>
      <c r="S134" s="711"/>
      <c r="T134" s="711"/>
      <c r="U134" s="711"/>
      <c r="V134" s="711"/>
      <c r="W134" s="711"/>
      <c r="X134" s="711"/>
      <c r="Y134" s="711"/>
      <c r="Z134" s="711"/>
    </row>
    <row r="135" spans="1:26" ht="15">
      <c r="A135" s="711"/>
      <c r="B135" s="711"/>
      <c r="C135" s="711"/>
      <c r="D135" s="711"/>
      <c r="E135" s="711"/>
      <c r="F135" s="1216"/>
      <c r="G135" s="711"/>
      <c r="H135" s="711"/>
      <c r="I135" s="711"/>
      <c r="J135" s="711"/>
      <c r="K135" s="711"/>
      <c r="L135" s="711"/>
      <c r="M135" s="711"/>
      <c r="N135" s="711"/>
      <c r="O135" s="711"/>
      <c r="P135" s="711"/>
      <c r="Q135" s="711"/>
      <c r="R135" s="711"/>
      <c r="S135" s="711"/>
      <c r="T135" s="711"/>
      <c r="U135" s="711"/>
      <c r="V135" s="711"/>
      <c r="W135" s="711"/>
      <c r="X135" s="711"/>
      <c r="Y135" s="711"/>
      <c r="Z135" s="711"/>
    </row>
    <row r="136" spans="1:26" ht="15">
      <c r="A136" s="711"/>
      <c r="B136" s="711"/>
      <c r="C136" s="711"/>
      <c r="D136" s="711"/>
      <c r="E136" s="711"/>
      <c r="F136" s="1216"/>
      <c r="G136" s="711"/>
      <c r="H136" s="711"/>
      <c r="I136" s="711"/>
      <c r="J136" s="711"/>
      <c r="K136" s="711"/>
      <c r="L136" s="711"/>
      <c r="M136" s="711"/>
      <c r="N136" s="711"/>
      <c r="O136" s="711"/>
      <c r="P136" s="711"/>
      <c r="Q136" s="711"/>
      <c r="R136" s="711"/>
      <c r="S136" s="711"/>
      <c r="T136" s="711"/>
      <c r="U136" s="711"/>
      <c r="V136" s="711"/>
      <c r="W136" s="711"/>
      <c r="X136" s="711"/>
      <c r="Y136" s="711"/>
      <c r="Z136" s="711"/>
    </row>
    <row r="137" spans="1:26" ht="15">
      <c r="A137" s="711"/>
      <c r="B137" s="711"/>
      <c r="C137" s="711"/>
      <c r="D137" s="711"/>
      <c r="E137" s="711"/>
      <c r="F137" s="1216"/>
      <c r="G137" s="711"/>
      <c r="H137" s="711"/>
      <c r="I137" s="711"/>
      <c r="J137" s="711"/>
      <c r="K137" s="711"/>
      <c r="L137" s="711"/>
      <c r="M137" s="711"/>
      <c r="N137" s="711"/>
      <c r="O137" s="711"/>
      <c r="P137" s="711"/>
      <c r="Q137" s="711"/>
      <c r="R137" s="711"/>
      <c r="S137" s="711"/>
      <c r="T137" s="711"/>
      <c r="U137" s="711"/>
      <c r="V137" s="711"/>
      <c r="W137" s="711"/>
      <c r="X137" s="711"/>
      <c r="Y137" s="711"/>
      <c r="Z137" s="711"/>
    </row>
    <row r="138" spans="1:26" ht="15">
      <c r="A138" s="711"/>
      <c r="B138" s="711"/>
      <c r="C138" s="711"/>
      <c r="D138" s="711"/>
      <c r="E138" s="711"/>
      <c r="F138" s="1216"/>
      <c r="G138" s="711"/>
      <c r="H138" s="711"/>
      <c r="I138" s="711"/>
      <c r="J138" s="711"/>
      <c r="K138" s="711"/>
      <c r="L138" s="711"/>
      <c r="M138" s="711"/>
      <c r="N138" s="711"/>
      <c r="O138" s="711"/>
      <c r="P138" s="711"/>
      <c r="Q138" s="711"/>
      <c r="R138" s="711"/>
      <c r="S138" s="711"/>
      <c r="T138" s="711"/>
      <c r="U138" s="711"/>
      <c r="V138" s="711"/>
      <c r="W138" s="711"/>
      <c r="X138" s="711"/>
      <c r="Y138" s="711"/>
      <c r="Z138" s="711"/>
    </row>
    <row r="139" spans="1:26" ht="15">
      <c r="A139" s="711"/>
      <c r="B139" s="711"/>
      <c r="C139" s="711"/>
      <c r="D139" s="711"/>
      <c r="E139" s="711"/>
      <c r="F139" s="1216"/>
      <c r="G139" s="711"/>
      <c r="H139" s="711"/>
      <c r="I139" s="711"/>
      <c r="J139" s="711"/>
      <c r="K139" s="711"/>
      <c r="L139" s="711"/>
      <c r="M139" s="711"/>
      <c r="N139" s="711"/>
      <c r="O139" s="711"/>
      <c r="P139" s="711"/>
      <c r="Q139" s="711"/>
      <c r="R139" s="711"/>
      <c r="S139" s="711"/>
      <c r="T139" s="711"/>
      <c r="U139" s="711"/>
      <c r="V139" s="711"/>
      <c r="W139" s="711"/>
      <c r="X139" s="711"/>
      <c r="Y139" s="711"/>
      <c r="Z139" s="711"/>
    </row>
    <row r="140" spans="1:26" ht="15">
      <c r="A140" s="711"/>
      <c r="B140" s="711"/>
      <c r="C140" s="711"/>
      <c r="D140" s="711"/>
      <c r="E140" s="711"/>
      <c r="F140" s="1216"/>
      <c r="G140" s="711"/>
      <c r="H140" s="711"/>
      <c r="I140" s="711"/>
      <c r="J140" s="711"/>
      <c r="K140" s="711"/>
      <c r="L140" s="711"/>
      <c r="M140" s="711"/>
      <c r="N140" s="711"/>
      <c r="O140" s="711"/>
      <c r="P140" s="711"/>
      <c r="Q140" s="711"/>
      <c r="R140" s="711"/>
      <c r="S140" s="711"/>
      <c r="T140" s="711"/>
      <c r="U140" s="711"/>
      <c r="V140" s="711"/>
      <c r="W140" s="711"/>
      <c r="X140" s="711"/>
      <c r="Y140" s="711"/>
      <c r="Z140" s="711"/>
    </row>
    <row r="141" spans="1:26" ht="15">
      <c r="A141" s="711"/>
      <c r="B141" s="711"/>
      <c r="C141" s="711"/>
      <c r="D141" s="711"/>
      <c r="E141" s="711"/>
      <c r="F141" s="1216"/>
      <c r="G141" s="711"/>
      <c r="H141" s="711"/>
      <c r="I141" s="711"/>
      <c r="J141" s="711"/>
      <c r="K141" s="711"/>
      <c r="L141" s="711"/>
      <c r="M141" s="711"/>
      <c r="N141" s="711"/>
      <c r="O141" s="711"/>
      <c r="P141" s="711"/>
      <c r="Q141" s="711"/>
      <c r="R141" s="711"/>
      <c r="S141" s="711"/>
      <c r="T141" s="711"/>
      <c r="U141" s="711"/>
      <c r="V141" s="711"/>
      <c r="W141" s="711"/>
      <c r="X141" s="711"/>
      <c r="Y141" s="711"/>
      <c r="Z141" s="711"/>
    </row>
    <row r="142" spans="1:26" ht="15">
      <c r="A142" s="711"/>
      <c r="B142" s="711"/>
      <c r="C142" s="711"/>
      <c r="D142" s="711"/>
      <c r="E142" s="711"/>
      <c r="F142" s="1216"/>
      <c r="G142" s="711"/>
      <c r="H142" s="711"/>
      <c r="I142" s="711"/>
      <c r="J142" s="711"/>
      <c r="K142" s="711"/>
      <c r="L142" s="711"/>
      <c r="M142" s="711"/>
      <c r="N142" s="711"/>
      <c r="O142" s="711"/>
      <c r="P142" s="711"/>
      <c r="Q142" s="711"/>
      <c r="R142" s="711"/>
      <c r="S142" s="711"/>
      <c r="T142" s="711"/>
      <c r="U142" s="711"/>
      <c r="V142" s="711"/>
      <c r="W142" s="711"/>
      <c r="X142" s="711"/>
      <c r="Y142" s="711"/>
      <c r="Z142" s="711"/>
    </row>
    <row r="143" spans="1:26" ht="15">
      <c r="A143" s="711"/>
      <c r="B143" s="711"/>
      <c r="C143" s="711"/>
      <c r="D143" s="711"/>
      <c r="E143" s="711"/>
      <c r="F143" s="1216"/>
      <c r="G143" s="711"/>
      <c r="H143" s="711"/>
      <c r="I143" s="711"/>
      <c r="J143" s="711"/>
      <c r="K143" s="711"/>
      <c r="L143" s="711"/>
      <c r="M143" s="711"/>
      <c r="N143" s="711"/>
      <c r="O143" s="711"/>
      <c r="P143" s="711"/>
      <c r="Q143" s="711"/>
      <c r="R143" s="711"/>
      <c r="S143" s="711"/>
      <c r="T143" s="711"/>
      <c r="U143" s="711"/>
      <c r="V143" s="711"/>
      <c r="W143" s="711"/>
      <c r="X143" s="711"/>
      <c r="Y143" s="711"/>
      <c r="Z143" s="711"/>
    </row>
    <row r="144" spans="1:26" ht="15">
      <c r="A144" s="711"/>
      <c r="B144" s="711"/>
      <c r="C144" s="711"/>
      <c r="D144" s="711"/>
      <c r="E144" s="711"/>
      <c r="F144" s="1216"/>
      <c r="G144" s="711"/>
      <c r="H144" s="711"/>
      <c r="I144" s="711"/>
      <c r="J144" s="711"/>
      <c r="K144" s="711"/>
      <c r="L144" s="711"/>
      <c r="M144" s="711"/>
      <c r="N144" s="711"/>
      <c r="O144" s="711"/>
      <c r="P144" s="711"/>
      <c r="Q144" s="711"/>
      <c r="R144" s="711"/>
      <c r="S144" s="711"/>
      <c r="T144" s="711"/>
      <c r="U144" s="711"/>
      <c r="V144" s="711"/>
      <c r="W144" s="711"/>
      <c r="X144" s="711"/>
      <c r="Y144" s="711"/>
      <c r="Z144" s="711"/>
    </row>
    <row r="145" spans="1:26" ht="15">
      <c r="A145" s="711"/>
      <c r="B145" s="711"/>
      <c r="C145" s="711"/>
      <c r="D145" s="711"/>
      <c r="E145" s="711"/>
      <c r="F145" s="1216"/>
      <c r="G145" s="711"/>
      <c r="H145" s="711"/>
      <c r="I145" s="711"/>
      <c r="J145" s="711"/>
      <c r="K145" s="711"/>
      <c r="L145" s="711"/>
      <c r="M145" s="711"/>
      <c r="N145" s="711"/>
      <c r="O145" s="711"/>
      <c r="P145" s="711"/>
      <c r="Q145" s="711"/>
      <c r="R145" s="711"/>
      <c r="S145" s="711"/>
      <c r="T145" s="711"/>
      <c r="U145" s="711"/>
      <c r="V145" s="711"/>
      <c r="W145" s="711"/>
      <c r="X145" s="711"/>
      <c r="Y145" s="711"/>
      <c r="Z145" s="711"/>
    </row>
    <row r="146" spans="1:26" ht="15">
      <c r="A146" s="711"/>
      <c r="B146" s="711"/>
      <c r="C146" s="711"/>
      <c r="D146" s="711"/>
      <c r="E146" s="711"/>
      <c r="F146" s="1216"/>
      <c r="G146" s="711"/>
      <c r="H146" s="711"/>
      <c r="I146" s="711"/>
      <c r="J146" s="711"/>
      <c r="K146" s="711"/>
      <c r="L146" s="711"/>
      <c r="M146" s="711"/>
      <c r="N146" s="711"/>
      <c r="O146" s="711"/>
      <c r="P146" s="711"/>
      <c r="Q146" s="711"/>
      <c r="R146" s="711"/>
      <c r="S146" s="711"/>
      <c r="T146" s="711"/>
      <c r="U146" s="711"/>
      <c r="V146" s="711"/>
      <c r="W146" s="711"/>
      <c r="X146" s="711"/>
      <c r="Y146" s="711"/>
      <c r="Z146" s="711"/>
    </row>
    <row r="147" spans="1:26" ht="15">
      <c r="A147" s="711"/>
      <c r="B147" s="711"/>
      <c r="C147" s="711"/>
      <c r="D147" s="711"/>
      <c r="E147" s="711"/>
      <c r="F147" s="1216"/>
      <c r="G147" s="711"/>
      <c r="H147" s="711"/>
      <c r="I147" s="711"/>
      <c r="J147" s="711"/>
      <c r="K147" s="711"/>
      <c r="L147" s="711"/>
      <c r="M147" s="711"/>
      <c r="N147" s="711"/>
      <c r="O147" s="711"/>
      <c r="P147" s="711"/>
      <c r="Q147" s="711"/>
      <c r="R147" s="711"/>
      <c r="S147" s="711"/>
      <c r="T147" s="711"/>
      <c r="U147" s="711"/>
      <c r="V147" s="711"/>
      <c r="W147" s="711"/>
      <c r="X147" s="711"/>
      <c r="Y147" s="711"/>
      <c r="Z147" s="711"/>
    </row>
    <row r="148" spans="1:26" ht="15">
      <c r="A148" s="711"/>
      <c r="B148" s="711"/>
      <c r="C148" s="711"/>
      <c r="D148" s="711"/>
      <c r="E148" s="711"/>
      <c r="F148" s="1216"/>
      <c r="G148" s="711"/>
      <c r="H148" s="711"/>
      <c r="I148" s="711"/>
      <c r="J148" s="711"/>
      <c r="K148" s="711"/>
      <c r="L148" s="711"/>
      <c r="M148" s="711"/>
      <c r="N148" s="711"/>
      <c r="O148" s="711"/>
      <c r="P148" s="711"/>
      <c r="Q148" s="711"/>
      <c r="R148" s="711"/>
      <c r="S148" s="711"/>
      <c r="T148" s="711"/>
      <c r="U148" s="711"/>
      <c r="V148" s="711"/>
      <c r="W148" s="711"/>
      <c r="X148" s="711"/>
      <c r="Y148" s="711"/>
      <c r="Z148" s="711"/>
    </row>
    <row r="149" spans="1:26" ht="15">
      <c r="A149" s="711"/>
      <c r="B149" s="711"/>
      <c r="C149" s="711"/>
      <c r="D149" s="711"/>
      <c r="E149" s="711"/>
      <c r="F149" s="1216"/>
      <c r="G149" s="711"/>
      <c r="H149" s="711"/>
      <c r="I149" s="711"/>
      <c r="J149" s="711"/>
      <c r="K149" s="711"/>
      <c r="L149" s="711"/>
      <c r="M149" s="711"/>
      <c r="N149" s="711"/>
      <c r="O149" s="711"/>
      <c r="P149" s="711"/>
      <c r="Q149" s="711"/>
      <c r="R149" s="711"/>
      <c r="S149" s="711"/>
      <c r="T149" s="711"/>
      <c r="U149" s="711"/>
      <c r="V149" s="711"/>
      <c r="W149" s="711"/>
      <c r="X149" s="711"/>
      <c r="Y149" s="711"/>
      <c r="Z149" s="711"/>
    </row>
    <row r="150" spans="1:26" ht="15">
      <c r="A150" s="711"/>
      <c r="B150" s="711"/>
      <c r="C150" s="711"/>
      <c r="D150" s="711"/>
      <c r="E150" s="711"/>
      <c r="F150" s="1216"/>
      <c r="G150" s="711"/>
      <c r="H150" s="711"/>
      <c r="I150" s="711"/>
      <c r="J150" s="711"/>
      <c r="K150" s="711"/>
      <c r="L150" s="711"/>
      <c r="M150" s="711"/>
      <c r="N150" s="711"/>
      <c r="O150" s="711"/>
      <c r="P150" s="711"/>
      <c r="Q150" s="711"/>
      <c r="R150" s="711"/>
      <c r="S150" s="711"/>
      <c r="T150" s="711"/>
      <c r="U150" s="711"/>
      <c r="V150" s="711"/>
      <c r="W150" s="711"/>
      <c r="X150" s="711"/>
      <c r="Y150" s="711"/>
      <c r="Z150" s="711"/>
    </row>
    <row r="151" spans="1:26" ht="15">
      <c r="A151" s="711"/>
      <c r="B151" s="711"/>
      <c r="C151" s="711"/>
      <c r="D151" s="711"/>
      <c r="E151" s="711"/>
      <c r="F151" s="1216"/>
      <c r="G151" s="711"/>
      <c r="H151" s="711"/>
      <c r="I151" s="711"/>
      <c r="J151" s="711"/>
      <c r="K151" s="711"/>
      <c r="L151" s="711"/>
      <c r="M151" s="711"/>
      <c r="N151" s="711"/>
      <c r="O151" s="711"/>
      <c r="P151" s="711"/>
      <c r="Q151" s="711"/>
      <c r="R151" s="711"/>
      <c r="S151" s="711"/>
      <c r="T151" s="711"/>
      <c r="U151" s="711"/>
      <c r="V151" s="711"/>
      <c r="W151" s="711"/>
      <c r="X151" s="711"/>
      <c r="Y151" s="711"/>
      <c r="Z151" s="711"/>
    </row>
    <row r="152" spans="1:26" ht="15">
      <c r="A152" s="711"/>
      <c r="B152" s="711"/>
      <c r="C152" s="711"/>
      <c r="D152" s="711"/>
      <c r="E152" s="711"/>
      <c r="F152" s="1216"/>
      <c r="G152" s="711"/>
      <c r="H152" s="711"/>
      <c r="I152" s="711"/>
      <c r="J152" s="711"/>
      <c r="K152" s="711"/>
      <c r="L152" s="711"/>
      <c r="M152" s="711"/>
      <c r="N152" s="711"/>
      <c r="O152" s="711"/>
      <c r="P152" s="711"/>
      <c r="Q152" s="711"/>
      <c r="R152" s="711"/>
      <c r="S152" s="711"/>
      <c r="T152" s="711"/>
      <c r="U152" s="711"/>
      <c r="V152" s="711"/>
      <c r="W152" s="711"/>
      <c r="X152" s="711"/>
      <c r="Y152" s="711"/>
      <c r="Z152" s="711"/>
    </row>
    <row r="153" spans="1:26" ht="15">
      <c r="A153" s="711"/>
      <c r="B153" s="711"/>
      <c r="C153" s="711"/>
      <c r="D153" s="711"/>
      <c r="E153" s="711"/>
      <c r="F153" s="1216"/>
      <c r="G153" s="711"/>
      <c r="H153" s="711"/>
      <c r="I153" s="711"/>
      <c r="J153" s="711"/>
      <c r="K153" s="711"/>
      <c r="L153" s="711"/>
      <c r="M153" s="711"/>
      <c r="N153" s="711"/>
      <c r="O153" s="711"/>
      <c r="P153" s="711"/>
      <c r="Q153" s="711"/>
      <c r="R153" s="711"/>
      <c r="S153" s="711"/>
      <c r="T153" s="711"/>
      <c r="U153" s="711"/>
      <c r="V153" s="711"/>
      <c r="W153" s="711"/>
      <c r="X153" s="711"/>
      <c r="Y153" s="711"/>
      <c r="Z153" s="711"/>
    </row>
    <row r="154" spans="1:26" ht="15">
      <c r="A154" s="711"/>
      <c r="B154" s="711"/>
      <c r="C154" s="711"/>
      <c r="D154" s="711"/>
      <c r="E154" s="711"/>
      <c r="F154" s="1216"/>
      <c r="G154" s="711"/>
      <c r="H154" s="711"/>
      <c r="I154" s="711"/>
      <c r="J154" s="711"/>
      <c r="K154" s="711"/>
      <c r="L154" s="711"/>
      <c r="M154" s="711"/>
      <c r="N154" s="711"/>
      <c r="O154" s="711"/>
      <c r="P154" s="711"/>
      <c r="Q154" s="711"/>
      <c r="R154" s="711"/>
      <c r="S154" s="711"/>
      <c r="T154" s="711"/>
      <c r="U154" s="711"/>
      <c r="V154" s="711"/>
      <c r="W154" s="711"/>
      <c r="X154" s="711"/>
      <c r="Y154" s="711"/>
      <c r="Z154" s="711"/>
    </row>
    <row r="155" spans="1:26" ht="15">
      <c r="A155" s="711"/>
      <c r="B155" s="711"/>
      <c r="C155" s="711"/>
      <c r="D155" s="711"/>
      <c r="E155" s="711"/>
      <c r="F155" s="1216"/>
      <c r="G155" s="711"/>
      <c r="H155" s="711"/>
      <c r="I155" s="711"/>
      <c r="J155" s="711"/>
      <c r="K155" s="711"/>
      <c r="L155" s="711"/>
      <c r="M155" s="711"/>
      <c r="N155" s="711"/>
      <c r="O155" s="711"/>
      <c r="P155" s="711"/>
      <c r="Q155" s="711"/>
      <c r="R155" s="711"/>
      <c r="S155" s="711"/>
      <c r="T155" s="711"/>
      <c r="U155" s="711"/>
      <c r="V155" s="711"/>
      <c r="W155" s="711"/>
      <c r="X155" s="711"/>
      <c r="Y155" s="711"/>
      <c r="Z155" s="711"/>
    </row>
    <row r="156" spans="1:26" ht="15">
      <c r="A156" s="711"/>
      <c r="B156" s="711"/>
      <c r="C156" s="711"/>
      <c r="D156" s="711"/>
      <c r="E156" s="711"/>
      <c r="F156" s="1216"/>
      <c r="G156" s="711"/>
      <c r="H156" s="711"/>
      <c r="I156" s="711"/>
      <c r="J156" s="711"/>
      <c r="K156" s="711"/>
      <c r="L156" s="711"/>
      <c r="M156" s="711"/>
      <c r="N156" s="711"/>
      <c r="O156" s="711"/>
      <c r="P156" s="711"/>
      <c r="Q156" s="711"/>
      <c r="R156" s="711"/>
      <c r="S156" s="711"/>
      <c r="T156" s="711"/>
      <c r="U156" s="711"/>
      <c r="V156" s="711"/>
      <c r="W156" s="711"/>
      <c r="X156" s="711"/>
      <c r="Y156" s="711"/>
      <c r="Z156" s="711"/>
    </row>
    <row r="157" spans="1:26" ht="15">
      <c r="A157" s="711"/>
      <c r="B157" s="711"/>
      <c r="C157" s="711"/>
      <c r="D157" s="711"/>
      <c r="E157" s="711"/>
      <c r="F157" s="1216"/>
      <c r="G157" s="711"/>
      <c r="H157" s="711"/>
      <c r="I157" s="711"/>
      <c r="J157" s="711"/>
      <c r="K157" s="711"/>
      <c r="L157" s="711"/>
      <c r="M157" s="711"/>
      <c r="N157" s="711"/>
      <c r="O157" s="711"/>
      <c r="P157" s="711"/>
      <c r="Q157" s="711"/>
      <c r="R157" s="711"/>
      <c r="S157" s="711"/>
      <c r="T157" s="711"/>
      <c r="U157" s="711"/>
      <c r="V157" s="711"/>
      <c r="W157" s="711"/>
      <c r="X157" s="711"/>
      <c r="Y157" s="711"/>
      <c r="Z157" s="711"/>
    </row>
    <row r="158" spans="1:26" ht="15">
      <c r="A158" s="711"/>
      <c r="B158" s="711"/>
      <c r="C158" s="711"/>
      <c r="D158" s="711"/>
      <c r="E158" s="711"/>
      <c r="F158" s="1216"/>
      <c r="G158" s="711"/>
      <c r="H158" s="711"/>
      <c r="I158" s="711"/>
      <c r="J158" s="711"/>
      <c r="K158" s="711"/>
      <c r="L158" s="711"/>
      <c r="M158" s="711"/>
      <c r="N158" s="711"/>
      <c r="O158" s="711"/>
      <c r="P158" s="711"/>
      <c r="Q158" s="711"/>
      <c r="R158" s="711"/>
      <c r="S158" s="711"/>
      <c r="T158" s="711"/>
      <c r="U158" s="711"/>
      <c r="V158" s="711"/>
      <c r="W158" s="711"/>
      <c r="X158" s="711"/>
      <c r="Y158" s="711"/>
      <c r="Z158" s="711"/>
    </row>
    <row r="159" spans="1:26" ht="15">
      <c r="A159" s="711"/>
      <c r="B159" s="711"/>
      <c r="C159" s="711"/>
      <c r="D159" s="711"/>
      <c r="E159" s="711"/>
      <c r="F159" s="1216"/>
      <c r="G159" s="711"/>
      <c r="H159" s="711"/>
      <c r="I159" s="711"/>
      <c r="J159" s="711"/>
      <c r="K159" s="711"/>
      <c r="L159" s="711"/>
      <c r="M159" s="711"/>
      <c r="N159" s="711"/>
      <c r="O159" s="711"/>
      <c r="P159" s="711"/>
      <c r="Q159" s="711"/>
      <c r="R159" s="711"/>
      <c r="S159" s="711"/>
      <c r="T159" s="711"/>
      <c r="U159" s="711"/>
      <c r="V159" s="711"/>
      <c r="W159" s="711"/>
      <c r="X159" s="711"/>
      <c r="Y159" s="711"/>
      <c r="Z159" s="711"/>
    </row>
    <row r="160" spans="1:26" ht="15">
      <c r="A160" s="711"/>
      <c r="B160" s="711"/>
      <c r="C160" s="711"/>
      <c r="D160" s="711"/>
      <c r="E160" s="711"/>
      <c r="F160" s="1216"/>
      <c r="G160" s="711"/>
      <c r="H160" s="711"/>
      <c r="I160" s="711"/>
      <c r="J160" s="711"/>
      <c r="K160" s="711"/>
      <c r="L160" s="711"/>
      <c r="M160" s="711"/>
      <c r="N160" s="711"/>
      <c r="O160" s="711"/>
      <c r="P160" s="711"/>
      <c r="Q160" s="711"/>
      <c r="R160" s="711"/>
      <c r="S160" s="711"/>
      <c r="T160" s="711"/>
      <c r="U160" s="711"/>
      <c r="V160" s="711"/>
      <c r="W160" s="711"/>
      <c r="X160" s="711"/>
      <c r="Y160" s="711"/>
      <c r="Z160" s="711"/>
    </row>
    <row r="161" spans="1:26" ht="15">
      <c r="A161" s="711"/>
      <c r="B161" s="711"/>
      <c r="C161" s="711"/>
      <c r="D161" s="711"/>
      <c r="E161" s="711"/>
      <c r="F161" s="1216"/>
      <c r="G161" s="711"/>
      <c r="H161" s="711"/>
      <c r="I161" s="711"/>
      <c r="J161" s="711"/>
      <c r="K161" s="711"/>
      <c r="L161" s="711"/>
      <c r="M161" s="711"/>
      <c r="N161" s="711"/>
      <c r="O161" s="711"/>
      <c r="P161" s="711"/>
      <c r="Q161" s="711"/>
      <c r="R161" s="711"/>
      <c r="S161" s="711"/>
      <c r="T161" s="711"/>
      <c r="U161" s="711"/>
      <c r="V161" s="711"/>
      <c r="W161" s="711"/>
      <c r="X161" s="711"/>
      <c r="Y161" s="711"/>
      <c r="Z161" s="711"/>
    </row>
    <row r="162" spans="1:26" ht="15">
      <c r="A162" s="711"/>
      <c r="B162" s="711"/>
      <c r="C162" s="711"/>
      <c r="D162" s="711"/>
      <c r="E162" s="711"/>
      <c r="F162" s="1216"/>
      <c r="G162" s="711"/>
      <c r="H162" s="711"/>
      <c r="I162" s="711"/>
      <c r="J162" s="711"/>
      <c r="K162" s="711"/>
      <c r="L162" s="711"/>
      <c r="M162" s="711"/>
      <c r="N162" s="711"/>
      <c r="O162" s="711"/>
      <c r="P162" s="711"/>
      <c r="Q162" s="711"/>
      <c r="R162" s="711"/>
      <c r="S162" s="711"/>
      <c r="T162" s="711"/>
      <c r="U162" s="711"/>
      <c r="V162" s="711"/>
      <c r="W162" s="711"/>
      <c r="X162" s="711"/>
      <c r="Y162" s="711"/>
      <c r="Z162" s="711"/>
    </row>
    <row r="163" spans="1:26" ht="15">
      <c r="A163" s="711"/>
      <c r="B163" s="711"/>
      <c r="C163" s="711"/>
      <c r="D163" s="711"/>
      <c r="E163" s="711"/>
      <c r="F163" s="1216"/>
      <c r="G163" s="711"/>
      <c r="H163" s="711"/>
      <c r="I163" s="711"/>
      <c r="J163" s="711"/>
      <c r="K163" s="711"/>
      <c r="L163" s="711"/>
      <c r="M163" s="711"/>
      <c r="N163" s="711"/>
      <c r="O163" s="711"/>
      <c r="P163" s="711"/>
      <c r="Q163" s="711"/>
      <c r="R163" s="711"/>
      <c r="S163" s="711"/>
      <c r="T163" s="711"/>
      <c r="U163" s="711"/>
      <c r="V163" s="711"/>
      <c r="W163" s="711"/>
      <c r="X163" s="711"/>
      <c r="Y163" s="711"/>
      <c r="Z163" s="711"/>
    </row>
    <row r="164" spans="1:26" ht="15">
      <c r="A164" s="711"/>
      <c r="B164" s="711"/>
      <c r="C164" s="711"/>
      <c r="D164" s="711"/>
      <c r="E164" s="711"/>
      <c r="F164" s="1216"/>
      <c r="G164" s="711"/>
      <c r="H164" s="711"/>
      <c r="I164" s="711"/>
      <c r="J164" s="711"/>
      <c r="K164" s="711"/>
      <c r="L164" s="711"/>
      <c r="M164" s="711"/>
      <c r="N164" s="711"/>
      <c r="O164" s="711"/>
      <c r="P164" s="711"/>
      <c r="Q164" s="711"/>
      <c r="R164" s="711"/>
      <c r="S164" s="711"/>
      <c r="T164" s="711"/>
      <c r="U164" s="711"/>
      <c r="V164" s="711"/>
      <c r="W164" s="711"/>
      <c r="X164" s="711"/>
      <c r="Y164" s="711"/>
      <c r="Z164" s="711"/>
    </row>
    <row r="165" spans="1:26" ht="15">
      <c r="A165" s="711"/>
      <c r="B165" s="711"/>
      <c r="C165" s="711"/>
      <c r="D165" s="711"/>
      <c r="E165" s="711"/>
      <c r="F165" s="1216"/>
      <c r="G165" s="711"/>
      <c r="H165" s="711"/>
      <c r="I165" s="711"/>
      <c r="J165" s="711"/>
      <c r="K165" s="711"/>
      <c r="L165" s="711"/>
      <c r="M165" s="711"/>
      <c r="N165" s="711"/>
      <c r="O165" s="711"/>
      <c r="P165" s="711"/>
      <c r="Q165" s="711"/>
      <c r="R165" s="711"/>
      <c r="S165" s="711"/>
      <c r="T165" s="711"/>
      <c r="U165" s="711"/>
      <c r="V165" s="711"/>
      <c r="W165" s="711"/>
      <c r="X165" s="711"/>
      <c r="Y165" s="711"/>
      <c r="Z165" s="711"/>
    </row>
    <row r="166" spans="1:26" ht="15">
      <c r="A166" s="711"/>
      <c r="B166" s="711"/>
      <c r="C166" s="711"/>
      <c r="D166" s="711"/>
      <c r="E166" s="711"/>
      <c r="F166" s="1216"/>
      <c r="G166" s="711"/>
      <c r="H166" s="711"/>
      <c r="I166" s="711"/>
      <c r="J166" s="711"/>
      <c r="K166" s="711"/>
      <c r="L166" s="711"/>
      <c r="M166" s="711"/>
      <c r="N166" s="711"/>
      <c r="O166" s="711"/>
      <c r="P166" s="711"/>
      <c r="Q166" s="711"/>
      <c r="R166" s="711"/>
      <c r="S166" s="711"/>
      <c r="T166" s="711"/>
      <c r="U166" s="711"/>
      <c r="V166" s="711"/>
      <c r="W166" s="711"/>
      <c r="X166" s="711"/>
      <c r="Y166" s="711"/>
      <c r="Z166" s="711"/>
    </row>
    <row r="167" spans="1:26" ht="15">
      <c r="A167" s="711"/>
      <c r="B167" s="711"/>
      <c r="C167" s="711"/>
      <c r="D167" s="711"/>
      <c r="E167" s="711"/>
      <c r="F167" s="1216"/>
      <c r="G167" s="711"/>
      <c r="H167" s="711"/>
      <c r="I167" s="711"/>
      <c r="J167" s="711"/>
      <c r="K167" s="711"/>
      <c r="L167" s="711"/>
      <c r="M167" s="711"/>
      <c r="N167" s="711"/>
      <c r="O167" s="711"/>
      <c r="P167" s="711"/>
      <c r="Q167" s="711"/>
      <c r="R167" s="711"/>
      <c r="S167" s="711"/>
      <c r="T167" s="711"/>
      <c r="U167" s="711"/>
      <c r="V167" s="711"/>
      <c r="W167" s="711"/>
      <c r="X167" s="711"/>
      <c r="Y167" s="711"/>
      <c r="Z167" s="711"/>
    </row>
    <row r="168" spans="1:26" ht="15">
      <c r="A168" s="711"/>
      <c r="B168" s="711"/>
      <c r="C168" s="711"/>
      <c r="D168" s="711"/>
      <c r="E168" s="711"/>
      <c r="F168" s="1216"/>
      <c r="G168" s="711"/>
      <c r="H168" s="711"/>
      <c r="I168" s="711"/>
      <c r="J168" s="711"/>
      <c r="K168" s="711"/>
      <c r="L168" s="711"/>
      <c r="M168" s="711"/>
      <c r="N168" s="711"/>
      <c r="O168" s="711"/>
      <c r="P168" s="711"/>
      <c r="Q168" s="711"/>
      <c r="R168" s="711"/>
      <c r="S168" s="711"/>
      <c r="T168" s="711"/>
      <c r="U168" s="711"/>
      <c r="V168" s="711"/>
      <c r="W168" s="711"/>
      <c r="X168" s="711"/>
      <c r="Y168" s="711"/>
      <c r="Z168" s="711"/>
    </row>
    <row r="169" spans="1:26" ht="15">
      <c r="A169" s="711"/>
      <c r="B169" s="711"/>
      <c r="C169" s="711"/>
      <c r="D169" s="711"/>
      <c r="E169" s="711"/>
      <c r="F169" s="1216"/>
      <c r="G169" s="711"/>
      <c r="H169" s="711"/>
      <c r="I169" s="711"/>
      <c r="J169" s="711"/>
      <c r="K169" s="711"/>
      <c r="L169" s="711"/>
      <c r="M169" s="711"/>
      <c r="N169" s="711"/>
      <c r="O169" s="711"/>
      <c r="P169" s="711"/>
      <c r="Q169" s="711"/>
      <c r="R169" s="711"/>
      <c r="S169" s="711"/>
      <c r="T169" s="711"/>
      <c r="U169" s="711"/>
      <c r="V169" s="711"/>
      <c r="W169" s="711"/>
      <c r="X169" s="711"/>
      <c r="Y169" s="711"/>
      <c r="Z169" s="711"/>
    </row>
    <row r="170" spans="1:26" ht="15">
      <c r="A170" s="711"/>
      <c r="B170" s="711"/>
      <c r="C170" s="711"/>
      <c r="D170" s="711"/>
      <c r="E170" s="711"/>
      <c r="F170" s="1216"/>
      <c r="G170" s="711"/>
      <c r="H170" s="711"/>
      <c r="I170" s="711"/>
      <c r="J170" s="711"/>
      <c r="K170" s="711"/>
      <c r="L170" s="711"/>
      <c r="M170" s="711"/>
      <c r="N170" s="711"/>
      <c r="O170" s="711"/>
      <c r="P170" s="711"/>
      <c r="Q170" s="711"/>
      <c r="R170" s="711"/>
      <c r="S170" s="711"/>
      <c r="T170" s="711"/>
      <c r="U170" s="711"/>
      <c r="V170" s="711"/>
      <c r="W170" s="711"/>
      <c r="X170" s="711"/>
      <c r="Y170" s="711"/>
      <c r="Z170" s="711"/>
    </row>
    <row r="171" spans="1:26" ht="15">
      <c r="A171" s="711"/>
      <c r="B171" s="711"/>
      <c r="C171" s="711"/>
      <c r="D171" s="711"/>
      <c r="E171" s="711"/>
      <c r="F171" s="1216"/>
      <c r="G171" s="711"/>
      <c r="H171" s="711"/>
      <c r="I171" s="711"/>
      <c r="J171" s="711"/>
      <c r="K171" s="711"/>
      <c r="L171" s="711"/>
      <c r="M171" s="711"/>
      <c r="N171" s="711"/>
      <c r="O171" s="711"/>
      <c r="P171" s="711"/>
      <c r="Q171" s="711"/>
      <c r="R171" s="711"/>
      <c r="S171" s="711"/>
      <c r="T171" s="711"/>
      <c r="U171" s="711"/>
      <c r="V171" s="711"/>
      <c r="W171" s="711"/>
      <c r="X171" s="711"/>
      <c r="Y171" s="711"/>
      <c r="Z171" s="711"/>
    </row>
    <row r="172" spans="1:26" ht="15">
      <c r="A172" s="711"/>
      <c r="B172" s="711"/>
      <c r="C172" s="711"/>
      <c r="D172" s="711"/>
      <c r="E172" s="711"/>
      <c r="F172" s="1216"/>
      <c r="G172" s="711"/>
      <c r="H172" s="711"/>
      <c r="I172" s="711"/>
      <c r="J172" s="711"/>
      <c r="K172" s="711"/>
      <c r="L172" s="711"/>
      <c r="M172" s="711"/>
      <c r="N172" s="711"/>
      <c r="O172" s="711"/>
      <c r="P172" s="711"/>
      <c r="Q172" s="711"/>
      <c r="R172" s="711"/>
      <c r="S172" s="711"/>
      <c r="T172" s="711"/>
      <c r="U172" s="711"/>
      <c r="V172" s="711"/>
      <c r="W172" s="711"/>
      <c r="X172" s="711"/>
      <c r="Y172" s="711"/>
      <c r="Z172" s="711"/>
    </row>
    <row r="173" spans="1:26" ht="15">
      <c r="A173" s="711"/>
      <c r="B173" s="711"/>
      <c r="C173" s="711"/>
      <c r="D173" s="711"/>
      <c r="E173" s="711"/>
      <c r="F173" s="1216"/>
      <c r="G173" s="711"/>
      <c r="H173" s="711"/>
      <c r="I173" s="711"/>
      <c r="J173" s="711"/>
      <c r="K173" s="711"/>
      <c r="L173" s="711"/>
      <c r="M173" s="711"/>
      <c r="N173" s="711"/>
      <c r="O173" s="711"/>
      <c r="P173" s="711"/>
      <c r="Q173" s="711"/>
      <c r="R173" s="711"/>
      <c r="S173" s="711"/>
      <c r="T173" s="711"/>
      <c r="U173" s="711"/>
      <c r="V173" s="711"/>
      <c r="W173" s="711"/>
      <c r="X173" s="711"/>
      <c r="Y173" s="711"/>
      <c r="Z173" s="711"/>
    </row>
    <row r="174" spans="1:26" ht="15">
      <c r="A174" s="711"/>
      <c r="B174" s="711"/>
      <c r="C174" s="711"/>
      <c r="D174" s="711"/>
      <c r="E174" s="711"/>
      <c r="F174" s="1216"/>
      <c r="G174" s="711"/>
      <c r="H174" s="711"/>
      <c r="I174" s="711"/>
      <c r="J174" s="711"/>
      <c r="K174" s="711"/>
      <c r="L174" s="711"/>
      <c r="M174" s="711"/>
      <c r="N174" s="711"/>
      <c r="O174" s="711"/>
      <c r="P174" s="711"/>
      <c r="Q174" s="711"/>
      <c r="R174" s="711"/>
      <c r="S174" s="711"/>
      <c r="T174" s="711"/>
      <c r="U174" s="711"/>
      <c r="V174" s="711"/>
      <c r="W174" s="711"/>
      <c r="X174" s="711"/>
      <c r="Y174" s="711"/>
      <c r="Z174" s="711"/>
    </row>
    <row r="175" spans="1:26" ht="15">
      <c r="A175" s="711"/>
      <c r="B175" s="711"/>
      <c r="C175" s="711"/>
      <c r="D175" s="711"/>
      <c r="E175" s="711"/>
      <c r="F175" s="1216"/>
      <c r="G175" s="711"/>
      <c r="H175" s="711"/>
      <c r="I175" s="711"/>
      <c r="J175" s="711"/>
      <c r="K175" s="711"/>
      <c r="L175" s="711"/>
      <c r="M175" s="711"/>
      <c r="N175" s="711"/>
      <c r="O175" s="711"/>
      <c r="P175" s="711"/>
      <c r="Q175" s="711"/>
      <c r="R175" s="711"/>
      <c r="S175" s="711"/>
      <c r="T175" s="711"/>
      <c r="U175" s="711"/>
      <c r="V175" s="711"/>
      <c r="W175" s="711"/>
      <c r="X175" s="711"/>
      <c r="Y175" s="711"/>
      <c r="Z175" s="711"/>
    </row>
    <row r="176" spans="1:26" ht="15">
      <c r="A176" s="711"/>
      <c r="B176" s="711"/>
      <c r="C176" s="711"/>
      <c r="D176" s="711"/>
      <c r="E176" s="711"/>
      <c r="F176" s="1216"/>
      <c r="G176" s="711"/>
      <c r="H176" s="711"/>
      <c r="I176" s="711"/>
      <c r="J176" s="711"/>
      <c r="K176" s="711"/>
      <c r="L176" s="711"/>
      <c r="M176" s="711"/>
      <c r="N176" s="711"/>
      <c r="O176" s="711"/>
      <c r="P176" s="711"/>
      <c r="Q176" s="711"/>
      <c r="R176" s="711"/>
      <c r="S176" s="711"/>
      <c r="T176" s="711"/>
      <c r="U176" s="711"/>
      <c r="V176" s="711"/>
      <c r="W176" s="711"/>
      <c r="X176" s="711"/>
      <c r="Y176" s="711"/>
      <c r="Z176" s="711"/>
    </row>
    <row r="177" spans="1:26" ht="15">
      <c r="A177" s="711"/>
      <c r="B177" s="711"/>
      <c r="C177" s="711"/>
      <c r="D177" s="711"/>
      <c r="E177" s="711"/>
      <c r="F177" s="1216"/>
      <c r="G177" s="711"/>
      <c r="H177" s="711"/>
      <c r="I177" s="711"/>
      <c r="J177" s="711"/>
      <c r="K177" s="711"/>
      <c r="L177" s="711"/>
      <c r="M177" s="711"/>
      <c r="N177" s="711"/>
      <c r="O177" s="711"/>
      <c r="P177" s="711"/>
      <c r="Q177" s="711"/>
      <c r="R177" s="711"/>
      <c r="S177" s="711"/>
      <c r="T177" s="711"/>
      <c r="U177" s="711"/>
      <c r="V177" s="711"/>
      <c r="W177" s="711"/>
      <c r="X177" s="711"/>
      <c r="Y177" s="711"/>
      <c r="Z177" s="711"/>
    </row>
    <row r="178" spans="1:26" ht="15">
      <c r="A178" s="711"/>
      <c r="B178" s="711"/>
      <c r="C178" s="711"/>
      <c r="D178" s="711"/>
      <c r="E178" s="711"/>
      <c r="F178" s="1216"/>
      <c r="G178" s="711"/>
      <c r="H178" s="711"/>
      <c r="I178" s="711"/>
      <c r="J178" s="711"/>
      <c r="K178" s="711"/>
      <c r="L178" s="711"/>
      <c r="M178" s="711"/>
      <c r="N178" s="711"/>
      <c r="O178" s="711"/>
      <c r="P178" s="711"/>
      <c r="Q178" s="711"/>
      <c r="R178" s="711"/>
      <c r="S178" s="711"/>
      <c r="T178" s="711"/>
      <c r="U178" s="711"/>
      <c r="V178" s="711"/>
      <c r="W178" s="711"/>
      <c r="X178" s="711"/>
      <c r="Y178" s="711"/>
      <c r="Z178" s="711"/>
    </row>
    <row r="179" spans="1:26" ht="15">
      <c r="A179" s="711"/>
      <c r="B179" s="711"/>
      <c r="C179" s="711"/>
      <c r="D179" s="711"/>
      <c r="E179" s="711"/>
      <c r="F179" s="1216"/>
      <c r="G179" s="711"/>
      <c r="H179" s="711"/>
      <c r="I179" s="711"/>
      <c r="J179" s="711"/>
      <c r="K179" s="711"/>
      <c r="L179" s="711"/>
      <c r="M179" s="711"/>
      <c r="N179" s="711"/>
      <c r="O179" s="711"/>
      <c r="P179" s="711"/>
      <c r="Q179" s="711"/>
      <c r="R179" s="711"/>
      <c r="S179" s="711"/>
      <c r="T179" s="711"/>
      <c r="U179" s="711"/>
      <c r="V179" s="711"/>
      <c r="W179" s="711"/>
      <c r="X179" s="711"/>
      <c r="Y179" s="711"/>
      <c r="Z179" s="711"/>
    </row>
    <row r="180" spans="1:26" ht="15">
      <c r="A180" s="711"/>
      <c r="B180" s="711"/>
      <c r="C180" s="711"/>
      <c r="D180" s="711"/>
      <c r="E180" s="711"/>
      <c r="F180" s="1216"/>
      <c r="G180" s="711"/>
      <c r="H180" s="711"/>
      <c r="I180" s="711"/>
      <c r="J180" s="711"/>
      <c r="K180" s="711"/>
      <c r="L180" s="711"/>
      <c r="M180" s="711"/>
      <c r="N180" s="711"/>
      <c r="O180" s="711"/>
      <c r="P180" s="711"/>
      <c r="Q180" s="711"/>
      <c r="R180" s="711"/>
      <c r="S180" s="711"/>
      <c r="T180" s="711"/>
      <c r="U180" s="711"/>
      <c r="V180" s="711"/>
      <c r="W180" s="711"/>
      <c r="X180" s="711"/>
      <c r="Y180" s="711"/>
      <c r="Z180" s="711"/>
    </row>
    <row r="181" spans="1:26" ht="15">
      <c r="A181" s="711"/>
      <c r="B181" s="711"/>
      <c r="C181" s="711"/>
      <c r="D181" s="711"/>
      <c r="E181" s="711"/>
      <c r="F181" s="1216"/>
      <c r="G181" s="711"/>
      <c r="H181" s="711"/>
      <c r="I181" s="711"/>
      <c r="J181" s="711"/>
      <c r="K181" s="711"/>
      <c r="L181" s="711"/>
      <c r="M181" s="711"/>
      <c r="N181" s="711"/>
      <c r="O181" s="711"/>
      <c r="P181" s="711"/>
      <c r="Q181" s="711"/>
      <c r="R181" s="711"/>
      <c r="S181" s="711"/>
      <c r="T181" s="711"/>
      <c r="U181" s="711"/>
      <c r="V181" s="711"/>
      <c r="W181" s="711"/>
      <c r="X181" s="711"/>
      <c r="Y181" s="711"/>
      <c r="Z181" s="711"/>
    </row>
    <row r="182" spans="1:26" ht="15">
      <c r="A182" s="711"/>
      <c r="B182" s="711"/>
      <c r="C182" s="711"/>
      <c r="D182" s="711"/>
      <c r="E182" s="711"/>
      <c r="F182" s="1216"/>
      <c r="G182" s="711"/>
      <c r="H182" s="711"/>
      <c r="I182" s="711"/>
      <c r="J182" s="711"/>
      <c r="K182" s="711"/>
      <c r="L182" s="711"/>
      <c r="M182" s="711"/>
      <c r="N182" s="711"/>
      <c r="O182" s="711"/>
      <c r="P182" s="711"/>
      <c r="Q182" s="711"/>
      <c r="R182" s="711"/>
      <c r="S182" s="711"/>
      <c r="T182" s="711"/>
      <c r="U182" s="711"/>
      <c r="V182" s="711"/>
      <c r="W182" s="711"/>
      <c r="X182" s="711"/>
      <c r="Y182" s="711"/>
      <c r="Z182" s="711"/>
    </row>
    <row r="183" spans="1:26" ht="15">
      <c r="A183" s="711"/>
      <c r="B183" s="711"/>
      <c r="C183" s="711"/>
      <c r="D183" s="711"/>
      <c r="E183" s="711"/>
      <c r="F183" s="1216"/>
      <c r="G183" s="711"/>
      <c r="H183" s="711"/>
      <c r="I183" s="711"/>
      <c r="J183" s="711"/>
      <c r="K183" s="711"/>
      <c r="L183" s="711"/>
      <c r="M183" s="711"/>
      <c r="N183" s="711"/>
      <c r="O183" s="711"/>
      <c r="P183" s="711"/>
      <c r="Q183" s="711"/>
      <c r="R183" s="711"/>
      <c r="S183" s="711"/>
      <c r="T183" s="711"/>
      <c r="U183" s="711"/>
      <c r="V183" s="711"/>
      <c r="W183" s="711"/>
      <c r="X183" s="711"/>
      <c r="Y183" s="711"/>
      <c r="Z183" s="711"/>
    </row>
    <row r="184" spans="1:26" ht="15">
      <c r="A184" s="711"/>
      <c r="B184" s="711"/>
      <c r="C184" s="711"/>
      <c r="D184" s="711"/>
      <c r="E184" s="711"/>
      <c r="F184" s="1216"/>
      <c r="G184" s="711"/>
      <c r="H184" s="711"/>
      <c r="I184" s="711"/>
      <c r="J184" s="711"/>
      <c r="K184" s="711"/>
      <c r="L184" s="711"/>
      <c r="M184" s="711"/>
      <c r="N184" s="711"/>
      <c r="O184" s="711"/>
      <c r="P184" s="711"/>
      <c r="Q184" s="711"/>
      <c r="R184" s="711"/>
      <c r="S184" s="711"/>
      <c r="T184" s="711"/>
      <c r="U184" s="711"/>
      <c r="V184" s="711"/>
      <c r="W184" s="711"/>
      <c r="X184" s="711"/>
      <c r="Y184" s="711"/>
      <c r="Z184" s="711"/>
    </row>
    <row r="185" spans="1:26" ht="15">
      <c r="A185" s="711"/>
      <c r="B185" s="711"/>
      <c r="C185" s="711"/>
      <c r="D185" s="711"/>
      <c r="E185" s="711"/>
      <c r="F185" s="1216"/>
      <c r="G185" s="711"/>
      <c r="H185" s="711"/>
      <c r="I185" s="711"/>
      <c r="J185" s="711"/>
      <c r="K185" s="711"/>
      <c r="L185" s="711"/>
      <c r="M185" s="711"/>
      <c r="N185" s="711"/>
      <c r="O185" s="711"/>
      <c r="P185" s="711"/>
      <c r="Q185" s="711"/>
      <c r="R185" s="711"/>
      <c r="S185" s="711"/>
      <c r="T185" s="711"/>
      <c r="U185" s="711"/>
      <c r="V185" s="711"/>
      <c r="W185" s="711"/>
      <c r="X185" s="711"/>
      <c r="Y185" s="711"/>
      <c r="Z185" s="711"/>
    </row>
    <row r="186" spans="1:26" ht="15">
      <c r="A186" s="711"/>
      <c r="B186" s="711"/>
      <c r="C186" s="711"/>
      <c r="D186" s="711"/>
      <c r="E186" s="711"/>
      <c r="F186" s="1216"/>
      <c r="G186" s="711"/>
      <c r="H186" s="711"/>
      <c r="I186" s="711"/>
      <c r="J186" s="711"/>
      <c r="K186" s="711"/>
      <c r="L186" s="711"/>
      <c r="M186" s="711"/>
      <c r="N186" s="711"/>
      <c r="O186" s="711"/>
      <c r="P186" s="711"/>
      <c r="Q186" s="711"/>
      <c r="R186" s="711"/>
      <c r="S186" s="711"/>
      <c r="T186" s="711"/>
      <c r="U186" s="711"/>
      <c r="V186" s="711"/>
      <c r="W186" s="711"/>
      <c r="X186" s="711"/>
      <c r="Y186" s="711"/>
      <c r="Z186" s="711"/>
    </row>
    <row r="187" spans="1:26" ht="15">
      <c r="A187" s="711"/>
      <c r="B187" s="711"/>
      <c r="C187" s="711"/>
      <c r="D187" s="711"/>
      <c r="E187" s="711"/>
      <c r="F187" s="1216"/>
      <c r="G187" s="711"/>
      <c r="H187" s="711"/>
      <c r="I187" s="711"/>
      <c r="J187" s="711"/>
      <c r="K187" s="711"/>
      <c r="L187" s="711"/>
      <c r="M187" s="711"/>
      <c r="N187" s="711"/>
      <c r="O187" s="711"/>
      <c r="P187" s="711"/>
      <c r="Q187" s="711"/>
      <c r="R187" s="711"/>
      <c r="S187" s="711"/>
      <c r="T187" s="711"/>
      <c r="U187" s="711"/>
      <c r="V187" s="711"/>
      <c r="W187" s="711"/>
      <c r="X187" s="711"/>
      <c r="Y187" s="711"/>
      <c r="Z187" s="711"/>
    </row>
    <row r="188" spans="1:26" ht="15">
      <c r="A188" s="711"/>
      <c r="B188" s="711"/>
      <c r="C188" s="711"/>
      <c r="D188" s="711"/>
      <c r="E188" s="711"/>
      <c r="F188" s="1216"/>
      <c r="G188" s="711"/>
      <c r="H188" s="711"/>
      <c r="I188" s="711"/>
      <c r="J188" s="711"/>
      <c r="K188" s="711"/>
      <c r="L188" s="711"/>
      <c r="M188" s="711"/>
      <c r="N188" s="711"/>
      <c r="O188" s="711"/>
      <c r="P188" s="711"/>
      <c r="Q188" s="711"/>
      <c r="R188" s="711"/>
      <c r="S188" s="711"/>
      <c r="T188" s="711"/>
      <c r="U188" s="711"/>
      <c r="V188" s="711"/>
      <c r="W188" s="711"/>
      <c r="X188" s="711"/>
      <c r="Y188" s="711"/>
      <c r="Z188" s="711"/>
    </row>
    <row r="189" spans="1:26" ht="15">
      <c r="A189" s="711"/>
      <c r="B189" s="711"/>
      <c r="C189" s="711"/>
      <c r="D189" s="711"/>
      <c r="E189" s="711"/>
      <c r="F189" s="1216"/>
      <c r="G189" s="711"/>
      <c r="H189" s="711"/>
      <c r="I189" s="711"/>
      <c r="J189" s="711"/>
      <c r="K189" s="711"/>
      <c r="L189" s="711"/>
      <c r="M189" s="711"/>
      <c r="N189" s="711"/>
      <c r="O189" s="711"/>
      <c r="P189" s="711"/>
      <c r="Q189" s="711"/>
      <c r="R189" s="711"/>
      <c r="S189" s="711"/>
      <c r="T189" s="711"/>
      <c r="U189" s="711"/>
      <c r="V189" s="711"/>
      <c r="W189" s="711"/>
      <c r="X189" s="711"/>
      <c r="Y189" s="711"/>
      <c r="Z189" s="711"/>
    </row>
    <row r="190" spans="1:26" ht="15">
      <c r="A190" s="711"/>
      <c r="B190" s="711"/>
      <c r="C190" s="711"/>
      <c r="D190" s="711"/>
      <c r="E190" s="711"/>
      <c r="F190" s="1216"/>
      <c r="G190" s="711"/>
      <c r="H190" s="711"/>
      <c r="I190" s="711"/>
      <c r="J190" s="711"/>
      <c r="K190" s="711"/>
      <c r="L190" s="711"/>
      <c r="M190" s="711"/>
      <c r="N190" s="711"/>
      <c r="O190" s="711"/>
      <c r="P190" s="711"/>
      <c r="Q190" s="711"/>
      <c r="R190" s="711"/>
      <c r="S190" s="711"/>
      <c r="T190" s="711"/>
      <c r="U190" s="711"/>
      <c r="V190" s="711"/>
      <c r="W190" s="711"/>
      <c r="X190" s="711"/>
      <c r="Y190" s="711"/>
      <c r="Z190" s="711"/>
    </row>
    <row r="191" spans="1:26" ht="15">
      <c r="A191" s="711"/>
      <c r="B191" s="711"/>
      <c r="C191" s="711"/>
      <c r="D191" s="711"/>
      <c r="E191" s="711"/>
      <c r="F191" s="1216"/>
      <c r="G191" s="711"/>
      <c r="H191" s="711"/>
      <c r="I191" s="711"/>
      <c r="J191" s="711"/>
      <c r="K191" s="711"/>
      <c r="L191" s="711"/>
      <c r="M191" s="711"/>
      <c r="N191" s="711"/>
      <c r="O191" s="711"/>
      <c r="P191" s="711"/>
      <c r="Q191" s="711"/>
      <c r="R191" s="711"/>
      <c r="S191" s="711"/>
      <c r="T191" s="711"/>
      <c r="U191" s="711"/>
      <c r="V191" s="711"/>
      <c r="W191" s="711"/>
      <c r="X191" s="711"/>
      <c r="Y191" s="711"/>
      <c r="Z191" s="711"/>
    </row>
    <row r="192" spans="1:26" ht="15">
      <c r="A192" s="711"/>
      <c r="B192" s="711"/>
      <c r="C192" s="711"/>
      <c r="D192" s="711"/>
      <c r="E192" s="711"/>
      <c r="F192" s="1216"/>
      <c r="G192" s="711"/>
      <c r="H192" s="711"/>
      <c r="I192" s="711"/>
      <c r="J192" s="711"/>
      <c r="K192" s="711"/>
      <c r="L192" s="711"/>
      <c r="M192" s="711"/>
      <c r="N192" s="711"/>
      <c r="O192" s="711"/>
      <c r="P192" s="711"/>
      <c r="Q192" s="711"/>
      <c r="R192" s="711"/>
      <c r="S192" s="711"/>
      <c r="T192" s="711"/>
      <c r="U192" s="711"/>
      <c r="V192" s="711"/>
      <c r="W192" s="711"/>
      <c r="X192" s="711"/>
      <c r="Y192" s="711"/>
      <c r="Z192" s="711"/>
    </row>
    <row r="193" spans="1:26" ht="15">
      <c r="A193" s="711"/>
      <c r="B193" s="711"/>
      <c r="C193" s="711"/>
      <c r="D193" s="711"/>
      <c r="E193" s="711"/>
      <c r="F193" s="1216"/>
      <c r="G193" s="711"/>
      <c r="H193" s="711"/>
      <c r="I193" s="711"/>
      <c r="J193" s="711"/>
      <c r="K193" s="711"/>
      <c r="L193" s="711"/>
      <c r="M193" s="711"/>
      <c r="N193" s="711"/>
      <c r="O193" s="711"/>
      <c r="P193" s="711"/>
      <c r="Q193" s="711"/>
      <c r="R193" s="711"/>
      <c r="S193" s="711"/>
      <c r="T193" s="711"/>
      <c r="U193" s="711"/>
      <c r="V193" s="711"/>
      <c r="W193" s="711"/>
      <c r="X193" s="711"/>
      <c r="Y193" s="711"/>
      <c r="Z193" s="711"/>
    </row>
    <row r="194" spans="1:26" ht="15">
      <c r="A194" s="711"/>
      <c r="B194" s="711"/>
      <c r="C194" s="711"/>
      <c r="D194" s="711"/>
      <c r="E194" s="711"/>
      <c r="F194" s="1216"/>
      <c r="G194" s="711"/>
      <c r="H194" s="711"/>
      <c r="I194" s="711"/>
      <c r="J194" s="711"/>
      <c r="K194" s="711"/>
      <c r="L194" s="711"/>
      <c r="M194" s="711"/>
      <c r="N194" s="711"/>
      <c r="O194" s="711"/>
      <c r="P194" s="711"/>
      <c r="Q194" s="711"/>
      <c r="R194" s="711"/>
      <c r="S194" s="711"/>
      <c r="T194" s="711"/>
      <c r="U194" s="711"/>
      <c r="V194" s="711"/>
      <c r="W194" s="711"/>
      <c r="X194" s="711"/>
      <c r="Y194" s="711"/>
      <c r="Z194" s="711"/>
    </row>
    <row r="195" spans="1:26" ht="15">
      <c r="A195" s="711"/>
      <c r="B195" s="711"/>
      <c r="C195" s="711"/>
      <c r="D195" s="711"/>
      <c r="E195" s="711"/>
      <c r="F195" s="1216"/>
      <c r="G195" s="711"/>
      <c r="H195" s="711"/>
      <c r="I195" s="711"/>
      <c r="J195" s="711"/>
      <c r="K195" s="711"/>
      <c r="L195" s="711"/>
      <c r="M195" s="711"/>
      <c r="N195" s="711"/>
      <c r="O195" s="711"/>
      <c r="P195" s="711"/>
      <c r="Q195" s="711"/>
      <c r="R195" s="711"/>
      <c r="S195" s="711"/>
      <c r="T195" s="711"/>
      <c r="U195" s="711"/>
      <c r="V195" s="711"/>
      <c r="W195" s="711"/>
      <c r="X195" s="711"/>
      <c r="Y195" s="711"/>
      <c r="Z195" s="711"/>
    </row>
    <row r="196" spans="1:26" ht="15">
      <c r="A196" s="711"/>
      <c r="B196" s="711"/>
      <c r="C196" s="711"/>
      <c r="D196" s="711"/>
      <c r="E196" s="711"/>
      <c r="F196" s="1216"/>
      <c r="G196" s="711"/>
      <c r="H196" s="711"/>
      <c r="I196" s="711"/>
      <c r="J196" s="711"/>
      <c r="K196" s="711"/>
      <c r="L196" s="711"/>
      <c r="M196" s="711"/>
      <c r="N196" s="711"/>
      <c r="O196" s="711"/>
      <c r="P196" s="711"/>
      <c r="Q196" s="711"/>
      <c r="R196" s="711"/>
      <c r="S196" s="711"/>
      <c r="T196" s="711"/>
      <c r="U196" s="711"/>
      <c r="V196" s="711"/>
      <c r="W196" s="711"/>
      <c r="X196" s="711"/>
      <c r="Y196" s="711"/>
      <c r="Z196" s="711"/>
    </row>
    <row r="197" spans="1:26" ht="15">
      <c r="A197" s="711"/>
      <c r="B197" s="711"/>
      <c r="C197" s="711"/>
      <c r="D197" s="711"/>
      <c r="E197" s="711"/>
      <c r="F197" s="1216"/>
      <c r="G197" s="711"/>
      <c r="H197" s="711"/>
      <c r="I197" s="711"/>
      <c r="J197" s="711"/>
      <c r="K197" s="711"/>
      <c r="L197" s="711"/>
      <c r="M197" s="711"/>
      <c r="N197" s="711"/>
      <c r="O197" s="711"/>
      <c r="P197" s="711"/>
      <c r="Q197" s="711"/>
      <c r="R197" s="711"/>
      <c r="S197" s="711"/>
      <c r="T197" s="711"/>
      <c r="U197" s="711"/>
      <c r="V197" s="711"/>
      <c r="W197" s="711"/>
      <c r="X197" s="711"/>
      <c r="Y197" s="711"/>
      <c r="Z197" s="711"/>
    </row>
    <row r="198" spans="1:26" ht="15">
      <c r="A198" s="711"/>
      <c r="B198" s="711"/>
      <c r="C198" s="711"/>
      <c r="D198" s="711"/>
      <c r="E198" s="711"/>
      <c r="F198" s="1216"/>
      <c r="G198" s="711"/>
      <c r="H198" s="711"/>
      <c r="I198" s="711"/>
      <c r="J198" s="711"/>
      <c r="K198" s="711"/>
      <c r="L198" s="711"/>
      <c r="M198" s="711"/>
      <c r="N198" s="711"/>
      <c r="O198" s="711"/>
      <c r="P198" s="711"/>
      <c r="Q198" s="711"/>
      <c r="R198" s="711"/>
      <c r="S198" s="711"/>
      <c r="T198" s="711"/>
      <c r="U198" s="711"/>
      <c r="V198" s="711"/>
      <c r="W198" s="711"/>
      <c r="X198" s="711"/>
      <c r="Y198" s="711"/>
      <c r="Z198" s="711"/>
    </row>
    <row r="199" spans="1:26" ht="15">
      <c r="A199" s="711"/>
      <c r="B199" s="711"/>
      <c r="C199" s="711"/>
      <c r="D199" s="711"/>
      <c r="E199" s="711"/>
      <c r="F199" s="1216"/>
      <c r="G199" s="711"/>
      <c r="H199" s="711"/>
      <c r="I199" s="711"/>
      <c r="J199" s="711"/>
      <c r="K199" s="711"/>
      <c r="L199" s="711"/>
      <c r="M199" s="711"/>
      <c r="N199" s="711"/>
      <c r="O199" s="711"/>
      <c r="P199" s="711"/>
      <c r="Q199" s="711"/>
      <c r="R199" s="711"/>
      <c r="S199" s="711"/>
      <c r="T199" s="711"/>
      <c r="U199" s="711"/>
      <c r="V199" s="711"/>
      <c r="W199" s="711"/>
      <c r="X199" s="711"/>
      <c r="Y199" s="711"/>
      <c r="Z199" s="711"/>
    </row>
    <row r="200" spans="1:26" ht="15">
      <c r="A200" s="711"/>
      <c r="B200" s="711"/>
      <c r="C200" s="711"/>
      <c r="D200" s="711"/>
      <c r="E200" s="711"/>
      <c r="F200" s="1216"/>
      <c r="G200" s="711"/>
      <c r="H200" s="711"/>
      <c r="I200" s="711"/>
      <c r="J200" s="711"/>
      <c r="K200" s="711"/>
      <c r="L200" s="711"/>
      <c r="M200" s="711"/>
      <c r="N200" s="711"/>
      <c r="O200" s="711"/>
      <c r="P200" s="711"/>
      <c r="Q200" s="711"/>
      <c r="R200" s="711"/>
      <c r="S200" s="711"/>
      <c r="T200" s="711"/>
      <c r="U200" s="711"/>
      <c r="V200" s="711"/>
      <c r="W200" s="711"/>
      <c r="X200" s="711"/>
      <c r="Y200" s="711"/>
      <c r="Z200" s="711"/>
    </row>
    <row r="201" spans="1:26" ht="15">
      <c r="A201" s="711"/>
      <c r="B201" s="711"/>
      <c r="C201" s="711"/>
      <c r="D201" s="711"/>
      <c r="E201" s="711"/>
      <c r="F201" s="1216"/>
      <c r="G201" s="711"/>
      <c r="H201" s="711"/>
      <c r="I201" s="711"/>
      <c r="J201" s="711"/>
      <c r="K201" s="711"/>
      <c r="L201" s="711"/>
      <c r="M201" s="711"/>
      <c r="N201" s="711"/>
      <c r="O201" s="711"/>
      <c r="P201" s="711"/>
      <c r="Q201" s="711"/>
      <c r="R201" s="711"/>
      <c r="S201" s="711"/>
      <c r="T201" s="711"/>
      <c r="U201" s="711"/>
      <c r="V201" s="711"/>
      <c r="W201" s="711"/>
      <c r="X201" s="711"/>
      <c r="Y201" s="711"/>
      <c r="Z201" s="711"/>
    </row>
    <row r="202" spans="1:26" ht="15">
      <c r="A202" s="711"/>
      <c r="B202" s="711"/>
      <c r="C202" s="711"/>
      <c r="D202" s="711"/>
      <c r="E202" s="711"/>
      <c r="F202" s="1216"/>
      <c r="G202" s="711"/>
      <c r="H202" s="711"/>
      <c r="I202" s="711"/>
      <c r="J202" s="711"/>
      <c r="K202" s="711"/>
      <c r="L202" s="711"/>
      <c r="M202" s="711"/>
      <c r="N202" s="711"/>
      <c r="O202" s="711"/>
      <c r="P202" s="711"/>
      <c r="Q202" s="711"/>
      <c r="R202" s="711"/>
      <c r="S202" s="711"/>
      <c r="T202" s="711"/>
      <c r="U202" s="711"/>
      <c r="V202" s="711"/>
      <c r="W202" s="711"/>
      <c r="X202" s="711"/>
      <c r="Y202" s="711"/>
      <c r="Z202" s="711"/>
    </row>
    <row r="203" spans="1:26" ht="15">
      <c r="A203" s="711"/>
      <c r="B203" s="711"/>
      <c r="C203" s="711"/>
      <c r="D203" s="711"/>
      <c r="E203" s="711"/>
      <c r="F203" s="1216"/>
      <c r="G203" s="711"/>
      <c r="H203" s="711"/>
      <c r="I203" s="711"/>
      <c r="J203" s="711"/>
      <c r="K203" s="711"/>
      <c r="L203" s="711"/>
      <c r="M203" s="711"/>
      <c r="N203" s="711"/>
      <c r="O203" s="711"/>
      <c r="P203" s="711"/>
      <c r="Q203" s="711"/>
      <c r="R203" s="711"/>
      <c r="S203" s="711"/>
      <c r="T203" s="711"/>
      <c r="U203" s="711"/>
      <c r="V203" s="711"/>
      <c r="W203" s="711"/>
      <c r="X203" s="711"/>
      <c r="Y203" s="711"/>
      <c r="Z203" s="711"/>
    </row>
    <row r="204" spans="1:26" ht="15">
      <c r="A204" s="711"/>
      <c r="B204" s="711"/>
      <c r="C204" s="711"/>
      <c r="D204" s="711"/>
      <c r="E204" s="711"/>
      <c r="F204" s="1216"/>
      <c r="G204" s="711"/>
      <c r="H204" s="711"/>
      <c r="I204" s="711"/>
      <c r="J204" s="711"/>
      <c r="K204" s="711"/>
      <c r="L204" s="711"/>
      <c r="M204" s="711"/>
      <c r="N204" s="711"/>
      <c r="O204" s="711"/>
      <c r="P204" s="711"/>
      <c r="Q204" s="711"/>
      <c r="R204" s="711"/>
      <c r="S204" s="711"/>
      <c r="T204" s="711"/>
      <c r="U204" s="711"/>
      <c r="V204" s="711"/>
      <c r="W204" s="711"/>
      <c r="X204" s="711"/>
      <c r="Y204" s="711"/>
      <c r="Z204" s="711"/>
    </row>
    <row r="205" spans="1:26" ht="15">
      <c r="A205" s="711"/>
      <c r="B205" s="711"/>
      <c r="C205" s="711"/>
      <c r="D205" s="711"/>
      <c r="E205" s="711"/>
      <c r="F205" s="1216"/>
      <c r="G205" s="711"/>
      <c r="H205" s="711"/>
      <c r="I205" s="711"/>
      <c r="J205" s="711"/>
      <c r="K205" s="711"/>
      <c r="L205" s="711"/>
      <c r="M205" s="711"/>
      <c r="N205" s="711"/>
      <c r="O205" s="711"/>
      <c r="P205" s="711"/>
      <c r="Q205" s="711"/>
      <c r="R205" s="711"/>
      <c r="S205" s="711"/>
      <c r="T205" s="711"/>
      <c r="U205" s="711"/>
      <c r="V205" s="711"/>
      <c r="W205" s="711"/>
      <c r="X205" s="711"/>
      <c r="Y205" s="711"/>
      <c r="Z205" s="711"/>
    </row>
    <row r="206" spans="1:26" ht="15">
      <c r="A206" s="711"/>
      <c r="B206" s="711"/>
      <c r="C206" s="711"/>
      <c r="D206" s="711"/>
      <c r="E206" s="711"/>
      <c r="F206" s="1216"/>
      <c r="G206" s="711"/>
      <c r="H206" s="711"/>
      <c r="I206" s="711"/>
      <c r="J206" s="711"/>
      <c r="K206" s="711"/>
      <c r="L206" s="711"/>
      <c r="M206" s="711"/>
      <c r="N206" s="711"/>
      <c r="O206" s="711"/>
      <c r="P206" s="711"/>
      <c r="Q206" s="711"/>
      <c r="R206" s="711"/>
      <c r="S206" s="711"/>
      <c r="T206" s="711"/>
      <c r="U206" s="711"/>
      <c r="V206" s="711"/>
      <c r="W206" s="711"/>
      <c r="X206" s="711"/>
      <c r="Y206" s="711"/>
      <c r="Z206" s="711"/>
    </row>
    <row r="207" spans="1:26" ht="15">
      <c r="A207" s="711"/>
      <c r="B207" s="711"/>
      <c r="C207" s="711"/>
      <c r="D207" s="711"/>
      <c r="E207" s="711"/>
      <c r="F207" s="1216"/>
      <c r="G207" s="711"/>
      <c r="H207" s="711"/>
      <c r="I207" s="711"/>
      <c r="J207" s="711"/>
      <c r="K207" s="711"/>
      <c r="L207" s="711"/>
      <c r="M207" s="711"/>
      <c r="N207" s="711"/>
      <c r="O207" s="711"/>
      <c r="P207" s="711"/>
      <c r="Q207" s="711"/>
      <c r="R207" s="711"/>
      <c r="S207" s="711"/>
      <c r="T207" s="711"/>
      <c r="U207" s="711"/>
      <c r="V207" s="711"/>
      <c r="W207" s="711"/>
      <c r="X207" s="711"/>
      <c r="Y207" s="711"/>
      <c r="Z207" s="711"/>
    </row>
    <row r="208" spans="1:26" ht="15">
      <c r="A208" s="711"/>
      <c r="B208" s="711"/>
      <c r="C208" s="711"/>
      <c r="D208" s="711"/>
      <c r="E208" s="711"/>
      <c r="F208" s="1216"/>
      <c r="G208" s="711"/>
      <c r="H208" s="711"/>
      <c r="I208" s="711"/>
      <c r="J208" s="711"/>
      <c r="K208" s="711"/>
      <c r="L208" s="711"/>
      <c r="M208" s="711"/>
      <c r="N208" s="711"/>
      <c r="O208" s="711"/>
      <c r="P208" s="711"/>
      <c r="Q208" s="711"/>
      <c r="R208" s="711"/>
      <c r="S208" s="711"/>
      <c r="T208" s="711"/>
      <c r="U208" s="711"/>
      <c r="V208" s="711"/>
      <c r="W208" s="711"/>
      <c r="X208" s="711"/>
      <c r="Y208" s="711"/>
      <c r="Z208" s="711"/>
    </row>
    <row r="209" spans="1:26" ht="15">
      <c r="A209" s="711"/>
      <c r="B209" s="711"/>
      <c r="C209" s="711"/>
      <c r="D209" s="711"/>
      <c r="E209" s="711"/>
      <c r="F209" s="1216"/>
      <c r="G209" s="711"/>
      <c r="H209" s="711"/>
      <c r="I209" s="711"/>
      <c r="J209" s="711"/>
      <c r="K209" s="711"/>
      <c r="L209" s="711"/>
      <c r="M209" s="711"/>
      <c r="N209" s="711"/>
      <c r="O209" s="711"/>
      <c r="P209" s="711"/>
      <c r="Q209" s="711"/>
      <c r="R209" s="711"/>
      <c r="S209" s="711"/>
      <c r="T209" s="711"/>
      <c r="U209" s="711"/>
      <c r="V209" s="711"/>
      <c r="W209" s="711"/>
      <c r="X209" s="711"/>
      <c r="Y209" s="711"/>
      <c r="Z209" s="711"/>
    </row>
    <row r="210" spans="1:26" ht="15">
      <c r="A210" s="711"/>
      <c r="B210" s="711"/>
      <c r="C210" s="711"/>
      <c r="D210" s="711"/>
      <c r="E210" s="711"/>
      <c r="F210" s="1216"/>
      <c r="G210" s="711"/>
      <c r="H210" s="711"/>
      <c r="I210" s="711"/>
      <c r="J210" s="711"/>
      <c r="K210" s="711"/>
      <c r="L210" s="711"/>
      <c r="M210" s="711"/>
      <c r="N210" s="711"/>
      <c r="O210" s="711"/>
      <c r="P210" s="711"/>
      <c r="Q210" s="711"/>
      <c r="R210" s="711"/>
      <c r="S210" s="711"/>
      <c r="T210" s="711"/>
      <c r="U210" s="711"/>
      <c r="V210" s="711"/>
      <c r="W210" s="711"/>
      <c r="X210" s="711"/>
      <c r="Y210" s="711"/>
      <c r="Z210" s="711"/>
    </row>
    <row r="211" spans="1:26" ht="15">
      <c r="A211" s="711"/>
      <c r="B211" s="711"/>
      <c r="C211" s="711"/>
      <c r="D211" s="711"/>
      <c r="E211" s="711"/>
      <c r="F211" s="1216"/>
      <c r="G211" s="711"/>
      <c r="H211" s="711"/>
      <c r="I211" s="711"/>
      <c r="J211" s="711"/>
      <c r="K211" s="711"/>
      <c r="L211" s="711"/>
      <c r="M211" s="711"/>
      <c r="N211" s="711"/>
      <c r="O211" s="711"/>
      <c r="P211" s="711"/>
      <c r="Q211" s="711"/>
      <c r="R211" s="711"/>
      <c r="S211" s="711"/>
      <c r="T211" s="711"/>
      <c r="U211" s="711"/>
      <c r="V211" s="711"/>
      <c r="W211" s="711"/>
      <c r="X211" s="711"/>
      <c r="Y211" s="711"/>
      <c r="Z211" s="711"/>
    </row>
    <row r="212" spans="1:26" ht="15">
      <c r="A212" s="711"/>
      <c r="B212" s="711"/>
      <c r="C212" s="711"/>
      <c r="D212" s="711"/>
      <c r="E212" s="711"/>
      <c r="F212" s="1216"/>
      <c r="G212" s="711"/>
      <c r="H212" s="711"/>
      <c r="I212" s="711"/>
      <c r="J212" s="711"/>
      <c r="K212" s="711"/>
      <c r="L212" s="711"/>
      <c r="M212" s="711"/>
      <c r="N212" s="711"/>
      <c r="O212" s="711"/>
      <c r="P212" s="711"/>
      <c r="Q212" s="711"/>
      <c r="R212" s="711"/>
      <c r="S212" s="711"/>
      <c r="T212" s="711"/>
      <c r="U212" s="711"/>
      <c r="V212" s="711"/>
      <c r="W212" s="711"/>
      <c r="X212" s="711"/>
      <c r="Y212" s="711"/>
      <c r="Z212" s="711"/>
    </row>
    <row r="213" spans="1:26" ht="15">
      <c r="A213" s="711"/>
      <c r="B213" s="711"/>
      <c r="C213" s="711"/>
      <c r="D213" s="711"/>
      <c r="E213" s="711"/>
      <c r="F213" s="1216"/>
      <c r="G213" s="711"/>
      <c r="H213" s="711"/>
      <c r="I213" s="711"/>
      <c r="J213" s="711"/>
      <c r="K213" s="711"/>
      <c r="L213" s="711"/>
      <c r="M213" s="711"/>
      <c r="N213" s="711"/>
      <c r="O213" s="711"/>
      <c r="P213" s="711"/>
      <c r="Q213" s="711"/>
      <c r="R213" s="711"/>
      <c r="S213" s="711"/>
      <c r="T213" s="711"/>
      <c r="U213" s="711"/>
      <c r="V213" s="711"/>
      <c r="W213" s="711"/>
      <c r="X213" s="711"/>
      <c r="Y213" s="711"/>
      <c r="Z213" s="711"/>
    </row>
    <row r="214" spans="1:26" ht="15">
      <c r="A214" s="711"/>
      <c r="B214" s="711"/>
      <c r="C214" s="711"/>
      <c r="D214" s="711"/>
      <c r="E214" s="711"/>
      <c r="F214" s="1216"/>
      <c r="G214" s="711"/>
      <c r="H214" s="711"/>
      <c r="I214" s="711"/>
      <c r="J214" s="711"/>
      <c r="K214" s="711"/>
      <c r="L214" s="711"/>
      <c r="M214" s="711"/>
      <c r="N214" s="711"/>
      <c r="O214" s="711"/>
      <c r="P214" s="711"/>
      <c r="Q214" s="711"/>
      <c r="R214" s="711"/>
      <c r="S214" s="711"/>
      <c r="T214" s="711"/>
      <c r="U214" s="711"/>
      <c r="V214" s="711"/>
      <c r="W214" s="711"/>
      <c r="X214" s="711"/>
      <c r="Y214" s="711"/>
      <c r="Z214" s="711"/>
    </row>
    <row r="215" spans="1:26" ht="15">
      <c r="A215" s="711"/>
      <c r="B215" s="711"/>
      <c r="C215" s="711"/>
      <c r="D215" s="711"/>
      <c r="E215" s="711"/>
      <c r="F215" s="1216"/>
      <c r="G215" s="711"/>
      <c r="H215" s="711"/>
      <c r="I215" s="711"/>
      <c r="J215" s="711"/>
      <c r="K215" s="711"/>
      <c r="L215" s="711"/>
      <c r="M215" s="711"/>
      <c r="N215" s="711"/>
      <c r="O215" s="711"/>
      <c r="P215" s="711"/>
      <c r="Q215" s="711"/>
      <c r="R215" s="711"/>
      <c r="S215" s="711"/>
      <c r="T215" s="711"/>
      <c r="U215" s="711"/>
      <c r="V215" s="711"/>
      <c r="W215" s="711"/>
      <c r="X215" s="711"/>
      <c r="Y215" s="711"/>
      <c r="Z215" s="711"/>
    </row>
    <row r="216" spans="1:26" ht="15">
      <c r="A216" s="711"/>
      <c r="B216" s="711"/>
      <c r="C216" s="711"/>
      <c r="D216" s="711"/>
      <c r="E216" s="711"/>
      <c r="F216" s="1216"/>
      <c r="G216" s="711"/>
      <c r="H216" s="711"/>
      <c r="I216" s="711"/>
      <c r="J216" s="711"/>
      <c r="K216" s="711"/>
      <c r="L216" s="711"/>
      <c r="M216" s="711"/>
      <c r="N216" s="711"/>
      <c r="O216" s="711"/>
      <c r="P216" s="711"/>
      <c r="Q216" s="711"/>
      <c r="R216" s="711"/>
      <c r="S216" s="711"/>
      <c r="T216" s="711"/>
      <c r="U216" s="711"/>
      <c r="V216" s="711"/>
      <c r="W216" s="711"/>
      <c r="X216" s="711"/>
      <c r="Y216" s="711"/>
      <c r="Z216" s="711"/>
    </row>
    <row r="217" spans="1:26" ht="15">
      <c r="A217" s="711"/>
      <c r="B217" s="711"/>
      <c r="C217" s="711"/>
      <c r="D217" s="711"/>
      <c r="E217" s="711"/>
      <c r="F217" s="1216"/>
      <c r="G217" s="711"/>
      <c r="H217" s="711"/>
      <c r="I217" s="711"/>
      <c r="J217" s="711"/>
      <c r="K217" s="711"/>
      <c r="L217" s="711"/>
      <c r="M217" s="711"/>
      <c r="N217" s="711"/>
      <c r="O217" s="711"/>
      <c r="P217" s="711"/>
      <c r="Q217" s="711"/>
      <c r="R217" s="711"/>
      <c r="S217" s="711"/>
      <c r="T217" s="711"/>
      <c r="U217" s="711"/>
      <c r="V217" s="711"/>
      <c r="W217" s="711"/>
      <c r="X217" s="711"/>
      <c r="Y217" s="711"/>
      <c r="Z217" s="711"/>
    </row>
    <row r="218" spans="1:26" ht="15">
      <c r="A218" s="711"/>
      <c r="B218" s="711"/>
      <c r="C218" s="711"/>
      <c r="D218" s="711"/>
      <c r="E218" s="711"/>
      <c r="F218" s="1216"/>
      <c r="G218" s="711"/>
      <c r="H218" s="711"/>
      <c r="I218" s="711"/>
      <c r="J218" s="711"/>
      <c r="K218" s="711"/>
      <c r="L218" s="711"/>
      <c r="M218" s="711"/>
      <c r="N218" s="711"/>
      <c r="O218" s="711"/>
      <c r="P218" s="711"/>
      <c r="Q218" s="711"/>
      <c r="R218" s="711"/>
      <c r="S218" s="711"/>
      <c r="T218" s="711"/>
      <c r="U218" s="711"/>
      <c r="V218" s="711"/>
      <c r="W218" s="711"/>
      <c r="X218" s="711"/>
      <c r="Y218" s="711"/>
      <c r="Z218" s="711"/>
    </row>
    <row r="219" spans="1:26" ht="15">
      <c r="A219" s="711"/>
      <c r="B219" s="711"/>
      <c r="C219" s="711"/>
      <c r="D219" s="711"/>
      <c r="E219" s="711"/>
      <c r="F219" s="1216"/>
      <c r="G219" s="711"/>
      <c r="H219" s="711"/>
      <c r="I219" s="711"/>
      <c r="J219" s="711"/>
      <c r="K219" s="711"/>
      <c r="L219" s="711"/>
      <c r="M219" s="711"/>
      <c r="N219" s="711"/>
      <c r="O219" s="711"/>
      <c r="P219" s="711"/>
      <c r="Q219" s="711"/>
      <c r="R219" s="711"/>
      <c r="S219" s="711"/>
      <c r="T219" s="711"/>
      <c r="U219" s="711"/>
      <c r="V219" s="711"/>
      <c r="W219" s="711"/>
      <c r="X219" s="711"/>
      <c r="Y219" s="711"/>
      <c r="Z219" s="711"/>
    </row>
    <row r="220" spans="1:26" ht="15">
      <c r="A220" s="711"/>
      <c r="B220" s="711"/>
      <c r="C220" s="711"/>
      <c r="D220" s="711"/>
      <c r="E220" s="711"/>
      <c r="F220" s="1216"/>
      <c r="G220" s="711"/>
      <c r="H220" s="711"/>
      <c r="I220" s="711"/>
      <c r="J220" s="711"/>
      <c r="K220" s="711"/>
      <c r="L220" s="711"/>
      <c r="M220" s="711"/>
      <c r="N220" s="711"/>
      <c r="O220" s="711"/>
      <c r="P220" s="711"/>
      <c r="Q220" s="711"/>
      <c r="R220" s="711"/>
      <c r="S220" s="711"/>
      <c r="T220" s="711"/>
      <c r="U220" s="711"/>
      <c r="V220" s="711"/>
      <c r="W220" s="711"/>
      <c r="X220" s="711"/>
      <c r="Y220" s="711"/>
      <c r="Z220" s="711"/>
    </row>
    <row r="221" spans="1:26" ht="15">
      <c r="A221" s="711"/>
      <c r="B221" s="711"/>
      <c r="C221" s="711"/>
      <c r="D221" s="711"/>
      <c r="E221" s="711"/>
      <c r="F221" s="1216"/>
      <c r="G221" s="711"/>
      <c r="H221" s="711"/>
      <c r="I221" s="711"/>
      <c r="J221" s="711"/>
      <c r="K221" s="711"/>
      <c r="L221" s="711"/>
      <c r="M221" s="711"/>
      <c r="N221" s="711"/>
      <c r="O221" s="711"/>
      <c r="P221" s="711"/>
      <c r="Q221" s="711"/>
      <c r="R221" s="711"/>
      <c r="S221" s="711"/>
      <c r="T221" s="711"/>
      <c r="U221" s="711"/>
      <c r="V221" s="711"/>
      <c r="W221" s="711"/>
      <c r="X221" s="711"/>
      <c r="Y221" s="711"/>
      <c r="Z221" s="711"/>
    </row>
    <row r="222" spans="1:26" ht="15">
      <c r="A222" s="711"/>
      <c r="B222" s="711"/>
      <c r="C222" s="711"/>
      <c r="D222" s="711"/>
      <c r="E222" s="711"/>
      <c r="F222" s="1216"/>
      <c r="G222" s="711"/>
      <c r="H222" s="711"/>
      <c r="I222" s="711"/>
      <c r="J222" s="711"/>
      <c r="K222" s="711"/>
      <c r="L222" s="711"/>
      <c r="M222" s="711"/>
      <c r="N222" s="711"/>
      <c r="O222" s="711"/>
      <c r="P222" s="711"/>
      <c r="Q222" s="711"/>
      <c r="R222" s="711"/>
      <c r="S222" s="711"/>
      <c r="T222" s="711"/>
      <c r="U222" s="711"/>
      <c r="V222" s="711"/>
      <c r="W222" s="711"/>
      <c r="X222" s="711"/>
      <c r="Y222" s="711"/>
      <c r="Z222" s="711"/>
    </row>
    <row r="223" spans="1:26" ht="15">
      <c r="A223" s="711"/>
      <c r="B223" s="711"/>
      <c r="C223" s="711"/>
      <c r="D223" s="711"/>
      <c r="E223" s="711"/>
      <c r="F223" s="1216"/>
      <c r="G223" s="711"/>
      <c r="H223" s="711"/>
      <c r="I223" s="711"/>
      <c r="J223" s="711"/>
      <c r="K223" s="711"/>
      <c r="L223" s="711"/>
      <c r="M223" s="711"/>
      <c r="N223" s="711"/>
      <c r="O223" s="711"/>
      <c r="P223" s="711"/>
      <c r="Q223" s="711"/>
      <c r="R223" s="711"/>
      <c r="S223" s="711"/>
      <c r="T223" s="711"/>
      <c r="U223" s="711"/>
      <c r="V223" s="711"/>
      <c r="W223" s="711"/>
      <c r="X223" s="711"/>
      <c r="Y223" s="711"/>
      <c r="Z223" s="711"/>
    </row>
    <row r="224" spans="1:26" ht="15">
      <c r="A224" s="711"/>
      <c r="B224" s="711"/>
      <c r="C224" s="711"/>
      <c r="D224" s="711"/>
      <c r="E224" s="711"/>
      <c r="F224" s="1216"/>
      <c r="G224" s="711"/>
      <c r="H224" s="711"/>
      <c r="I224" s="711"/>
      <c r="J224" s="711"/>
      <c r="K224" s="711"/>
      <c r="L224" s="711"/>
      <c r="M224" s="711"/>
      <c r="N224" s="711"/>
      <c r="O224" s="711"/>
      <c r="P224" s="711"/>
      <c r="Q224" s="711"/>
      <c r="R224" s="711"/>
      <c r="S224" s="711"/>
      <c r="T224" s="711"/>
      <c r="U224" s="711"/>
      <c r="V224" s="711"/>
      <c r="W224" s="711"/>
      <c r="X224" s="711"/>
      <c r="Y224" s="711"/>
      <c r="Z224" s="711"/>
    </row>
    <row r="225" spans="1:26" ht="15">
      <c r="A225" s="711"/>
      <c r="B225" s="711"/>
      <c r="C225" s="711"/>
      <c r="D225" s="711"/>
      <c r="E225" s="711"/>
      <c r="F225" s="1216"/>
      <c r="G225" s="711"/>
      <c r="H225" s="711"/>
      <c r="I225" s="711"/>
      <c r="J225" s="711"/>
      <c r="K225" s="711"/>
      <c r="L225" s="711"/>
      <c r="M225" s="711"/>
      <c r="N225" s="711"/>
      <c r="O225" s="711"/>
      <c r="P225" s="711"/>
      <c r="Q225" s="711"/>
      <c r="R225" s="711"/>
      <c r="S225" s="711"/>
      <c r="T225" s="711"/>
      <c r="U225" s="711"/>
      <c r="V225" s="711"/>
      <c r="W225" s="711"/>
      <c r="X225" s="711"/>
      <c r="Y225" s="711"/>
      <c r="Z225" s="711"/>
    </row>
    <row r="226" spans="1:26" ht="15">
      <c r="A226" s="711"/>
      <c r="B226" s="711"/>
      <c r="C226" s="711"/>
      <c r="D226" s="711"/>
      <c r="E226" s="711"/>
      <c r="F226" s="1216"/>
      <c r="G226" s="711"/>
      <c r="H226" s="711"/>
      <c r="I226" s="711"/>
      <c r="J226" s="711"/>
      <c r="K226" s="711"/>
      <c r="L226" s="711"/>
      <c r="M226" s="711"/>
      <c r="N226" s="711"/>
      <c r="O226" s="711"/>
      <c r="P226" s="711"/>
      <c r="Q226" s="711"/>
      <c r="R226" s="711"/>
      <c r="S226" s="711"/>
      <c r="T226" s="711"/>
      <c r="U226" s="711"/>
      <c r="V226" s="711"/>
      <c r="W226" s="711"/>
      <c r="X226" s="711"/>
      <c r="Y226" s="711"/>
      <c r="Z226" s="711"/>
    </row>
    <row r="227" spans="1:26" ht="15">
      <c r="A227" s="711"/>
      <c r="B227" s="711"/>
      <c r="C227" s="711"/>
      <c r="D227" s="711"/>
      <c r="E227" s="711"/>
      <c r="F227" s="1216"/>
      <c r="G227" s="711"/>
      <c r="H227" s="711"/>
      <c r="I227" s="711"/>
      <c r="J227" s="711"/>
      <c r="K227" s="711"/>
      <c r="L227" s="711"/>
      <c r="M227" s="711"/>
      <c r="N227" s="711"/>
      <c r="O227" s="711"/>
      <c r="P227" s="711"/>
      <c r="Q227" s="711"/>
      <c r="R227" s="711"/>
      <c r="S227" s="711"/>
      <c r="T227" s="711"/>
      <c r="U227" s="711"/>
      <c r="V227" s="711"/>
      <c r="W227" s="711"/>
      <c r="X227" s="711"/>
      <c r="Y227" s="711"/>
      <c r="Z227" s="711"/>
    </row>
    <row r="228" spans="1:26" ht="15">
      <c r="A228" s="711"/>
      <c r="B228" s="711"/>
      <c r="C228" s="711"/>
      <c r="D228" s="711"/>
      <c r="E228" s="711"/>
      <c r="F228" s="1216"/>
      <c r="G228" s="711"/>
      <c r="H228" s="711"/>
      <c r="I228" s="711"/>
      <c r="J228" s="711"/>
      <c r="K228" s="711"/>
      <c r="L228" s="711"/>
      <c r="M228" s="711"/>
      <c r="N228" s="711"/>
      <c r="O228" s="711"/>
      <c r="P228" s="711"/>
      <c r="Q228" s="711"/>
      <c r="R228" s="711"/>
      <c r="S228" s="711"/>
      <c r="T228" s="711"/>
      <c r="U228" s="711"/>
      <c r="V228" s="711"/>
      <c r="W228" s="711"/>
      <c r="X228" s="711"/>
      <c r="Y228" s="711"/>
      <c r="Z228" s="711"/>
    </row>
    <row r="229" spans="1:26" ht="15">
      <c r="A229" s="711"/>
      <c r="B229" s="711"/>
      <c r="C229" s="711"/>
      <c r="D229" s="711"/>
      <c r="E229" s="711"/>
      <c r="F229" s="1216"/>
      <c r="G229" s="711"/>
      <c r="H229" s="711"/>
      <c r="I229" s="711"/>
      <c r="J229" s="711"/>
      <c r="K229" s="711"/>
      <c r="L229" s="711"/>
      <c r="M229" s="711"/>
      <c r="N229" s="711"/>
      <c r="O229" s="711"/>
      <c r="P229" s="711"/>
      <c r="Q229" s="711"/>
      <c r="R229" s="711"/>
      <c r="S229" s="711"/>
      <c r="T229" s="711"/>
      <c r="U229" s="711"/>
      <c r="V229" s="711"/>
      <c r="W229" s="711"/>
      <c r="X229" s="711"/>
      <c r="Y229" s="711"/>
      <c r="Z229" s="711"/>
    </row>
    <row r="230" spans="1:26" ht="15">
      <c r="A230" s="711"/>
      <c r="B230" s="711"/>
      <c r="C230" s="711"/>
      <c r="D230" s="711"/>
      <c r="E230" s="711"/>
      <c r="F230" s="1216"/>
      <c r="G230" s="711"/>
      <c r="H230" s="711"/>
      <c r="I230" s="711"/>
      <c r="J230" s="711"/>
      <c r="K230" s="711"/>
      <c r="L230" s="711"/>
      <c r="M230" s="711"/>
      <c r="N230" s="711"/>
      <c r="O230" s="711"/>
      <c r="P230" s="711"/>
      <c r="Q230" s="711"/>
      <c r="R230" s="711"/>
      <c r="S230" s="711"/>
      <c r="T230" s="711"/>
      <c r="U230" s="711"/>
      <c r="V230" s="711"/>
      <c r="W230" s="711"/>
      <c r="X230" s="711"/>
      <c r="Y230" s="711"/>
      <c r="Z230" s="711"/>
    </row>
    <row r="231" spans="1:26" ht="15">
      <c r="A231" s="711"/>
      <c r="B231" s="711"/>
      <c r="C231" s="711"/>
      <c r="D231" s="711"/>
      <c r="E231" s="711"/>
      <c r="F231" s="1216"/>
      <c r="G231" s="711"/>
      <c r="H231" s="711"/>
      <c r="I231" s="711"/>
      <c r="J231" s="711"/>
      <c r="K231" s="711"/>
      <c r="L231" s="711"/>
      <c r="M231" s="711"/>
      <c r="N231" s="711"/>
      <c r="O231" s="711"/>
      <c r="P231" s="711"/>
      <c r="Q231" s="711"/>
      <c r="R231" s="711"/>
      <c r="S231" s="711"/>
      <c r="T231" s="711"/>
      <c r="U231" s="711"/>
      <c r="V231" s="711"/>
      <c r="W231" s="711"/>
      <c r="X231" s="711"/>
      <c r="Y231" s="711"/>
      <c r="Z231" s="711"/>
    </row>
    <row r="232" spans="1:26" ht="15">
      <c r="A232" s="711"/>
      <c r="B232" s="711"/>
      <c r="C232" s="711"/>
      <c r="D232" s="711"/>
      <c r="E232" s="711"/>
      <c r="F232" s="1216"/>
      <c r="G232" s="711"/>
      <c r="H232" s="711"/>
      <c r="I232" s="711"/>
      <c r="J232" s="711"/>
      <c r="K232" s="711"/>
      <c r="L232" s="711"/>
      <c r="M232" s="711"/>
      <c r="N232" s="711"/>
      <c r="O232" s="711"/>
      <c r="P232" s="711"/>
      <c r="Q232" s="711"/>
      <c r="R232" s="711"/>
      <c r="S232" s="711"/>
      <c r="T232" s="711"/>
      <c r="U232" s="711"/>
      <c r="V232" s="711"/>
      <c r="W232" s="711"/>
      <c r="X232" s="711"/>
      <c r="Y232" s="711"/>
      <c r="Z232" s="711"/>
    </row>
    <row r="233" spans="1:26" ht="15">
      <c r="A233" s="711"/>
      <c r="B233" s="711"/>
      <c r="C233" s="711"/>
      <c r="D233" s="711"/>
      <c r="E233" s="711"/>
      <c r="F233" s="1216"/>
      <c r="G233" s="711"/>
      <c r="H233" s="711"/>
      <c r="I233" s="711"/>
      <c r="J233" s="711"/>
      <c r="K233" s="711"/>
      <c r="L233" s="711"/>
      <c r="M233" s="711"/>
      <c r="N233" s="711"/>
      <c r="O233" s="711"/>
      <c r="P233" s="711"/>
      <c r="Q233" s="711"/>
      <c r="R233" s="711"/>
      <c r="S233" s="711"/>
      <c r="T233" s="711"/>
      <c r="U233" s="711"/>
      <c r="V233" s="711"/>
      <c r="W233" s="711"/>
      <c r="X233" s="711"/>
      <c r="Y233" s="711"/>
      <c r="Z233" s="711"/>
    </row>
    <row r="234" spans="1:26" ht="15">
      <c r="A234" s="711"/>
      <c r="B234" s="711"/>
      <c r="C234" s="711"/>
      <c r="D234" s="711"/>
      <c r="E234" s="711"/>
      <c r="F234" s="1216"/>
      <c r="G234" s="711"/>
      <c r="H234" s="711"/>
      <c r="I234" s="711"/>
      <c r="J234" s="711"/>
      <c r="K234" s="711"/>
      <c r="L234" s="711"/>
      <c r="M234" s="711"/>
      <c r="N234" s="711"/>
      <c r="O234" s="711"/>
      <c r="P234" s="711"/>
      <c r="Q234" s="711"/>
      <c r="R234" s="711"/>
      <c r="S234" s="711"/>
      <c r="T234" s="711"/>
      <c r="U234" s="711"/>
      <c r="V234" s="711"/>
      <c r="W234" s="711"/>
      <c r="X234" s="711"/>
      <c r="Y234" s="711"/>
      <c r="Z234" s="711"/>
    </row>
    <row r="235" spans="1:26" ht="15">
      <c r="A235" s="711"/>
      <c r="B235" s="711"/>
      <c r="C235" s="711"/>
      <c r="D235" s="711"/>
      <c r="E235" s="711"/>
      <c r="F235" s="1216"/>
      <c r="G235" s="711"/>
      <c r="H235" s="711"/>
      <c r="I235" s="711"/>
      <c r="J235" s="711"/>
      <c r="K235" s="711"/>
      <c r="L235" s="711"/>
      <c r="M235" s="711"/>
      <c r="N235" s="711"/>
      <c r="O235" s="711"/>
      <c r="P235" s="711"/>
      <c r="Q235" s="711"/>
      <c r="R235" s="711"/>
      <c r="S235" s="711"/>
      <c r="T235" s="711"/>
      <c r="U235" s="711"/>
      <c r="V235" s="711"/>
      <c r="W235" s="711"/>
      <c r="X235" s="711"/>
      <c r="Y235" s="711"/>
      <c r="Z235" s="711"/>
    </row>
    <row r="236" spans="1:26" ht="15">
      <c r="A236" s="711"/>
      <c r="B236" s="711"/>
      <c r="C236" s="711"/>
      <c r="D236" s="711"/>
      <c r="E236" s="711"/>
      <c r="F236" s="1216"/>
      <c r="G236" s="711"/>
      <c r="H236" s="711"/>
      <c r="I236" s="711"/>
      <c r="J236" s="711"/>
      <c r="K236" s="711"/>
      <c r="L236" s="711"/>
      <c r="M236" s="711"/>
      <c r="N236" s="711"/>
      <c r="O236" s="711"/>
      <c r="P236" s="711"/>
      <c r="Q236" s="711"/>
      <c r="R236" s="711"/>
      <c r="S236" s="711"/>
      <c r="T236" s="711"/>
      <c r="U236" s="711"/>
      <c r="V236" s="711"/>
      <c r="W236" s="711"/>
      <c r="X236" s="711"/>
      <c r="Y236" s="711"/>
      <c r="Z236" s="711"/>
    </row>
    <row r="237" spans="1:26" ht="15">
      <c r="A237" s="711"/>
      <c r="B237" s="711"/>
      <c r="C237" s="711"/>
      <c r="D237" s="711"/>
      <c r="E237" s="711"/>
      <c r="F237" s="1216"/>
      <c r="G237" s="711"/>
      <c r="H237" s="711"/>
      <c r="I237" s="711"/>
      <c r="J237" s="711"/>
      <c r="K237" s="711"/>
      <c r="L237" s="711"/>
      <c r="M237" s="711"/>
      <c r="N237" s="711"/>
      <c r="O237" s="711"/>
      <c r="P237" s="711"/>
      <c r="Q237" s="711"/>
      <c r="R237" s="711"/>
      <c r="S237" s="711"/>
      <c r="T237" s="711"/>
      <c r="U237" s="711"/>
      <c r="V237" s="711"/>
      <c r="W237" s="711"/>
      <c r="X237" s="711"/>
      <c r="Y237" s="711"/>
      <c r="Z237" s="711"/>
    </row>
    <row r="238" spans="1:26" ht="15">
      <c r="A238" s="711"/>
      <c r="B238" s="711"/>
      <c r="C238" s="711"/>
      <c r="D238" s="711"/>
      <c r="E238" s="711"/>
      <c r="F238" s="1216"/>
      <c r="G238" s="711"/>
      <c r="H238" s="711"/>
      <c r="I238" s="711"/>
      <c r="J238" s="711"/>
      <c r="K238" s="711"/>
      <c r="L238" s="711"/>
      <c r="M238" s="711"/>
      <c r="N238" s="711"/>
      <c r="O238" s="711"/>
      <c r="P238" s="711"/>
      <c r="Q238" s="711"/>
      <c r="R238" s="711"/>
      <c r="S238" s="711"/>
      <c r="T238" s="711"/>
      <c r="U238" s="711"/>
      <c r="V238" s="711"/>
      <c r="W238" s="711"/>
      <c r="X238" s="711"/>
      <c r="Y238" s="711"/>
      <c r="Z238" s="711"/>
    </row>
    <row r="239" spans="1:26" ht="15">
      <c r="A239" s="711"/>
      <c r="B239" s="711"/>
      <c r="C239" s="711"/>
      <c r="D239" s="711"/>
      <c r="E239" s="711"/>
      <c r="F239" s="1216"/>
      <c r="G239" s="711"/>
      <c r="H239" s="711"/>
      <c r="I239" s="711"/>
      <c r="J239" s="711"/>
      <c r="K239" s="711"/>
      <c r="L239" s="711"/>
      <c r="M239" s="711"/>
      <c r="N239" s="711"/>
      <c r="O239" s="711"/>
      <c r="P239" s="711"/>
      <c r="Q239" s="711"/>
      <c r="R239" s="711"/>
      <c r="S239" s="711"/>
      <c r="T239" s="711"/>
      <c r="U239" s="711"/>
      <c r="V239" s="711"/>
      <c r="W239" s="711"/>
      <c r="X239" s="711"/>
      <c r="Y239" s="711"/>
      <c r="Z239" s="711"/>
    </row>
    <row r="240" spans="1:26" ht="15">
      <c r="A240" s="711"/>
      <c r="B240" s="711"/>
      <c r="C240" s="711"/>
      <c r="D240" s="711"/>
      <c r="E240" s="711"/>
      <c r="F240" s="1216"/>
      <c r="G240" s="711"/>
      <c r="H240" s="711"/>
      <c r="I240" s="711"/>
      <c r="J240" s="711"/>
      <c r="K240" s="711"/>
      <c r="L240" s="711"/>
      <c r="M240" s="711"/>
      <c r="N240" s="711"/>
      <c r="O240" s="711"/>
      <c r="P240" s="711"/>
      <c r="Q240" s="711"/>
      <c r="R240" s="711"/>
      <c r="S240" s="711"/>
      <c r="T240" s="711"/>
      <c r="U240" s="711"/>
      <c r="V240" s="711"/>
      <c r="W240" s="711"/>
      <c r="X240" s="711"/>
      <c r="Y240" s="711"/>
      <c r="Z240" s="711"/>
    </row>
    <row r="241" spans="1:26" ht="15">
      <c r="A241" s="711"/>
      <c r="B241" s="711"/>
      <c r="C241" s="711"/>
      <c r="D241" s="711"/>
      <c r="E241" s="711"/>
      <c r="F241" s="1216"/>
      <c r="G241" s="711"/>
      <c r="H241" s="711"/>
      <c r="I241" s="711"/>
      <c r="J241" s="711"/>
      <c r="K241" s="711"/>
      <c r="L241" s="711"/>
      <c r="M241" s="711"/>
      <c r="N241" s="711"/>
      <c r="O241" s="711"/>
      <c r="P241" s="711"/>
      <c r="Q241" s="711"/>
      <c r="R241" s="711"/>
      <c r="S241" s="711"/>
      <c r="T241" s="711"/>
      <c r="U241" s="711"/>
      <c r="V241" s="711"/>
      <c r="W241" s="711"/>
      <c r="X241" s="711"/>
      <c r="Y241" s="711"/>
      <c r="Z241" s="711"/>
    </row>
    <row r="242" spans="1:26" ht="15">
      <c r="A242" s="711"/>
      <c r="B242" s="711"/>
      <c r="C242" s="711"/>
      <c r="D242" s="711"/>
      <c r="E242" s="711"/>
      <c r="F242" s="1216"/>
      <c r="G242" s="711"/>
      <c r="H242" s="711"/>
      <c r="I242" s="711"/>
      <c r="J242" s="711"/>
      <c r="K242" s="711"/>
      <c r="L242" s="711"/>
      <c r="M242" s="711"/>
      <c r="N242" s="711"/>
      <c r="O242" s="711"/>
      <c r="P242" s="711"/>
      <c r="Q242" s="711"/>
      <c r="R242" s="711"/>
      <c r="S242" s="711"/>
      <c r="T242" s="711"/>
      <c r="U242" s="711"/>
      <c r="V242" s="711"/>
      <c r="W242" s="711"/>
      <c r="X242" s="711"/>
      <c r="Y242" s="711"/>
      <c r="Z242" s="711"/>
    </row>
    <row r="243" spans="1:26" ht="15">
      <c r="A243" s="711"/>
      <c r="B243" s="711"/>
      <c r="C243" s="711"/>
      <c r="D243" s="711"/>
      <c r="E243" s="711"/>
      <c r="F243" s="1216"/>
      <c r="G243" s="711"/>
      <c r="H243" s="711"/>
      <c r="I243" s="711"/>
      <c r="J243" s="711"/>
      <c r="K243" s="711"/>
      <c r="L243" s="711"/>
      <c r="M243" s="711"/>
      <c r="N243" s="711"/>
      <c r="O243" s="711"/>
      <c r="P243" s="711"/>
      <c r="Q243" s="711"/>
      <c r="R243" s="711"/>
      <c r="S243" s="711"/>
      <c r="T243" s="711"/>
      <c r="U243" s="711"/>
      <c r="V243" s="711"/>
      <c r="W243" s="711"/>
      <c r="X243" s="711"/>
      <c r="Y243" s="711"/>
      <c r="Z243" s="711"/>
    </row>
    <row r="244" spans="1:26" ht="15">
      <c r="A244" s="711"/>
      <c r="B244" s="711"/>
      <c r="C244" s="711"/>
      <c r="D244" s="711"/>
      <c r="E244" s="711"/>
      <c r="F244" s="1216"/>
      <c r="G244" s="711"/>
      <c r="H244" s="711"/>
      <c r="I244" s="711"/>
      <c r="J244" s="711"/>
      <c r="K244" s="711"/>
      <c r="L244" s="711"/>
      <c r="M244" s="711"/>
      <c r="N244" s="711"/>
      <c r="O244" s="711"/>
      <c r="P244" s="711"/>
      <c r="Q244" s="711"/>
      <c r="R244" s="711"/>
      <c r="S244" s="711"/>
      <c r="T244" s="711"/>
      <c r="U244" s="711"/>
      <c r="V244" s="711"/>
      <c r="W244" s="711"/>
      <c r="X244" s="711"/>
      <c r="Y244" s="711"/>
      <c r="Z244" s="711"/>
    </row>
    <row r="245" spans="1:26" ht="15">
      <c r="A245" s="711"/>
      <c r="B245" s="711"/>
      <c r="C245" s="711"/>
      <c r="D245" s="711"/>
      <c r="E245" s="711"/>
      <c r="F245" s="1216"/>
      <c r="G245" s="711"/>
      <c r="H245" s="711"/>
      <c r="I245" s="711"/>
      <c r="J245" s="711"/>
      <c r="K245" s="711"/>
      <c r="L245" s="711"/>
      <c r="M245" s="711"/>
      <c r="N245" s="711"/>
      <c r="O245" s="711"/>
      <c r="P245" s="711"/>
      <c r="Q245" s="711"/>
      <c r="R245" s="711"/>
      <c r="S245" s="711"/>
      <c r="T245" s="711"/>
      <c r="U245" s="711"/>
      <c r="V245" s="711"/>
      <c r="W245" s="711"/>
      <c r="X245" s="711"/>
      <c r="Y245" s="711"/>
      <c r="Z245" s="711"/>
    </row>
    <row r="246" spans="1:26" ht="15">
      <c r="A246" s="711"/>
      <c r="B246" s="711"/>
      <c r="C246" s="711"/>
      <c r="D246" s="711"/>
      <c r="E246" s="711"/>
      <c r="F246" s="1216"/>
      <c r="G246" s="711"/>
      <c r="H246" s="711"/>
      <c r="I246" s="711"/>
      <c r="J246" s="711"/>
      <c r="K246" s="711"/>
      <c r="L246" s="711"/>
      <c r="M246" s="711"/>
      <c r="N246" s="711"/>
      <c r="O246" s="711"/>
      <c r="P246" s="711"/>
      <c r="Q246" s="711"/>
      <c r="R246" s="711"/>
      <c r="S246" s="711"/>
      <c r="T246" s="711"/>
      <c r="U246" s="711"/>
      <c r="V246" s="711"/>
      <c r="W246" s="711"/>
      <c r="X246" s="711"/>
      <c r="Y246" s="711"/>
      <c r="Z246" s="711"/>
    </row>
    <row r="247" spans="1:26" ht="15">
      <c r="A247" s="711"/>
      <c r="B247" s="711"/>
      <c r="C247" s="711"/>
      <c r="D247" s="711"/>
      <c r="E247" s="711"/>
      <c r="F247" s="1216"/>
      <c r="G247" s="711"/>
      <c r="H247" s="711"/>
      <c r="I247" s="711"/>
      <c r="J247" s="711"/>
      <c r="K247" s="711"/>
      <c r="L247" s="711"/>
      <c r="M247" s="711"/>
      <c r="N247" s="711"/>
      <c r="O247" s="711"/>
      <c r="P247" s="711"/>
      <c r="Q247" s="711"/>
      <c r="R247" s="711"/>
      <c r="S247" s="711"/>
      <c r="T247" s="711"/>
      <c r="U247" s="711"/>
      <c r="V247" s="711"/>
      <c r="W247" s="711"/>
      <c r="X247" s="711"/>
      <c r="Y247" s="711"/>
      <c r="Z247" s="711"/>
    </row>
    <row r="248" spans="1:26" ht="15">
      <c r="A248" s="711"/>
      <c r="B248" s="711"/>
      <c r="C248" s="711"/>
      <c r="D248" s="711"/>
      <c r="E248" s="711"/>
      <c r="F248" s="1216"/>
      <c r="G248" s="711"/>
      <c r="H248" s="711"/>
      <c r="I248" s="711"/>
      <c r="J248" s="711"/>
      <c r="K248" s="711"/>
      <c r="L248" s="711"/>
      <c r="M248" s="711"/>
      <c r="N248" s="711"/>
      <c r="O248" s="711"/>
      <c r="P248" s="711"/>
      <c r="Q248" s="711"/>
      <c r="R248" s="711"/>
      <c r="S248" s="711"/>
      <c r="T248" s="711"/>
      <c r="U248" s="711"/>
      <c r="V248" s="711"/>
      <c r="W248" s="711"/>
      <c r="X248" s="711"/>
      <c r="Y248" s="711"/>
      <c r="Z248" s="711"/>
    </row>
    <row r="249" spans="1:26" ht="15">
      <c r="A249" s="711"/>
      <c r="B249" s="711"/>
      <c r="C249" s="711"/>
      <c r="D249" s="711"/>
      <c r="E249" s="711"/>
      <c r="F249" s="1216"/>
      <c r="G249" s="711"/>
      <c r="H249" s="711"/>
      <c r="I249" s="711"/>
      <c r="J249" s="711"/>
      <c r="K249" s="711"/>
      <c r="L249" s="711"/>
      <c r="M249" s="711"/>
      <c r="N249" s="711"/>
      <c r="O249" s="711"/>
      <c r="P249" s="711"/>
      <c r="Q249" s="711"/>
      <c r="R249" s="711"/>
      <c r="S249" s="711"/>
      <c r="T249" s="711"/>
      <c r="U249" s="711"/>
      <c r="V249" s="711"/>
      <c r="W249" s="711"/>
      <c r="X249" s="711"/>
      <c r="Y249" s="711"/>
      <c r="Z249" s="711"/>
    </row>
    <row r="250" spans="1:26" ht="15">
      <c r="A250" s="711"/>
      <c r="B250" s="711"/>
      <c r="C250" s="711"/>
      <c r="D250" s="711"/>
      <c r="E250" s="711"/>
      <c r="F250" s="1216"/>
      <c r="G250" s="711"/>
      <c r="H250" s="711"/>
      <c r="I250" s="711"/>
      <c r="J250" s="711"/>
      <c r="K250" s="711"/>
      <c r="L250" s="711"/>
      <c r="M250" s="711"/>
      <c r="N250" s="711"/>
      <c r="O250" s="711"/>
      <c r="P250" s="711"/>
      <c r="Q250" s="711"/>
      <c r="R250" s="711"/>
      <c r="S250" s="711"/>
      <c r="T250" s="711"/>
      <c r="U250" s="711"/>
      <c r="V250" s="711"/>
      <c r="W250" s="711"/>
      <c r="X250" s="711"/>
      <c r="Y250" s="711"/>
      <c r="Z250" s="711"/>
    </row>
    <row r="251" spans="1:26" ht="15">
      <c r="A251" s="711"/>
      <c r="B251" s="711"/>
      <c r="C251" s="711"/>
      <c r="D251" s="711"/>
      <c r="E251" s="711"/>
      <c r="F251" s="1216"/>
      <c r="G251" s="711"/>
      <c r="H251" s="711"/>
      <c r="I251" s="711"/>
      <c r="J251" s="711"/>
      <c r="K251" s="711"/>
      <c r="L251" s="711"/>
      <c r="M251" s="711"/>
      <c r="N251" s="711"/>
      <c r="O251" s="711"/>
      <c r="P251" s="711"/>
      <c r="Q251" s="711"/>
      <c r="R251" s="711"/>
      <c r="S251" s="711"/>
      <c r="T251" s="711"/>
      <c r="U251" s="711"/>
      <c r="V251" s="711"/>
      <c r="W251" s="711"/>
      <c r="X251" s="711"/>
      <c r="Y251" s="711"/>
      <c r="Z251" s="711"/>
    </row>
    <row r="252" spans="1:26" ht="15">
      <c r="A252" s="711"/>
      <c r="B252" s="711"/>
      <c r="C252" s="711"/>
      <c r="D252" s="711"/>
      <c r="E252" s="711"/>
      <c r="F252" s="1216"/>
      <c r="G252" s="711"/>
      <c r="H252" s="711"/>
      <c r="I252" s="711"/>
      <c r="J252" s="711"/>
      <c r="K252" s="711"/>
      <c r="L252" s="711"/>
      <c r="M252" s="711"/>
      <c r="N252" s="711"/>
      <c r="O252" s="711"/>
      <c r="P252" s="711"/>
      <c r="Q252" s="711"/>
      <c r="R252" s="711"/>
      <c r="S252" s="711"/>
      <c r="T252" s="711"/>
      <c r="U252" s="711"/>
      <c r="V252" s="711"/>
      <c r="W252" s="711"/>
      <c r="X252" s="711"/>
      <c r="Y252" s="711"/>
      <c r="Z252" s="711"/>
    </row>
    <row r="253" spans="1:26" ht="15">
      <c r="A253" s="711"/>
      <c r="B253" s="711"/>
      <c r="C253" s="711"/>
      <c r="D253" s="711"/>
      <c r="E253" s="711"/>
      <c r="F253" s="1216"/>
      <c r="G253" s="711"/>
      <c r="H253" s="711"/>
      <c r="I253" s="711"/>
      <c r="J253" s="711"/>
      <c r="K253" s="711"/>
      <c r="L253" s="711"/>
      <c r="M253" s="711"/>
      <c r="N253" s="711"/>
      <c r="O253" s="711"/>
      <c r="P253" s="711"/>
      <c r="Q253" s="711"/>
      <c r="R253" s="711"/>
      <c r="S253" s="711"/>
      <c r="T253" s="711"/>
      <c r="U253" s="711"/>
      <c r="V253" s="711"/>
      <c r="W253" s="711"/>
      <c r="X253" s="711"/>
      <c r="Y253" s="711"/>
      <c r="Z253" s="711"/>
    </row>
    <row r="254" spans="1:26" ht="15">
      <c r="A254" s="711"/>
      <c r="B254" s="711"/>
      <c r="C254" s="711"/>
      <c r="D254" s="711"/>
      <c r="E254" s="711"/>
      <c r="F254" s="1216"/>
      <c r="G254" s="711"/>
      <c r="H254" s="711"/>
      <c r="I254" s="711"/>
      <c r="J254" s="711"/>
      <c r="K254" s="711"/>
      <c r="L254" s="711"/>
      <c r="M254" s="711"/>
      <c r="N254" s="711"/>
      <c r="O254" s="711"/>
      <c r="P254" s="711"/>
      <c r="Q254" s="711"/>
      <c r="R254" s="711"/>
      <c r="S254" s="711"/>
      <c r="T254" s="711"/>
      <c r="U254" s="711"/>
      <c r="V254" s="711"/>
      <c r="W254" s="711"/>
      <c r="X254" s="711"/>
      <c r="Y254" s="711"/>
      <c r="Z254" s="711"/>
    </row>
    <row r="255" spans="1:26" ht="15">
      <c r="A255" s="711"/>
      <c r="B255" s="711"/>
      <c r="C255" s="711"/>
      <c r="D255" s="711"/>
      <c r="E255" s="711"/>
      <c r="F255" s="1216"/>
      <c r="G255" s="711"/>
      <c r="H255" s="711"/>
      <c r="I255" s="711"/>
      <c r="J255" s="711"/>
      <c r="K255" s="711"/>
      <c r="L255" s="711"/>
      <c r="M255" s="711"/>
      <c r="N255" s="711"/>
      <c r="O255" s="711"/>
      <c r="P255" s="711"/>
      <c r="Q255" s="711"/>
      <c r="R255" s="711"/>
      <c r="S255" s="711"/>
      <c r="T255" s="711"/>
      <c r="U255" s="711"/>
      <c r="V255" s="711"/>
      <c r="W255" s="711"/>
      <c r="X255" s="711"/>
      <c r="Y255" s="711"/>
      <c r="Z255" s="711"/>
    </row>
    <row r="256" spans="1:26" ht="15">
      <c r="A256" s="711"/>
      <c r="B256" s="711"/>
      <c r="C256" s="711"/>
      <c r="D256" s="711"/>
      <c r="E256" s="711"/>
      <c r="F256" s="1216"/>
      <c r="G256" s="711"/>
      <c r="H256" s="711"/>
      <c r="I256" s="711"/>
      <c r="J256" s="711"/>
      <c r="K256" s="711"/>
      <c r="L256" s="711"/>
      <c r="M256" s="711"/>
      <c r="N256" s="711"/>
      <c r="O256" s="711"/>
      <c r="P256" s="711"/>
      <c r="Q256" s="711"/>
      <c r="R256" s="711"/>
      <c r="S256" s="711"/>
      <c r="T256" s="711"/>
      <c r="U256" s="711"/>
      <c r="V256" s="711"/>
      <c r="W256" s="711"/>
      <c r="X256" s="711"/>
      <c r="Y256" s="711"/>
      <c r="Z256" s="711"/>
    </row>
    <row r="257" spans="1:26" ht="15">
      <c r="A257" s="711"/>
      <c r="B257" s="711"/>
      <c r="C257" s="711"/>
      <c r="D257" s="711"/>
      <c r="E257" s="711"/>
      <c r="F257" s="1216"/>
      <c r="G257" s="711"/>
      <c r="H257" s="711"/>
      <c r="I257" s="711"/>
      <c r="J257" s="711"/>
      <c r="K257" s="711"/>
      <c r="L257" s="711"/>
      <c r="M257" s="711"/>
      <c r="N257" s="711"/>
      <c r="O257" s="711"/>
      <c r="P257" s="711"/>
      <c r="Q257" s="711"/>
      <c r="R257" s="711"/>
      <c r="S257" s="711"/>
      <c r="T257" s="711"/>
      <c r="U257" s="711"/>
      <c r="V257" s="711"/>
      <c r="W257" s="711"/>
      <c r="X257" s="711"/>
      <c r="Y257" s="711"/>
      <c r="Z257" s="711"/>
    </row>
    <row r="258" spans="1:26" ht="15">
      <c r="A258" s="711"/>
      <c r="B258" s="711"/>
      <c r="C258" s="711"/>
      <c r="D258" s="711"/>
      <c r="E258" s="711"/>
      <c r="F258" s="1216"/>
      <c r="G258" s="711"/>
      <c r="H258" s="711"/>
      <c r="I258" s="711"/>
      <c r="J258" s="711"/>
      <c r="K258" s="711"/>
      <c r="L258" s="711"/>
      <c r="M258" s="711"/>
      <c r="N258" s="711"/>
      <c r="O258" s="711"/>
      <c r="P258" s="711"/>
      <c r="Q258" s="711"/>
      <c r="R258" s="711"/>
      <c r="S258" s="711"/>
      <c r="T258" s="711"/>
      <c r="U258" s="711"/>
      <c r="V258" s="711"/>
      <c r="W258" s="711"/>
      <c r="X258" s="711"/>
      <c r="Y258" s="711"/>
      <c r="Z258" s="711"/>
    </row>
    <row r="259" spans="1:26" ht="15">
      <c r="A259" s="711"/>
      <c r="B259" s="711"/>
      <c r="C259" s="711"/>
      <c r="D259" s="711"/>
      <c r="E259" s="711"/>
      <c r="F259" s="1216"/>
      <c r="G259" s="711"/>
      <c r="H259" s="711"/>
      <c r="I259" s="711"/>
      <c r="J259" s="711"/>
      <c r="K259" s="711"/>
      <c r="L259" s="711"/>
      <c r="M259" s="711"/>
      <c r="N259" s="711"/>
      <c r="O259" s="711"/>
      <c r="P259" s="711"/>
      <c r="Q259" s="711"/>
      <c r="R259" s="711"/>
      <c r="S259" s="711"/>
      <c r="T259" s="711"/>
      <c r="U259" s="711"/>
      <c r="V259" s="711"/>
      <c r="W259" s="711"/>
      <c r="X259" s="711"/>
      <c r="Y259" s="711"/>
      <c r="Z259" s="711"/>
    </row>
    <row r="260" spans="1:26" ht="15">
      <c r="A260" s="711"/>
      <c r="B260" s="711"/>
      <c r="C260" s="711"/>
      <c r="D260" s="711"/>
      <c r="E260" s="711"/>
      <c r="F260" s="1216"/>
      <c r="G260" s="711"/>
      <c r="H260" s="711"/>
      <c r="I260" s="711"/>
      <c r="J260" s="711"/>
      <c r="K260" s="711"/>
      <c r="L260" s="711"/>
      <c r="M260" s="711"/>
      <c r="N260" s="711"/>
      <c r="O260" s="711"/>
      <c r="P260" s="711"/>
      <c r="Q260" s="711"/>
      <c r="R260" s="711"/>
      <c r="S260" s="711"/>
      <c r="T260" s="711"/>
      <c r="U260" s="711"/>
      <c r="V260" s="711"/>
      <c r="W260" s="711"/>
      <c r="X260" s="711"/>
      <c r="Y260" s="711"/>
      <c r="Z260" s="711"/>
    </row>
    <row r="261" spans="1:26" ht="15">
      <c r="A261" s="711"/>
      <c r="B261" s="711"/>
      <c r="C261" s="711"/>
      <c r="D261" s="711"/>
      <c r="E261" s="711"/>
      <c r="F261" s="1216"/>
      <c r="G261" s="711"/>
      <c r="H261" s="711"/>
      <c r="I261" s="711"/>
      <c r="J261" s="711"/>
      <c r="K261" s="711"/>
      <c r="L261" s="711"/>
      <c r="M261" s="711"/>
      <c r="N261" s="711"/>
      <c r="O261" s="711"/>
      <c r="P261" s="711"/>
      <c r="Q261" s="711"/>
      <c r="R261" s="711"/>
      <c r="S261" s="711"/>
      <c r="T261" s="711"/>
      <c r="U261" s="711"/>
      <c r="V261" s="711"/>
      <c r="W261" s="711"/>
      <c r="X261" s="711"/>
      <c r="Y261" s="711"/>
      <c r="Z261" s="711"/>
    </row>
    <row r="262" spans="1:26" ht="15">
      <c r="A262" s="711"/>
      <c r="B262" s="711"/>
      <c r="C262" s="711"/>
      <c r="D262" s="711"/>
      <c r="E262" s="711"/>
      <c r="F262" s="1216"/>
      <c r="G262" s="711"/>
      <c r="H262" s="711"/>
      <c r="I262" s="711"/>
      <c r="J262" s="711"/>
      <c r="K262" s="711"/>
      <c r="L262" s="711"/>
      <c r="M262" s="711"/>
      <c r="N262" s="711"/>
      <c r="O262" s="711"/>
      <c r="P262" s="711"/>
      <c r="Q262" s="711"/>
      <c r="R262" s="711"/>
      <c r="S262" s="711"/>
      <c r="T262" s="711"/>
      <c r="U262" s="711"/>
      <c r="V262" s="711"/>
      <c r="W262" s="711"/>
      <c r="X262" s="711"/>
      <c r="Y262" s="711"/>
      <c r="Z262" s="711"/>
    </row>
    <row r="263" spans="1:26" ht="15">
      <c r="A263" s="711"/>
      <c r="B263" s="711"/>
      <c r="C263" s="711"/>
      <c r="D263" s="711"/>
      <c r="E263" s="711"/>
      <c r="F263" s="1216"/>
      <c r="G263" s="711"/>
      <c r="H263" s="711"/>
      <c r="I263" s="711"/>
      <c r="J263" s="711"/>
      <c r="K263" s="711"/>
      <c r="L263" s="711"/>
      <c r="M263" s="711"/>
      <c r="N263" s="711"/>
      <c r="O263" s="711"/>
      <c r="P263" s="711"/>
      <c r="Q263" s="711"/>
      <c r="R263" s="711"/>
      <c r="S263" s="711"/>
      <c r="T263" s="711"/>
      <c r="U263" s="711"/>
      <c r="V263" s="711"/>
      <c r="W263" s="711"/>
      <c r="X263" s="711"/>
      <c r="Y263" s="711"/>
      <c r="Z263" s="711"/>
    </row>
    <row r="264" spans="1:26" ht="15">
      <c r="A264" s="711"/>
      <c r="B264" s="711"/>
      <c r="C264" s="711"/>
      <c r="D264" s="711"/>
      <c r="E264" s="711"/>
      <c r="F264" s="1216"/>
      <c r="G264" s="711"/>
      <c r="H264" s="711"/>
      <c r="I264" s="711"/>
      <c r="J264" s="711"/>
      <c r="K264" s="711"/>
      <c r="L264" s="711"/>
      <c r="M264" s="711"/>
      <c r="N264" s="711"/>
      <c r="O264" s="711"/>
      <c r="P264" s="711"/>
      <c r="Q264" s="711"/>
      <c r="R264" s="711"/>
      <c r="S264" s="711"/>
      <c r="T264" s="711"/>
      <c r="U264" s="711"/>
      <c r="V264" s="711"/>
      <c r="W264" s="711"/>
      <c r="X264" s="711"/>
      <c r="Y264" s="711"/>
      <c r="Z264" s="711"/>
    </row>
    <row r="265" spans="1:26" ht="15">
      <c r="A265" s="711"/>
      <c r="B265" s="711"/>
      <c r="C265" s="711"/>
      <c r="D265" s="711"/>
      <c r="E265" s="711"/>
      <c r="F265" s="1216"/>
      <c r="G265" s="711"/>
      <c r="H265" s="711"/>
      <c r="I265" s="711"/>
      <c r="J265" s="711"/>
      <c r="K265" s="711"/>
      <c r="L265" s="711"/>
      <c r="M265" s="711"/>
      <c r="N265" s="711"/>
      <c r="O265" s="711"/>
      <c r="P265" s="711"/>
      <c r="Q265" s="711"/>
      <c r="R265" s="711"/>
      <c r="S265" s="711"/>
      <c r="T265" s="711"/>
      <c r="U265" s="711"/>
      <c r="V265" s="711"/>
      <c r="W265" s="711"/>
      <c r="X265" s="711"/>
      <c r="Y265" s="711"/>
      <c r="Z265" s="711"/>
    </row>
    <row r="266" spans="1:26" ht="15">
      <c r="A266" s="711"/>
      <c r="B266" s="711"/>
      <c r="C266" s="711"/>
      <c r="D266" s="711"/>
      <c r="E266" s="711"/>
      <c r="F266" s="1216"/>
      <c r="G266" s="711"/>
      <c r="H266" s="711"/>
      <c r="I266" s="711"/>
      <c r="J266" s="711"/>
      <c r="K266" s="711"/>
      <c r="L266" s="711"/>
      <c r="M266" s="711"/>
      <c r="N266" s="711"/>
      <c r="O266" s="711"/>
      <c r="P266" s="711"/>
      <c r="Q266" s="711"/>
      <c r="R266" s="711"/>
      <c r="S266" s="711"/>
      <c r="T266" s="711"/>
      <c r="U266" s="711"/>
      <c r="V266" s="711"/>
      <c r="W266" s="711"/>
      <c r="X266" s="711"/>
      <c r="Y266" s="711"/>
      <c r="Z266" s="711"/>
    </row>
    <row r="267" spans="1:26" ht="15">
      <c r="A267" s="711"/>
      <c r="B267" s="711"/>
      <c r="C267" s="711"/>
      <c r="D267" s="711"/>
      <c r="E267" s="711"/>
      <c r="F267" s="1216"/>
      <c r="G267" s="711"/>
      <c r="H267" s="711"/>
      <c r="I267" s="711"/>
      <c r="J267" s="711"/>
      <c r="K267" s="711"/>
      <c r="L267" s="711"/>
      <c r="M267" s="711"/>
      <c r="N267" s="711"/>
      <c r="O267" s="711"/>
      <c r="P267" s="711"/>
      <c r="Q267" s="711"/>
      <c r="R267" s="711"/>
      <c r="S267" s="711"/>
      <c r="T267" s="711"/>
      <c r="U267" s="711"/>
      <c r="V267" s="711"/>
      <c r="W267" s="711"/>
      <c r="X267" s="711"/>
      <c r="Y267" s="711"/>
      <c r="Z267" s="711"/>
    </row>
    <row r="268" spans="1:26" ht="15">
      <c r="A268" s="711"/>
      <c r="B268" s="711"/>
      <c r="C268" s="711"/>
      <c r="D268" s="711"/>
      <c r="E268" s="711"/>
      <c r="F268" s="1216"/>
      <c r="G268" s="711"/>
      <c r="H268" s="711"/>
      <c r="I268" s="711"/>
      <c r="J268" s="711"/>
      <c r="K268" s="711"/>
      <c r="L268" s="711"/>
      <c r="M268" s="711"/>
      <c r="N268" s="711"/>
      <c r="O268" s="711"/>
      <c r="P268" s="711"/>
      <c r="Q268" s="711"/>
      <c r="R268" s="711"/>
      <c r="S268" s="711"/>
      <c r="T268" s="711"/>
      <c r="U268" s="711"/>
      <c r="V268" s="711"/>
      <c r="W268" s="711"/>
      <c r="X268" s="711"/>
      <c r="Y268" s="711"/>
      <c r="Z268" s="711"/>
    </row>
    <row r="269" spans="1:26" ht="15">
      <c r="A269" s="711"/>
      <c r="B269" s="711"/>
      <c r="C269" s="711"/>
      <c r="D269" s="711"/>
      <c r="E269" s="711"/>
      <c r="F269" s="1216"/>
      <c r="G269" s="711"/>
      <c r="H269" s="711"/>
      <c r="I269" s="711"/>
      <c r="J269" s="711"/>
      <c r="K269" s="711"/>
      <c r="L269" s="711"/>
      <c r="M269" s="711"/>
      <c r="N269" s="711"/>
      <c r="O269" s="711"/>
      <c r="P269" s="711"/>
      <c r="Q269" s="711"/>
      <c r="R269" s="711"/>
      <c r="S269" s="711"/>
      <c r="T269" s="711"/>
      <c r="U269" s="711"/>
      <c r="V269" s="711"/>
      <c r="W269" s="711"/>
      <c r="X269" s="711"/>
      <c r="Y269" s="711"/>
      <c r="Z269" s="711"/>
    </row>
    <row r="270" spans="1:26" ht="15">
      <c r="A270" s="711"/>
      <c r="B270" s="711"/>
      <c r="C270" s="711"/>
      <c r="D270" s="711"/>
      <c r="E270" s="711"/>
      <c r="F270" s="1216"/>
      <c r="G270" s="711"/>
      <c r="H270" s="711"/>
      <c r="I270" s="711"/>
      <c r="J270" s="711"/>
      <c r="K270" s="711"/>
      <c r="L270" s="711"/>
      <c r="M270" s="711"/>
      <c r="N270" s="711"/>
      <c r="O270" s="711"/>
      <c r="P270" s="711"/>
      <c r="Q270" s="711"/>
      <c r="R270" s="711"/>
      <c r="S270" s="711"/>
      <c r="T270" s="711"/>
      <c r="U270" s="711"/>
      <c r="V270" s="711"/>
      <c r="W270" s="711"/>
      <c r="X270" s="711"/>
      <c r="Y270" s="711"/>
      <c r="Z270" s="711"/>
    </row>
    <row r="271" spans="1:26" ht="15">
      <c r="A271" s="711"/>
      <c r="B271" s="711"/>
      <c r="C271" s="711"/>
      <c r="D271" s="711"/>
      <c r="E271" s="711"/>
      <c r="F271" s="1216"/>
      <c r="G271" s="711"/>
      <c r="H271" s="711"/>
      <c r="I271" s="711"/>
      <c r="J271" s="711"/>
      <c r="K271" s="711"/>
      <c r="L271" s="711"/>
      <c r="M271" s="711"/>
      <c r="N271" s="711"/>
      <c r="O271" s="711"/>
      <c r="P271" s="711"/>
      <c r="Q271" s="711"/>
      <c r="R271" s="711"/>
      <c r="S271" s="711"/>
      <c r="T271" s="711"/>
      <c r="U271" s="711"/>
      <c r="V271" s="711"/>
      <c r="W271" s="711"/>
      <c r="X271" s="711"/>
      <c r="Y271" s="711"/>
      <c r="Z271" s="711"/>
    </row>
    <row r="272" spans="1:26" ht="15">
      <c r="A272" s="711"/>
      <c r="B272" s="711"/>
      <c r="C272" s="711"/>
      <c r="D272" s="711"/>
      <c r="E272" s="711"/>
      <c r="F272" s="1216"/>
      <c r="G272" s="711"/>
      <c r="H272" s="711"/>
      <c r="I272" s="711"/>
      <c r="J272" s="711"/>
      <c r="K272" s="711"/>
      <c r="L272" s="711"/>
      <c r="M272" s="711"/>
      <c r="N272" s="711"/>
      <c r="O272" s="711"/>
      <c r="P272" s="711"/>
      <c r="Q272" s="711"/>
      <c r="R272" s="711"/>
      <c r="S272" s="711"/>
      <c r="T272" s="711"/>
      <c r="U272" s="711"/>
      <c r="V272" s="711"/>
      <c r="W272" s="711"/>
      <c r="X272" s="711"/>
      <c r="Y272" s="711"/>
      <c r="Z272" s="711"/>
    </row>
    <row r="273" spans="1:26" ht="15">
      <c r="A273" s="711"/>
      <c r="B273" s="711"/>
      <c r="C273" s="711"/>
      <c r="D273" s="711"/>
      <c r="E273" s="711"/>
      <c r="F273" s="1216"/>
      <c r="G273" s="711"/>
      <c r="H273" s="711"/>
      <c r="I273" s="711"/>
      <c r="J273" s="711"/>
      <c r="K273" s="711"/>
      <c r="L273" s="711"/>
      <c r="M273" s="711"/>
      <c r="N273" s="711"/>
      <c r="O273" s="711"/>
      <c r="P273" s="711"/>
      <c r="Q273" s="711"/>
      <c r="R273" s="711"/>
      <c r="S273" s="711"/>
      <c r="T273" s="711"/>
      <c r="U273" s="711"/>
      <c r="V273" s="711"/>
      <c r="W273" s="711"/>
      <c r="X273" s="711"/>
      <c r="Y273" s="711"/>
      <c r="Z273" s="711"/>
    </row>
    <row r="274" spans="1:26" ht="15">
      <c r="A274" s="711"/>
      <c r="B274" s="711"/>
      <c r="C274" s="711"/>
      <c r="D274" s="711"/>
      <c r="E274" s="711"/>
      <c r="F274" s="1216"/>
      <c r="G274" s="711"/>
      <c r="H274" s="711"/>
      <c r="I274" s="711"/>
      <c r="J274" s="711"/>
      <c r="K274" s="711"/>
      <c r="L274" s="711"/>
      <c r="M274" s="711"/>
      <c r="N274" s="711"/>
      <c r="O274" s="711"/>
      <c r="P274" s="711"/>
      <c r="Q274" s="711"/>
      <c r="R274" s="711"/>
      <c r="S274" s="711"/>
      <c r="T274" s="711"/>
      <c r="U274" s="711"/>
      <c r="V274" s="711"/>
      <c r="W274" s="711"/>
      <c r="X274" s="711"/>
      <c r="Y274" s="711"/>
      <c r="Z274" s="711"/>
    </row>
    <row r="275" spans="1:26" ht="15">
      <c r="A275" s="711"/>
      <c r="B275" s="711"/>
      <c r="C275" s="711"/>
      <c r="D275" s="711"/>
      <c r="E275" s="711"/>
      <c r="F275" s="1216"/>
      <c r="G275" s="711"/>
      <c r="H275" s="711"/>
      <c r="I275" s="711"/>
      <c r="J275" s="711"/>
      <c r="K275" s="711"/>
      <c r="L275" s="711"/>
      <c r="M275" s="711"/>
      <c r="N275" s="711"/>
      <c r="O275" s="711"/>
      <c r="P275" s="711"/>
      <c r="Q275" s="711"/>
      <c r="R275" s="711"/>
      <c r="S275" s="711"/>
      <c r="T275" s="711"/>
      <c r="U275" s="711"/>
      <c r="V275" s="711"/>
      <c r="W275" s="711"/>
      <c r="X275" s="711"/>
      <c r="Y275" s="711"/>
      <c r="Z275" s="711"/>
    </row>
    <row r="276" spans="1:26" ht="15">
      <c r="A276" s="711"/>
      <c r="B276" s="711"/>
      <c r="C276" s="711"/>
      <c r="D276" s="711"/>
      <c r="E276" s="711"/>
      <c r="F276" s="1216"/>
      <c r="G276" s="711"/>
      <c r="H276" s="711"/>
      <c r="I276" s="711"/>
      <c r="J276" s="711"/>
      <c r="K276" s="711"/>
      <c r="L276" s="711"/>
      <c r="M276" s="711"/>
      <c r="N276" s="711"/>
      <c r="O276" s="711"/>
      <c r="P276" s="711"/>
      <c r="Q276" s="711"/>
      <c r="R276" s="711"/>
      <c r="S276" s="711"/>
      <c r="T276" s="711"/>
      <c r="U276" s="711"/>
      <c r="V276" s="711"/>
      <c r="W276" s="711"/>
      <c r="X276" s="711"/>
      <c r="Y276" s="711"/>
      <c r="Z276" s="711"/>
    </row>
    <row r="277" spans="1:26" ht="15">
      <c r="A277" s="711"/>
      <c r="B277" s="711"/>
      <c r="C277" s="711"/>
      <c r="D277" s="711"/>
      <c r="E277" s="711"/>
      <c r="F277" s="1216"/>
      <c r="G277" s="711"/>
      <c r="H277" s="711"/>
      <c r="I277" s="711"/>
      <c r="J277" s="711"/>
      <c r="K277" s="711"/>
      <c r="L277" s="711"/>
      <c r="M277" s="711"/>
      <c r="N277" s="711"/>
      <c r="O277" s="711"/>
      <c r="P277" s="711"/>
      <c r="Q277" s="711"/>
      <c r="R277" s="711"/>
      <c r="S277" s="711"/>
      <c r="T277" s="711"/>
      <c r="U277" s="711"/>
      <c r="V277" s="711"/>
      <c r="W277" s="711"/>
      <c r="X277" s="711"/>
      <c r="Y277" s="711"/>
      <c r="Z277" s="711"/>
    </row>
    <row r="278" spans="1:26" ht="15">
      <c r="A278" s="711"/>
      <c r="B278" s="711"/>
      <c r="C278" s="711"/>
      <c r="D278" s="711"/>
      <c r="E278" s="711"/>
      <c r="F278" s="1216"/>
      <c r="G278" s="711"/>
      <c r="H278" s="711"/>
      <c r="I278" s="711"/>
      <c r="J278" s="711"/>
      <c r="K278" s="711"/>
      <c r="L278" s="711"/>
      <c r="M278" s="711"/>
      <c r="N278" s="711"/>
      <c r="O278" s="711"/>
      <c r="P278" s="711"/>
      <c r="Q278" s="711"/>
      <c r="R278" s="711"/>
      <c r="S278" s="711"/>
      <c r="T278" s="711"/>
      <c r="U278" s="711"/>
      <c r="V278" s="711"/>
      <c r="W278" s="711"/>
      <c r="X278" s="711"/>
      <c r="Y278" s="711"/>
      <c r="Z278" s="711"/>
    </row>
    <row r="279" spans="1:26" ht="15">
      <c r="A279" s="711"/>
      <c r="B279" s="711"/>
      <c r="C279" s="711"/>
      <c r="D279" s="711"/>
      <c r="E279" s="711"/>
      <c r="F279" s="1216"/>
      <c r="G279" s="711"/>
      <c r="H279" s="711"/>
      <c r="I279" s="711"/>
      <c r="J279" s="711"/>
      <c r="K279" s="711"/>
      <c r="L279" s="711"/>
      <c r="M279" s="711"/>
      <c r="N279" s="711"/>
      <c r="O279" s="711"/>
      <c r="P279" s="711"/>
      <c r="Q279" s="711"/>
      <c r="R279" s="711"/>
      <c r="S279" s="711"/>
      <c r="T279" s="711"/>
      <c r="U279" s="711"/>
      <c r="V279" s="711"/>
      <c r="W279" s="711"/>
      <c r="X279" s="711"/>
      <c r="Y279" s="711"/>
      <c r="Z279" s="711"/>
    </row>
    <row r="280" spans="1:26" ht="15">
      <c r="A280" s="711"/>
      <c r="B280" s="711"/>
      <c r="C280" s="711"/>
      <c r="D280" s="711"/>
      <c r="E280" s="711"/>
      <c r="F280" s="1216"/>
      <c r="G280" s="711"/>
      <c r="H280" s="711"/>
      <c r="I280" s="711"/>
      <c r="J280" s="711"/>
      <c r="K280" s="711"/>
      <c r="L280" s="711"/>
      <c r="M280" s="711"/>
      <c r="N280" s="711"/>
      <c r="O280" s="711"/>
      <c r="P280" s="711"/>
      <c r="Q280" s="711"/>
      <c r="R280" s="711"/>
      <c r="S280" s="711"/>
      <c r="T280" s="711"/>
      <c r="U280" s="711"/>
      <c r="V280" s="711"/>
      <c r="W280" s="711"/>
      <c r="X280" s="711"/>
      <c r="Y280" s="711"/>
      <c r="Z280" s="711"/>
    </row>
    <row r="281" spans="1:26" ht="15">
      <c r="A281" s="711"/>
      <c r="B281" s="711"/>
      <c r="C281" s="711"/>
      <c r="D281" s="711"/>
      <c r="E281" s="711"/>
      <c r="F281" s="1216"/>
      <c r="G281" s="711"/>
      <c r="H281" s="711"/>
      <c r="I281" s="711"/>
      <c r="J281" s="711"/>
      <c r="K281" s="711"/>
      <c r="L281" s="711"/>
      <c r="M281" s="711"/>
      <c r="N281" s="711"/>
      <c r="O281" s="711"/>
      <c r="P281" s="711"/>
      <c r="Q281" s="711"/>
      <c r="R281" s="711"/>
      <c r="S281" s="711"/>
      <c r="T281" s="711"/>
      <c r="U281" s="711"/>
      <c r="V281" s="711"/>
      <c r="W281" s="711"/>
      <c r="X281" s="711"/>
      <c r="Y281" s="711"/>
      <c r="Z281" s="711"/>
    </row>
    <row r="282" spans="1:26" ht="15">
      <c r="A282" s="711"/>
      <c r="B282" s="711"/>
      <c r="C282" s="711"/>
      <c r="D282" s="711"/>
      <c r="E282" s="711"/>
      <c r="F282" s="1216"/>
      <c r="G282" s="711"/>
      <c r="H282" s="711"/>
      <c r="I282" s="711"/>
      <c r="J282" s="711"/>
      <c r="K282" s="711"/>
      <c r="L282" s="711"/>
      <c r="M282" s="711"/>
      <c r="N282" s="711"/>
      <c r="O282" s="711"/>
      <c r="P282" s="711"/>
      <c r="Q282" s="711"/>
      <c r="R282" s="711"/>
      <c r="S282" s="711"/>
      <c r="T282" s="711"/>
      <c r="U282" s="711"/>
      <c r="V282" s="711"/>
      <c r="W282" s="711"/>
      <c r="X282" s="711"/>
      <c r="Y282" s="711"/>
      <c r="Z282" s="711"/>
    </row>
    <row r="283" spans="1:26" ht="15">
      <c r="A283" s="711"/>
      <c r="B283" s="711"/>
      <c r="C283" s="711"/>
      <c r="D283" s="711"/>
      <c r="E283" s="711"/>
      <c r="F283" s="1216"/>
      <c r="G283" s="711"/>
      <c r="H283" s="711"/>
      <c r="I283" s="711"/>
      <c r="J283" s="711"/>
      <c r="K283" s="711"/>
      <c r="L283" s="711"/>
      <c r="M283" s="711"/>
      <c r="N283" s="711"/>
      <c r="O283" s="711"/>
      <c r="P283" s="711"/>
      <c r="Q283" s="711"/>
      <c r="R283" s="711"/>
      <c r="S283" s="711"/>
      <c r="T283" s="711"/>
      <c r="U283" s="711"/>
      <c r="V283" s="711"/>
      <c r="W283" s="711"/>
      <c r="X283" s="711"/>
      <c r="Y283" s="711"/>
      <c r="Z283" s="711"/>
    </row>
    <row r="284" spans="1:26" ht="15">
      <c r="A284" s="711"/>
      <c r="B284" s="711"/>
      <c r="C284" s="711"/>
      <c r="D284" s="711"/>
      <c r="E284" s="711"/>
      <c r="F284" s="1216"/>
      <c r="G284" s="711"/>
      <c r="H284" s="711"/>
      <c r="I284" s="711"/>
      <c r="J284" s="711"/>
      <c r="K284" s="711"/>
      <c r="L284" s="711"/>
      <c r="M284" s="711"/>
      <c r="N284" s="711"/>
      <c r="O284" s="711"/>
      <c r="P284" s="711"/>
      <c r="Q284" s="711"/>
      <c r="R284" s="711"/>
      <c r="S284" s="711"/>
      <c r="T284" s="711"/>
      <c r="U284" s="711"/>
      <c r="V284" s="711"/>
      <c r="W284" s="711"/>
      <c r="X284" s="711"/>
      <c r="Y284" s="711"/>
      <c r="Z284" s="711"/>
    </row>
    <row r="285" spans="1:26" ht="15">
      <c r="A285" s="711"/>
      <c r="B285" s="711"/>
      <c r="C285" s="711"/>
      <c r="D285" s="711"/>
      <c r="E285" s="711"/>
      <c r="F285" s="1216"/>
      <c r="G285" s="711"/>
      <c r="H285" s="711"/>
      <c r="I285" s="711"/>
      <c r="J285" s="711"/>
      <c r="K285" s="711"/>
      <c r="L285" s="711"/>
      <c r="M285" s="711"/>
      <c r="N285" s="711"/>
      <c r="O285" s="711"/>
      <c r="P285" s="711"/>
      <c r="Q285" s="711"/>
      <c r="R285" s="711"/>
      <c r="S285" s="711"/>
      <c r="T285" s="711"/>
      <c r="U285" s="711"/>
      <c r="V285" s="711"/>
      <c r="W285" s="711"/>
      <c r="X285" s="711"/>
      <c r="Y285" s="711"/>
      <c r="Z285" s="711"/>
    </row>
    <row r="286" spans="1:26" ht="15">
      <c r="A286" s="711"/>
      <c r="B286" s="711"/>
      <c r="C286" s="711"/>
      <c r="D286" s="711"/>
      <c r="E286" s="711"/>
      <c r="F286" s="1216"/>
      <c r="G286" s="711"/>
      <c r="H286" s="711"/>
      <c r="I286" s="711"/>
      <c r="J286" s="711"/>
      <c r="K286" s="711"/>
      <c r="L286" s="711"/>
      <c r="M286" s="711"/>
      <c r="N286" s="711"/>
      <c r="O286" s="711"/>
      <c r="P286" s="711"/>
      <c r="Q286" s="711"/>
      <c r="R286" s="711"/>
      <c r="S286" s="711"/>
      <c r="T286" s="711"/>
      <c r="U286" s="711"/>
      <c r="V286" s="711"/>
      <c r="W286" s="711"/>
      <c r="X286" s="711"/>
      <c r="Y286" s="711"/>
      <c r="Z286" s="711"/>
    </row>
    <row r="287" spans="1:26" ht="15">
      <c r="A287" s="711"/>
      <c r="B287" s="711"/>
      <c r="C287" s="711"/>
      <c r="D287" s="711"/>
      <c r="E287" s="711"/>
      <c r="F287" s="1216"/>
      <c r="G287" s="711"/>
      <c r="H287" s="711"/>
      <c r="I287" s="711"/>
      <c r="J287" s="711"/>
      <c r="K287" s="711"/>
      <c r="L287" s="711"/>
      <c r="M287" s="711"/>
      <c r="N287" s="711"/>
      <c r="O287" s="711"/>
      <c r="P287" s="711"/>
      <c r="Q287" s="711"/>
      <c r="R287" s="711"/>
      <c r="S287" s="711"/>
      <c r="T287" s="711"/>
      <c r="U287" s="711"/>
      <c r="V287" s="711"/>
      <c r="W287" s="711"/>
      <c r="X287" s="711"/>
      <c r="Y287" s="711"/>
      <c r="Z287" s="711"/>
    </row>
    <row r="288" spans="1:26" ht="15">
      <c r="A288" s="711"/>
      <c r="B288" s="711"/>
      <c r="C288" s="711"/>
      <c r="D288" s="711"/>
      <c r="E288" s="711"/>
      <c r="F288" s="1216"/>
      <c r="G288" s="711"/>
      <c r="H288" s="711"/>
      <c r="I288" s="711"/>
      <c r="J288" s="711"/>
      <c r="K288" s="711"/>
      <c r="L288" s="711"/>
      <c r="M288" s="711"/>
      <c r="N288" s="711"/>
      <c r="O288" s="711"/>
      <c r="P288" s="711"/>
      <c r="Q288" s="711"/>
      <c r="R288" s="711"/>
      <c r="S288" s="711"/>
      <c r="T288" s="711"/>
      <c r="U288" s="711"/>
      <c r="V288" s="711"/>
      <c r="W288" s="711"/>
      <c r="X288" s="711"/>
      <c r="Y288" s="711"/>
      <c r="Z288" s="711"/>
    </row>
    <row r="289" spans="1:26" ht="15">
      <c r="A289" s="711"/>
      <c r="B289" s="711"/>
      <c r="C289" s="711"/>
      <c r="D289" s="711"/>
      <c r="E289" s="711"/>
      <c r="F289" s="1216"/>
      <c r="G289" s="711"/>
      <c r="H289" s="711"/>
      <c r="I289" s="711"/>
      <c r="J289" s="711"/>
      <c r="K289" s="711"/>
      <c r="L289" s="711"/>
      <c r="M289" s="711"/>
      <c r="N289" s="711"/>
      <c r="O289" s="711"/>
      <c r="P289" s="711"/>
      <c r="Q289" s="711"/>
      <c r="R289" s="711"/>
      <c r="S289" s="711"/>
      <c r="T289" s="711"/>
      <c r="U289" s="711"/>
      <c r="V289" s="711"/>
      <c r="W289" s="711"/>
      <c r="X289" s="711"/>
      <c r="Y289" s="711"/>
      <c r="Z289" s="711"/>
    </row>
    <row r="290" spans="1:26" ht="15">
      <c r="A290" s="711"/>
      <c r="B290" s="711"/>
      <c r="C290" s="711"/>
      <c r="D290" s="711"/>
      <c r="E290" s="711"/>
      <c r="F290" s="1216"/>
      <c r="G290" s="711"/>
      <c r="H290" s="711"/>
      <c r="I290" s="711"/>
      <c r="J290" s="711"/>
      <c r="K290" s="711"/>
      <c r="L290" s="711"/>
      <c r="M290" s="711"/>
      <c r="N290" s="711"/>
      <c r="O290" s="711"/>
      <c r="P290" s="711"/>
      <c r="Q290" s="711"/>
      <c r="R290" s="711"/>
      <c r="S290" s="711"/>
      <c r="T290" s="711"/>
      <c r="U290" s="711"/>
      <c r="V290" s="711"/>
      <c r="W290" s="711"/>
      <c r="X290" s="711"/>
      <c r="Y290" s="711"/>
      <c r="Z290" s="711"/>
    </row>
    <row r="291" spans="1:26" ht="15">
      <c r="A291" s="711"/>
      <c r="B291" s="711"/>
      <c r="C291" s="711"/>
      <c r="D291" s="711"/>
      <c r="E291" s="711"/>
      <c r="F291" s="1216"/>
      <c r="G291" s="711"/>
      <c r="H291" s="711"/>
      <c r="I291" s="711"/>
      <c r="J291" s="711"/>
      <c r="K291" s="711"/>
      <c r="L291" s="711"/>
      <c r="M291" s="711"/>
      <c r="N291" s="711"/>
      <c r="O291" s="711"/>
      <c r="P291" s="711"/>
      <c r="Q291" s="711"/>
      <c r="R291" s="711"/>
      <c r="S291" s="711"/>
      <c r="T291" s="711"/>
      <c r="U291" s="711"/>
      <c r="V291" s="711"/>
      <c r="W291" s="711"/>
      <c r="X291" s="711"/>
      <c r="Y291" s="711"/>
      <c r="Z291" s="711"/>
    </row>
    <row r="292" spans="1:26" ht="15">
      <c r="A292" s="711"/>
      <c r="B292" s="711"/>
      <c r="C292" s="711"/>
      <c r="D292" s="711"/>
      <c r="E292" s="711"/>
      <c r="F292" s="1216"/>
      <c r="G292" s="711"/>
      <c r="H292" s="711"/>
      <c r="I292" s="711"/>
      <c r="J292" s="711"/>
      <c r="K292" s="711"/>
      <c r="L292" s="711"/>
      <c r="M292" s="711"/>
      <c r="N292" s="711"/>
      <c r="O292" s="711"/>
      <c r="P292" s="711"/>
      <c r="Q292" s="711"/>
      <c r="R292" s="711"/>
      <c r="S292" s="711"/>
      <c r="T292" s="711"/>
      <c r="U292" s="711"/>
      <c r="V292" s="711"/>
      <c r="W292" s="711"/>
      <c r="X292" s="711"/>
      <c r="Y292" s="711"/>
      <c r="Z292" s="711"/>
    </row>
    <row r="293" spans="1:26" ht="15">
      <c r="A293" s="711"/>
      <c r="B293" s="711"/>
      <c r="C293" s="711"/>
      <c r="D293" s="711"/>
      <c r="E293" s="711"/>
      <c r="F293" s="1216"/>
      <c r="G293" s="711"/>
      <c r="H293" s="711"/>
      <c r="I293" s="711"/>
      <c r="J293" s="711"/>
      <c r="K293" s="711"/>
      <c r="L293" s="711"/>
      <c r="M293" s="711"/>
      <c r="N293" s="711"/>
      <c r="O293" s="711"/>
      <c r="P293" s="711"/>
      <c r="Q293" s="711"/>
      <c r="R293" s="711"/>
      <c r="S293" s="711"/>
      <c r="T293" s="711"/>
      <c r="U293" s="711"/>
      <c r="V293" s="711"/>
      <c r="W293" s="711"/>
      <c r="X293" s="711"/>
      <c r="Y293" s="711"/>
      <c r="Z293" s="711"/>
    </row>
    <row r="294" spans="1:26" ht="15">
      <c r="A294" s="711"/>
      <c r="B294" s="711"/>
      <c r="C294" s="711"/>
      <c r="D294" s="711"/>
      <c r="E294" s="711"/>
      <c r="F294" s="1216"/>
      <c r="G294" s="711"/>
      <c r="H294" s="711"/>
      <c r="I294" s="711"/>
      <c r="J294" s="711"/>
      <c r="K294" s="711"/>
      <c r="L294" s="711"/>
      <c r="M294" s="711"/>
      <c r="N294" s="711"/>
      <c r="O294" s="711"/>
      <c r="P294" s="711"/>
      <c r="Q294" s="711"/>
      <c r="R294" s="711"/>
      <c r="S294" s="711"/>
      <c r="T294" s="711"/>
      <c r="U294" s="711"/>
      <c r="V294" s="711"/>
      <c r="W294" s="711"/>
      <c r="X294" s="711"/>
      <c r="Y294" s="711"/>
      <c r="Z294" s="711"/>
    </row>
    <row r="295" spans="1:26" ht="15">
      <c r="A295" s="711"/>
      <c r="B295" s="711"/>
      <c r="C295" s="711"/>
      <c r="D295" s="711"/>
      <c r="E295" s="711"/>
      <c r="F295" s="1216"/>
      <c r="G295" s="711"/>
      <c r="H295" s="711"/>
      <c r="I295" s="711"/>
      <c r="J295" s="711"/>
      <c r="K295" s="711"/>
      <c r="L295" s="711"/>
      <c r="M295" s="711"/>
      <c r="N295" s="711"/>
      <c r="O295" s="711"/>
      <c r="P295" s="711"/>
      <c r="Q295" s="711"/>
      <c r="R295" s="711"/>
      <c r="S295" s="711"/>
      <c r="T295" s="711"/>
      <c r="U295" s="711"/>
      <c r="V295" s="711"/>
      <c r="W295" s="711"/>
      <c r="X295" s="711"/>
      <c r="Y295" s="711"/>
      <c r="Z295" s="711"/>
    </row>
    <row r="296" spans="1:26" ht="15">
      <c r="A296" s="711"/>
      <c r="B296" s="711"/>
      <c r="C296" s="711"/>
      <c r="D296" s="711"/>
      <c r="E296" s="711"/>
      <c r="F296" s="1216"/>
      <c r="G296" s="711"/>
      <c r="H296" s="711"/>
      <c r="I296" s="711"/>
      <c r="J296" s="711"/>
      <c r="K296" s="711"/>
      <c r="L296" s="711"/>
      <c r="M296" s="711"/>
      <c r="N296" s="711"/>
      <c r="O296" s="711"/>
      <c r="P296" s="711"/>
      <c r="Q296" s="711"/>
      <c r="R296" s="711"/>
      <c r="S296" s="711"/>
      <c r="T296" s="711"/>
      <c r="U296" s="711"/>
      <c r="V296" s="711"/>
      <c r="W296" s="711"/>
      <c r="X296" s="711"/>
      <c r="Y296" s="711"/>
      <c r="Z296" s="711"/>
    </row>
    <row r="297" spans="1:26" ht="15">
      <c r="A297" s="711"/>
      <c r="B297" s="711"/>
      <c r="C297" s="711"/>
      <c r="D297" s="711"/>
      <c r="E297" s="711"/>
      <c r="F297" s="1216"/>
      <c r="G297" s="711"/>
      <c r="H297" s="711"/>
      <c r="I297" s="711"/>
      <c r="J297" s="711"/>
      <c r="K297" s="711"/>
      <c r="L297" s="711"/>
      <c r="M297" s="711"/>
      <c r="N297" s="711"/>
      <c r="O297" s="711"/>
      <c r="P297" s="711"/>
      <c r="Q297" s="711"/>
      <c r="R297" s="711"/>
      <c r="S297" s="711"/>
      <c r="T297" s="711"/>
      <c r="U297" s="711"/>
      <c r="V297" s="711"/>
      <c r="W297" s="711"/>
      <c r="X297" s="711"/>
      <c r="Y297" s="711"/>
      <c r="Z297" s="711"/>
    </row>
    <row r="298" spans="1:26" ht="15">
      <c r="A298" s="711"/>
      <c r="B298" s="711"/>
      <c r="C298" s="711"/>
      <c r="D298" s="711"/>
      <c r="E298" s="711"/>
      <c r="F298" s="1216"/>
      <c r="G298" s="711"/>
      <c r="H298" s="711"/>
      <c r="I298" s="711"/>
      <c r="J298" s="711"/>
      <c r="K298" s="711"/>
      <c r="L298" s="711"/>
      <c r="M298" s="711"/>
      <c r="N298" s="711"/>
      <c r="O298" s="711"/>
      <c r="P298" s="711"/>
      <c r="Q298" s="711"/>
      <c r="R298" s="711"/>
      <c r="S298" s="711"/>
      <c r="T298" s="711"/>
      <c r="U298" s="711"/>
      <c r="V298" s="711"/>
      <c r="W298" s="711"/>
      <c r="X298" s="711"/>
      <c r="Y298" s="711"/>
      <c r="Z298" s="711"/>
    </row>
    <row r="299" spans="1:26" ht="15">
      <c r="A299" s="711"/>
      <c r="B299" s="711"/>
      <c r="C299" s="711"/>
      <c r="D299" s="711"/>
      <c r="E299" s="711"/>
      <c r="F299" s="1216"/>
      <c r="G299" s="711"/>
      <c r="H299" s="711"/>
      <c r="I299" s="711"/>
      <c r="J299" s="711"/>
      <c r="K299" s="711"/>
      <c r="L299" s="711"/>
      <c r="M299" s="711"/>
      <c r="N299" s="711"/>
      <c r="O299" s="711"/>
      <c r="P299" s="711"/>
      <c r="Q299" s="711"/>
      <c r="R299" s="711"/>
      <c r="S299" s="711"/>
      <c r="T299" s="711"/>
      <c r="U299" s="711"/>
      <c r="V299" s="711"/>
      <c r="W299" s="711"/>
      <c r="X299" s="711"/>
      <c r="Y299" s="711"/>
      <c r="Z299" s="711"/>
    </row>
    <row r="300" spans="1:26" ht="15">
      <c r="A300" s="711"/>
      <c r="B300" s="711"/>
      <c r="C300" s="711"/>
      <c r="D300" s="711"/>
      <c r="E300" s="711"/>
      <c r="F300" s="1216"/>
      <c r="G300" s="711"/>
      <c r="H300" s="711"/>
      <c r="I300" s="711"/>
      <c r="J300" s="711"/>
      <c r="K300" s="711"/>
      <c r="L300" s="711"/>
      <c r="M300" s="711"/>
      <c r="N300" s="711"/>
      <c r="O300" s="711"/>
      <c r="P300" s="711"/>
      <c r="Q300" s="711"/>
      <c r="R300" s="711"/>
      <c r="S300" s="711"/>
      <c r="T300" s="711"/>
      <c r="U300" s="711"/>
      <c r="V300" s="711"/>
      <c r="W300" s="711"/>
      <c r="X300" s="711"/>
      <c r="Y300" s="711"/>
      <c r="Z300" s="711"/>
    </row>
    <row r="301" spans="1:26" ht="15">
      <c r="A301" s="711"/>
      <c r="B301" s="711"/>
      <c r="C301" s="711"/>
      <c r="D301" s="711"/>
      <c r="E301" s="711"/>
      <c r="F301" s="1216"/>
      <c r="G301" s="711"/>
      <c r="H301" s="711"/>
      <c r="I301" s="711"/>
      <c r="J301" s="711"/>
      <c r="K301" s="711"/>
      <c r="L301" s="711"/>
      <c r="M301" s="711"/>
      <c r="N301" s="711"/>
      <c r="O301" s="711"/>
      <c r="P301" s="711"/>
      <c r="Q301" s="711"/>
      <c r="R301" s="711"/>
      <c r="S301" s="711"/>
      <c r="T301" s="711"/>
      <c r="U301" s="711"/>
      <c r="V301" s="711"/>
      <c r="W301" s="711"/>
      <c r="X301" s="711"/>
      <c r="Y301" s="711"/>
      <c r="Z301" s="711"/>
    </row>
    <row r="302" spans="1:26" ht="15">
      <c r="A302" s="711"/>
      <c r="B302" s="711"/>
      <c r="C302" s="711"/>
      <c r="D302" s="711"/>
      <c r="E302" s="711"/>
      <c r="F302" s="1216"/>
      <c r="G302" s="711"/>
      <c r="H302" s="711"/>
      <c r="I302" s="711"/>
      <c r="J302" s="711"/>
      <c r="K302" s="711"/>
      <c r="L302" s="711"/>
      <c r="M302" s="711"/>
      <c r="N302" s="711"/>
      <c r="O302" s="711"/>
      <c r="P302" s="711"/>
      <c r="Q302" s="711"/>
      <c r="R302" s="711"/>
      <c r="S302" s="711"/>
      <c r="T302" s="711"/>
      <c r="U302" s="711"/>
      <c r="V302" s="711"/>
      <c r="W302" s="711"/>
      <c r="X302" s="711"/>
      <c r="Y302" s="711"/>
      <c r="Z302" s="711"/>
    </row>
    <row r="303" spans="1:26" ht="15">
      <c r="A303" s="711"/>
      <c r="B303" s="711"/>
      <c r="C303" s="711"/>
      <c r="D303" s="711"/>
      <c r="E303" s="711"/>
      <c r="F303" s="1216"/>
      <c r="G303" s="711"/>
      <c r="H303" s="711"/>
      <c r="I303" s="711"/>
      <c r="J303" s="711"/>
      <c r="K303" s="711"/>
      <c r="L303" s="711"/>
      <c r="M303" s="711"/>
      <c r="N303" s="711"/>
      <c r="O303" s="711"/>
      <c r="P303" s="711"/>
      <c r="Q303" s="711"/>
      <c r="R303" s="711"/>
      <c r="S303" s="711"/>
      <c r="T303" s="711"/>
      <c r="U303" s="711"/>
      <c r="V303" s="711"/>
      <c r="W303" s="711"/>
      <c r="X303" s="711"/>
      <c r="Y303" s="711"/>
      <c r="Z303" s="711"/>
    </row>
    <row r="304" spans="1:26" ht="15">
      <c r="A304" s="711"/>
      <c r="B304" s="711"/>
      <c r="C304" s="711"/>
      <c r="D304" s="711"/>
      <c r="E304" s="711"/>
      <c r="F304" s="1216"/>
      <c r="G304" s="711"/>
      <c r="H304" s="711"/>
      <c r="I304" s="711"/>
      <c r="J304" s="711"/>
      <c r="K304" s="711"/>
      <c r="L304" s="711"/>
      <c r="M304" s="711"/>
      <c r="N304" s="711"/>
      <c r="O304" s="711"/>
      <c r="P304" s="711"/>
      <c r="Q304" s="711"/>
      <c r="R304" s="711"/>
      <c r="S304" s="711"/>
      <c r="T304" s="711"/>
      <c r="U304" s="711"/>
      <c r="V304" s="711"/>
      <c r="W304" s="711"/>
      <c r="X304" s="711"/>
      <c r="Y304" s="711"/>
      <c r="Z304" s="711"/>
    </row>
    <row r="305" spans="1:26" ht="15">
      <c r="A305" s="711"/>
      <c r="B305" s="711"/>
      <c r="C305" s="711"/>
      <c r="D305" s="711"/>
      <c r="E305" s="711"/>
      <c r="F305" s="1216"/>
      <c r="G305" s="711"/>
      <c r="H305" s="711"/>
      <c r="I305" s="711"/>
      <c r="J305" s="711"/>
      <c r="K305" s="711"/>
      <c r="L305" s="711"/>
      <c r="M305" s="711"/>
      <c r="N305" s="711"/>
      <c r="O305" s="711"/>
      <c r="P305" s="711"/>
      <c r="Q305" s="711"/>
      <c r="R305" s="711"/>
      <c r="S305" s="711"/>
      <c r="T305" s="711"/>
      <c r="U305" s="711"/>
      <c r="V305" s="711"/>
      <c r="W305" s="711"/>
      <c r="X305" s="711"/>
      <c r="Y305" s="711"/>
      <c r="Z305" s="711"/>
    </row>
    <row r="306" spans="1:26" ht="15">
      <c r="A306" s="711"/>
      <c r="B306" s="711"/>
      <c r="C306" s="711"/>
      <c r="D306" s="711"/>
      <c r="E306" s="711"/>
      <c r="F306" s="1216"/>
      <c r="G306" s="711"/>
      <c r="H306" s="711"/>
      <c r="I306" s="711"/>
      <c r="J306" s="711"/>
      <c r="K306" s="711"/>
      <c r="L306" s="711"/>
      <c r="M306" s="711"/>
      <c r="N306" s="711"/>
      <c r="O306" s="711"/>
      <c r="P306" s="711"/>
      <c r="Q306" s="711"/>
      <c r="R306" s="711"/>
      <c r="S306" s="711"/>
      <c r="T306" s="711"/>
      <c r="U306" s="711"/>
      <c r="V306" s="711"/>
      <c r="W306" s="711"/>
      <c r="X306" s="711"/>
      <c r="Y306" s="711"/>
      <c r="Z306" s="711"/>
    </row>
    <row r="307" spans="1:26" ht="15">
      <c r="A307" s="711"/>
      <c r="B307" s="711"/>
      <c r="C307" s="711"/>
      <c r="D307" s="711"/>
      <c r="E307" s="711"/>
      <c r="F307" s="1216"/>
      <c r="G307" s="711"/>
      <c r="H307" s="711"/>
      <c r="I307" s="711"/>
      <c r="J307" s="711"/>
      <c r="K307" s="711"/>
      <c r="L307" s="711"/>
      <c r="M307" s="711"/>
      <c r="N307" s="711"/>
      <c r="O307" s="711"/>
      <c r="P307" s="711"/>
      <c r="Q307" s="711"/>
      <c r="R307" s="711"/>
      <c r="S307" s="711"/>
      <c r="T307" s="711"/>
      <c r="U307" s="711"/>
      <c r="V307" s="711"/>
      <c r="W307" s="711"/>
      <c r="X307" s="711"/>
      <c r="Y307" s="711"/>
      <c r="Z307" s="711"/>
    </row>
    <row r="308" spans="1:26" ht="15">
      <c r="A308" s="711"/>
      <c r="B308" s="711"/>
      <c r="C308" s="711"/>
      <c r="D308" s="711"/>
      <c r="E308" s="711"/>
      <c r="F308" s="1216"/>
      <c r="G308" s="711"/>
      <c r="H308" s="711"/>
      <c r="I308" s="711"/>
      <c r="J308" s="711"/>
      <c r="K308" s="711"/>
      <c r="L308" s="711"/>
      <c r="M308" s="711"/>
      <c r="N308" s="711"/>
      <c r="O308" s="711"/>
      <c r="P308" s="711"/>
      <c r="Q308" s="711"/>
      <c r="R308" s="711"/>
      <c r="S308" s="711"/>
      <c r="T308" s="711"/>
      <c r="U308" s="711"/>
      <c r="V308" s="711"/>
      <c r="W308" s="711"/>
      <c r="X308" s="711"/>
      <c r="Y308" s="711"/>
      <c r="Z308" s="711"/>
    </row>
    <row r="309" spans="1:26" ht="15">
      <c r="A309" s="711"/>
      <c r="B309" s="711"/>
      <c r="C309" s="711"/>
      <c r="D309" s="711"/>
      <c r="E309" s="711"/>
      <c r="F309" s="1216"/>
      <c r="G309" s="711"/>
      <c r="H309" s="711"/>
      <c r="I309" s="711"/>
      <c r="J309" s="711"/>
      <c r="K309" s="711"/>
      <c r="L309" s="711"/>
      <c r="M309" s="711"/>
      <c r="N309" s="711"/>
      <c r="O309" s="711"/>
      <c r="P309" s="711"/>
      <c r="Q309" s="711"/>
      <c r="R309" s="711"/>
      <c r="S309" s="711"/>
      <c r="T309" s="711"/>
      <c r="U309" s="711"/>
      <c r="V309" s="711"/>
      <c r="W309" s="711"/>
      <c r="X309" s="711"/>
      <c r="Y309" s="711"/>
      <c r="Z309" s="711"/>
    </row>
    <row r="310" spans="1:26" ht="15">
      <c r="A310" s="711"/>
      <c r="B310" s="711"/>
      <c r="C310" s="711"/>
      <c r="D310" s="711"/>
      <c r="E310" s="711"/>
      <c r="F310" s="1216"/>
      <c r="G310" s="711"/>
      <c r="H310" s="711"/>
      <c r="I310" s="711"/>
      <c r="J310" s="711"/>
      <c r="K310" s="711"/>
      <c r="L310" s="711"/>
      <c r="M310" s="711"/>
      <c r="N310" s="711"/>
      <c r="O310" s="711"/>
      <c r="P310" s="711"/>
      <c r="Q310" s="711"/>
      <c r="R310" s="711"/>
      <c r="S310" s="711"/>
      <c r="T310" s="711"/>
      <c r="U310" s="711"/>
      <c r="V310" s="711"/>
      <c r="W310" s="711"/>
      <c r="X310" s="711"/>
      <c r="Y310" s="711"/>
      <c r="Z310" s="711"/>
    </row>
    <row r="311" spans="1:26" ht="15">
      <c r="A311" s="711"/>
      <c r="B311" s="711"/>
      <c r="C311" s="711"/>
      <c r="D311" s="711"/>
      <c r="E311" s="711"/>
      <c r="F311" s="1216"/>
      <c r="G311" s="711"/>
      <c r="H311" s="711"/>
      <c r="I311" s="711"/>
      <c r="J311" s="711"/>
      <c r="K311" s="711"/>
      <c r="L311" s="711"/>
      <c r="M311" s="711"/>
      <c r="N311" s="711"/>
      <c r="O311" s="711"/>
      <c r="P311" s="711"/>
      <c r="Q311" s="711"/>
      <c r="R311" s="711"/>
      <c r="S311" s="711"/>
      <c r="T311" s="711"/>
      <c r="U311" s="711"/>
      <c r="V311" s="711"/>
      <c r="W311" s="711"/>
      <c r="X311" s="711"/>
      <c r="Y311" s="711"/>
      <c r="Z311" s="711"/>
    </row>
    <row r="312" spans="1:26" ht="15">
      <c r="A312" s="711"/>
      <c r="B312" s="711"/>
      <c r="C312" s="711"/>
      <c r="D312" s="711"/>
      <c r="E312" s="711"/>
      <c r="F312" s="1216"/>
      <c r="G312" s="711"/>
      <c r="H312" s="711"/>
      <c r="I312" s="711"/>
      <c r="J312" s="711"/>
      <c r="K312" s="711"/>
      <c r="L312" s="711"/>
      <c r="M312" s="711"/>
      <c r="N312" s="711"/>
      <c r="O312" s="711"/>
      <c r="P312" s="711"/>
      <c r="Q312" s="711"/>
      <c r="R312" s="711"/>
      <c r="S312" s="711"/>
      <c r="T312" s="711"/>
      <c r="U312" s="711"/>
      <c r="V312" s="711"/>
      <c r="W312" s="711"/>
      <c r="X312" s="711"/>
      <c r="Y312" s="711"/>
      <c r="Z312" s="711"/>
    </row>
    <row r="313" spans="1:26" ht="15">
      <c r="A313" s="711"/>
      <c r="B313" s="711"/>
      <c r="C313" s="711"/>
      <c r="D313" s="711"/>
      <c r="E313" s="711"/>
      <c r="F313" s="1216"/>
      <c r="G313" s="711"/>
      <c r="H313" s="711"/>
      <c r="I313" s="711"/>
      <c r="J313" s="711"/>
      <c r="K313" s="711"/>
      <c r="L313" s="711"/>
      <c r="M313" s="711"/>
      <c r="N313" s="711"/>
      <c r="O313" s="711"/>
      <c r="P313" s="711"/>
      <c r="Q313" s="711"/>
      <c r="R313" s="711"/>
      <c r="S313" s="711"/>
      <c r="T313" s="711"/>
      <c r="U313" s="711"/>
      <c r="V313" s="711"/>
      <c r="W313" s="711"/>
      <c r="X313" s="711"/>
      <c r="Y313" s="711"/>
      <c r="Z313" s="711"/>
    </row>
    <row r="314" spans="1:26" ht="15">
      <c r="A314" s="711"/>
      <c r="B314" s="711"/>
      <c r="C314" s="711"/>
      <c r="D314" s="711"/>
      <c r="E314" s="711"/>
      <c r="F314" s="1216"/>
      <c r="G314" s="711"/>
      <c r="H314" s="711"/>
      <c r="I314" s="711"/>
      <c r="J314" s="711"/>
      <c r="K314" s="711"/>
      <c r="L314" s="711"/>
      <c r="M314" s="711"/>
      <c r="N314" s="711"/>
      <c r="O314" s="711"/>
      <c r="P314" s="711"/>
      <c r="Q314" s="711"/>
      <c r="R314" s="711"/>
      <c r="S314" s="711"/>
      <c r="T314" s="711"/>
      <c r="U314" s="711"/>
      <c r="V314" s="711"/>
      <c r="W314" s="711"/>
      <c r="X314" s="711"/>
      <c r="Y314" s="711"/>
      <c r="Z314" s="711"/>
    </row>
    <row r="315" spans="1:26" ht="15">
      <c r="A315" s="711"/>
      <c r="B315" s="711"/>
      <c r="C315" s="711"/>
      <c r="D315" s="711"/>
      <c r="E315" s="711"/>
      <c r="F315" s="1216"/>
      <c r="G315" s="711"/>
      <c r="H315" s="711"/>
      <c r="I315" s="711"/>
      <c r="J315" s="711"/>
      <c r="K315" s="711"/>
      <c r="L315" s="711"/>
      <c r="M315" s="711"/>
      <c r="N315" s="711"/>
      <c r="O315" s="711"/>
      <c r="P315" s="711"/>
      <c r="Q315" s="711"/>
      <c r="R315" s="711"/>
      <c r="S315" s="711"/>
      <c r="T315" s="711"/>
      <c r="U315" s="711"/>
      <c r="V315" s="711"/>
      <c r="W315" s="711"/>
      <c r="X315" s="711"/>
      <c r="Y315" s="711"/>
      <c r="Z315" s="711"/>
    </row>
    <row r="316" spans="1:26" ht="15">
      <c r="A316" s="711"/>
      <c r="B316" s="711"/>
      <c r="C316" s="711"/>
      <c r="D316" s="711"/>
      <c r="E316" s="711"/>
      <c r="F316" s="1216"/>
      <c r="G316" s="711"/>
      <c r="H316" s="711"/>
      <c r="I316" s="711"/>
      <c r="J316" s="711"/>
      <c r="K316" s="711"/>
      <c r="L316" s="711"/>
      <c r="M316" s="711"/>
      <c r="N316" s="711"/>
      <c r="O316" s="711"/>
      <c r="P316" s="711"/>
      <c r="Q316" s="711"/>
      <c r="R316" s="711"/>
      <c r="S316" s="711"/>
      <c r="T316" s="711"/>
      <c r="U316" s="711"/>
      <c r="V316" s="711"/>
      <c r="W316" s="711"/>
      <c r="X316" s="711"/>
      <c r="Y316" s="711"/>
      <c r="Z316" s="711"/>
    </row>
    <row r="317" spans="1:26" ht="15">
      <c r="A317" s="711"/>
      <c r="B317" s="711"/>
      <c r="C317" s="711"/>
      <c r="D317" s="711"/>
      <c r="E317" s="711"/>
      <c r="F317" s="1216"/>
      <c r="G317" s="711"/>
      <c r="H317" s="711"/>
      <c r="I317" s="711"/>
      <c r="J317" s="711"/>
      <c r="K317" s="711"/>
      <c r="L317" s="711"/>
      <c r="M317" s="711"/>
      <c r="N317" s="711"/>
      <c r="O317" s="711"/>
      <c r="P317" s="711"/>
      <c r="Q317" s="711"/>
      <c r="R317" s="711"/>
      <c r="S317" s="711"/>
      <c r="T317" s="711"/>
      <c r="U317" s="711"/>
      <c r="V317" s="711"/>
      <c r="W317" s="711"/>
      <c r="X317" s="711"/>
      <c r="Y317" s="711"/>
      <c r="Z317" s="711"/>
    </row>
    <row r="318" spans="1:26" ht="15">
      <c r="A318" s="711"/>
      <c r="B318" s="711"/>
      <c r="C318" s="711"/>
      <c r="D318" s="711"/>
      <c r="E318" s="711"/>
      <c r="F318" s="1216"/>
      <c r="G318" s="711"/>
      <c r="H318" s="711"/>
      <c r="I318" s="711"/>
      <c r="J318" s="711"/>
      <c r="K318" s="711"/>
      <c r="L318" s="711"/>
      <c r="M318" s="711"/>
      <c r="N318" s="711"/>
      <c r="O318" s="711"/>
      <c r="P318" s="711"/>
      <c r="Q318" s="711"/>
      <c r="R318" s="711"/>
      <c r="S318" s="711"/>
      <c r="T318" s="711"/>
      <c r="U318" s="711"/>
      <c r="V318" s="711"/>
      <c r="W318" s="711"/>
      <c r="X318" s="711"/>
      <c r="Y318" s="711"/>
      <c r="Z318" s="711"/>
    </row>
    <row r="319" spans="1:26" ht="15">
      <c r="A319" s="711"/>
      <c r="B319" s="711"/>
      <c r="C319" s="711"/>
      <c r="D319" s="711"/>
      <c r="E319" s="711"/>
      <c r="F319" s="1216"/>
      <c r="G319" s="711"/>
      <c r="H319" s="711"/>
      <c r="I319" s="711"/>
      <c r="J319" s="711"/>
      <c r="K319" s="711"/>
      <c r="L319" s="711"/>
      <c r="M319" s="711"/>
      <c r="N319" s="711"/>
      <c r="O319" s="711"/>
      <c r="P319" s="711"/>
      <c r="Q319" s="711"/>
      <c r="R319" s="711"/>
      <c r="S319" s="711"/>
      <c r="T319" s="711"/>
      <c r="U319" s="711"/>
      <c r="V319" s="711"/>
      <c r="W319" s="711"/>
      <c r="X319" s="711"/>
      <c r="Y319" s="711"/>
      <c r="Z319" s="711"/>
    </row>
    <row r="320" spans="1:26" ht="15">
      <c r="A320" s="711"/>
      <c r="B320" s="711"/>
      <c r="C320" s="711"/>
      <c r="D320" s="711"/>
      <c r="E320" s="711"/>
      <c r="F320" s="1216"/>
      <c r="G320" s="711"/>
      <c r="H320" s="711"/>
      <c r="I320" s="711"/>
      <c r="J320" s="711"/>
      <c r="K320" s="711"/>
      <c r="L320" s="711"/>
      <c r="M320" s="711"/>
      <c r="N320" s="711"/>
      <c r="O320" s="711"/>
      <c r="P320" s="711"/>
      <c r="Q320" s="711"/>
      <c r="R320" s="711"/>
      <c r="S320" s="711"/>
      <c r="T320" s="711"/>
      <c r="U320" s="711"/>
      <c r="V320" s="711"/>
      <c r="W320" s="711"/>
      <c r="X320" s="711"/>
      <c r="Y320" s="711"/>
      <c r="Z320" s="711"/>
    </row>
    <row r="321" spans="1:26" ht="15">
      <c r="A321" s="711"/>
      <c r="B321" s="711"/>
      <c r="C321" s="711"/>
      <c r="D321" s="711"/>
      <c r="E321" s="711"/>
      <c r="F321" s="1216"/>
      <c r="G321" s="711"/>
      <c r="H321" s="711"/>
      <c r="I321" s="711"/>
      <c r="J321" s="711"/>
      <c r="K321" s="711"/>
      <c r="L321" s="711"/>
      <c r="M321" s="711"/>
      <c r="N321" s="711"/>
      <c r="O321" s="711"/>
      <c r="P321" s="711"/>
      <c r="Q321" s="711"/>
      <c r="R321" s="711"/>
      <c r="S321" s="711"/>
      <c r="T321" s="711"/>
      <c r="U321" s="711"/>
      <c r="V321" s="711"/>
      <c r="W321" s="711"/>
      <c r="X321" s="711"/>
      <c r="Y321" s="711"/>
      <c r="Z321" s="711"/>
    </row>
    <row r="322" spans="1:26" ht="15">
      <c r="A322" s="711"/>
      <c r="B322" s="711"/>
      <c r="C322" s="711"/>
      <c r="D322" s="711"/>
      <c r="E322" s="711"/>
      <c r="F322" s="1216"/>
      <c r="G322" s="711"/>
      <c r="H322" s="711"/>
      <c r="I322" s="711"/>
      <c r="J322" s="711"/>
      <c r="K322" s="711"/>
      <c r="L322" s="711"/>
      <c r="M322" s="711"/>
      <c r="N322" s="711"/>
      <c r="O322" s="711"/>
      <c r="P322" s="711"/>
      <c r="Q322" s="711"/>
      <c r="R322" s="711"/>
      <c r="S322" s="711"/>
      <c r="T322" s="711"/>
      <c r="U322" s="711"/>
      <c r="V322" s="711"/>
      <c r="W322" s="711"/>
      <c r="X322" s="711"/>
      <c r="Y322" s="711"/>
      <c r="Z322" s="711"/>
    </row>
    <row r="323" spans="1:26" ht="15">
      <c r="A323" s="711"/>
      <c r="B323" s="711"/>
      <c r="C323" s="711"/>
      <c r="D323" s="711"/>
      <c r="E323" s="711"/>
      <c r="F323" s="1216"/>
      <c r="G323" s="711"/>
      <c r="H323" s="711"/>
      <c r="I323" s="711"/>
      <c r="J323" s="711"/>
      <c r="K323" s="711"/>
      <c r="L323" s="711"/>
      <c r="M323" s="711"/>
      <c r="N323" s="711"/>
      <c r="O323" s="711"/>
      <c r="P323" s="711"/>
      <c r="Q323" s="711"/>
      <c r="R323" s="711"/>
      <c r="S323" s="711"/>
      <c r="T323" s="711"/>
      <c r="U323" s="711"/>
      <c r="V323" s="711"/>
      <c r="W323" s="711"/>
      <c r="X323" s="711"/>
      <c r="Y323" s="711"/>
      <c r="Z323" s="711"/>
    </row>
    <row r="324" spans="1:26" ht="15">
      <c r="A324" s="711"/>
      <c r="B324" s="711"/>
      <c r="C324" s="711"/>
      <c r="D324" s="711"/>
      <c r="E324" s="711"/>
      <c r="F324" s="1216"/>
      <c r="G324" s="711"/>
      <c r="H324" s="711"/>
      <c r="I324" s="711"/>
      <c r="J324" s="711"/>
      <c r="K324" s="711"/>
      <c r="L324" s="711"/>
      <c r="M324" s="711"/>
      <c r="N324" s="711"/>
      <c r="O324" s="711"/>
      <c r="P324" s="711"/>
      <c r="Q324" s="711"/>
      <c r="R324" s="711"/>
      <c r="S324" s="711"/>
      <c r="T324" s="711"/>
      <c r="U324" s="711"/>
      <c r="V324" s="711"/>
      <c r="W324" s="711"/>
      <c r="X324" s="711"/>
      <c r="Y324" s="711"/>
      <c r="Z324" s="711"/>
    </row>
    <row r="325" spans="1:26" ht="15">
      <c r="A325" s="711"/>
      <c r="B325" s="711"/>
      <c r="C325" s="711"/>
      <c r="D325" s="711"/>
      <c r="E325" s="711"/>
      <c r="F325" s="1216"/>
      <c r="G325" s="711"/>
      <c r="H325" s="711"/>
      <c r="I325" s="711"/>
      <c r="J325" s="711"/>
      <c r="K325" s="711"/>
      <c r="L325" s="711"/>
      <c r="M325" s="711"/>
      <c r="N325" s="711"/>
      <c r="O325" s="711"/>
      <c r="P325" s="711"/>
      <c r="Q325" s="711"/>
      <c r="R325" s="711"/>
      <c r="S325" s="711"/>
      <c r="T325" s="711"/>
      <c r="U325" s="711"/>
      <c r="V325" s="711"/>
      <c r="W325" s="711"/>
      <c r="X325" s="711"/>
      <c r="Y325" s="711"/>
      <c r="Z325" s="711"/>
    </row>
    <row r="326" spans="1:26" ht="15">
      <c r="A326" s="711"/>
      <c r="B326" s="711"/>
      <c r="C326" s="711"/>
      <c r="D326" s="711"/>
      <c r="E326" s="711"/>
      <c r="F326" s="1216"/>
      <c r="G326" s="711"/>
      <c r="H326" s="711"/>
      <c r="I326" s="711"/>
      <c r="J326" s="711"/>
      <c r="K326" s="711"/>
      <c r="L326" s="711"/>
      <c r="M326" s="711"/>
      <c r="N326" s="711"/>
      <c r="O326" s="711"/>
      <c r="P326" s="711"/>
      <c r="Q326" s="711"/>
      <c r="R326" s="711"/>
      <c r="S326" s="711"/>
      <c r="T326" s="711"/>
      <c r="U326" s="711"/>
      <c r="V326" s="711"/>
      <c r="W326" s="711"/>
      <c r="X326" s="711"/>
      <c r="Y326" s="711"/>
      <c r="Z326" s="711"/>
    </row>
    <row r="327" spans="1:26" ht="15">
      <c r="A327" s="711"/>
      <c r="B327" s="711"/>
      <c r="C327" s="711"/>
      <c r="D327" s="711"/>
      <c r="E327" s="711"/>
      <c r="F327" s="1216"/>
      <c r="G327" s="711"/>
      <c r="H327" s="711"/>
      <c r="I327" s="711"/>
      <c r="J327" s="711"/>
      <c r="K327" s="711"/>
      <c r="L327" s="711"/>
      <c r="M327" s="711"/>
      <c r="N327" s="711"/>
      <c r="O327" s="711"/>
      <c r="P327" s="711"/>
      <c r="Q327" s="711"/>
      <c r="R327" s="711"/>
      <c r="S327" s="711"/>
      <c r="T327" s="711"/>
      <c r="U327" s="711"/>
      <c r="V327" s="711"/>
      <c r="W327" s="711"/>
      <c r="X327" s="711"/>
      <c r="Y327" s="711"/>
      <c r="Z327" s="711"/>
    </row>
    <row r="328" spans="1:26" ht="15">
      <c r="A328" s="711"/>
      <c r="B328" s="711"/>
      <c r="C328" s="711"/>
      <c r="D328" s="711"/>
      <c r="E328" s="711"/>
      <c r="F328" s="1216"/>
      <c r="G328" s="711"/>
      <c r="H328" s="711"/>
      <c r="I328" s="711"/>
      <c r="J328" s="711"/>
      <c r="K328" s="711"/>
      <c r="L328" s="711"/>
      <c r="M328" s="711"/>
      <c r="N328" s="711"/>
      <c r="O328" s="711"/>
      <c r="P328" s="711"/>
      <c r="Q328" s="711"/>
      <c r="R328" s="711"/>
      <c r="S328" s="711"/>
      <c r="T328" s="711"/>
      <c r="U328" s="711"/>
      <c r="V328" s="711"/>
      <c r="W328" s="711"/>
      <c r="X328" s="711"/>
      <c r="Y328" s="711"/>
      <c r="Z328" s="711"/>
    </row>
    <row r="329" spans="1:26" ht="15">
      <c r="A329" s="711"/>
      <c r="B329" s="711"/>
      <c r="C329" s="711"/>
      <c r="D329" s="711"/>
      <c r="E329" s="711"/>
      <c r="F329" s="1216"/>
      <c r="G329" s="711"/>
      <c r="H329" s="711"/>
      <c r="I329" s="711"/>
      <c r="J329" s="711"/>
      <c r="K329" s="711"/>
      <c r="L329" s="711"/>
      <c r="M329" s="711"/>
      <c r="N329" s="711"/>
      <c r="O329" s="711"/>
      <c r="P329" s="711"/>
      <c r="Q329" s="711"/>
      <c r="R329" s="711"/>
      <c r="S329" s="711"/>
      <c r="T329" s="711"/>
      <c r="U329" s="711"/>
      <c r="V329" s="711"/>
      <c r="W329" s="711"/>
      <c r="X329" s="711"/>
      <c r="Y329" s="711"/>
      <c r="Z329" s="711"/>
    </row>
    <row r="330" spans="1:26" ht="15">
      <c r="A330" s="711"/>
      <c r="B330" s="711"/>
      <c r="C330" s="711"/>
      <c r="D330" s="711"/>
      <c r="E330" s="711"/>
      <c r="F330" s="1216"/>
      <c r="G330" s="711"/>
      <c r="H330" s="711"/>
      <c r="I330" s="711"/>
      <c r="J330" s="711"/>
      <c r="K330" s="711"/>
      <c r="L330" s="711"/>
      <c r="M330" s="711"/>
      <c r="N330" s="711"/>
      <c r="O330" s="711"/>
      <c r="P330" s="711"/>
      <c r="Q330" s="711"/>
      <c r="R330" s="711"/>
      <c r="S330" s="711"/>
      <c r="T330" s="711"/>
      <c r="U330" s="711"/>
      <c r="V330" s="711"/>
      <c r="W330" s="711"/>
      <c r="X330" s="711"/>
      <c r="Y330" s="711"/>
      <c r="Z330" s="711"/>
    </row>
    <row r="331" spans="1:26" ht="15">
      <c r="A331" s="711"/>
      <c r="B331" s="711"/>
      <c r="C331" s="711"/>
      <c r="D331" s="711"/>
      <c r="E331" s="711"/>
      <c r="F331" s="1216"/>
      <c r="G331" s="711"/>
      <c r="H331" s="711"/>
      <c r="I331" s="711"/>
      <c r="J331" s="711"/>
      <c r="K331" s="711"/>
      <c r="L331" s="711"/>
      <c r="M331" s="711"/>
      <c r="N331" s="711"/>
      <c r="O331" s="711"/>
      <c r="P331" s="711"/>
      <c r="Q331" s="711"/>
      <c r="R331" s="711"/>
      <c r="S331" s="711"/>
      <c r="T331" s="711"/>
      <c r="U331" s="711"/>
      <c r="V331" s="711"/>
      <c r="W331" s="711"/>
      <c r="X331" s="711"/>
      <c r="Y331" s="711"/>
      <c r="Z331" s="711"/>
    </row>
    <row r="332" spans="1:26" ht="15">
      <c r="A332" s="711"/>
      <c r="B332" s="711"/>
      <c r="C332" s="711"/>
      <c r="D332" s="711"/>
      <c r="E332" s="711"/>
      <c r="F332" s="1216"/>
      <c r="G332" s="711"/>
      <c r="H332" s="711"/>
      <c r="I332" s="711"/>
      <c r="J332" s="711"/>
      <c r="K332" s="711"/>
      <c r="L332" s="711"/>
      <c r="M332" s="711"/>
      <c r="N332" s="711"/>
      <c r="O332" s="711"/>
      <c r="P332" s="711"/>
      <c r="Q332" s="711"/>
      <c r="R332" s="711"/>
      <c r="S332" s="711"/>
      <c r="T332" s="711"/>
      <c r="U332" s="711"/>
      <c r="V332" s="711"/>
      <c r="W332" s="711"/>
      <c r="X332" s="711"/>
      <c r="Y332" s="711"/>
      <c r="Z332" s="711"/>
    </row>
    <row r="333" spans="1:26" ht="15">
      <c r="A333" s="711"/>
      <c r="B333" s="711"/>
      <c r="C333" s="711"/>
      <c r="D333" s="711"/>
      <c r="E333" s="711"/>
      <c r="F333" s="1216"/>
      <c r="G333" s="711"/>
      <c r="H333" s="711"/>
      <c r="I333" s="711"/>
      <c r="J333" s="711"/>
      <c r="K333" s="711"/>
      <c r="L333" s="711"/>
      <c r="M333" s="711"/>
      <c r="N333" s="711"/>
      <c r="O333" s="711"/>
      <c r="P333" s="711"/>
      <c r="Q333" s="711"/>
      <c r="R333" s="711"/>
      <c r="S333" s="711"/>
      <c r="T333" s="711"/>
      <c r="U333" s="711"/>
      <c r="V333" s="711"/>
      <c r="W333" s="711"/>
      <c r="X333" s="711"/>
      <c r="Y333" s="711"/>
      <c r="Z333" s="711"/>
    </row>
    <row r="334" spans="1:26" ht="15">
      <c r="A334" s="711"/>
      <c r="B334" s="711"/>
      <c r="C334" s="711"/>
      <c r="D334" s="711"/>
      <c r="E334" s="711"/>
      <c r="F334" s="1216"/>
      <c r="G334" s="711"/>
      <c r="H334" s="711"/>
      <c r="I334" s="711"/>
      <c r="J334" s="711"/>
      <c r="K334" s="711"/>
      <c r="L334" s="711"/>
      <c r="M334" s="711"/>
      <c r="N334" s="711"/>
      <c r="O334" s="711"/>
      <c r="P334" s="711"/>
      <c r="Q334" s="711"/>
      <c r="R334" s="711"/>
      <c r="S334" s="711"/>
      <c r="T334" s="711"/>
      <c r="U334" s="711"/>
      <c r="V334" s="711"/>
      <c r="W334" s="711"/>
      <c r="X334" s="711"/>
      <c r="Y334" s="711"/>
      <c r="Z334" s="711"/>
    </row>
    <row r="335" spans="1:26" ht="15">
      <c r="A335" s="711"/>
      <c r="B335" s="711"/>
      <c r="C335" s="711"/>
      <c r="D335" s="711"/>
      <c r="E335" s="711"/>
      <c r="F335" s="1216"/>
      <c r="G335" s="711"/>
      <c r="H335" s="711"/>
      <c r="I335" s="711"/>
      <c r="J335" s="711"/>
      <c r="K335" s="711"/>
      <c r="L335" s="711"/>
      <c r="M335" s="711"/>
      <c r="N335" s="711"/>
      <c r="O335" s="711"/>
      <c r="P335" s="711"/>
      <c r="Q335" s="711"/>
      <c r="R335" s="711"/>
      <c r="S335" s="711"/>
      <c r="T335" s="711"/>
      <c r="U335" s="711"/>
      <c r="V335" s="711"/>
      <c r="W335" s="711"/>
      <c r="X335" s="711"/>
      <c r="Y335" s="711"/>
      <c r="Z335" s="711"/>
    </row>
    <row r="336" spans="1:26" ht="15">
      <c r="A336" s="711"/>
      <c r="B336" s="711"/>
      <c r="C336" s="711"/>
      <c r="D336" s="711"/>
      <c r="E336" s="711"/>
      <c r="F336" s="1216"/>
      <c r="G336" s="711"/>
      <c r="H336" s="711"/>
      <c r="I336" s="711"/>
      <c r="J336" s="711"/>
      <c r="K336" s="711"/>
      <c r="L336" s="711"/>
      <c r="M336" s="711"/>
      <c r="N336" s="711"/>
      <c r="O336" s="711"/>
      <c r="P336" s="711"/>
      <c r="Q336" s="711"/>
      <c r="R336" s="711"/>
      <c r="S336" s="711"/>
      <c r="T336" s="711"/>
      <c r="U336" s="711"/>
      <c r="V336" s="711"/>
      <c r="W336" s="711"/>
      <c r="X336" s="711"/>
      <c r="Y336" s="711"/>
      <c r="Z336" s="711"/>
    </row>
    <row r="337" spans="1:26" ht="15">
      <c r="A337" s="711"/>
      <c r="B337" s="711"/>
      <c r="C337" s="711"/>
      <c r="D337" s="711"/>
      <c r="E337" s="711"/>
      <c r="F337" s="1216"/>
      <c r="G337" s="711"/>
      <c r="H337" s="711"/>
      <c r="I337" s="711"/>
      <c r="J337" s="711"/>
      <c r="K337" s="711"/>
      <c r="L337" s="711"/>
      <c r="M337" s="711"/>
      <c r="N337" s="711"/>
      <c r="O337" s="711"/>
      <c r="P337" s="711"/>
      <c r="Q337" s="711"/>
      <c r="R337" s="711"/>
      <c r="S337" s="711"/>
      <c r="T337" s="711"/>
      <c r="U337" s="711"/>
      <c r="V337" s="711"/>
      <c r="W337" s="711"/>
      <c r="X337" s="711"/>
      <c r="Y337" s="711"/>
      <c r="Z337" s="711"/>
    </row>
    <row r="338" spans="1:26" ht="15">
      <c r="A338" s="711"/>
      <c r="B338" s="711"/>
      <c r="C338" s="711"/>
      <c r="D338" s="711"/>
      <c r="E338" s="711"/>
      <c r="F338" s="1216"/>
      <c r="G338" s="711"/>
      <c r="H338" s="711"/>
      <c r="I338" s="711"/>
      <c r="J338" s="711"/>
      <c r="K338" s="711"/>
      <c r="L338" s="711"/>
      <c r="M338" s="711"/>
      <c r="N338" s="711"/>
      <c r="O338" s="711"/>
      <c r="P338" s="711"/>
      <c r="Q338" s="711"/>
      <c r="R338" s="711"/>
      <c r="S338" s="711"/>
      <c r="T338" s="711"/>
      <c r="U338" s="711"/>
      <c r="V338" s="711"/>
      <c r="W338" s="711"/>
      <c r="X338" s="711"/>
      <c r="Y338" s="711"/>
      <c r="Z338" s="711"/>
    </row>
    <row r="339" spans="1:26" ht="15">
      <c r="A339" s="711"/>
      <c r="B339" s="711"/>
      <c r="C339" s="711"/>
      <c r="D339" s="711"/>
      <c r="E339" s="711"/>
      <c r="F339" s="1216"/>
      <c r="G339" s="711"/>
      <c r="H339" s="711"/>
      <c r="I339" s="711"/>
      <c r="J339" s="711"/>
      <c r="K339" s="711"/>
      <c r="L339" s="711"/>
      <c r="M339" s="711"/>
      <c r="N339" s="711"/>
      <c r="O339" s="711"/>
      <c r="P339" s="711"/>
      <c r="Q339" s="711"/>
      <c r="R339" s="711"/>
      <c r="S339" s="711"/>
      <c r="T339" s="711"/>
      <c r="U339" s="711"/>
      <c r="V339" s="711"/>
      <c r="W339" s="711"/>
      <c r="X339" s="711"/>
      <c r="Y339" s="711"/>
      <c r="Z339" s="711"/>
    </row>
    <row r="340" spans="1:26" ht="15">
      <c r="A340" s="711"/>
      <c r="B340" s="711"/>
      <c r="C340" s="711"/>
      <c r="D340" s="711"/>
      <c r="E340" s="711"/>
      <c r="F340" s="1216"/>
      <c r="G340" s="711"/>
      <c r="H340" s="711"/>
      <c r="I340" s="711"/>
      <c r="J340" s="711"/>
      <c r="K340" s="711"/>
      <c r="L340" s="711"/>
      <c r="M340" s="711"/>
      <c r="N340" s="711"/>
      <c r="O340" s="711"/>
      <c r="P340" s="711"/>
      <c r="Q340" s="711"/>
      <c r="R340" s="711"/>
      <c r="S340" s="711"/>
      <c r="T340" s="711"/>
      <c r="U340" s="711"/>
      <c r="V340" s="711"/>
      <c r="W340" s="711"/>
      <c r="X340" s="711"/>
      <c r="Y340" s="711"/>
      <c r="Z340" s="711"/>
    </row>
    <row r="341" spans="1:26" ht="15">
      <c r="A341" s="711"/>
      <c r="B341" s="711"/>
      <c r="C341" s="711"/>
      <c r="D341" s="711"/>
      <c r="E341" s="711"/>
      <c r="F341" s="1216"/>
      <c r="G341" s="711"/>
      <c r="H341" s="711"/>
      <c r="I341" s="711"/>
      <c r="J341" s="711"/>
      <c r="K341" s="711"/>
      <c r="L341" s="711"/>
      <c r="M341" s="711"/>
      <c r="N341" s="711"/>
      <c r="O341" s="711"/>
      <c r="P341" s="711"/>
      <c r="Q341" s="711"/>
      <c r="R341" s="711"/>
      <c r="S341" s="711"/>
      <c r="T341" s="711"/>
      <c r="U341" s="711"/>
      <c r="V341" s="711"/>
      <c r="W341" s="711"/>
      <c r="X341" s="711"/>
      <c r="Y341" s="711"/>
      <c r="Z341" s="711"/>
    </row>
    <row r="342" spans="1:26" ht="15">
      <c r="A342" s="711"/>
      <c r="B342" s="711"/>
      <c r="C342" s="711"/>
      <c r="D342" s="711"/>
      <c r="E342" s="711"/>
      <c r="F342" s="1216"/>
      <c r="G342" s="711"/>
      <c r="H342" s="711"/>
      <c r="I342" s="711"/>
      <c r="J342" s="711"/>
      <c r="K342" s="711"/>
      <c r="L342" s="711"/>
      <c r="M342" s="711"/>
      <c r="N342" s="711"/>
      <c r="O342" s="711"/>
      <c r="P342" s="711"/>
      <c r="Q342" s="711"/>
      <c r="R342" s="711"/>
      <c r="S342" s="711"/>
      <c r="T342" s="711"/>
      <c r="U342" s="711"/>
      <c r="V342" s="711"/>
      <c r="W342" s="711"/>
      <c r="X342" s="711"/>
      <c r="Y342" s="711"/>
      <c r="Z342" s="711"/>
    </row>
    <row r="343" spans="1:26" ht="15">
      <c r="A343" s="711"/>
      <c r="B343" s="711"/>
      <c r="C343" s="711"/>
      <c r="D343" s="711"/>
      <c r="E343" s="711"/>
      <c r="F343" s="1216"/>
      <c r="G343" s="711"/>
      <c r="H343" s="711"/>
      <c r="I343" s="711"/>
      <c r="J343" s="711"/>
      <c r="K343" s="711"/>
      <c r="L343" s="711"/>
      <c r="M343" s="711"/>
      <c r="N343" s="711"/>
      <c r="O343" s="711"/>
      <c r="P343" s="711"/>
      <c r="Q343" s="711"/>
      <c r="R343" s="711"/>
      <c r="S343" s="711"/>
      <c r="T343" s="711"/>
      <c r="U343" s="711"/>
      <c r="V343" s="711"/>
      <c r="W343" s="711"/>
      <c r="X343" s="711"/>
      <c r="Y343" s="711"/>
      <c r="Z343" s="711"/>
    </row>
    <row r="344" spans="1:26" ht="15">
      <c r="A344" s="711"/>
      <c r="B344" s="711"/>
      <c r="C344" s="711"/>
      <c r="D344" s="711"/>
      <c r="E344" s="711"/>
      <c r="F344" s="1216"/>
      <c r="G344" s="711"/>
      <c r="H344" s="711"/>
      <c r="I344" s="711"/>
      <c r="J344" s="711"/>
      <c r="K344" s="711"/>
      <c r="L344" s="711"/>
      <c r="M344" s="711"/>
      <c r="N344" s="711"/>
      <c r="O344" s="711"/>
      <c r="P344" s="711"/>
      <c r="Q344" s="711"/>
      <c r="R344" s="711"/>
      <c r="S344" s="711"/>
      <c r="T344" s="711"/>
      <c r="U344" s="711"/>
      <c r="V344" s="711"/>
      <c r="W344" s="711"/>
      <c r="X344" s="711"/>
      <c r="Y344" s="711"/>
      <c r="Z344" s="711"/>
    </row>
    <row r="345" spans="1:26" ht="15">
      <c r="A345" s="711"/>
      <c r="B345" s="711"/>
      <c r="C345" s="711"/>
      <c r="D345" s="711"/>
      <c r="E345" s="711"/>
      <c r="F345" s="1216"/>
      <c r="G345" s="711"/>
      <c r="H345" s="711"/>
      <c r="I345" s="711"/>
      <c r="J345" s="711"/>
      <c r="K345" s="711"/>
      <c r="L345" s="711"/>
      <c r="M345" s="711"/>
      <c r="N345" s="711"/>
      <c r="O345" s="711"/>
      <c r="P345" s="711"/>
      <c r="Q345" s="711"/>
      <c r="R345" s="711"/>
      <c r="S345" s="711"/>
      <c r="T345" s="711"/>
      <c r="U345" s="711"/>
      <c r="V345" s="711"/>
      <c r="W345" s="711"/>
      <c r="X345" s="711"/>
      <c r="Y345" s="711"/>
      <c r="Z345" s="711"/>
    </row>
    <row r="346" spans="1:26" ht="15">
      <c r="A346" s="711"/>
      <c r="B346" s="711"/>
      <c r="C346" s="711"/>
      <c r="D346" s="711"/>
      <c r="E346" s="711"/>
      <c r="F346" s="1216"/>
      <c r="G346" s="711"/>
      <c r="H346" s="711"/>
      <c r="I346" s="711"/>
      <c r="J346" s="711"/>
      <c r="K346" s="711"/>
      <c r="L346" s="711"/>
      <c r="M346" s="711"/>
      <c r="N346" s="711"/>
      <c r="O346" s="711"/>
      <c r="P346" s="711"/>
      <c r="Q346" s="711"/>
      <c r="R346" s="711"/>
      <c r="S346" s="711"/>
      <c r="T346" s="711"/>
      <c r="U346" s="711"/>
      <c r="V346" s="711"/>
      <c r="W346" s="711"/>
      <c r="X346" s="711"/>
      <c r="Y346" s="711"/>
      <c r="Z346" s="711"/>
    </row>
    <row r="347" spans="1:26" ht="15">
      <c r="A347" s="711"/>
      <c r="B347" s="711"/>
      <c r="C347" s="711"/>
      <c r="D347" s="711"/>
      <c r="E347" s="711"/>
      <c r="F347" s="1216"/>
      <c r="G347" s="711"/>
      <c r="H347" s="711"/>
      <c r="I347" s="711"/>
      <c r="J347" s="711"/>
      <c r="K347" s="711"/>
      <c r="L347" s="711"/>
      <c r="M347" s="711"/>
      <c r="N347" s="711"/>
      <c r="O347" s="711"/>
      <c r="P347" s="711"/>
      <c r="Q347" s="711"/>
      <c r="R347" s="711"/>
      <c r="S347" s="711"/>
      <c r="T347" s="711"/>
      <c r="U347" s="711"/>
      <c r="V347" s="711"/>
      <c r="W347" s="711"/>
      <c r="X347" s="711"/>
      <c r="Y347" s="711"/>
      <c r="Z347" s="711"/>
    </row>
    <row r="348" spans="1:26" ht="15">
      <c r="A348" s="711"/>
      <c r="B348" s="711"/>
      <c r="C348" s="711"/>
      <c r="D348" s="711"/>
      <c r="E348" s="711"/>
      <c r="F348" s="1216"/>
      <c r="G348" s="711"/>
      <c r="H348" s="711"/>
      <c r="I348" s="711"/>
      <c r="J348" s="711"/>
      <c r="K348" s="711"/>
      <c r="L348" s="711"/>
      <c r="M348" s="711"/>
      <c r="N348" s="711"/>
      <c r="O348" s="711"/>
      <c r="P348" s="711"/>
      <c r="Q348" s="711"/>
      <c r="R348" s="711"/>
      <c r="S348" s="711"/>
      <c r="T348" s="711"/>
      <c r="U348" s="711"/>
      <c r="V348" s="711"/>
      <c r="W348" s="711"/>
      <c r="X348" s="711"/>
      <c r="Y348" s="711"/>
      <c r="Z348" s="711"/>
    </row>
    <row r="349" spans="1:26" ht="15">
      <c r="A349" s="711"/>
      <c r="B349" s="711"/>
      <c r="C349" s="711"/>
      <c r="D349" s="711"/>
      <c r="E349" s="711"/>
      <c r="F349" s="1216"/>
      <c r="G349" s="711"/>
      <c r="H349" s="711"/>
      <c r="I349" s="711"/>
      <c r="J349" s="711"/>
      <c r="K349" s="711"/>
      <c r="L349" s="711"/>
      <c r="M349" s="711"/>
      <c r="N349" s="711"/>
      <c r="O349" s="711"/>
      <c r="P349" s="711"/>
      <c r="Q349" s="711"/>
      <c r="R349" s="711"/>
      <c r="S349" s="711"/>
      <c r="T349" s="711"/>
      <c r="U349" s="711"/>
      <c r="V349" s="711"/>
      <c r="W349" s="711"/>
      <c r="X349" s="711"/>
      <c r="Y349" s="711"/>
      <c r="Z349" s="711"/>
    </row>
    <row r="350" spans="1:26" ht="15">
      <c r="A350" s="711"/>
      <c r="B350" s="711"/>
      <c r="C350" s="711"/>
      <c r="D350" s="711"/>
      <c r="E350" s="711"/>
      <c r="F350" s="1216"/>
      <c r="G350" s="711"/>
      <c r="H350" s="711"/>
      <c r="I350" s="711"/>
      <c r="J350" s="711"/>
      <c r="K350" s="711"/>
      <c r="L350" s="711"/>
      <c r="M350" s="711"/>
      <c r="N350" s="711"/>
      <c r="O350" s="711"/>
      <c r="P350" s="711"/>
      <c r="Q350" s="711"/>
      <c r="R350" s="711"/>
      <c r="S350" s="711"/>
      <c r="T350" s="711"/>
      <c r="U350" s="711"/>
      <c r="V350" s="711"/>
      <c r="W350" s="711"/>
      <c r="X350" s="711"/>
      <c r="Y350" s="711"/>
      <c r="Z350" s="711"/>
    </row>
    <row r="351" spans="1:26" ht="15">
      <c r="A351" s="711"/>
      <c r="B351" s="711"/>
      <c r="C351" s="711"/>
      <c r="D351" s="711"/>
      <c r="E351" s="711"/>
      <c r="F351" s="1216"/>
      <c r="G351" s="711"/>
      <c r="H351" s="711"/>
      <c r="I351" s="711"/>
      <c r="J351" s="711"/>
      <c r="K351" s="711"/>
      <c r="L351" s="711"/>
      <c r="M351" s="711"/>
      <c r="N351" s="711"/>
      <c r="O351" s="711"/>
      <c r="P351" s="711"/>
      <c r="Q351" s="711"/>
      <c r="R351" s="711"/>
      <c r="S351" s="711"/>
      <c r="T351" s="711"/>
      <c r="U351" s="711"/>
      <c r="V351" s="711"/>
      <c r="W351" s="711"/>
      <c r="X351" s="711"/>
      <c r="Y351" s="711"/>
      <c r="Z351" s="711"/>
    </row>
    <row r="352" spans="1:26" ht="15">
      <c r="A352" s="711"/>
      <c r="B352" s="711"/>
      <c r="C352" s="711"/>
      <c r="D352" s="711"/>
      <c r="E352" s="711"/>
      <c r="F352" s="1216"/>
      <c r="G352" s="711"/>
      <c r="H352" s="711"/>
      <c r="I352" s="711"/>
      <c r="J352" s="711"/>
      <c r="K352" s="711"/>
      <c r="L352" s="711"/>
      <c r="M352" s="711"/>
      <c r="N352" s="711"/>
      <c r="O352" s="711"/>
      <c r="P352" s="711"/>
      <c r="Q352" s="711"/>
      <c r="R352" s="711"/>
      <c r="S352" s="711"/>
      <c r="T352" s="711"/>
      <c r="U352" s="711"/>
      <c r="V352" s="711"/>
      <c r="W352" s="711"/>
      <c r="X352" s="711"/>
      <c r="Y352" s="711"/>
      <c r="Z352" s="711"/>
    </row>
    <row r="353" spans="1:26" ht="15">
      <c r="A353" s="711"/>
      <c r="B353" s="711"/>
      <c r="C353" s="711"/>
      <c r="D353" s="711"/>
      <c r="E353" s="711"/>
      <c r="F353" s="1216"/>
      <c r="G353" s="711"/>
      <c r="H353" s="711"/>
      <c r="I353" s="711"/>
      <c r="J353" s="711"/>
      <c r="K353" s="711"/>
      <c r="L353" s="711"/>
      <c r="M353" s="711"/>
      <c r="N353" s="711"/>
      <c r="O353" s="711"/>
      <c r="P353" s="711"/>
      <c r="Q353" s="711"/>
      <c r="R353" s="711"/>
      <c r="S353" s="711"/>
      <c r="T353" s="711"/>
      <c r="U353" s="711"/>
      <c r="V353" s="711"/>
      <c r="W353" s="711"/>
      <c r="X353" s="711"/>
      <c r="Y353" s="711"/>
      <c r="Z353" s="711"/>
    </row>
    <row r="354" spans="1:26" ht="15">
      <c r="A354" s="711"/>
      <c r="B354" s="711"/>
      <c r="C354" s="711"/>
      <c r="D354" s="711"/>
      <c r="E354" s="711"/>
      <c r="F354" s="1216"/>
      <c r="G354" s="711"/>
      <c r="H354" s="711"/>
      <c r="I354" s="711"/>
      <c r="J354" s="711"/>
      <c r="K354" s="711"/>
      <c r="L354" s="711"/>
      <c r="M354" s="711"/>
      <c r="N354" s="711"/>
      <c r="O354" s="711"/>
      <c r="P354" s="711"/>
      <c r="Q354" s="711"/>
      <c r="R354" s="711"/>
      <c r="S354" s="711"/>
      <c r="T354" s="711"/>
      <c r="U354" s="711"/>
      <c r="V354" s="711"/>
      <c r="W354" s="711"/>
      <c r="X354" s="711"/>
      <c r="Y354" s="711"/>
      <c r="Z354" s="711"/>
    </row>
    <row r="355" spans="1:26" ht="15">
      <c r="A355" s="711"/>
      <c r="B355" s="711"/>
      <c r="C355" s="711"/>
      <c r="D355" s="711"/>
      <c r="E355" s="711"/>
      <c r="F355" s="1216"/>
      <c r="G355" s="711"/>
      <c r="H355" s="711"/>
      <c r="I355" s="711"/>
      <c r="J355" s="711"/>
      <c r="K355" s="711"/>
      <c r="L355" s="711"/>
      <c r="M355" s="711"/>
      <c r="N355" s="711"/>
      <c r="O355" s="711"/>
      <c r="P355" s="711"/>
      <c r="Q355" s="711"/>
      <c r="R355" s="711"/>
      <c r="S355" s="711"/>
      <c r="T355" s="711"/>
      <c r="U355" s="711"/>
      <c r="V355" s="711"/>
      <c r="W355" s="711"/>
      <c r="X355" s="711"/>
      <c r="Y355" s="711"/>
      <c r="Z355" s="711"/>
    </row>
    <row r="356" spans="1:26" ht="15">
      <c r="A356" s="711"/>
      <c r="B356" s="711"/>
      <c r="C356" s="711"/>
      <c r="D356" s="711"/>
      <c r="E356" s="711"/>
      <c r="F356" s="1216"/>
      <c r="G356" s="711"/>
      <c r="H356" s="711"/>
      <c r="I356" s="711"/>
      <c r="J356" s="711"/>
      <c r="K356" s="711"/>
      <c r="L356" s="711"/>
      <c r="M356" s="711"/>
      <c r="N356" s="711"/>
      <c r="O356" s="711"/>
      <c r="P356" s="711"/>
      <c r="Q356" s="711"/>
      <c r="R356" s="711"/>
      <c r="S356" s="711"/>
      <c r="T356" s="711"/>
      <c r="U356" s="711"/>
      <c r="V356" s="711"/>
      <c r="W356" s="711"/>
      <c r="X356" s="711"/>
      <c r="Y356" s="711"/>
      <c r="Z356" s="711"/>
    </row>
    <row r="357" spans="1:26" ht="15">
      <c r="A357" s="711"/>
      <c r="B357" s="711"/>
      <c r="C357" s="711"/>
      <c r="D357" s="711"/>
      <c r="E357" s="711"/>
      <c r="F357" s="1216"/>
      <c r="G357" s="711"/>
      <c r="H357" s="711"/>
      <c r="I357" s="711"/>
      <c r="J357" s="711"/>
      <c r="K357" s="711"/>
      <c r="L357" s="711"/>
      <c r="M357" s="711"/>
      <c r="N357" s="711"/>
      <c r="O357" s="711"/>
      <c r="P357" s="711"/>
      <c r="Q357" s="711"/>
      <c r="R357" s="711"/>
      <c r="S357" s="711"/>
      <c r="T357" s="711"/>
      <c r="U357" s="711"/>
      <c r="V357" s="711"/>
      <c r="W357" s="711"/>
      <c r="X357" s="711"/>
      <c r="Y357" s="711"/>
      <c r="Z357" s="711"/>
    </row>
    <row r="358" spans="1:26" ht="15">
      <c r="A358" s="711"/>
      <c r="B358" s="711"/>
      <c r="C358" s="711"/>
      <c r="D358" s="711"/>
      <c r="E358" s="711"/>
      <c r="F358" s="1216"/>
      <c r="G358" s="711"/>
      <c r="H358" s="711"/>
      <c r="I358" s="711"/>
      <c r="J358" s="711"/>
      <c r="K358" s="711"/>
      <c r="L358" s="711"/>
      <c r="M358" s="711"/>
      <c r="N358" s="711"/>
      <c r="O358" s="711"/>
      <c r="P358" s="711"/>
      <c r="Q358" s="711"/>
      <c r="R358" s="711"/>
      <c r="S358" s="711"/>
      <c r="T358" s="711"/>
      <c r="U358" s="711"/>
      <c r="V358" s="711"/>
      <c r="W358" s="711"/>
      <c r="X358" s="711"/>
      <c r="Y358" s="711"/>
      <c r="Z358" s="711"/>
    </row>
    <row r="359" spans="1:26" ht="15">
      <c r="A359" s="711"/>
      <c r="B359" s="711"/>
      <c r="C359" s="711"/>
      <c r="D359" s="711"/>
      <c r="E359" s="711"/>
      <c r="F359" s="1216"/>
      <c r="G359" s="711"/>
      <c r="H359" s="711"/>
      <c r="I359" s="711"/>
      <c r="J359" s="711"/>
      <c r="K359" s="711"/>
      <c r="L359" s="711"/>
      <c r="M359" s="711"/>
      <c r="N359" s="711"/>
      <c r="O359" s="711"/>
      <c r="P359" s="711"/>
      <c r="Q359" s="711"/>
      <c r="R359" s="711"/>
      <c r="S359" s="711"/>
      <c r="T359" s="711"/>
      <c r="U359" s="711"/>
      <c r="V359" s="711"/>
      <c r="W359" s="711"/>
      <c r="X359" s="711"/>
      <c r="Y359" s="711"/>
      <c r="Z359" s="711"/>
    </row>
    <row r="360" spans="1:26" ht="15">
      <c r="A360" s="711"/>
      <c r="B360" s="711"/>
      <c r="C360" s="711"/>
      <c r="D360" s="711"/>
      <c r="E360" s="711"/>
      <c r="F360" s="1216"/>
      <c r="G360" s="711"/>
      <c r="H360" s="711"/>
      <c r="I360" s="711"/>
      <c r="J360" s="711"/>
      <c r="K360" s="711"/>
      <c r="L360" s="711"/>
      <c r="M360" s="711"/>
      <c r="N360" s="711"/>
      <c r="O360" s="711"/>
      <c r="P360" s="711"/>
      <c r="Q360" s="711"/>
      <c r="R360" s="711"/>
      <c r="S360" s="711"/>
      <c r="T360" s="711"/>
      <c r="U360" s="711"/>
      <c r="V360" s="711"/>
      <c r="W360" s="711"/>
      <c r="X360" s="711"/>
      <c r="Y360" s="711"/>
      <c r="Z360" s="711"/>
    </row>
    <row r="361" spans="1:26" ht="15">
      <c r="A361" s="711"/>
      <c r="B361" s="711"/>
      <c r="C361" s="711"/>
      <c r="D361" s="711"/>
      <c r="E361" s="711"/>
      <c r="F361" s="1216"/>
      <c r="G361" s="711"/>
      <c r="H361" s="711"/>
      <c r="I361" s="711"/>
      <c r="J361" s="711"/>
      <c r="K361" s="711"/>
      <c r="L361" s="711"/>
      <c r="M361" s="711"/>
      <c r="N361" s="711"/>
      <c r="O361" s="711"/>
      <c r="P361" s="711"/>
      <c r="Q361" s="711"/>
      <c r="R361" s="711"/>
      <c r="S361" s="711"/>
      <c r="T361" s="711"/>
      <c r="U361" s="711"/>
      <c r="V361" s="711"/>
      <c r="W361" s="711"/>
      <c r="X361" s="711"/>
      <c r="Y361" s="711"/>
      <c r="Z361" s="711"/>
    </row>
    <row r="362" spans="1:26" ht="15">
      <c r="A362" s="711"/>
      <c r="B362" s="711"/>
      <c r="C362" s="711"/>
      <c r="D362" s="711"/>
      <c r="E362" s="711"/>
      <c r="F362" s="1216"/>
      <c r="G362" s="711"/>
      <c r="H362" s="711"/>
      <c r="I362" s="711"/>
      <c r="J362" s="711"/>
      <c r="K362" s="711"/>
      <c r="L362" s="711"/>
      <c r="M362" s="711"/>
      <c r="N362" s="711"/>
      <c r="O362" s="711"/>
      <c r="P362" s="711"/>
      <c r="Q362" s="711"/>
      <c r="R362" s="711"/>
      <c r="S362" s="711"/>
      <c r="T362" s="711"/>
      <c r="U362" s="711"/>
      <c r="V362" s="711"/>
      <c r="W362" s="711"/>
      <c r="X362" s="711"/>
      <c r="Y362" s="711"/>
      <c r="Z362" s="711"/>
    </row>
    <row r="363" spans="1:26" ht="15">
      <c r="A363" s="711"/>
      <c r="B363" s="711"/>
      <c r="C363" s="711"/>
      <c r="D363" s="711"/>
      <c r="E363" s="711"/>
      <c r="F363" s="1216"/>
      <c r="G363" s="711"/>
      <c r="H363" s="711"/>
      <c r="I363" s="711"/>
      <c r="J363" s="711"/>
      <c r="K363" s="711"/>
      <c r="L363" s="711"/>
      <c r="M363" s="711"/>
      <c r="N363" s="711"/>
      <c r="O363" s="711"/>
      <c r="P363" s="711"/>
      <c r="Q363" s="711"/>
      <c r="R363" s="711"/>
      <c r="S363" s="711"/>
      <c r="T363" s="711"/>
      <c r="U363" s="711"/>
      <c r="V363" s="711"/>
      <c r="W363" s="711"/>
      <c r="X363" s="711"/>
      <c r="Y363" s="711"/>
      <c r="Z363" s="711"/>
    </row>
    <row r="364" spans="1:26" ht="15">
      <c r="A364" s="711"/>
      <c r="B364" s="711"/>
      <c r="C364" s="711"/>
      <c r="D364" s="711"/>
      <c r="E364" s="711"/>
      <c r="F364" s="1216"/>
      <c r="G364" s="711"/>
      <c r="H364" s="711"/>
      <c r="I364" s="711"/>
      <c r="J364" s="711"/>
      <c r="K364" s="711"/>
      <c r="L364" s="711"/>
      <c r="M364" s="711"/>
      <c r="N364" s="711"/>
      <c r="O364" s="711"/>
      <c r="P364" s="711"/>
      <c r="Q364" s="711"/>
      <c r="R364" s="711"/>
      <c r="S364" s="711"/>
      <c r="T364" s="711"/>
      <c r="U364" s="711"/>
      <c r="V364" s="711"/>
      <c r="W364" s="711"/>
      <c r="X364" s="711"/>
      <c r="Y364" s="711"/>
      <c r="Z364" s="711"/>
    </row>
    <row r="365" spans="1:26" ht="15">
      <c r="A365" s="711"/>
      <c r="B365" s="711"/>
      <c r="C365" s="711"/>
      <c r="D365" s="711"/>
      <c r="E365" s="711"/>
      <c r="F365" s="1216"/>
      <c r="G365" s="711"/>
      <c r="H365" s="711"/>
      <c r="I365" s="711"/>
      <c r="J365" s="711"/>
      <c r="K365" s="711"/>
      <c r="L365" s="711"/>
      <c r="M365" s="711"/>
      <c r="N365" s="711"/>
      <c r="O365" s="711"/>
      <c r="P365" s="711"/>
      <c r="Q365" s="711"/>
      <c r="R365" s="711"/>
      <c r="S365" s="711"/>
      <c r="T365" s="711"/>
      <c r="U365" s="711"/>
      <c r="V365" s="711"/>
      <c r="W365" s="711"/>
      <c r="X365" s="711"/>
      <c r="Y365" s="711"/>
      <c r="Z365" s="711"/>
    </row>
    <row r="366" spans="1:26" ht="15">
      <c r="A366" s="711"/>
      <c r="B366" s="711"/>
      <c r="C366" s="711"/>
      <c r="D366" s="711"/>
      <c r="E366" s="711"/>
      <c r="F366" s="1216"/>
      <c r="G366" s="711"/>
      <c r="H366" s="711"/>
      <c r="I366" s="711"/>
      <c r="J366" s="711"/>
      <c r="K366" s="711"/>
      <c r="L366" s="711"/>
      <c r="M366" s="711"/>
      <c r="N366" s="711"/>
      <c r="O366" s="711"/>
      <c r="P366" s="711"/>
      <c r="Q366" s="711"/>
      <c r="R366" s="711"/>
      <c r="S366" s="711"/>
      <c r="T366" s="711"/>
      <c r="U366" s="711"/>
      <c r="V366" s="711"/>
      <c r="W366" s="711"/>
      <c r="X366" s="711"/>
      <c r="Y366" s="711"/>
      <c r="Z366" s="711"/>
    </row>
    <row r="367" spans="1:26" ht="15">
      <c r="A367" s="711"/>
      <c r="B367" s="711"/>
      <c r="C367" s="711"/>
      <c r="D367" s="711"/>
      <c r="E367" s="711"/>
      <c r="F367" s="1216"/>
      <c r="G367" s="711"/>
      <c r="H367" s="711"/>
      <c r="I367" s="711"/>
      <c r="J367" s="711"/>
      <c r="K367" s="711"/>
      <c r="L367" s="711"/>
      <c r="M367" s="711"/>
      <c r="N367" s="711"/>
      <c r="O367" s="711"/>
      <c r="P367" s="711"/>
      <c r="Q367" s="711"/>
      <c r="R367" s="711"/>
      <c r="S367" s="711"/>
      <c r="T367" s="711"/>
      <c r="U367" s="711"/>
      <c r="V367" s="711"/>
      <c r="W367" s="711"/>
      <c r="X367" s="711"/>
      <c r="Y367" s="711"/>
      <c r="Z367" s="711"/>
    </row>
    <row r="368" spans="1:26" ht="15">
      <c r="A368" s="711"/>
      <c r="B368" s="711"/>
      <c r="C368" s="711"/>
      <c r="D368" s="711"/>
      <c r="E368" s="711"/>
      <c r="F368" s="1216"/>
      <c r="G368" s="711"/>
      <c r="H368" s="711"/>
      <c r="I368" s="711"/>
      <c r="J368" s="711"/>
      <c r="K368" s="711"/>
      <c r="L368" s="711"/>
      <c r="M368" s="711"/>
      <c r="N368" s="711"/>
      <c r="O368" s="711"/>
      <c r="P368" s="711"/>
      <c r="Q368" s="711"/>
      <c r="R368" s="711"/>
      <c r="S368" s="711"/>
      <c r="T368" s="711"/>
      <c r="U368" s="711"/>
      <c r="V368" s="711"/>
      <c r="W368" s="711"/>
      <c r="X368" s="711"/>
      <c r="Y368" s="711"/>
      <c r="Z368" s="711"/>
    </row>
    <row r="369" spans="1:26" ht="15">
      <c r="A369" s="711"/>
      <c r="B369" s="711"/>
      <c r="C369" s="711"/>
      <c r="D369" s="711"/>
      <c r="E369" s="711"/>
      <c r="F369" s="1216"/>
      <c r="G369" s="711"/>
      <c r="H369" s="711"/>
      <c r="I369" s="711"/>
      <c r="J369" s="711"/>
      <c r="K369" s="711"/>
      <c r="L369" s="711"/>
      <c r="M369" s="711"/>
      <c r="N369" s="711"/>
      <c r="O369" s="711"/>
      <c r="P369" s="711"/>
      <c r="Q369" s="711"/>
      <c r="R369" s="711"/>
      <c r="S369" s="711"/>
      <c r="T369" s="711"/>
      <c r="U369" s="711"/>
      <c r="V369" s="711"/>
      <c r="W369" s="711"/>
      <c r="X369" s="711"/>
      <c r="Y369" s="711"/>
      <c r="Z369" s="711"/>
    </row>
    <row r="370" spans="1:26" ht="15">
      <c r="A370" s="711"/>
      <c r="B370" s="711"/>
      <c r="C370" s="711"/>
      <c r="D370" s="711"/>
      <c r="E370" s="711"/>
      <c r="F370" s="1216"/>
      <c r="G370" s="711"/>
      <c r="H370" s="711"/>
      <c r="I370" s="711"/>
      <c r="J370" s="711"/>
      <c r="K370" s="711"/>
      <c r="L370" s="711"/>
      <c r="M370" s="711"/>
      <c r="N370" s="711"/>
      <c r="O370" s="711"/>
      <c r="P370" s="711"/>
      <c r="Q370" s="711"/>
      <c r="R370" s="711"/>
      <c r="S370" s="711"/>
      <c r="T370" s="711"/>
      <c r="U370" s="711"/>
      <c r="V370" s="711"/>
      <c r="W370" s="711"/>
      <c r="X370" s="711"/>
      <c r="Y370" s="711"/>
      <c r="Z370" s="711"/>
    </row>
    <row r="371" spans="1:26" ht="15">
      <c r="A371" s="711"/>
      <c r="B371" s="711"/>
      <c r="C371" s="711"/>
      <c r="D371" s="711"/>
      <c r="E371" s="711"/>
      <c r="F371" s="1216"/>
      <c r="G371" s="711"/>
      <c r="H371" s="711"/>
      <c r="I371" s="711"/>
      <c r="J371" s="711"/>
      <c r="K371" s="711"/>
      <c r="L371" s="711"/>
      <c r="M371" s="711"/>
      <c r="N371" s="711"/>
      <c r="O371" s="711"/>
      <c r="P371" s="711"/>
      <c r="Q371" s="711"/>
      <c r="R371" s="711"/>
      <c r="S371" s="711"/>
      <c r="T371" s="711"/>
      <c r="U371" s="711"/>
      <c r="V371" s="711"/>
      <c r="W371" s="711"/>
      <c r="X371" s="711"/>
      <c r="Y371" s="711"/>
      <c r="Z371" s="711"/>
    </row>
    <row r="372" spans="1:26" ht="15">
      <c r="A372" s="711"/>
      <c r="B372" s="711"/>
      <c r="C372" s="711"/>
      <c r="D372" s="711"/>
      <c r="E372" s="711"/>
      <c r="F372" s="1216"/>
      <c r="G372" s="711"/>
      <c r="H372" s="711"/>
      <c r="I372" s="711"/>
      <c r="J372" s="711"/>
      <c r="K372" s="711"/>
      <c r="L372" s="711"/>
      <c r="M372" s="711"/>
      <c r="N372" s="711"/>
      <c r="O372" s="711"/>
      <c r="P372" s="711"/>
      <c r="Q372" s="711"/>
      <c r="R372" s="711"/>
      <c r="S372" s="711"/>
      <c r="T372" s="711"/>
      <c r="U372" s="711"/>
      <c r="V372" s="711"/>
      <c r="W372" s="711"/>
      <c r="X372" s="711"/>
      <c r="Y372" s="711"/>
      <c r="Z372" s="711"/>
    </row>
    <row r="373" spans="1:26" ht="15">
      <c r="A373" s="711"/>
      <c r="B373" s="711"/>
      <c r="C373" s="711"/>
      <c r="D373" s="711"/>
      <c r="E373" s="711"/>
      <c r="F373" s="1216"/>
      <c r="G373" s="711"/>
      <c r="H373" s="711"/>
      <c r="I373" s="711"/>
      <c r="J373" s="711"/>
      <c r="K373" s="711"/>
      <c r="L373" s="711"/>
      <c r="M373" s="711"/>
      <c r="N373" s="711"/>
      <c r="O373" s="711"/>
      <c r="P373" s="711"/>
      <c r="Q373" s="711"/>
      <c r="R373" s="711"/>
      <c r="S373" s="711"/>
      <c r="T373" s="711"/>
      <c r="U373" s="711"/>
      <c r="V373" s="711"/>
      <c r="W373" s="711"/>
      <c r="X373" s="711"/>
      <c r="Y373" s="711"/>
      <c r="Z373" s="711"/>
    </row>
    <row r="374" spans="1:26" ht="15">
      <c r="A374" s="711"/>
      <c r="B374" s="711"/>
      <c r="C374" s="711"/>
      <c r="D374" s="711"/>
      <c r="E374" s="711"/>
      <c r="F374" s="1216"/>
      <c r="G374" s="711"/>
      <c r="H374" s="711"/>
      <c r="I374" s="711"/>
      <c r="J374" s="711"/>
      <c r="K374" s="711"/>
      <c r="L374" s="711"/>
      <c r="M374" s="711"/>
      <c r="N374" s="711"/>
      <c r="O374" s="711"/>
      <c r="P374" s="711"/>
      <c r="Q374" s="711"/>
      <c r="R374" s="711"/>
      <c r="S374" s="711"/>
      <c r="T374" s="711"/>
      <c r="U374" s="711"/>
      <c r="V374" s="711"/>
      <c r="W374" s="711"/>
      <c r="X374" s="711"/>
      <c r="Y374" s="711"/>
      <c r="Z374" s="711"/>
    </row>
    <row r="375" spans="1:26" ht="15">
      <c r="A375" s="711"/>
      <c r="B375" s="711"/>
      <c r="C375" s="711"/>
      <c r="D375" s="711"/>
      <c r="E375" s="711"/>
      <c r="F375" s="1216"/>
      <c r="G375" s="711"/>
      <c r="H375" s="711"/>
      <c r="I375" s="711"/>
      <c r="J375" s="711"/>
      <c r="K375" s="711"/>
      <c r="L375" s="711"/>
      <c r="M375" s="711"/>
      <c r="N375" s="711"/>
      <c r="O375" s="711"/>
      <c r="P375" s="711"/>
      <c r="Q375" s="711"/>
      <c r="R375" s="711"/>
      <c r="S375" s="711"/>
      <c r="T375" s="711"/>
      <c r="U375" s="711"/>
      <c r="V375" s="711"/>
      <c r="W375" s="711"/>
      <c r="X375" s="711"/>
      <c r="Y375" s="711"/>
      <c r="Z375" s="711"/>
    </row>
    <row r="376" spans="1:26" ht="15">
      <c r="A376" s="711"/>
      <c r="B376" s="711"/>
      <c r="C376" s="711"/>
      <c r="D376" s="711"/>
      <c r="E376" s="711"/>
      <c r="F376" s="1216"/>
      <c r="G376" s="711"/>
      <c r="H376" s="711"/>
      <c r="I376" s="711"/>
      <c r="J376" s="711"/>
      <c r="K376" s="711"/>
      <c r="L376" s="711"/>
      <c r="M376" s="711"/>
      <c r="N376" s="711"/>
      <c r="O376" s="711"/>
      <c r="P376" s="711"/>
      <c r="Q376" s="711"/>
      <c r="R376" s="711"/>
      <c r="S376" s="711"/>
      <c r="T376" s="711"/>
      <c r="U376" s="711"/>
      <c r="V376" s="711"/>
      <c r="W376" s="711"/>
      <c r="X376" s="711"/>
      <c r="Y376" s="711"/>
      <c r="Z376" s="711"/>
    </row>
    <row r="377" spans="1:26" ht="15">
      <c r="A377" s="711"/>
      <c r="B377" s="711"/>
      <c r="C377" s="711"/>
      <c r="D377" s="711"/>
      <c r="E377" s="711"/>
      <c r="F377" s="1216"/>
      <c r="G377" s="711"/>
      <c r="H377" s="711"/>
      <c r="I377" s="711"/>
      <c r="J377" s="711"/>
      <c r="K377" s="711"/>
      <c r="L377" s="711"/>
      <c r="M377" s="711"/>
      <c r="N377" s="711"/>
      <c r="O377" s="711"/>
      <c r="P377" s="711"/>
      <c r="Q377" s="711"/>
      <c r="R377" s="711"/>
      <c r="S377" s="711"/>
      <c r="T377" s="711"/>
      <c r="U377" s="711"/>
      <c r="V377" s="711"/>
      <c r="W377" s="711"/>
      <c r="X377" s="711"/>
      <c r="Y377" s="711"/>
      <c r="Z377" s="711"/>
    </row>
    <row r="378" spans="1:26" ht="15">
      <c r="A378" s="711"/>
      <c r="B378" s="711"/>
      <c r="C378" s="711"/>
      <c r="D378" s="711"/>
      <c r="E378" s="711"/>
      <c r="F378" s="1216"/>
      <c r="G378" s="711"/>
      <c r="H378" s="711"/>
      <c r="I378" s="711"/>
      <c r="J378" s="711"/>
      <c r="K378" s="711"/>
      <c r="L378" s="711"/>
      <c r="M378" s="711"/>
      <c r="N378" s="711"/>
      <c r="O378" s="711"/>
      <c r="P378" s="711"/>
      <c r="Q378" s="711"/>
      <c r="R378" s="711"/>
      <c r="S378" s="711"/>
      <c r="T378" s="711"/>
      <c r="U378" s="711"/>
      <c r="V378" s="711"/>
      <c r="W378" s="711"/>
      <c r="X378" s="711"/>
      <c r="Y378" s="711"/>
      <c r="Z378" s="711"/>
    </row>
    <row r="379" spans="1:26" ht="15">
      <c r="A379" s="711"/>
      <c r="B379" s="711"/>
      <c r="C379" s="711"/>
      <c r="D379" s="711"/>
      <c r="E379" s="711"/>
      <c r="F379" s="1216"/>
      <c r="G379" s="711"/>
      <c r="H379" s="711"/>
      <c r="I379" s="711"/>
      <c r="J379" s="711"/>
      <c r="K379" s="711"/>
      <c r="L379" s="711"/>
      <c r="M379" s="711"/>
      <c r="N379" s="711"/>
      <c r="O379" s="711"/>
      <c r="P379" s="711"/>
      <c r="Q379" s="711"/>
      <c r="R379" s="711"/>
      <c r="S379" s="711"/>
      <c r="T379" s="711"/>
      <c r="U379" s="711"/>
      <c r="V379" s="711"/>
      <c r="W379" s="711"/>
      <c r="X379" s="711"/>
      <c r="Y379" s="711"/>
      <c r="Z379" s="711"/>
    </row>
    <row r="380" spans="1:26" ht="15">
      <c r="A380" s="711"/>
      <c r="B380" s="711"/>
      <c r="C380" s="711"/>
      <c r="D380" s="711"/>
      <c r="E380" s="711"/>
      <c r="F380" s="1216"/>
      <c r="G380" s="711"/>
      <c r="H380" s="711"/>
      <c r="I380" s="711"/>
      <c r="J380" s="711"/>
      <c r="K380" s="711"/>
      <c r="L380" s="711"/>
      <c r="M380" s="711"/>
      <c r="N380" s="711"/>
      <c r="O380" s="711"/>
      <c r="P380" s="711"/>
      <c r="Q380" s="711"/>
      <c r="R380" s="711"/>
      <c r="S380" s="711"/>
      <c r="T380" s="711"/>
      <c r="U380" s="711"/>
      <c r="V380" s="711"/>
      <c r="W380" s="711"/>
      <c r="X380" s="711"/>
      <c r="Y380" s="711"/>
      <c r="Z380" s="711"/>
    </row>
    <row r="381" spans="1:26" ht="15">
      <c r="A381" s="711"/>
      <c r="B381" s="711"/>
      <c r="C381" s="711"/>
      <c r="D381" s="711"/>
      <c r="E381" s="711"/>
      <c r="F381" s="1216"/>
      <c r="G381" s="711"/>
      <c r="H381" s="711"/>
      <c r="I381" s="711"/>
      <c r="J381" s="711"/>
      <c r="K381" s="711"/>
      <c r="L381" s="711"/>
      <c r="M381" s="711"/>
      <c r="N381" s="711"/>
      <c r="O381" s="711"/>
      <c r="P381" s="711"/>
      <c r="Q381" s="711"/>
      <c r="R381" s="711"/>
      <c r="S381" s="711"/>
      <c r="T381" s="711"/>
      <c r="U381" s="711"/>
      <c r="V381" s="711"/>
      <c r="W381" s="711"/>
      <c r="X381" s="711"/>
      <c r="Y381" s="711"/>
      <c r="Z381" s="711"/>
    </row>
    <row r="382" spans="1:26" ht="15">
      <c r="A382" s="711"/>
      <c r="B382" s="711"/>
      <c r="C382" s="711"/>
      <c r="D382" s="711"/>
      <c r="E382" s="711"/>
      <c r="F382" s="1216"/>
      <c r="G382" s="711"/>
      <c r="H382" s="711"/>
      <c r="I382" s="711"/>
      <c r="J382" s="711"/>
      <c r="K382" s="711"/>
      <c r="L382" s="711"/>
      <c r="M382" s="711"/>
      <c r="N382" s="711"/>
      <c r="O382" s="711"/>
      <c r="P382" s="711"/>
      <c r="Q382" s="711"/>
      <c r="R382" s="711"/>
      <c r="S382" s="711"/>
      <c r="T382" s="711"/>
      <c r="U382" s="711"/>
      <c r="V382" s="711"/>
      <c r="W382" s="711"/>
      <c r="X382" s="711"/>
      <c r="Y382" s="711"/>
      <c r="Z382" s="711"/>
    </row>
    <row r="383" spans="1:26" ht="15">
      <c r="A383" s="711"/>
      <c r="B383" s="711"/>
      <c r="C383" s="711"/>
      <c r="D383" s="711"/>
      <c r="E383" s="711"/>
      <c r="F383" s="1216"/>
      <c r="G383" s="711"/>
      <c r="H383" s="711"/>
      <c r="I383" s="711"/>
      <c r="J383" s="711"/>
      <c r="K383" s="711"/>
      <c r="L383" s="711"/>
      <c r="M383" s="711"/>
      <c r="N383" s="711"/>
      <c r="O383" s="711"/>
      <c r="P383" s="711"/>
      <c r="Q383" s="711"/>
      <c r="R383" s="711"/>
      <c r="S383" s="711"/>
      <c r="T383" s="711"/>
      <c r="U383" s="711"/>
      <c r="V383" s="711"/>
      <c r="W383" s="711"/>
      <c r="X383" s="711"/>
      <c r="Y383" s="711"/>
      <c r="Z383" s="711"/>
    </row>
    <row r="384" spans="1:26" ht="15">
      <c r="A384" s="711"/>
      <c r="B384" s="711"/>
      <c r="C384" s="711"/>
      <c r="D384" s="711"/>
      <c r="E384" s="711"/>
      <c r="F384" s="1216"/>
      <c r="G384" s="711"/>
      <c r="H384" s="711"/>
      <c r="I384" s="711"/>
      <c r="J384" s="711"/>
      <c r="K384" s="711"/>
      <c r="L384" s="711"/>
      <c r="M384" s="711"/>
      <c r="N384" s="711"/>
      <c r="O384" s="711"/>
      <c r="P384" s="711"/>
      <c r="Q384" s="711"/>
      <c r="R384" s="711"/>
      <c r="S384" s="711"/>
      <c r="T384" s="711"/>
      <c r="U384" s="711"/>
      <c r="V384" s="711"/>
      <c r="W384" s="711"/>
      <c r="X384" s="711"/>
      <c r="Y384" s="711"/>
      <c r="Z384" s="711"/>
    </row>
    <row r="385" spans="1:26" ht="15">
      <c r="A385" s="711"/>
      <c r="B385" s="711"/>
      <c r="C385" s="711"/>
      <c r="D385" s="711"/>
      <c r="E385" s="711"/>
      <c r="F385" s="1216"/>
      <c r="G385" s="711"/>
      <c r="H385" s="711"/>
      <c r="I385" s="711"/>
      <c r="J385" s="711"/>
      <c r="K385" s="711"/>
      <c r="L385" s="711"/>
      <c r="M385" s="711"/>
      <c r="N385" s="711"/>
      <c r="O385" s="711"/>
      <c r="P385" s="711"/>
      <c r="Q385" s="711"/>
      <c r="R385" s="711"/>
      <c r="S385" s="711"/>
      <c r="T385" s="711"/>
      <c r="U385" s="711"/>
      <c r="V385" s="711"/>
      <c r="W385" s="711"/>
      <c r="X385" s="711"/>
      <c r="Y385" s="711"/>
      <c r="Z385" s="711"/>
    </row>
    <row r="386" spans="1:26" ht="15">
      <c r="A386" s="711"/>
      <c r="B386" s="711"/>
      <c r="C386" s="711"/>
      <c r="D386" s="711"/>
      <c r="E386" s="711"/>
      <c r="F386" s="1216"/>
      <c r="G386" s="711"/>
      <c r="H386" s="711"/>
      <c r="I386" s="711"/>
      <c r="J386" s="711"/>
      <c r="K386" s="711"/>
      <c r="L386" s="711"/>
      <c r="M386" s="711"/>
      <c r="N386" s="711"/>
      <c r="O386" s="711"/>
      <c r="P386" s="711"/>
      <c r="Q386" s="711"/>
      <c r="R386" s="711"/>
      <c r="S386" s="711"/>
      <c r="T386" s="711"/>
      <c r="U386" s="711"/>
      <c r="V386" s="711"/>
      <c r="W386" s="711"/>
      <c r="X386" s="711"/>
      <c r="Y386" s="711"/>
      <c r="Z386" s="711"/>
    </row>
    <row r="387" spans="1:26" ht="15">
      <c r="A387" s="711"/>
      <c r="B387" s="711"/>
      <c r="C387" s="711"/>
      <c r="D387" s="711"/>
      <c r="E387" s="711"/>
      <c r="F387" s="1216"/>
      <c r="G387" s="711"/>
      <c r="H387" s="711"/>
      <c r="I387" s="711"/>
      <c r="J387" s="711"/>
      <c r="K387" s="711"/>
      <c r="L387" s="711"/>
      <c r="M387" s="711"/>
      <c r="N387" s="711"/>
      <c r="O387" s="711"/>
      <c r="P387" s="711"/>
      <c r="Q387" s="711"/>
      <c r="R387" s="711"/>
      <c r="S387" s="711"/>
      <c r="T387" s="711"/>
      <c r="U387" s="711"/>
      <c r="V387" s="711"/>
      <c r="W387" s="711"/>
      <c r="X387" s="711"/>
      <c r="Y387" s="711"/>
      <c r="Z387" s="711"/>
    </row>
    <row r="388" spans="1:26" ht="15">
      <c r="A388" s="711"/>
      <c r="B388" s="711"/>
      <c r="C388" s="711"/>
      <c r="D388" s="711"/>
      <c r="E388" s="711"/>
      <c r="F388" s="1216"/>
      <c r="G388" s="711"/>
      <c r="H388" s="711"/>
      <c r="I388" s="711"/>
      <c r="J388" s="711"/>
      <c r="K388" s="711"/>
      <c r="L388" s="711"/>
      <c r="M388" s="711"/>
      <c r="N388" s="711"/>
      <c r="O388" s="711"/>
      <c r="P388" s="711"/>
      <c r="Q388" s="711"/>
      <c r="R388" s="711"/>
      <c r="S388" s="711"/>
      <c r="T388" s="711"/>
      <c r="U388" s="711"/>
      <c r="V388" s="711"/>
      <c r="W388" s="711"/>
      <c r="X388" s="711"/>
      <c r="Y388" s="711"/>
      <c r="Z388" s="711"/>
    </row>
    <row r="389" spans="1:26" ht="15">
      <c r="A389" s="711"/>
      <c r="B389" s="711"/>
      <c r="C389" s="711"/>
      <c r="D389" s="711"/>
      <c r="E389" s="711"/>
      <c r="F389" s="1216"/>
      <c r="G389" s="711"/>
      <c r="H389" s="711"/>
      <c r="I389" s="711"/>
      <c r="J389" s="711"/>
      <c r="K389" s="711"/>
      <c r="L389" s="711"/>
      <c r="M389" s="711"/>
      <c r="N389" s="711"/>
      <c r="O389" s="711"/>
      <c r="P389" s="711"/>
      <c r="Q389" s="711"/>
      <c r="R389" s="711"/>
      <c r="S389" s="711"/>
      <c r="T389" s="711"/>
      <c r="U389" s="711"/>
      <c r="V389" s="711"/>
      <c r="W389" s="711"/>
      <c r="X389" s="711"/>
      <c r="Y389" s="711"/>
      <c r="Z389" s="711"/>
    </row>
    <row r="390" spans="1:26" ht="15">
      <c r="A390" s="711"/>
      <c r="B390" s="711"/>
      <c r="C390" s="711"/>
      <c r="D390" s="711"/>
      <c r="E390" s="711"/>
      <c r="F390" s="1216"/>
      <c r="G390" s="711"/>
      <c r="H390" s="711"/>
      <c r="I390" s="711"/>
      <c r="J390" s="711"/>
      <c r="K390" s="711"/>
      <c r="L390" s="711"/>
      <c r="M390" s="711"/>
      <c r="N390" s="711"/>
      <c r="O390" s="711"/>
      <c r="P390" s="711"/>
      <c r="Q390" s="711"/>
      <c r="R390" s="711"/>
      <c r="S390" s="711"/>
      <c r="T390" s="711"/>
      <c r="U390" s="711"/>
      <c r="V390" s="711"/>
      <c r="W390" s="711"/>
      <c r="X390" s="711"/>
      <c r="Y390" s="711"/>
      <c r="Z390" s="711"/>
    </row>
    <row r="391" spans="1:26" ht="15">
      <c r="A391" s="711"/>
      <c r="B391" s="711"/>
      <c r="C391" s="711"/>
      <c r="D391" s="711"/>
      <c r="E391" s="711"/>
      <c r="F391" s="1216"/>
      <c r="G391" s="711"/>
      <c r="H391" s="711"/>
      <c r="I391" s="711"/>
      <c r="J391" s="711"/>
      <c r="K391" s="711"/>
      <c r="L391" s="711"/>
      <c r="M391" s="711"/>
      <c r="N391" s="711"/>
      <c r="O391" s="711"/>
      <c r="P391" s="711"/>
      <c r="Q391" s="711"/>
      <c r="R391" s="711"/>
      <c r="S391" s="711"/>
      <c r="T391" s="711"/>
      <c r="U391" s="711"/>
      <c r="V391" s="711"/>
      <c r="W391" s="711"/>
      <c r="X391" s="711"/>
      <c r="Y391" s="711"/>
      <c r="Z391" s="711"/>
    </row>
    <row r="392" spans="1:26" ht="15">
      <c r="A392" s="711"/>
      <c r="B392" s="711"/>
      <c r="C392" s="711"/>
      <c r="D392" s="711"/>
      <c r="E392" s="711"/>
      <c r="F392" s="1216"/>
      <c r="G392" s="711"/>
      <c r="H392" s="711"/>
      <c r="I392" s="711"/>
      <c r="J392" s="711"/>
      <c r="K392" s="711"/>
      <c r="L392" s="711"/>
      <c r="M392" s="711"/>
      <c r="N392" s="711"/>
      <c r="O392" s="711"/>
      <c r="P392" s="711"/>
      <c r="Q392" s="711"/>
      <c r="R392" s="711"/>
      <c r="S392" s="711"/>
      <c r="T392" s="711"/>
      <c r="U392" s="711"/>
      <c r="V392" s="711"/>
      <c r="W392" s="711"/>
      <c r="X392" s="711"/>
      <c r="Y392" s="711"/>
      <c r="Z392" s="711"/>
    </row>
    <row r="393" spans="1:26" ht="15">
      <c r="A393" s="711"/>
      <c r="B393" s="711"/>
      <c r="C393" s="711"/>
      <c r="D393" s="711"/>
      <c r="E393" s="711"/>
      <c r="F393" s="1216"/>
      <c r="G393" s="711"/>
      <c r="H393" s="711"/>
      <c r="I393" s="711"/>
      <c r="J393" s="711"/>
      <c r="K393" s="711"/>
      <c r="L393" s="711"/>
      <c r="M393" s="711"/>
      <c r="N393" s="711"/>
      <c r="O393" s="711"/>
      <c r="P393" s="711"/>
      <c r="Q393" s="711"/>
      <c r="R393" s="711"/>
      <c r="S393" s="711"/>
      <c r="T393" s="711"/>
      <c r="U393" s="711"/>
      <c r="V393" s="711"/>
      <c r="W393" s="711"/>
      <c r="X393" s="711"/>
      <c r="Y393" s="711"/>
      <c r="Z393" s="711"/>
    </row>
    <row r="394" spans="1:26" ht="15">
      <c r="A394" s="711"/>
      <c r="B394" s="711"/>
      <c r="C394" s="711"/>
      <c r="D394" s="711"/>
      <c r="E394" s="711"/>
      <c r="F394" s="1216"/>
      <c r="G394" s="711"/>
      <c r="H394" s="711"/>
      <c r="I394" s="711"/>
      <c r="J394" s="711"/>
      <c r="K394" s="711"/>
      <c r="L394" s="711"/>
      <c r="M394" s="711"/>
      <c r="N394" s="711"/>
      <c r="O394" s="711"/>
      <c r="P394" s="711"/>
      <c r="Q394" s="711"/>
      <c r="R394" s="711"/>
      <c r="S394" s="711"/>
      <c r="T394" s="711"/>
      <c r="U394" s="711"/>
      <c r="V394" s="711"/>
      <c r="W394" s="711"/>
      <c r="X394" s="711"/>
      <c r="Y394" s="711"/>
      <c r="Z394" s="711"/>
    </row>
    <row r="395" spans="1:26" ht="15">
      <c r="A395" s="711"/>
      <c r="B395" s="711"/>
      <c r="C395" s="711"/>
      <c r="D395" s="711"/>
      <c r="E395" s="711"/>
      <c r="F395" s="1216"/>
      <c r="G395" s="711"/>
      <c r="H395" s="711"/>
      <c r="I395" s="711"/>
      <c r="J395" s="711"/>
      <c r="K395" s="711"/>
      <c r="L395" s="711"/>
      <c r="M395" s="711"/>
      <c r="N395" s="711"/>
      <c r="O395" s="711"/>
      <c r="P395" s="711"/>
      <c r="Q395" s="711"/>
      <c r="R395" s="711"/>
      <c r="S395" s="711"/>
      <c r="T395" s="711"/>
      <c r="U395" s="711"/>
      <c r="V395" s="711"/>
      <c r="W395" s="711"/>
      <c r="X395" s="711"/>
      <c r="Y395" s="711"/>
      <c r="Z395" s="711"/>
    </row>
    <row r="396" spans="1:26" ht="15">
      <c r="A396" s="711"/>
      <c r="B396" s="711"/>
      <c r="C396" s="711"/>
      <c r="D396" s="711"/>
      <c r="E396" s="711"/>
      <c r="F396" s="1216"/>
      <c r="G396" s="711"/>
      <c r="H396" s="711"/>
      <c r="I396" s="711"/>
      <c r="J396" s="711"/>
      <c r="K396" s="711"/>
      <c r="L396" s="711"/>
      <c r="M396" s="711"/>
      <c r="N396" s="711"/>
      <c r="O396" s="711"/>
      <c r="P396" s="711"/>
      <c r="Q396" s="711"/>
      <c r="R396" s="711"/>
      <c r="S396" s="711"/>
      <c r="T396" s="711"/>
      <c r="U396" s="711"/>
      <c r="V396" s="711"/>
      <c r="W396" s="711"/>
      <c r="X396" s="711"/>
      <c r="Y396" s="711"/>
      <c r="Z396" s="711"/>
    </row>
    <row r="397" spans="1:26" ht="15">
      <c r="A397" s="711"/>
      <c r="B397" s="711"/>
      <c r="C397" s="711"/>
      <c r="D397" s="711"/>
      <c r="E397" s="711"/>
      <c r="F397" s="1216"/>
      <c r="G397" s="711"/>
      <c r="H397" s="711"/>
      <c r="I397" s="711"/>
      <c r="J397" s="711"/>
      <c r="K397" s="711"/>
      <c r="L397" s="711"/>
      <c r="M397" s="711"/>
      <c r="N397" s="711"/>
      <c r="O397" s="711"/>
      <c r="P397" s="711"/>
      <c r="Q397" s="711"/>
      <c r="R397" s="711"/>
      <c r="S397" s="711"/>
      <c r="T397" s="711"/>
      <c r="U397" s="711"/>
      <c r="V397" s="711"/>
      <c r="W397" s="711"/>
      <c r="X397" s="711"/>
      <c r="Y397" s="711"/>
      <c r="Z397" s="711"/>
    </row>
    <row r="398" spans="1:26" ht="15">
      <c r="A398" s="711"/>
      <c r="B398" s="711"/>
      <c r="C398" s="711"/>
      <c r="D398" s="711"/>
      <c r="E398" s="711"/>
      <c r="F398" s="1216"/>
      <c r="G398" s="711"/>
      <c r="H398" s="711"/>
      <c r="I398" s="711"/>
      <c r="J398" s="711"/>
      <c r="K398" s="711"/>
      <c r="L398" s="711"/>
      <c r="M398" s="711"/>
      <c r="N398" s="711"/>
      <c r="O398" s="711"/>
      <c r="P398" s="711"/>
      <c r="Q398" s="711"/>
      <c r="R398" s="711"/>
      <c r="S398" s="711"/>
      <c r="T398" s="711"/>
      <c r="U398" s="711"/>
      <c r="V398" s="711"/>
      <c r="W398" s="711"/>
      <c r="X398" s="711"/>
      <c r="Y398" s="711"/>
      <c r="Z398" s="711"/>
    </row>
    <row r="399" spans="1:26" ht="15">
      <c r="A399" s="711"/>
      <c r="B399" s="711"/>
      <c r="C399" s="711"/>
      <c r="D399" s="711"/>
      <c r="E399" s="711"/>
      <c r="F399" s="1216"/>
      <c r="G399" s="711"/>
      <c r="H399" s="711"/>
      <c r="I399" s="711"/>
      <c r="J399" s="711"/>
      <c r="K399" s="711"/>
      <c r="L399" s="711"/>
      <c r="M399" s="711"/>
      <c r="N399" s="711"/>
      <c r="O399" s="711"/>
      <c r="P399" s="711"/>
      <c r="Q399" s="711"/>
      <c r="R399" s="711"/>
      <c r="S399" s="711"/>
      <c r="T399" s="711"/>
      <c r="U399" s="711"/>
      <c r="V399" s="711"/>
      <c r="W399" s="711"/>
      <c r="X399" s="711"/>
      <c r="Y399" s="711"/>
      <c r="Z399" s="711"/>
    </row>
    <row r="400" spans="1:26" ht="15">
      <c r="A400" s="711"/>
      <c r="B400" s="711"/>
      <c r="C400" s="711"/>
      <c r="D400" s="711"/>
      <c r="E400" s="711"/>
      <c r="F400" s="1216"/>
      <c r="G400" s="711"/>
      <c r="H400" s="711"/>
      <c r="I400" s="711"/>
      <c r="J400" s="711"/>
      <c r="K400" s="711"/>
      <c r="L400" s="711"/>
      <c r="M400" s="711"/>
      <c r="N400" s="711"/>
      <c r="O400" s="711"/>
      <c r="P400" s="711"/>
      <c r="Q400" s="711"/>
      <c r="R400" s="711"/>
      <c r="S400" s="711"/>
      <c r="T400" s="711"/>
      <c r="U400" s="711"/>
      <c r="V400" s="711"/>
      <c r="W400" s="711"/>
      <c r="X400" s="711"/>
      <c r="Y400" s="711"/>
      <c r="Z400" s="711"/>
    </row>
    <row r="401" spans="1:26" ht="15">
      <c r="A401" s="711"/>
      <c r="B401" s="711"/>
      <c r="C401" s="711"/>
      <c r="D401" s="711"/>
      <c r="E401" s="711"/>
      <c r="F401" s="1216"/>
      <c r="G401" s="711"/>
      <c r="H401" s="711"/>
      <c r="I401" s="711"/>
      <c r="J401" s="711"/>
      <c r="K401" s="711"/>
      <c r="L401" s="711"/>
      <c r="M401" s="711"/>
      <c r="N401" s="711"/>
      <c r="O401" s="711"/>
      <c r="P401" s="711"/>
      <c r="Q401" s="711"/>
      <c r="R401" s="711"/>
      <c r="S401" s="711"/>
      <c r="T401" s="711"/>
      <c r="U401" s="711"/>
      <c r="V401" s="711"/>
      <c r="W401" s="711"/>
      <c r="X401" s="711"/>
      <c r="Y401" s="711"/>
      <c r="Z401" s="711"/>
    </row>
    <row r="402" spans="1:26" ht="15">
      <c r="A402" s="711"/>
      <c r="B402" s="711"/>
      <c r="C402" s="711"/>
      <c r="D402" s="711"/>
      <c r="E402" s="711"/>
      <c r="F402" s="1216"/>
      <c r="G402" s="711"/>
      <c r="H402" s="711"/>
      <c r="I402" s="711"/>
      <c r="J402" s="711"/>
      <c r="K402" s="711"/>
      <c r="L402" s="711"/>
      <c r="M402" s="711"/>
      <c r="N402" s="711"/>
      <c r="O402" s="711"/>
      <c r="P402" s="711"/>
      <c r="Q402" s="711"/>
      <c r="R402" s="711"/>
      <c r="S402" s="711"/>
      <c r="T402" s="711"/>
      <c r="U402" s="711"/>
      <c r="V402" s="711"/>
      <c r="W402" s="711"/>
      <c r="X402" s="711"/>
      <c r="Y402" s="711"/>
      <c r="Z402" s="711"/>
    </row>
    <row r="403" spans="1:26" ht="15">
      <c r="A403" s="711"/>
      <c r="B403" s="711"/>
      <c r="C403" s="711"/>
      <c r="D403" s="711"/>
      <c r="E403" s="711"/>
      <c r="F403" s="1216"/>
      <c r="G403" s="711"/>
      <c r="H403" s="711"/>
      <c r="I403" s="711"/>
      <c r="J403" s="711"/>
      <c r="K403" s="711"/>
      <c r="L403" s="711"/>
      <c r="M403" s="711"/>
      <c r="N403" s="711"/>
      <c r="O403" s="711"/>
      <c r="P403" s="711"/>
      <c r="Q403" s="711"/>
      <c r="R403" s="711"/>
      <c r="S403" s="711"/>
      <c r="T403" s="711"/>
      <c r="U403" s="711"/>
      <c r="V403" s="711"/>
      <c r="W403" s="711"/>
      <c r="X403" s="711"/>
      <c r="Y403" s="711"/>
      <c r="Z403" s="711"/>
    </row>
    <row r="404" spans="1:26" ht="15">
      <c r="A404" s="711"/>
      <c r="B404" s="711"/>
      <c r="C404" s="711"/>
      <c r="D404" s="711"/>
      <c r="E404" s="711"/>
      <c r="F404" s="1216"/>
      <c r="G404" s="711"/>
      <c r="H404" s="711"/>
      <c r="I404" s="711"/>
      <c r="J404" s="711"/>
      <c r="K404" s="711"/>
      <c r="L404" s="711"/>
      <c r="M404" s="711"/>
      <c r="N404" s="711"/>
      <c r="O404" s="711"/>
      <c r="P404" s="711"/>
      <c r="Q404" s="711"/>
      <c r="R404" s="711"/>
      <c r="S404" s="711"/>
      <c r="T404" s="711"/>
      <c r="U404" s="711"/>
      <c r="V404" s="711"/>
      <c r="W404" s="711"/>
      <c r="X404" s="711"/>
      <c r="Y404" s="711"/>
      <c r="Z404" s="711"/>
    </row>
    <row r="405" spans="1:26" ht="15">
      <c r="A405" s="711"/>
      <c r="B405" s="711"/>
      <c r="C405" s="711"/>
      <c r="D405" s="711"/>
      <c r="E405" s="711"/>
      <c r="F405" s="1216"/>
      <c r="G405" s="711"/>
      <c r="H405" s="711"/>
      <c r="I405" s="711"/>
      <c r="J405" s="711"/>
      <c r="K405" s="711"/>
      <c r="L405" s="711"/>
      <c r="M405" s="711"/>
      <c r="N405" s="711"/>
      <c r="O405" s="711"/>
      <c r="P405" s="711"/>
      <c r="Q405" s="711"/>
      <c r="R405" s="711"/>
      <c r="S405" s="711"/>
      <c r="T405" s="711"/>
      <c r="U405" s="711"/>
      <c r="V405" s="711"/>
      <c r="W405" s="711"/>
      <c r="X405" s="711"/>
      <c r="Y405" s="711"/>
      <c r="Z405" s="711"/>
    </row>
    <row r="406" spans="1:26" ht="15">
      <c r="A406" s="711"/>
      <c r="B406" s="711"/>
      <c r="C406" s="711"/>
      <c r="D406" s="711"/>
      <c r="E406" s="711"/>
      <c r="F406" s="1216"/>
      <c r="G406" s="711"/>
      <c r="H406" s="711"/>
      <c r="I406" s="711"/>
      <c r="J406" s="711"/>
      <c r="K406" s="711"/>
      <c r="L406" s="711"/>
      <c r="M406" s="711"/>
      <c r="N406" s="711"/>
      <c r="O406" s="711"/>
      <c r="P406" s="711"/>
      <c r="Q406" s="711"/>
      <c r="R406" s="711"/>
      <c r="S406" s="711"/>
      <c r="T406" s="711"/>
      <c r="U406" s="711"/>
      <c r="V406" s="711"/>
      <c r="W406" s="711"/>
      <c r="X406" s="711"/>
      <c r="Y406" s="711"/>
      <c r="Z406" s="711"/>
    </row>
    <row r="407" spans="1:26" ht="15">
      <c r="A407" s="711"/>
      <c r="B407" s="711"/>
      <c r="C407" s="711"/>
      <c r="D407" s="711"/>
      <c r="E407" s="711"/>
      <c r="F407" s="1216"/>
      <c r="G407" s="711"/>
      <c r="H407" s="711"/>
      <c r="I407" s="711"/>
      <c r="J407" s="711"/>
      <c r="K407" s="711"/>
      <c r="L407" s="711"/>
      <c r="M407" s="711"/>
      <c r="N407" s="711"/>
      <c r="O407" s="711"/>
      <c r="P407" s="711"/>
      <c r="Q407" s="711"/>
      <c r="R407" s="711"/>
      <c r="S407" s="711"/>
      <c r="T407" s="711"/>
      <c r="U407" s="711"/>
      <c r="V407" s="711"/>
      <c r="W407" s="711"/>
      <c r="X407" s="711"/>
      <c r="Y407" s="711"/>
      <c r="Z407" s="711"/>
    </row>
    <row r="408" spans="1:26" ht="15">
      <c r="A408" s="711"/>
      <c r="B408" s="711"/>
      <c r="C408" s="711"/>
      <c r="D408" s="711"/>
      <c r="E408" s="711"/>
      <c r="F408" s="1216"/>
      <c r="G408" s="711"/>
      <c r="H408" s="711"/>
      <c r="I408" s="711"/>
      <c r="J408" s="711"/>
      <c r="K408" s="711"/>
      <c r="L408" s="711"/>
      <c r="M408" s="711"/>
      <c r="N408" s="711"/>
      <c r="O408" s="711"/>
      <c r="P408" s="711"/>
      <c r="Q408" s="711"/>
      <c r="R408" s="711"/>
      <c r="S408" s="711"/>
      <c r="T408" s="711"/>
      <c r="U408" s="711"/>
      <c r="V408" s="711"/>
      <c r="W408" s="711"/>
      <c r="X408" s="711"/>
      <c r="Y408" s="711"/>
      <c r="Z408" s="711"/>
    </row>
    <row r="409" spans="1:26" ht="15">
      <c r="A409" s="711"/>
      <c r="B409" s="711"/>
      <c r="C409" s="711"/>
      <c r="D409" s="711"/>
      <c r="E409" s="711"/>
      <c r="F409" s="1216"/>
      <c r="G409" s="711"/>
      <c r="H409" s="711"/>
      <c r="I409" s="711"/>
      <c r="J409" s="711"/>
      <c r="K409" s="711"/>
      <c r="L409" s="711"/>
      <c r="M409" s="711"/>
      <c r="N409" s="711"/>
      <c r="O409" s="711"/>
      <c r="P409" s="711"/>
      <c r="Q409" s="711"/>
      <c r="R409" s="711"/>
      <c r="S409" s="711"/>
      <c r="T409" s="711"/>
      <c r="U409" s="711"/>
      <c r="V409" s="711"/>
      <c r="W409" s="711"/>
      <c r="X409" s="711"/>
      <c r="Y409" s="711"/>
      <c r="Z409" s="711"/>
    </row>
    <row r="410" spans="1:26" ht="15">
      <c r="A410" s="711"/>
      <c r="B410" s="711"/>
      <c r="C410" s="711"/>
      <c r="D410" s="711"/>
      <c r="E410" s="711"/>
      <c r="F410" s="1216"/>
      <c r="G410" s="711"/>
      <c r="H410" s="711"/>
      <c r="I410" s="711"/>
      <c r="J410" s="711"/>
      <c r="K410" s="711"/>
      <c r="L410" s="711"/>
      <c r="M410" s="711"/>
      <c r="N410" s="711"/>
      <c r="O410" s="711"/>
      <c r="P410" s="711"/>
      <c r="Q410" s="711"/>
      <c r="R410" s="711"/>
      <c r="S410" s="711"/>
      <c r="T410" s="711"/>
      <c r="U410" s="711"/>
      <c r="V410" s="711"/>
      <c r="W410" s="711"/>
      <c r="X410" s="711"/>
      <c r="Y410" s="711"/>
      <c r="Z410" s="711"/>
    </row>
    <row r="411" spans="1:26" ht="15">
      <c r="A411" s="711"/>
      <c r="B411" s="711"/>
      <c r="C411" s="711"/>
      <c r="D411" s="711"/>
      <c r="E411" s="711"/>
      <c r="F411" s="1216"/>
      <c r="G411" s="711"/>
      <c r="H411" s="711"/>
      <c r="I411" s="711"/>
      <c r="J411" s="711"/>
      <c r="K411" s="711"/>
      <c r="L411" s="711"/>
      <c r="M411" s="711"/>
      <c r="N411" s="711"/>
      <c r="O411" s="711"/>
      <c r="P411" s="711"/>
      <c r="Q411" s="711"/>
      <c r="R411" s="711"/>
      <c r="S411" s="711"/>
      <c r="T411" s="711"/>
      <c r="U411" s="711"/>
      <c r="V411" s="711"/>
      <c r="W411" s="711"/>
      <c r="X411" s="711"/>
      <c r="Y411" s="711"/>
      <c r="Z411" s="711"/>
    </row>
    <row r="412" spans="1:26" ht="15">
      <c r="A412" s="711"/>
      <c r="B412" s="711"/>
      <c r="C412" s="711"/>
      <c r="D412" s="711"/>
      <c r="E412" s="711"/>
      <c r="F412" s="1216"/>
      <c r="G412" s="711"/>
      <c r="H412" s="711"/>
      <c r="I412" s="711"/>
      <c r="J412" s="711"/>
      <c r="K412" s="711"/>
      <c r="L412" s="711"/>
      <c r="M412" s="711"/>
      <c r="N412" s="711"/>
      <c r="O412" s="711"/>
      <c r="P412" s="711"/>
      <c r="Q412" s="711"/>
      <c r="R412" s="711"/>
      <c r="S412" s="711"/>
      <c r="T412" s="711"/>
      <c r="U412" s="711"/>
      <c r="V412" s="711"/>
      <c r="W412" s="711"/>
      <c r="X412" s="711"/>
      <c r="Y412" s="711"/>
      <c r="Z412" s="711"/>
    </row>
    <row r="413" spans="1:26" ht="15">
      <c r="A413" s="711"/>
      <c r="B413" s="711"/>
      <c r="C413" s="711"/>
      <c r="D413" s="711"/>
      <c r="E413" s="711"/>
      <c r="F413" s="1216"/>
      <c r="G413" s="711"/>
      <c r="H413" s="711"/>
      <c r="I413" s="711"/>
      <c r="J413" s="711"/>
      <c r="K413" s="711"/>
      <c r="L413" s="711"/>
      <c r="M413" s="711"/>
      <c r="N413" s="711"/>
      <c r="O413" s="711"/>
      <c r="P413" s="711"/>
      <c r="Q413" s="711"/>
      <c r="R413" s="711"/>
      <c r="S413" s="711"/>
      <c r="T413" s="711"/>
      <c r="U413" s="711"/>
      <c r="V413" s="711"/>
      <c r="W413" s="711"/>
      <c r="X413" s="711"/>
      <c r="Y413" s="711"/>
      <c r="Z413" s="711"/>
    </row>
    <row r="414" spans="1:26" ht="15">
      <c r="A414" s="711"/>
      <c r="B414" s="711"/>
      <c r="C414" s="711"/>
      <c r="D414" s="711"/>
      <c r="E414" s="711"/>
      <c r="F414" s="1216"/>
      <c r="G414" s="711"/>
      <c r="H414" s="711"/>
      <c r="I414" s="711"/>
      <c r="J414" s="711"/>
      <c r="K414" s="711"/>
      <c r="L414" s="711"/>
      <c r="M414" s="711"/>
      <c r="N414" s="711"/>
      <c r="O414" s="711"/>
      <c r="P414" s="711"/>
      <c r="Q414" s="711"/>
      <c r="R414" s="711"/>
      <c r="S414" s="711"/>
      <c r="T414" s="711"/>
      <c r="U414" s="711"/>
      <c r="V414" s="711"/>
      <c r="W414" s="711"/>
      <c r="X414" s="711"/>
      <c r="Y414" s="711"/>
      <c r="Z414" s="711"/>
    </row>
    <row r="415" spans="1:26" ht="15">
      <c r="A415" s="711"/>
      <c r="B415" s="711"/>
      <c r="C415" s="711"/>
      <c r="D415" s="711"/>
      <c r="E415" s="711"/>
      <c r="F415" s="1216"/>
      <c r="G415" s="711"/>
      <c r="H415" s="711"/>
      <c r="I415" s="711"/>
      <c r="J415" s="711"/>
      <c r="K415" s="711"/>
      <c r="L415" s="711"/>
      <c r="M415" s="711"/>
      <c r="N415" s="711"/>
      <c r="O415" s="711"/>
      <c r="P415" s="711"/>
      <c r="Q415" s="711"/>
      <c r="R415" s="711"/>
      <c r="S415" s="711"/>
      <c r="T415" s="711"/>
      <c r="U415" s="711"/>
      <c r="V415" s="711"/>
      <c r="W415" s="711"/>
      <c r="X415" s="711"/>
      <c r="Y415" s="711"/>
      <c r="Z415" s="711"/>
    </row>
    <row r="416" spans="1:26" ht="15">
      <c r="A416" s="711"/>
      <c r="B416" s="711"/>
      <c r="C416" s="711"/>
      <c r="D416" s="711"/>
      <c r="E416" s="711"/>
      <c r="F416" s="1216"/>
      <c r="G416" s="711"/>
      <c r="H416" s="711"/>
      <c r="I416" s="711"/>
      <c r="J416" s="711"/>
      <c r="K416" s="711"/>
      <c r="L416" s="711"/>
      <c r="M416" s="711"/>
      <c r="N416" s="711"/>
      <c r="O416" s="711"/>
      <c r="P416" s="711"/>
      <c r="Q416" s="711"/>
      <c r="R416" s="711"/>
      <c r="S416" s="711"/>
      <c r="T416" s="711"/>
      <c r="U416" s="711"/>
      <c r="V416" s="711"/>
      <c r="W416" s="711"/>
      <c r="X416" s="711"/>
      <c r="Y416" s="711"/>
      <c r="Z416" s="711"/>
    </row>
    <row r="417" spans="1:26" ht="15">
      <c r="A417" s="711"/>
      <c r="B417" s="711"/>
      <c r="C417" s="711"/>
      <c r="D417" s="711"/>
      <c r="E417" s="711"/>
      <c r="F417" s="1216"/>
      <c r="G417" s="711"/>
      <c r="H417" s="711"/>
      <c r="I417" s="711"/>
      <c r="J417" s="711"/>
      <c r="K417" s="711"/>
      <c r="L417" s="711"/>
      <c r="M417" s="711"/>
      <c r="N417" s="711"/>
      <c r="O417" s="711"/>
      <c r="P417" s="711"/>
      <c r="Q417" s="711"/>
      <c r="R417" s="711"/>
      <c r="S417" s="711"/>
      <c r="T417" s="711"/>
      <c r="U417" s="711"/>
      <c r="V417" s="711"/>
      <c r="W417" s="711"/>
      <c r="X417" s="711"/>
      <c r="Y417" s="711"/>
      <c r="Z417" s="711"/>
    </row>
    <row r="418" spans="1:26" ht="15">
      <c r="A418" s="711"/>
      <c r="B418" s="711"/>
      <c r="C418" s="711"/>
      <c r="D418" s="711"/>
      <c r="E418" s="711"/>
      <c r="F418" s="1216"/>
      <c r="G418" s="711"/>
      <c r="H418" s="711"/>
      <c r="I418" s="711"/>
      <c r="J418" s="711"/>
      <c r="K418" s="711"/>
      <c r="L418" s="711"/>
      <c r="M418" s="711"/>
      <c r="N418" s="711"/>
      <c r="O418" s="711"/>
      <c r="P418" s="711"/>
      <c r="Q418" s="711"/>
      <c r="R418" s="711"/>
      <c r="S418" s="711"/>
      <c r="T418" s="711"/>
      <c r="U418" s="711"/>
      <c r="V418" s="711"/>
      <c r="W418" s="711"/>
      <c r="X418" s="711"/>
      <c r="Y418" s="711"/>
      <c r="Z418" s="711"/>
    </row>
    <row r="419" spans="1:26" ht="15">
      <c r="A419" s="711"/>
      <c r="B419" s="711"/>
      <c r="C419" s="711"/>
      <c r="D419" s="711"/>
      <c r="E419" s="711"/>
      <c r="F419" s="1216"/>
      <c r="G419" s="711"/>
      <c r="H419" s="711"/>
      <c r="I419" s="711"/>
      <c r="J419" s="711"/>
      <c r="K419" s="711"/>
      <c r="L419" s="711"/>
      <c r="M419" s="711"/>
      <c r="N419" s="711"/>
      <c r="O419" s="711"/>
      <c r="P419" s="711"/>
      <c r="Q419" s="711"/>
      <c r="R419" s="711"/>
      <c r="S419" s="711"/>
      <c r="T419" s="711"/>
      <c r="U419" s="711"/>
      <c r="V419" s="711"/>
      <c r="W419" s="711"/>
      <c r="X419" s="711"/>
      <c r="Y419" s="711"/>
      <c r="Z419" s="711"/>
    </row>
    <row r="420" spans="1:26" ht="15">
      <c r="A420" s="711"/>
      <c r="B420" s="711"/>
      <c r="C420" s="711"/>
      <c r="D420" s="711"/>
      <c r="E420" s="711"/>
      <c r="F420" s="1216"/>
      <c r="G420" s="711"/>
      <c r="H420" s="711"/>
      <c r="I420" s="711"/>
      <c r="J420" s="711"/>
      <c r="K420" s="711"/>
      <c r="L420" s="711"/>
      <c r="M420" s="711"/>
      <c r="N420" s="711"/>
      <c r="O420" s="711"/>
      <c r="P420" s="711"/>
      <c r="Q420" s="711"/>
      <c r="R420" s="711"/>
      <c r="S420" s="711"/>
      <c r="T420" s="711"/>
      <c r="U420" s="711"/>
      <c r="V420" s="711"/>
      <c r="W420" s="711"/>
      <c r="X420" s="711"/>
      <c r="Y420" s="711"/>
      <c r="Z420" s="711"/>
    </row>
    <row r="421" spans="1:26" ht="15">
      <c r="A421" s="711"/>
      <c r="B421" s="711"/>
      <c r="C421" s="711"/>
      <c r="D421" s="711"/>
      <c r="E421" s="711"/>
      <c r="F421" s="1216"/>
      <c r="G421" s="711"/>
      <c r="H421" s="711"/>
      <c r="I421" s="711"/>
      <c r="J421" s="711"/>
      <c r="K421" s="711"/>
      <c r="L421" s="711"/>
      <c r="M421" s="711"/>
      <c r="N421" s="711"/>
      <c r="O421" s="711"/>
      <c r="P421" s="711"/>
      <c r="Q421" s="711"/>
      <c r="R421" s="711"/>
      <c r="S421" s="711"/>
      <c r="T421" s="711"/>
      <c r="U421" s="711"/>
      <c r="V421" s="711"/>
      <c r="W421" s="711"/>
      <c r="X421" s="711"/>
      <c r="Y421" s="711"/>
      <c r="Z421" s="711"/>
    </row>
    <row r="422" spans="1:26" ht="15">
      <c r="A422" s="711"/>
      <c r="B422" s="711"/>
      <c r="C422" s="711"/>
      <c r="D422" s="711"/>
      <c r="E422" s="711"/>
      <c r="F422" s="1216"/>
      <c r="G422" s="711"/>
      <c r="H422" s="711"/>
      <c r="I422" s="711"/>
      <c r="J422" s="711"/>
      <c r="K422" s="711"/>
      <c r="L422" s="711"/>
      <c r="M422" s="711"/>
      <c r="N422" s="711"/>
      <c r="O422" s="711"/>
      <c r="P422" s="711"/>
      <c r="Q422" s="711"/>
      <c r="R422" s="711"/>
      <c r="S422" s="711"/>
      <c r="T422" s="711"/>
      <c r="U422" s="711"/>
      <c r="V422" s="711"/>
      <c r="W422" s="711"/>
      <c r="X422" s="711"/>
      <c r="Y422" s="711"/>
      <c r="Z422" s="711"/>
    </row>
    <row r="423" spans="1:26" ht="15">
      <c r="A423" s="711"/>
      <c r="B423" s="711"/>
      <c r="C423" s="711"/>
      <c r="D423" s="711"/>
      <c r="E423" s="711"/>
      <c r="F423" s="1216"/>
      <c r="G423" s="711"/>
      <c r="H423" s="711"/>
      <c r="I423" s="711"/>
      <c r="J423" s="711"/>
      <c r="K423" s="711"/>
      <c r="L423" s="711"/>
      <c r="M423" s="711"/>
      <c r="N423" s="711"/>
      <c r="O423" s="711"/>
      <c r="P423" s="711"/>
      <c r="Q423" s="711"/>
      <c r="R423" s="711"/>
      <c r="S423" s="711"/>
      <c r="T423" s="711"/>
      <c r="U423" s="711"/>
      <c r="V423" s="711"/>
      <c r="W423" s="711"/>
      <c r="X423" s="711"/>
      <c r="Y423" s="711"/>
      <c r="Z423" s="711"/>
    </row>
    <row r="424" spans="1:26" ht="15">
      <c r="A424" s="711"/>
      <c r="B424" s="711"/>
      <c r="C424" s="711"/>
      <c r="D424" s="711"/>
      <c r="E424" s="711"/>
      <c r="F424" s="1216"/>
      <c r="G424" s="711"/>
      <c r="H424" s="711"/>
      <c r="I424" s="711"/>
      <c r="J424" s="711"/>
      <c r="K424" s="711"/>
      <c r="L424" s="711"/>
      <c r="M424" s="711"/>
      <c r="N424" s="711"/>
      <c r="O424" s="711"/>
      <c r="P424" s="711"/>
      <c r="Q424" s="711"/>
      <c r="R424" s="711"/>
      <c r="S424" s="711"/>
      <c r="T424" s="711"/>
      <c r="U424" s="711"/>
      <c r="V424" s="711"/>
      <c r="W424" s="711"/>
      <c r="X424" s="711"/>
      <c r="Y424" s="711"/>
      <c r="Z424" s="711"/>
    </row>
    <row r="425" spans="1:26" ht="15">
      <c r="A425" s="711"/>
      <c r="B425" s="711"/>
      <c r="C425" s="711"/>
      <c r="D425" s="711"/>
      <c r="E425" s="711"/>
      <c r="F425" s="1216"/>
      <c r="G425" s="711"/>
      <c r="H425" s="711"/>
      <c r="I425" s="711"/>
      <c r="J425" s="711"/>
      <c r="K425" s="711"/>
      <c r="L425" s="711"/>
      <c r="M425" s="711"/>
      <c r="N425" s="711"/>
      <c r="O425" s="711"/>
      <c r="P425" s="711"/>
      <c r="Q425" s="711"/>
      <c r="R425" s="711"/>
      <c r="S425" s="711"/>
      <c r="T425" s="711"/>
      <c r="U425" s="711"/>
      <c r="V425" s="711"/>
      <c r="W425" s="711"/>
      <c r="X425" s="711"/>
      <c r="Y425" s="711"/>
      <c r="Z425" s="711"/>
    </row>
    <row r="426" spans="1:26" ht="15">
      <c r="A426" s="711"/>
      <c r="B426" s="711"/>
      <c r="C426" s="711"/>
      <c r="D426" s="711"/>
      <c r="E426" s="711"/>
      <c r="F426" s="1216"/>
      <c r="G426" s="711"/>
      <c r="H426" s="711"/>
      <c r="I426" s="711"/>
      <c r="J426" s="711"/>
      <c r="K426" s="711"/>
      <c r="L426" s="711"/>
      <c r="M426" s="711"/>
      <c r="N426" s="711"/>
      <c r="O426" s="711"/>
      <c r="P426" s="711"/>
      <c r="Q426" s="711"/>
      <c r="R426" s="711"/>
      <c r="S426" s="711"/>
      <c r="T426" s="711"/>
      <c r="U426" s="711"/>
      <c r="V426" s="711"/>
      <c r="W426" s="711"/>
      <c r="X426" s="711"/>
      <c r="Y426" s="711"/>
      <c r="Z426" s="711"/>
    </row>
    <row r="427" spans="1:26" ht="15">
      <c r="A427" s="711"/>
      <c r="B427" s="711"/>
      <c r="C427" s="711"/>
      <c r="D427" s="711"/>
      <c r="E427" s="711"/>
      <c r="F427" s="1216"/>
      <c r="G427" s="711"/>
      <c r="H427" s="711"/>
      <c r="I427" s="711"/>
      <c r="J427" s="711"/>
      <c r="K427" s="711"/>
      <c r="L427" s="711"/>
      <c r="M427" s="711"/>
      <c r="N427" s="711"/>
      <c r="O427" s="711"/>
      <c r="P427" s="711"/>
      <c r="Q427" s="711"/>
      <c r="R427" s="711"/>
      <c r="S427" s="711"/>
      <c r="T427" s="711"/>
      <c r="U427" s="711"/>
      <c r="V427" s="711"/>
      <c r="W427" s="711"/>
      <c r="X427" s="711"/>
      <c r="Y427" s="711"/>
      <c r="Z427" s="711"/>
    </row>
    <row r="428" spans="1:26" ht="15">
      <c r="A428" s="711"/>
      <c r="B428" s="711"/>
      <c r="C428" s="711"/>
      <c r="D428" s="711"/>
      <c r="E428" s="711"/>
      <c r="F428" s="1216"/>
      <c r="G428" s="711"/>
      <c r="H428" s="711"/>
      <c r="I428" s="711"/>
      <c r="J428" s="711"/>
      <c r="K428" s="711"/>
      <c r="L428" s="711"/>
      <c r="M428" s="711"/>
      <c r="N428" s="711"/>
      <c r="O428" s="711"/>
      <c r="P428" s="711"/>
      <c r="Q428" s="711"/>
      <c r="R428" s="711"/>
      <c r="S428" s="711"/>
      <c r="T428" s="711"/>
      <c r="U428" s="711"/>
      <c r="V428" s="711"/>
      <c r="W428" s="711"/>
      <c r="X428" s="711"/>
      <c r="Y428" s="711"/>
      <c r="Z428" s="711"/>
    </row>
    <row r="429" spans="1:26" ht="15">
      <c r="A429" s="711"/>
      <c r="B429" s="711"/>
      <c r="C429" s="711"/>
      <c r="D429" s="711"/>
      <c r="E429" s="711"/>
      <c r="F429" s="1216"/>
      <c r="G429" s="711"/>
      <c r="H429" s="711"/>
      <c r="I429" s="711"/>
      <c r="J429" s="711"/>
      <c r="K429" s="711"/>
      <c r="L429" s="711"/>
      <c r="M429" s="711"/>
      <c r="N429" s="711"/>
      <c r="O429" s="711"/>
      <c r="P429" s="711"/>
      <c r="Q429" s="711"/>
      <c r="R429" s="711"/>
      <c r="S429" s="711"/>
      <c r="T429" s="711"/>
      <c r="U429" s="711"/>
      <c r="V429" s="711"/>
      <c r="W429" s="711"/>
      <c r="X429" s="711"/>
      <c r="Y429" s="711"/>
      <c r="Z429" s="711"/>
    </row>
    <row r="430" spans="1:26" ht="15">
      <c r="A430" s="711"/>
      <c r="B430" s="711"/>
      <c r="C430" s="711"/>
      <c r="D430" s="711"/>
      <c r="E430" s="711"/>
      <c r="F430" s="1216"/>
      <c r="G430" s="711"/>
      <c r="H430" s="711"/>
      <c r="I430" s="711"/>
      <c r="J430" s="711"/>
      <c r="K430" s="711"/>
      <c r="L430" s="711"/>
      <c r="M430" s="711"/>
      <c r="N430" s="711"/>
      <c r="O430" s="711"/>
      <c r="P430" s="711"/>
      <c r="Q430" s="711"/>
      <c r="R430" s="711"/>
      <c r="S430" s="711"/>
      <c r="T430" s="711"/>
      <c r="U430" s="711"/>
      <c r="V430" s="711"/>
      <c r="W430" s="711"/>
      <c r="X430" s="711"/>
      <c r="Y430" s="711"/>
      <c r="Z430" s="711"/>
    </row>
    <row r="431" spans="1:26" ht="15">
      <c r="A431" s="711"/>
      <c r="B431" s="711"/>
      <c r="C431" s="711"/>
      <c r="D431" s="711"/>
      <c r="E431" s="711"/>
      <c r="F431" s="1216"/>
      <c r="G431" s="711"/>
      <c r="H431" s="711"/>
      <c r="I431" s="711"/>
      <c r="J431" s="711"/>
      <c r="K431" s="711"/>
      <c r="L431" s="711"/>
      <c r="M431" s="711"/>
      <c r="N431" s="711"/>
      <c r="O431" s="711"/>
      <c r="P431" s="711"/>
      <c r="Q431" s="711"/>
      <c r="R431" s="711"/>
      <c r="S431" s="711"/>
      <c r="T431" s="711"/>
      <c r="U431" s="711"/>
      <c r="V431" s="711"/>
      <c r="W431" s="711"/>
      <c r="X431" s="711"/>
      <c r="Y431" s="711"/>
      <c r="Z431" s="711"/>
    </row>
    <row r="432" spans="1:26" ht="15">
      <c r="A432" s="711"/>
      <c r="B432" s="711"/>
      <c r="C432" s="711"/>
      <c r="D432" s="711"/>
      <c r="E432" s="711"/>
      <c r="F432" s="1216"/>
      <c r="G432" s="711"/>
      <c r="H432" s="711"/>
      <c r="I432" s="711"/>
      <c r="J432" s="711"/>
      <c r="K432" s="711"/>
      <c r="L432" s="711"/>
      <c r="M432" s="711"/>
      <c r="N432" s="711"/>
      <c r="O432" s="711"/>
      <c r="P432" s="711"/>
      <c r="Q432" s="711"/>
      <c r="R432" s="711"/>
      <c r="S432" s="711"/>
      <c r="T432" s="711"/>
      <c r="U432" s="711"/>
      <c r="V432" s="711"/>
      <c r="W432" s="711"/>
      <c r="X432" s="711"/>
      <c r="Y432" s="711"/>
      <c r="Z432" s="711"/>
    </row>
    <row r="433" spans="1:26" ht="15">
      <c r="A433" s="711"/>
      <c r="B433" s="711"/>
      <c r="C433" s="711"/>
      <c r="D433" s="711"/>
      <c r="E433" s="711"/>
      <c r="F433" s="1216"/>
      <c r="G433" s="711"/>
      <c r="H433" s="711"/>
      <c r="I433" s="711"/>
      <c r="J433" s="711"/>
      <c r="K433" s="711"/>
      <c r="L433" s="711"/>
      <c r="M433" s="711"/>
      <c r="N433" s="711"/>
      <c r="O433" s="711"/>
      <c r="P433" s="711"/>
      <c r="Q433" s="711"/>
      <c r="R433" s="711"/>
      <c r="S433" s="711"/>
      <c r="T433" s="711"/>
      <c r="U433" s="711"/>
      <c r="V433" s="711"/>
      <c r="W433" s="711"/>
      <c r="X433" s="711"/>
      <c r="Y433" s="711"/>
      <c r="Z433" s="711"/>
    </row>
    <row r="434" spans="1:26" ht="15">
      <c r="A434" s="711"/>
      <c r="B434" s="711"/>
      <c r="C434" s="711"/>
      <c r="D434" s="711"/>
      <c r="E434" s="711"/>
      <c r="F434" s="1216"/>
      <c r="G434" s="711"/>
      <c r="H434" s="711"/>
      <c r="I434" s="711"/>
      <c r="J434" s="711"/>
      <c r="K434" s="711"/>
      <c r="L434" s="711"/>
      <c r="M434" s="711"/>
      <c r="N434" s="711"/>
      <c r="O434" s="711"/>
      <c r="P434" s="711"/>
      <c r="Q434" s="711"/>
      <c r="R434" s="711"/>
      <c r="S434" s="711"/>
      <c r="T434" s="711"/>
      <c r="U434" s="711"/>
      <c r="V434" s="711"/>
      <c r="W434" s="711"/>
      <c r="X434" s="711"/>
      <c r="Y434" s="711"/>
      <c r="Z434" s="711"/>
    </row>
    <row r="435" spans="1:26" ht="15">
      <c r="A435" s="711"/>
      <c r="B435" s="711"/>
      <c r="C435" s="711"/>
      <c r="D435" s="711"/>
      <c r="E435" s="711"/>
      <c r="F435" s="1216"/>
      <c r="G435" s="711"/>
      <c r="H435" s="711"/>
      <c r="I435" s="711"/>
      <c r="J435" s="711"/>
      <c r="K435" s="711"/>
      <c r="L435" s="711"/>
      <c r="M435" s="711"/>
      <c r="N435" s="711"/>
      <c r="O435" s="711"/>
      <c r="P435" s="711"/>
      <c r="Q435" s="711"/>
      <c r="R435" s="711"/>
      <c r="S435" s="711"/>
      <c r="T435" s="711"/>
      <c r="U435" s="711"/>
      <c r="V435" s="711"/>
      <c r="W435" s="711"/>
      <c r="X435" s="711"/>
      <c r="Y435" s="711"/>
      <c r="Z435" s="711"/>
    </row>
    <row r="436" spans="1:26" ht="15">
      <c r="A436" s="711"/>
      <c r="B436" s="711"/>
      <c r="C436" s="711"/>
      <c r="D436" s="711"/>
      <c r="E436" s="711"/>
      <c r="F436" s="1216"/>
      <c r="G436" s="711"/>
      <c r="H436" s="711"/>
      <c r="I436" s="711"/>
      <c r="J436" s="711"/>
      <c r="K436" s="711"/>
      <c r="L436" s="711"/>
      <c r="M436" s="711"/>
      <c r="N436" s="711"/>
      <c r="O436" s="711"/>
      <c r="P436" s="711"/>
      <c r="Q436" s="711"/>
      <c r="R436" s="711"/>
      <c r="S436" s="711"/>
      <c r="T436" s="711"/>
      <c r="U436" s="711"/>
      <c r="V436" s="711"/>
      <c r="W436" s="711"/>
      <c r="X436" s="711"/>
      <c r="Y436" s="711"/>
      <c r="Z436" s="711"/>
    </row>
    <row r="437" spans="1:26" ht="15">
      <c r="A437" s="711"/>
      <c r="B437" s="711"/>
      <c r="C437" s="711"/>
      <c r="D437" s="711"/>
      <c r="E437" s="711"/>
      <c r="F437" s="1216"/>
      <c r="G437" s="711"/>
      <c r="H437" s="711"/>
      <c r="I437" s="711"/>
      <c r="J437" s="711"/>
      <c r="K437" s="711"/>
      <c r="L437" s="711"/>
      <c r="M437" s="711"/>
      <c r="N437" s="711"/>
      <c r="O437" s="711"/>
      <c r="P437" s="711"/>
      <c r="Q437" s="711"/>
      <c r="R437" s="711"/>
      <c r="S437" s="711"/>
      <c r="T437" s="711"/>
      <c r="U437" s="711"/>
      <c r="V437" s="711"/>
      <c r="W437" s="711"/>
      <c r="X437" s="711"/>
      <c r="Y437" s="711"/>
      <c r="Z437" s="711"/>
    </row>
    <row r="438" spans="1:26" ht="15">
      <c r="A438" s="711"/>
      <c r="B438" s="711"/>
      <c r="C438" s="711"/>
      <c r="D438" s="711"/>
      <c r="E438" s="711"/>
      <c r="F438" s="1216"/>
      <c r="G438" s="711"/>
      <c r="H438" s="711"/>
      <c r="I438" s="711"/>
      <c r="J438" s="711"/>
      <c r="K438" s="711"/>
      <c r="L438" s="711"/>
      <c r="M438" s="711"/>
      <c r="N438" s="711"/>
      <c r="O438" s="711"/>
      <c r="P438" s="711"/>
      <c r="Q438" s="711"/>
      <c r="R438" s="711"/>
      <c r="S438" s="711"/>
      <c r="T438" s="711"/>
      <c r="U438" s="711"/>
      <c r="V438" s="711"/>
      <c r="W438" s="711"/>
      <c r="X438" s="711"/>
      <c r="Y438" s="711"/>
      <c r="Z438" s="711"/>
    </row>
    <row r="439" spans="1:26" ht="15">
      <c r="A439" s="711"/>
      <c r="B439" s="711"/>
      <c r="C439" s="711"/>
      <c r="D439" s="711"/>
      <c r="E439" s="711"/>
      <c r="F439" s="1216"/>
      <c r="G439" s="711"/>
      <c r="H439" s="711"/>
      <c r="I439" s="711"/>
      <c r="J439" s="711"/>
      <c r="K439" s="711"/>
      <c r="L439" s="711"/>
      <c r="M439" s="711"/>
      <c r="N439" s="711"/>
      <c r="O439" s="711"/>
      <c r="P439" s="711"/>
      <c r="Q439" s="711"/>
      <c r="R439" s="711"/>
      <c r="S439" s="711"/>
      <c r="T439" s="711"/>
      <c r="U439" s="711"/>
      <c r="V439" s="711"/>
      <c r="W439" s="711"/>
      <c r="X439" s="711"/>
      <c r="Y439" s="711"/>
      <c r="Z439" s="711"/>
    </row>
    <row r="440" spans="1:26" ht="15">
      <c r="A440" s="711"/>
      <c r="B440" s="711"/>
      <c r="C440" s="711"/>
      <c r="D440" s="711"/>
      <c r="E440" s="711"/>
      <c r="F440" s="1216"/>
      <c r="G440" s="711"/>
      <c r="H440" s="711"/>
      <c r="I440" s="711"/>
      <c r="J440" s="711"/>
      <c r="K440" s="711"/>
      <c r="L440" s="711"/>
      <c r="M440" s="711"/>
      <c r="N440" s="711"/>
      <c r="O440" s="711"/>
      <c r="P440" s="711"/>
      <c r="Q440" s="711"/>
      <c r="R440" s="711"/>
      <c r="S440" s="711"/>
      <c r="T440" s="711"/>
      <c r="U440" s="711"/>
      <c r="V440" s="711"/>
      <c r="W440" s="711"/>
      <c r="X440" s="711"/>
      <c r="Y440" s="711"/>
      <c r="Z440" s="711"/>
    </row>
    <row r="441" spans="1:26" ht="15">
      <c r="A441" s="711"/>
      <c r="B441" s="711"/>
      <c r="C441" s="711"/>
      <c r="D441" s="711"/>
      <c r="E441" s="711"/>
      <c r="F441" s="1216"/>
      <c r="G441" s="711"/>
      <c r="H441" s="711"/>
      <c r="I441" s="711"/>
      <c r="J441" s="711"/>
      <c r="K441" s="711"/>
      <c r="L441" s="711"/>
      <c r="M441" s="711"/>
      <c r="N441" s="711"/>
      <c r="O441" s="711"/>
      <c r="P441" s="711"/>
      <c r="Q441" s="711"/>
      <c r="R441" s="711"/>
      <c r="S441" s="711"/>
      <c r="T441" s="711"/>
      <c r="U441" s="711"/>
      <c r="V441" s="711"/>
      <c r="W441" s="711"/>
      <c r="X441" s="711"/>
      <c r="Y441" s="711"/>
      <c r="Z441" s="711"/>
    </row>
    <row r="442" spans="1:26" ht="15">
      <c r="A442" s="711"/>
      <c r="B442" s="711"/>
      <c r="C442" s="711"/>
      <c r="D442" s="711"/>
      <c r="E442" s="711"/>
      <c r="F442" s="1216"/>
      <c r="G442" s="711"/>
      <c r="H442" s="711"/>
      <c r="I442" s="711"/>
      <c r="J442" s="711"/>
      <c r="K442" s="711"/>
      <c r="L442" s="711"/>
      <c r="M442" s="711"/>
      <c r="N442" s="711"/>
      <c r="O442" s="711"/>
      <c r="P442" s="711"/>
      <c r="Q442" s="711"/>
      <c r="R442" s="711"/>
      <c r="S442" s="711"/>
      <c r="T442" s="711"/>
      <c r="U442" s="711"/>
      <c r="V442" s="711"/>
      <c r="W442" s="711"/>
      <c r="X442" s="711"/>
      <c r="Y442" s="711"/>
      <c r="Z442" s="711"/>
    </row>
    <row r="443" spans="1:26" ht="15">
      <c r="A443" s="711"/>
      <c r="B443" s="711"/>
      <c r="C443" s="711"/>
      <c r="D443" s="711"/>
      <c r="E443" s="711"/>
      <c r="F443" s="1216"/>
      <c r="G443" s="711"/>
      <c r="H443" s="711"/>
      <c r="I443" s="711"/>
      <c r="J443" s="711"/>
      <c r="K443" s="711"/>
      <c r="L443" s="711"/>
      <c r="M443" s="711"/>
      <c r="N443" s="711"/>
      <c r="O443" s="711"/>
      <c r="P443" s="711"/>
      <c r="Q443" s="711"/>
      <c r="R443" s="711"/>
      <c r="S443" s="711"/>
      <c r="T443" s="711"/>
      <c r="U443" s="711"/>
      <c r="V443" s="711"/>
      <c r="W443" s="711"/>
      <c r="X443" s="711"/>
      <c r="Y443" s="711"/>
      <c r="Z443" s="711"/>
    </row>
    <row r="444" spans="1:26" ht="15">
      <c r="A444" s="711"/>
      <c r="B444" s="711"/>
      <c r="C444" s="711"/>
      <c r="D444" s="711"/>
      <c r="E444" s="711"/>
      <c r="F444" s="1216"/>
      <c r="G444" s="711"/>
      <c r="H444" s="711"/>
      <c r="I444" s="711"/>
      <c r="J444" s="711"/>
      <c r="K444" s="711"/>
      <c r="L444" s="711"/>
      <c r="M444" s="711"/>
      <c r="N444" s="711"/>
      <c r="O444" s="711"/>
      <c r="P444" s="711"/>
      <c r="Q444" s="711"/>
      <c r="R444" s="711"/>
      <c r="S444" s="711"/>
      <c r="T444" s="711"/>
      <c r="U444" s="711"/>
      <c r="V444" s="711"/>
      <c r="W444" s="711"/>
      <c r="X444" s="711"/>
      <c r="Y444" s="711"/>
      <c r="Z444" s="711"/>
    </row>
    <row r="445" spans="1:26" ht="15">
      <c r="A445" s="711"/>
      <c r="B445" s="711"/>
      <c r="C445" s="711"/>
      <c r="D445" s="711"/>
      <c r="E445" s="711"/>
      <c r="F445" s="1216"/>
      <c r="G445" s="711"/>
      <c r="H445" s="711"/>
      <c r="I445" s="711"/>
      <c r="J445" s="711"/>
      <c r="K445" s="711"/>
      <c r="L445" s="711"/>
      <c r="M445" s="711"/>
      <c r="N445" s="711"/>
      <c r="O445" s="711"/>
      <c r="P445" s="711"/>
      <c r="Q445" s="711"/>
      <c r="R445" s="711"/>
      <c r="S445" s="711"/>
      <c r="T445" s="711"/>
      <c r="U445" s="711"/>
      <c r="V445" s="711"/>
      <c r="W445" s="711"/>
      <c r="X445" s="711"/>
      <c r="Y445" s="711"/>
      <c r="Z445" s="711"/>
    </row>
    <row r="446" spans="1:26" ht="15">
      <c r="A446" s="711"/>
      <c r="B446" s="711"/>
      <c r="C446" s="711"/>
      <c r="D446" s="711"/>
      <c r="E446" s="711"/>
      <c r="F446" s="1216"/>
      <c r="G446" s="711"/>
      <c r="H446" s="711"/>
      <c r="I446" s="711"/>
      <c r="J446" s="711"/>
      <c r="K446" s="711"/>
      <c r="L446" s="711"/>
      <c r="M446" s="711"/>
      <c r="N446" s="711"/>
      <c r="O446" s="711"/>
      <c r="P446" s="711"/>
      <c r="Q446" s="711"/>
      <c r="R446" s="711"/>
      <c r="S446" s="711"/>
      <c r="T446" s="711"/>
      <c r="U446" s="711"/>
      <c r="V446" s="711"/>
      <c r="W446" s="711"/>
      <c r="X446" s="711"/>
      <c r="Y446" s="711"/>
      <c r="Z446" s="711"/>
    </row>
    <row r="447" spans="1:26" ht="15">
      <c r="A447" s="711"/>
      <c r="B447" s="711"/>
      <c r="C447" s="711"/>
      <c r="D447" s="711"/>
      <c r="E447" s="711"/>
      <c r="F447" s="1216"/>
      <c r="G447" s="711"/>
      <c r="H447" s="711"/>
      <c r="I447" s="711"/>
      <c r="J447" s="711"/>
      <c r="K447" s="711"/>
      <c r="L447" s="711"/>
      <c r="M447" s="711"/>
      <c r="N447" s="711"/>
      <c r="O447" s="711"/>
      <c r="P447" s="711"/>
      <c r="Q447" s="711"/>
      <c r="R447" s="711"/>
      <c r="S447" s="711"/>
      <c r="T447" s="711"/>
      <c r="U447" s="711"/>
      <c r="V447" s="711"/>
      <c r="W447" s="711"/>
      <c r="X447" s="711"/>
      <c r="Y447" s="711"/>
      <c r="Z447" s="711"/>
    </row>
    <row r="448" spans="1:26" ht="15">
      <c r="A448" s="711"/>
      <c r="B448" s="711"/>
      <c r="C448" s="711"/>
      <c r="D448" s="711"/>
      <c r="E448" s="711"/>
      <c r="F448" s="1216"/>
      <c r="G448" s="711"/>
      <c r="H448" s="711"/>
      <c r="I448" s="711"/>
      <c r="J448" s="711"/>
      <c r="K448" s="711"/>
      <c r="L448" s="711"/>
      <c r="M448" s="711"/>
      <c r="N448" s="711"/>
      <c r="O448" s="711"/>
      <c r="P448" s="711"/>
      <c r="Q448" s="711"/>
      <c r="R448" s="711"/>
      <c r="S448" s="711"/>
      <c r="T448" s="711"/>
      <c r="U448" s="711"/>
      <c r="V448" s="711"/>
      <c r="W448" s="711"/>
      <c r="X448" s="711"/>
      <c r="Y448" s="711"/>
      <c r="Z448" s="711"/>
    </row>
    <row r="449" spans="1:26" ht="15">
      <c r="A449" s="711"/>
      <c r="B449" s="711"/>
      <c r="C449" s="711"/>
      <c r="D449" s="711"/>
      <c r="E449" s="711"/>
      <c r="F449" s="1216"/>
      <c r="G449" s="711"/>
      <c r="H449" s="711"/>
      <c r="I449" s="711"/>
      <c r="J449" s="711"/>
      <c r="K449" s="711"/>
      <c r="L449" s="711"/>
      <c r="M449" s="711"/>
      <c r="N449" s="711"/>
      <c r="O449" s="711"/>
      <c r="P449" s="711"/>
      <c r="Q449" s="711"/>
      <c r="R449" s="711"/>
      <c r="S449" s="711"/>
      <c r="T449" s="711"/>
      <c r="U449" s="711"/>
      <c r="V449" s="711"/>
      <c r="W449" s="711"/>
      <c r="X449" s="711"/>
      <c r="Y449" s="711"/>
      <c r="Z449" s="711"/>
    </row>
    <row r="450" spans="1:26" ht="15">
      <c r="A450" s="711"/>
      <c r="B450" s="711"/>
      <c r="C450" s="711"/>
      <c r="D450" s="711"/>
      <c r="E450" s="711"/>
      <c r="F450" s="1216"/>
      <c r="G450" s="711"/>
      <c r="H450" s="711"/>
      <c r="I450" s="711"/>
      <c r="J450" s="711"/>
      <c r="K450" s="711"/>
      <c r="L450" s="711"/>
      <c r="M450" s="711"/>
      <c r="N450" s="711"/>
      <c r="O450" s="711"/>
      <c r="P450" s="711"/>
      <c r="Q450" s="711"/>
      <c r="R450" s="711"/>
      <c r="S450" s="711"/>
      <c r="T450" s="711"/>
      <c r="U450" s="711"/>
      <c r="V450" s="711"/>
      <c r="W450" s="711"/>
      <c r="X450" s="711"/>
      <c r="Y450" s="711"/>
      <c r="Z450" s="711"/>
    </row>
    <row r="451" spans="1:26" ht="15">
      <c r="A451" s="711"/>
      <c r="B451" s="711"/>
      <c r="C451" s="711"/>
      <c r="D451" s="711"/>
      <c r="E451" s="711"/>
      <c r="F451" s="1216"/>
      <c r="G451" s="711"/>
      <c r="H451" s="711"/>
      <c r="I451" s="711"/>
      <c r="J451" s="711"/>
      <c r="K451" s="711"/>
      <c r="L451" s="711"/>
      <c r="M451" s="711"/>
      <c r="N451" s="711"/>
      <c r="O451" s="711"/>
      <c r="P451" s="711"/>
      <c r="Q451" s="711"/>
      <c r="R451" s="711"/>
      <c r="S451" s="711"/>
      <c r="T451" s="711"/>
      <c r="U451" s="711"/>
      <c r="V451" s="711"/>
      <c r="W451" s="711"/>
      <c r="X451" s="711"/>
      <c r="Y451" s="711"/>
      <c r="Z451" s="711"/>
    </row>
    <row r="452" spans="1:26" ht="15">
      <c r="A452" s="711"/>
      <c r="B452" s="711"/>
      <c r="C452" s="711"/>
      <c r="D452" s="711"/>
      <c r="E452" s="711"/>
      <c r="F452" s="1216"/>
      <c r="G452" s="711"/>
      <c r="H452" s="711"/>
      <c r="I452" s="711"/>
      <c r="J452" s="711"/>
      <c r="K452" s="711"/>
      <c r="L452" s="711"/>
      <c r="M452" s="711"/>
      <c r="N452" s="711"/>
      <c r="O452" s="711"/>
      <c r="P452" s="711"/>
      <c r="Q452" s="711"/>
      <c r="R452" s="711"/>
      <c r="S452" s="711"/>
      <c r="T452" s="711"/>
      <c r="U452" s="711"/>
      <c r="V452" s="711"/>
      <c r="W452" s="711"/>
      <c r="X452" s="711"/>
      <c r="Y452" s="711"/>
      <c r="Z452" s="711"/>
    </row>
    <row r="453" spans="1:26" ht="15">
      <c r="A453" s="711"/>
      <c r="B453" s="711"/>
      <c r="C453" s="711"/>
      <c r="D453" s="711"/>
      <c r="E453" s="711"/>
      <c r="F453" s="1216"/>
      <c r="G453" s="711"/>
      <c r="H453" s="711"/>
      <c r="I453" s="711"/>
      <c r="J453" s="711"/>
      <c r="K453" s="711"/>
      <c r="L453" s="711"/>
      <c r="M453" s="711"/>
      <c r="N453" s="711"/>
      <c r="O453" s="711"/>
      <c r="P453" s="711"/>
      <c r="Q453" s="711"/>
      <c r="R453" s="711"/>
      <c r="S453" s="711"/>
      <c r="T453" s="711"/>
      <c r="U453" s="711"/>
      <c r="V453" s="711"/>
      <c r="W453" s="711"/>
      <c r="X453" s="711"/>
      <c r="Y453" s="711"/>
      <c r="Z453" s="711"/>
    </row>
    <row r="454" spans="1:26" ht="15">
      <c r="A454" s="711"/>
      <c r="B454" s="711"/>
      <c r="C454" s="711"/>
      <c r="D454" s="711"/>
      <c r="E454" s="711"/>
      <c r="F454" s="1216"/>
      <c r="G454" s="711"/>
      <c r="H454" s="711"/>
      <c r="I454" s="711"/>
      <c r="J454" s="711"/>
      <c r="K454" s="711"/>
      <c r="L454" s="711"/>
      <c r="M454" s="711"/>
      <c r="N454" s="711"/>
      <c r="O454" s="711"/>
      <c r="P454" s="711"/>
      <c r="Q454" s="711"/>
      <c r="R454" s="711"/>
      <c r="S454" s="711"/>
      <c r="T454" s="711"/>
      <c r="U454" s="711"/>
      <c r="V454" s="711"/>
      <c r="W454" s="711"/>
      <c r="X454" s="711"/>
      <c r="Y454" s="711"/>
      <c r="Z454" s="711"/>
    </row>
    <row r="455" spans="1:26" ht="15">
      <c r="A455" s="711"/>
      <c r="B455" s="711"/>
      <c r="C455" s="711"/>
      <c r="D455" s="711"/>
      <c r="E455" s="711"/>
      <c r="F455" s="1216"/>
      <c r="G455" s="711"/>
      <c r="H455" s="711"/>
      <c r="I455" s="711"/>
      <c r="J455" s="711"/>
      <c r="K455" s="711"/>
      <c r="L455" s="711"/>
      <c r="M455" s="711"/>
      <c r="N455" s="711"/>
      <c r="O455" s="711"/>
      <c r="P455" s="711"/>
      <c r="Q455" s="711"/>
      <c r="R455" s="711"/>
      <c r="S455" s="711"/>
      <c r="T455" s="711"/>
      <c r="U455" s="711"/>
      <c r="V455" s="711"/>
      <c r="W455" s="711"/>
      <c r="X455" s="711"/>
      <c r="Y455" s="711"/>
      <c r="Z455" s="711"/>
    </row>
    <row r="456" spans="1:26" ht="15">
      <c r="A456" s="711"/>
      <c r="B456" s="711"/>
      <c r="C456" s="711"/>
      <c r="D456" s="711"/>
      <c r="E456" s="711"/>
      <c r="F456" s="1216"/>
      <c r="G456" s="711"/>
      <c r="H456" s="711"/>
      <c r="I456" s="711"/>
      <c r="J456" s="711"/>
      <c r="K456" s="711"/>
      <c r="L456" s="711"/>
      <c r="M456" s="711"/>
      <c r="N456" s="711"/>
      <c r="O456" s="711"/>
      <c r="P456" s="711"/>
      <c r="Q456" s="711"/>
      <c r="R456" s="711"/>
      <c r="S456" s="711"/>
      <c r="T456" s="711"/>
      <c r="U456" s="711"/>
      <c r="V456" s="711"/>
      <c r="W456" s="711"/>
      <c r="X456" s="711"/>
      <c r="Y456" s="711"/>
      <c r="Z456" s="711"/>
    </row>
    <row r="457" spans="1:26" ht="15">
      <c r="A457" s="711"/>
      <c r="B457" s="711"/>
      <c r="C457" s="711"/>
      <c r="D457" s="711"/>
      <c r="E457" s="711"/>
      <c r="F457" s="1216"/>
      <c r="G457" s="711"/>
      <c r="H457" s="711"/>
      <c r="I457" s="711"/>
      <c r="J457" s="711"/>
      <c r="K457" s="711"/>
      <c r="L457" s="711"/>
      <c r="M457" s="711"/>
      <c r="N457" s="711"/>
      <c r="O457" s="711"/>
      <c r="P457" s="711"/>
      <c r="Q457" s="711"/>
      <c r="R457" s="711"/>
      <c r="S457" s="711"/>
      <c r="T457" s="711"/>
      <c r="U457" s="711"/>
      <c r="V457" s="711"/>
      <c r="W457" s="711"/>
      <c r="X457" s="711"/>
      <c r="Y457" s="711"/>
      <c r="Z457" s="711"/>
    </row>
    <row r="458" spans="1:26" ht="15">
      <c r="A458" s="711"/>
      <c r="B458" s="711"/>
      <c r="C458" s="711"/>
      <c r="D458" s="711"/>
      <c r="E458" s="711"/>
      <c r="F458" s="1216"/>
      <c r="G458" s="711"/>
      <c r="H458" s="711"/>
      <c r="I458" s="711"/>
      <c r="J458" s="711"/>
      <c r="K458" s="711"/>
      <c r="L458" s="711"/>
      <c r="M458" s="711"/>
      <c r="N458" s="711"/>
      <c r="O458" s="711"/>
      <c r="P458" s="711"/>
      <c r="Q458" s="711"/>
      <c r="R458" s="711"/>
      <c r="S458" s="711"/>
      <c r="T458" s="711"/>
      <c r="U458" s="711"/>
      <c r="V458" s="711"/>
      <c r="W458" s="711"/>
      <c r="X458" s="711"/>
      <c r="Y458" s="711"/>
      <c r="Z458" s="711"/>
    </row>
    <row r="459" spans="1:26" ht="15">
      <c r="A459" s="711"/>
      <c r="B459" s="711"/>
      <c r="C459" s="711"/>
      <c r="D459" s="711"/>
      <c r="E459" s="711"/>
      <c r="F459" s="1216"/>
      <c r="G459" s="711"/>
      <c r="H459" s="711"/>
      <c r="I459" s="711"/>
      <c r="J459" s="711"/>
      <c r="K459" s="711"/>
      <c r="L459" s="711"/>
      <c r="M459" s="711"/>
      <c r="N459" s="711"/>
      <c r="O459" s="711"/>
      <c r="P459" s="711"/>
      <c r="Q459" s="711"/>
      <c r="R459" s="711"/>
      <c r="S459" s="711"/>
      <c r="T459" s="711"/>
      <c r="U459" s="711"/>
      <c r="V459" s="711"/>
      <c r="W459" s="711"/>
      <c r="X459" s="711"/>
      <c r="Y459" s="711"/>
      <c r="Z459" s="711"/>
    </row>
    <row r="460" spans="1:26" ht="15">
      <c r="A460" s="711"/>
      <c r="B460" s="711"/>
      <c r="C460" s="711"/>
      <c r="D460" s="711"/>
      <c r="E460" s="711"/>
      <c r="F460" s="1216"/>
      <c r="G460" s="711"/>
      <c r="H460" s="711"/>
      <c r="I460" s="711"/>
      <c r="J460" s="711"/>
      <c r="K460" s="711"/>
      <c r="L460" s="711"/>
      <c r="M460" s="711"/>
      <c r="N460" s="711"/>
      <c r="O460" s="711"/>
      <c r="P460" s="711"/>
      <c r="Q460" s="711"/>
      <c r="R460" s="711"/>
      <c r="S460" s="711"/>
      <c r="T460" s="711"/>
      <c r="U460" s="711"/>
      <c r="V460" s="711"/>
      <c r="W460" s="711"/>
      <c r="X460" s="711"/>
      <c r="Y460" s="711"/>
      <c r="Z460" s="711"/>
    </row>
    <row r="461" spans="1:26" ht="15">
      <c r="A461" s="711"/>
      <c r="B461" s="711"/>
      <c r="C461" s="711"/>
      <c r="D461" s="711"/>
      <c r="E461" s="711"/>
      <c r="F461" s="1216"/>
      <c r="G461" s="711"/>
      <c r="H461" s="711"/>
      <c r="I461" s="711"/>
      <c r="J461" s="711"/>
      <c r="K461" s="711"/>
      <c r="L461" s="711"/>
      <c r="M461" s="711"/>
      <c r="N461" s="711"/>
      <c r="O461" s="711"/>
      <c r="P461" s="711"/>
      <c r="Q461" s="711"/>
      <c r="R461" s="711"/>
      <c r="S461" s="711"/>
      <c r="T461" s="711"/>
      <c r="U461" s="711"/>
      <c r="V461" s="711"/>
      <c r="W461" s="711"/>
      <c r="X461" s="711"/>
      <c r="Y461" s="711"/>
      <c r="Z461" s="711"/>
    </row>
    <row r="462" spans="1:26" ht="15">
      <c r="A462" s="711"/>
      <c r="B462" s="711"/>
      <c r="C462" s="711"/>
      <c r="D462" s="711"/>
      <c r="E462" s="711"/>
      <c r="F462" s="1216"/>
      <c r="G462" s="711"/>
      <c r="H462" s="711"/>
      <c r="I462" s="711"/>
      <c r="J462" s="711"/>
      <c r="K462" s="711"/>
      <c r="L462" s="711"/>
      <c r="M462" s="711"/>
      <c r="N462" s="711"/>
      <c r="O462" s="711"/>
      <c r="P462" s="711"/>
      <c r="Q462" s="711"/>
      <c r="R462" s="711"/>
      <c r="S462" s="711"/>
      <c r="T462" s="711"/>
      <c r="U462" s="711"/>
      <c r="V462" s="711"/>
      <c r="W462" s="711"/>
      <c r="X462" s="711"/>
      <c r="Y462" s="711"/>
      <c r="Z462" s="711"/>
    </row>
    <row r="463" spans="1:26" ht="15">
      <c r="A463" s="711"/>
      <c r="B463" s="711"/>
      <c r="C463" s="711"/>
      <c r="D463" s="711"/>
      <c r="E463" s="711"/>
      <c r="F463" s="1216"/>
      <c r="G463" s="711"/>
      <c r="H463" s="711"/>
      <c r="I463" s="711"/>
      <c r="J463" s="711"/>
      <c r="K463" s="711"/>
      <c r="L463" s="711"/>
      <c r="M463" s="711"/>
      <c r="N463" s="711"/>
      <c r="O463" s="711"/>
      <c r="P463" s="711"/>
      <c r="Q463" s="711"/>
      <c r="R463" s="711"/>
      <c r="S463" s="711"/>
      <c r="T463" s="711"/>
      <c r="U463" s="711"/>
      <c r="V463" s="711"/>
      <c r="W463" s="711"/>
      <c r="X463" s="711"/>
      <c r="Y463" s="711"/>
      <c r="Z463" s="711"/>
    </row>
    <row r="464" spans="1:26" ht="15">
      <c r="A464" s="711"/>
      <c r="B464" s="711"/>
      <c r="C464" s="711"/>
      <c r="D464" s="711"/>
      <c r="E464" s="711"/>
      <c r="F464" s="1216"/>
      <c r="G464" s="711"/>
      <c r="H464" s="711"/>
      <c r="I464" s="711"/>
      <c r="J464" s="711"/>
      <c r="K464" s="711"/>
      <c r="L464" s="711"/>
      <c r="M464" s="711"/>
      <c r="N464" s="711"/>
      <c r="O464" s="711"/>
      <c r="P464" s="711"/>
      <c r="Q464" s="711"/>
      <c r="R464" s="711"/>
      <c r="S464" s="711"/>
      <c r="T464" s="711"/>
      <c r="U464" s="711"/>
      <c r="V464" s="711"/>
      <c r="W464" s="711"/>
      <c r="X464" s="711"/>
      <c r="Y464" s="711"/>
      <c r="Z464" s="711"/>
    </row>
    <row r="465" spans="1:26" ht="15">
      <c r="A465" s="711"/>
      <c r="B465" s="711"/>
      <c r="C465" s="711"/>
      <c r="D465" s="711"/>
      <c r="E465" s="711"/>
      <c r="F465" s="1216"/>
      <c r="G465" s="711"/>
      <c r="H465" s="711"/>
      <c r="I465" s="711"/>
      <c r="J465" s="711"/>
      <c r="K465" s="711"/>
      <c r="L465" s="711"/>
      <c r="M465" s="711"/>
      <c r="N465" s="711"/>
      <c r="O465" s="711"/>
      <c r="P465" s="711"/>
      <c r="Q465" s="711"/>
      <c r="R465" s="711"/>
      <c r="S465" s="711"/>
      <c r="T465" s="711"/>
      <c r="U465" s="711"/>
      <c r="V465" s="711"/>
      <c r="W465" s="711"/>
      <c r="X465" s="711"/>
      <c r="Y465" s="711"/>
      <c r="Z465" s="711"/>
    </row>
    <row r="466" spans="1:26" ht="15">
      <c r="A466" s="711"/>
      <c r="B466" s="711"/>
      <c r="C466" s="711"/>
      <c r="D466" s="711"/>
      <c r="E466" s="711"/>
      <c r="F466" s="1216"/>
      <c r="G466" s="711"/>
      <c r="H466" s="711"/>
      <c r="I466" s="711"/>
      <c r="J466" s="711"/>
      <c r="K466" s="711"/>
      <c r="L466" s="711"/>
      <c r="M466" s="711"/>
      <c r="N466" s="711"/>
      <c r="O466" s="711"/>
      <c r="P466" s="711"/>
      <c r="Q466" s="711"/>
      <c r="R466" s="711"/>
      <c r="S466" s="711"/>
      <c r="T466" s="711"/>
      <c r="U466" s="711"/>
      <c r="V466" s="711"/>
      <c r="W466" s="711"/>
      <c r="X466" s="711"/>
      <c r="Y466" s="711"/>
      <c r="Z466" s="711"/>
    </row>
    <row r="467" spans="1:26" ht="15">
      <c r="A467" s="711"/>
      <c r="B467" s="711"/>
      <c r="C467" s="711"/>
      <c r="D467" s="711"/>
      <c r="E467" s="711"/>
      <c r="F467" s="1216"/>
      <c r="G467" s="711"/>
      <c r="H467" s="711"/>
      <c r="I467" s="711"/>
      <c r="J467" s="711"/>
      <c r="K467" s="711"/>
      <c r="L467" s="711"/>
      <c r="M467" s="711"/>
      <c r="N467" s="711"/>
      <c r="O467" s="711"/>
      <c r="P467" s="711"/>
      <c r="Q467" s="711"/>
      <c r="R467" s="711"/>
      <c r="S467" s="711"/>
      <c r="T467" s="711"/>
      <c r="U467" s="711"/>
      <c r="V467" s="711"/>
      <c r="W467" s="711"/>
      <c r="X467" s="711"/>
      <c r="Y467" s="711"/>
      <c r="Z467" s="711"/>
    </row>
    <row r="468" spans="1:26" ht="15">
      <c r="A468" s="711"/>
      <c r="B468" s="711"/>
      <c r="C468" s="711"/>
      <c r="D468" s="711"/>
      <c r="E468" s="711"/>
      <c r="F468" s="1216"/>
      <c r="G468" s="711"/>
      <c r="H468" s="711"/>
      <c r="I468" s="711"/>
      <c r="J468" s="711"/>
      <c r="K468" s="711"/>
      <c r="L468" s="711"/>
      <c r="M468" s="711"/>
      <c r="N468" s="711"/>
      <c r="O468" s="711"/>
      <c r="P468" s="711"/>
      <c r="Q468" s="711"/>
      <c r="R468" s="711"/>
      <c r="S468" s="711"/>
      <c r="T468" s="711"/>
      <c r="U468" s="711"/>
      <c r="V468" s="711"/>
      <c r="W468" s="711"/>
      <c r="X468" s="711"/>
      <c r="Y468" s="711"/>
      <c r="Z468" s="711"/>
    </row>
    <row r="469" spans="1:26" ht="15">
      <c r="A469" s="711"/>
      <c r="B469" s="711"/>
      <c r="C469" s="711"/>
      <c r="D469" s="711"/>
      <c r="E469" s="711"/>
      <c r="F469" s="1216"/>
      <c r="G469" s="711"/>
      <c r="H469" s="711"/>
      <c r="I469" s="711"/>
      <c r="J469" s="711"/>
      <c r="K469" s="711"/>
      <c r="L469" s="711"/>
      <c r="M469" s="711"/>
      <c r="N469" s="711"/>
      <c r="O469" s="711"/>
      <c r="P469" s="711"/>
      <c r="Q469" s="711"/>
      <c r="R469" s="711"/>
      <c r="S469" s="711"/>
      <c r="T469" s="711"/>
      <c r="U469" s="711"/>
      <c r="V469" s="711"/>
      <c r="W469" s="711"/>
      <c r="X469" s="711"/>
      <c r="Y469" s="711"/>
      <c r="Z469" s="711"/>
    </row>
    <row r="470" spans="1:26" ht="15">
      <c r="A470" s="711"/>
      <c r="B470" s="711"/>
      <c r="C470" s="711"/>
      <c r="D470" s="711"/>
      <c r="E470" s="711"/>
      <c r="F470" s="1216"/>
      <c r="G470" s="711"/>
      <c r="H470" s="711"/>
      <c r="I470" s="711"/>
      <c r="J470" s="711"/>
      <c r="K470" s="711"/>
      <c r="L470" s="711"/>
      <c r="M470" s="711"/>
      <c r="N470" s="711"/>
      <c r="O470" s="711"/>
      <c r="P470" s="711"/>
      <c r="Q470" s="711"/>
      <c r="R470" s="711"/>
      <c r="S470" s="711"/>
      <c r="T470" s="711"/>
      <c r="U470" s="711"/>
      <c r="V470" s="711"/>
      <c r="W470" s="711"/>
      <c r="X470" s="711"/>
      <c r="Y470" s="711"/>
      <c r="Z470" s="711"/>
    </row>
    <row r="471" spans="1:26" ht="15">
      <c r="A471" s="711"/>
      <c r="B471" s="711"/>
      <c r="C471" s="711"/>
      <c r="D471" s="711"/>
      <c r="E471" s="711"/>
      <c r="F471" s="1216"/>
      <c r="G471" s="711"/>
      <c r="H471" s="711"/>
      <c r="I471" s="711"/>
      <c r="J471" s="711"/>
      <c r="K471" s="711"/>
      <c r="L471" s="711"/>
      <c r="M471" s="711"/>
      <c r="N471" s="711"/>
      <c r="O471" s="711"/>
      <c r="P471" s="711"/>
      <c r="Q471" s="711"/>
      <c r="R471" s="711"/>
      <c r="S471" s="711"/>
      <c r="T471" s="711"/>
      <c r="U471" s="711"/>
      <c r="V471" s="711"/>
      <c r="W471" s="711"/>
      <c r="X471" s="711"/>
      <c r="Y471" s="711"/>
      <c r="Z471" s="711"/>
    </row>
    <row r="472" spans="1:26" ht="15">
      <c r="A472" s="711"/>
      <c r="B472" s="711"/>
      <c r="C472" s="711"/>
      <c r="D472" s="711"/>
      <c r="E472" s="711"/>
      <c r="F472" s="1216"/>
      <c r="G472" s="711"/>
      <c r="H472" s="711"/>
      <c r="I472" s="711"/>
      <c r="J472" s="711"/>
      <c r="K472" s="711"/>
      <c r="L472" s="711"/>
      <c r="M472" s="711"/>
      <c r="N472" s="711"/>
      <c r="O472" s="711"/>
      <c r="P472" s="711"/>
      <c r="Q472" s="711"/>
      <c r="R472" s="711"/>
      <c r="S472" s="711"/>
      <c r="T472" s="711"/>
      <c r="U472" s="711"/>
      <c r="V472" s="711"/>
      <c r="W472" s="711"/>
      <c r="X472" s="711"/>
      <c r="Y472" s="711"/>
      <c r="Z472" s="711"/>
    </row>
    <row r="473" spans="1:26" ht="15">
      <c r="A473" s="711"/>
      <c r="B473" s="711"/>
      <c r="C473" s="711"/>
      <c r="D473" s="711"/>
      <c r="E473" s="711"/>
      <c r="F473" s="1216"/>
      <c r="G473" s="711"/>
      <c r="H473" s="711"/>
      <c r="I473" s="711"/>
      <c r="J473" s="711"/>
      <c r="K473" s="711"/>
      <c r="L473" s="711"/>
      <c r="M473" s="711"/>
      <c r="N473" s="711"/>
      <c r="O473" s="711"/>
      <c r="P473" s="711"/>
      <c r="Q473" s="711"/>
      <c r="R473" s="711"/>
      <c r="S473" s="711"/>
      <c r="T473" s="711"/>
      <c r="U473" s="711"/>
      <c r="V473" s="711"/>
      <c r="W473" s="711"/>
      <c r="X473" s="711"/>
      <c r="Y473" s="711"/>
      <c r="Z473" s="711"/>
    </row>
    <row r="474" spans="1:26" ht="15">
      <c r="A474" s="711"/>
      <c r="B474" s="711"/>
      <c r="C474" s="711"/>
      <c r="D474" s="711"/>
      <c r="E474" s="711"/>
      <c r="F474" s="1216"/>
      <c r="G474" s="711"/>
      <c r="H474" s="711"/>
      <c r="I474" s="711"/>
      <c r="J474" s="711"/>
      <c r="K474" s="711"/>
      <c r="L474" s="711"/>
      <c r="M474" s="711"/>
      <c r="N474" s="711"/>
      <c r="O474" s="711"/>
      <c r="P474" s="711"/>
      <c r="Q474" s="711"/>
      <c r="R474" s="711"/>
      <c r="S474" s="711"/>
      <c r="T474" s="711"/>
      <c r="U474" s="711"/>
      <c r="V474" s="711"/>
      <c r="W474" s="711"/>
      <c r="X474" s="711"/>
      <c r="Y474" s="711"/>
      <c r="Z474" s="711"/>
    </row>
    <row r="475" spans="1:26" ht="15">
      <c r="A475" s="711"/>
      <c r="B475" s="711"/>
      <c r="C475" s="711"/>
      <c r="D475" s="711"/>
      <c r="E475" s="711"/>
      <c r="F475" s="1216"/>
      <c r="G475" s="711"/>
      <c r="H475" s="711"/>
      <c r="I475" s="711"/>
      <c r="J475" s="711"/>
      <c r="K475" s="711"/>
      <c r="L475" s="711"/>
      <c r="M475" s="711"/>
      <c r="N475" s="711"/>
      <c r="O475" s="711"/>
      <c r="P475" s="711"/>
      <c r="Q475" s="711"/>
      <c r="R475" s="711"/>
      <c r="S475" s="711"/>
      <c r="T475" s="711"/>
      <c r="U475" s="711"/>
      <c r="V475" s="711"/>
      <c r="W475" s="711"/>
      <c r="X475" s="711"/>
      <c r="Y475" s="711"/>
      <c r="Z475" s="711"/>
    </row>
    <row r="476" spans="1:26" ht="15">
      <c r="A476" s="711"/>
      <c r="B476" s="711"/>
      <c r="C476" s="711"/>
      <c r="D476" s="711"/>
      <c r="E476" s="711"/>
      <c r="F476" s="1216"/>
      <c r="G476" s="711"/>
      <c r="H476" s="711"/>
      <c r="I476" s="711"/>
      <c r="J476" s="711"/>
      <c r="K476" s="711"/>
      <c r="L476" s="711"/>
      <c r="M476" s="711"/>
      <c r="N476" s="711"/>
      <c r="O476" s="711"/>
      <c r="P476" s="711"/>
      <c r="Q476" s="711"/>
      <c r="R476" s="711"/>
      <c r="S476" s="711"/>
      <c r="T476" s="711"/>
      <c r="U476" s="711"/>
      <c r="V476" s="711"/>
      <c r="W476" s="711"/>
      <c r="X476" s="711"/>
      <c r="Y476" s="711"/>
      <c r="Z476" s="711"/>
    </row>
    <row r="477" spans="1:26" ht="15">
      <c r="A477" s="711"/>
      <c r="B477" s="711"/>
      <c r="C477" s="711"/>
      <c r="D477" s="711"/>
      <c r="E477" s="711"/>
      <c r="F477" s="1216"/>
      <c r="G477" s="711"/>
      <c r="H477" s="711"/>
      <c r="I477" s="711"/>
      <c r="J477" s="711"/>
      <c r="K477" s="711"/>
      <c r="L477" s="711"/>
      <c r="M477" s="711"/>
      <c r="N477" s="711"/>
      <c r="O477" s="711"/>
      <c r="P477" s="711"/>
      <c r="Q477" s="711"/>
      <c r="R477" s="711"/>
      <c r="S477" s="711"/>
      <c r="T477" s="711"/>
      <c r="U477" s="711"/>
      <c r="V477" s="711"/>
      <c r="W477" s="711"/>
      <c r="X477" s="711"/>
      <c r="Y477" s="711"/>
      <c r="Z477" s="711"/>
    </row>
    <row r="478" spans="1:26" ht="15">
      <c r="A478" s="711"/>
      <c r="B478" s="711"/>
      <c r="C478" s="711"/>
      <c r="D478" s="711"/>
      <c r="E478" s="711"/>
      <c r="F478" s="1216"/>
      <c r="G478" s="711"/>
      <c r="H478" s="711"/>
      <c r="I478" s="711"/>
      <c r="J478" s="711"/>
      <c r="K478" s="711"/>
      <c r="L478" s="711"/>
      <c r="M478" s="711"/>
      <c r="N478" s="711"/>
      <c r="O478" s="711"/>
      <c r="P478" s="711"/>
      <c r="Q478" s="711"/>
      <c r="R478" s="711"/>
      <c r="S478" s="711"/>
      <c r="T478" s="711"/>
      <c r="U478" s="711"/>
      <c r="V478" s="711"/>
      <c r="W478" s="711"/>
      <c r="X478" s="711"/>
      <c r="Y478" s="711"/>
      <c r="Z478" s="711"/>
    </row>
    <row r="479" spans="1:26" ht="15">
      <c r="A479" s="711"/>
      <c r="B479" s="711"/>
      <c r="C479" s="711"/>
      <c r="D479" s="711"/>
      <c r="E479" s="711"/>
      <c r="F479" s="1216"/>
      <c r="G479" s="711"/>
      <c r="H479" s="711"/>
      <c r="I479" s="711"/>
      <c r="J479" s="711"/>
      <c r="K479" s="711"/>
      <c r="L479" s="711"/>
      <c r="M479" s="711"/>
      <c r="N479" s="711"/>
      <c r="O479" s="711"/>
      <c r="P479" s="711"/>
      <c r="Q479" s="711"/>
      <c r="R479" s="711"/>
      <c r="S479" s="711"/>
      <c r="T479" s="711"/>
      <c r="U479" s="711"/>
      <c r="V479" s="711"/>
      <c r="W479" s="711"/>
      <c r="X479" s="711"/>
      <c r="Y479" s="711"/>
      <c r="Z479" s="711"/>
    </row>
    <row r="480" spans="1:26" ht="15">
      <c r="A480" s="711"/>
      <c r="B480" s="711"/>
      <c r="C480" s="711"/>
      <c r="D480" s="711"/>
      <c r="E480" s="711"/>
      <c r="F480" s="1216"/>
      <c r="G480" s="711"/>
      <c r="H480" s="711"/>
      <c r="I480" s="711"/>
      <c r="J480" s="711"/>
      <c r="K480" s="711"/>
      <c r="L480" s="711"/>
      <c r="M480" s="711"/>
      <c r="N480" s="711"/>
      <c r="O480" s="711"/>
      <c r="P480" s="711"/>
      <c r="Q480" s="711"/>
      <c r="R480" s="711"/>
      <c r="S480" s="711"/>
      <c r="T480" s="711"/>
      <c r="U480" s="711"/>
      <c r="V480" s="711"/>
      <c r="W480" s="711"/>
      <c r="X480" s="711"/>
      <c r="Y480" s="711"/>
      <c r="Z480" s="711"/>
    </row>
    <row r="481" spans="1:26" ht="15">
      <c r="A481" s="711"/>
      <c r="B481" s="711"/>
      <c r="C481" s="711"/>
      <c r="D481" s="711"/>
      <c r="E481" s="711"/>
      <c r="F481" s="1216"/>
      <c r="G481" s="711"/>
      <c r="H481" s="711"/>
      <c r="I481" s="711"/>
      <c r="J481" s="711"/>
      <c r="K481" s="711"/>
      <c r="L481" s="711"/>
      <c r="M481" s="711"/>
      <c r="N481" s="711"/>
      <c r="O481" s="711"/>
      <c r="P481" s="711"/>
      <c r="Q481" s="711"/>
      <c r="R481" s="711"/>
      <c r="S481" s="711"/>
      <c r="T481" s="711"/>
      <c r="U481" s="711"/>
      <c r="V481" s="711"/>
      <c r="W481" s="711"/>
      <c r="X481" s="711"/>
      <c r="Y481" s="711"/>
      <c r="Z481" s="711"/>
    </row>
    <row r="482" spans="1:26" ht="15">
      <c r="A482" s="711"/>
      <c r="B482" s="711"/>
      <c r="C482" s="711"/>
      <c r="D482" s="711"/>
      <c r="E482" s="711"/>
      <c r="F482" s="1216"/>
      <c r="G482" s="711"/>
      <c r="H482" s="711"/>
      <c r="I482" s="711"/>
      <c r="J482" s="711"/>
      <c r="K482" s="711"/>
      <c r="L482" s="711"/>
      <c r="M482" s="711"/>
      <c r="N482" s="711"/>
      <c r="O482" s="711"/>
      <c r="P482" s="711"/>
      <c r="Q482" s="711"/>
      <c r="R482" s="711"/>
      <c r="S482" s="711"/>
      <c r="T482" s="711"/>
      <c r="U482" s="711"/>
      <c r="V482" s="711"/>
      <c r="W482" s="711"/>
      <c r="X482" s="711"/>
      <c r="Y482" s="711"/>
      <c r="Z482" s="711"/>
    </row>
    <row r="483" spans="1:26" ht="15">
      <c r="A483" s="711"/>
      <c r="B483" s="711"/>
      <c r="C483" s="711"/>
      <c r="D483" s="711"/>
      <c r="E483" s="711"/>
      <c r="F483" s="1216"/>
      <c r="G483" s="711"/>
      <c r="H483" s="711"/>
      <c r="I483" s="711"/>
      <c r="J483" s="711"/>
      <c r="K483" s="711"/>
      <c r="L483" s="711"/>
      <c r="M483" s="711"/>
      <c r="N483" s="711"/>
      <c r="O483" s="711"/>
      <c r="P483" s="711"/>
      <c r="Q483" s="711"/>
      <c r="R483" s="711"/>
      <c r="S483" s="711"/>
      <c r="T483" s="711"/>
      <c r="U483" s="711"/>
      <c r="V483" s="711"/>
      <c r="W483" s="711"/>
      <c r="X483" s="711"/>
      <c r="Y483" s="711"/>
      <c r="Z483" s="711"/>
    </row>
    <row r="484" spans="1:26" ht="15">
      <c r="A484" s="711"/>
      <c r="B484" s="711"/>
      <c r="C484" s="711"/>
      <c r="D484" s="711"/>
      <c r="E484" s="711"/>
      <c r="F484" s="1216"/>
      <c r="G484" s="711"/>
      <c r="H484" s="711"/>
      <c r="I484" s="711"/>
      <c r="J484" s="711"/>
      <c r="K484" s="711"/>
      <c r="L484" s="711"/>
      <c r="M484" s="711"/>
      <c r="N484" s="711"/>
      <c r="O484" s="711"/>
      <c r="P484" s="711"/>
      <c r="Q484" s="711"/>
      <c r="R484" s="711"/>
      <c r="S484" s="711"/>
      <c r="T484" s="711"/>
      <c r="U484" s="711"/>
      <c r="V484" s="711"/>
      <c r="W484" s="711"/>
      <c r="X484" s="711"/>
      <c r="Y484" s="711"/>
      <c r="Z484" s="711"/>
    </row>
    <row r="485" spans="1:26" ht="15">
      <c r="A485" s="711"/>
      <c r="B485" s="711"/>
      <c r="C485" s="711"/>
      <c r="D485" s="711"/>
      <c r="E485" s="711"/>
      <c r="F485" s="1216"/>
      <c r="G485" s="711"/>
      <c r="H485" s="711"/>
      <c r="I485" s="711"/>
      <c r="J485" s="711"/>
      <c r="K485" s="711"/>
      <c r="L485" s="711"/>
      <c r="M485" s="711"/>
      <c r="N485" s="711"/>
      <c r="O485" s="711"/>
      <c r="P485" s="711"/>
      <c r="Q485" s="711"/>
      <c r="R485" s="711"/>
      <c r="S485" s="711"/>
      <c r="T485" s="711"/>
      <c r="U485" s="711"/>
      <c r="V485" s="711"/>
      <c r="W485" s="711"/>
      <c r="X485" s="711"/>
      <c r="Y485" s="711"/>
      <c r="Z485" s="711"/>
    </row>
    <row r="486" spans="1:26" ht="15">
      <c r="A486" s="711"/>
      <c r="B486" s="711"/>
      <c r="C486" s="711"/>
      <c r="D486" s="711"/>
      <c r="E486" s="711"/>
      <c r="F486" s="1216"/>
      <c r="G486" s="711"/>
      <c r="H486" s="711"/>
      <c r="I486" s="711"/>
      <c r="J486" s="711"/>
      <c r="K486" s="711"/>
      <c r="L486" s="711"/>
      <c r="M486" s="711"/>
      <c r="N486" s="711"/>
      <c r="O486" s="711"/>
      <c r="P486" s="711"/>
      <c r="Q486" s="711"/>
      <c r="R486" s="711"/>
      <c r="S486" s="711"/>
      <c r="T486" s="711"/>
      <c r="U486" s="711"/>
      <c r="V486" s="711"/>
      <c r="W486" s="711"/>
      <c r="X486" s="711"/>
      <c r="Y486" s="711"/>
      <c r="Z486" s="711"/>
    </row>
    <row r="487" spans="1:26" ht="15">
      <c r="A487" s="711"/>
      <c r="B487" s="711"/>
      <c r="C487" s="711"/>
      <c r="D487" s="711"/>
      <c r="E487" s="711"/>
      <c r="F487" s="1216"/>
      <c r="G487" s="711"/>
      <c r="H487" s="711"/>
      <c r="I487" s="711"/>
      <c r="J487" s="711"/>
      <c r="K487" s="711"/>
      <c r="L487" s="711"/>
      <c r="M487" s="711"/>
      <c r="N487" s="711"/>
      <c r="O487" s="711"/>
      <c r="P487" s="711"/>
      <c r="Q487" s="711"/>
      <c r="R487" s="711"/>
      <c r="S487" s="711"/>
      <c r="T487" s="711"/>
      <c r="U487" s="711"/>
      <c r="V487" s="711"/>
      <c r="W487" s="711"/>
      <c r="X487" s="711"/>
      <c r="Y487" s="711"/>
      <c r="Z487" s="711"/>
    </row>
    <row r="488" spans="1:26" ht="15">
      <c r="A488" s="711"/>
      <c r="B488" s="711"/>
      <c r="C488" s="711"/>
      <c r="D488" s="711"/>
      <c r="E488" s="711"/>
      <c r="F488" s="1216"/>
      <c r="G488" s="711"/>
      <c r="H488" s="711"/>
      <c r="I488" s="711"/>
      <c r="J488" s="711"/>
      <c r="K488" s="711"/>
      <c r="L488" s="711"/>
      <c r="M488" s="711"/>
      <c r="N488" s="711"/>
      <c r="O488" s="711"/>
      <c r="P488" s="711"/>
      <c r="Q488" s="711"/>
      <c r="R488" s="711"/>
      <c r="S488" s="711"/>
      <c r="T488" s="711"/>
      <c r="U488" s="711"/>
      <c r="V488" s="711"/>
      <c r="W488" s="711"/>
      <c r="X488" s="711"/>
      <c r="Y488" s="711"/>
      <c r="Z488" s="711"/>
    </row>
    <row r="489" spans="1:26" ht="15">
      <c r="A489" s="711"/>
      <c r="B489" s="711"/>
      <c r="C489" s="711"/>
      <c r="D489" s="711"/>
      <c r="E489" s="711"/>
      <c r="F489" s="1216"/>
      <c r="G489" s="711"/>
      <c r="H489" s="711"/>
      <c r="I489" s="711"/>
      <c r="J489" s="711"/>
      <c r="K489" s="711"/>
      <c r="L489" s="711"/>
      <c r="M489" s="711"/>
      <c r="N489" s="711"/>
      <c r="O489" s="711"/>
      <c r="P489" s="711"/>
      <c r="Q489" s="711"/>
      <c r="R489" s="711"/>
      <c r="S489" s="711"/>
      <c r="T489" s="711"/>
      <c r="U489" s="711"/>
      <c r="V489" s="711"/>
      <c r="W489" s="711"/>
      <c r="X489" s="711"/>
      <c r="Y489" s="711"/>
      <c r="Z489" s="711"/>
    </row>
    <row r="490" spans="1:26" ht="15">
      <c r="A490" s="711"/>
      <c r="B490" s="711"/>
      <c r="C490" s="711"/>
      <c r="D490" s="711"/>
      <c r="E490" s="711"/>
      <c r="F490" s="1216"/>
      <c r="G490" s="711"/>
      <c r="H490" s="711"/>
      <c r="I490" s="711"/>
      <c r="J490" s="711"/>
      <c r="K490" s="711"/>
      <c r="L490" s="711"/>
      <c r="M490" s="711"/>
      <c r="N490" s="711"/>
      <c r="O490" s="711"/>
      <c r="P490" s="711"/>
      <c r="Q490" s="711"/>
      <c r="R490" s="711"/>
      <c r="S490" s="711"/>
      <c r="T490" s="711"/>
      <c r="U490" s="711"/>
      <c r="V490" s="711"/>
      <c r="W490" s="711"/>
      <c r="X490" s="711"/>
      <c r="Y490" s="711"/>
      <c r="Z490" s="711"/>
    </row>
    <row r="491" spans="1:26" ht="15">
      <c r="A491" s="711"/>
      <c r="B491" s="711"/>
      <c r="C491" s="711"/>
      <c r="D491" s="711"/>
      <c r="E491" s="711"/>
      <c r="F491" s="1216"/>
      <c r="G491" s="711"/>
      <c r="H491" s="711"/>
      <c r="I491" s="711"/>
      <c r="J491" s="711"/>
      <c r="K491" s="711"/>
      <c r="L491" s="711"/>
      <c r="M491" s="711"/>
      <c r="N491" s="711"/>
      <c r="O491" s="711"/>
      <c r="P491" s="711"/>
      <c r="Q491" s="711"/>
      <c r="R491" s="711"/>
      <c r="S491" s="711"/>
      <c r="T491" s="711"/>
      <c r="U491" s="711"/>
      <c r="V491" s="711"/>
      <c r="W491" s="711"/>
      <c r="X491" s="711"/>
      <c r="Y491" s="711"/>
      <c r="Z491" s="711"/>
    </row>
    <row r="492" spans="1:26" ht="15">
      <c r="A492" s="711"/>
      <c r="B492" s="711"/>
      <c r="C492" s="711"/>
      <c r="D492" s="711"/>
      <c r="E492" s="711"/>
      <c r="F492" s="1216"/>
      <c r="G492" s="711"/>
      <c r="H492" s="711"/>
      <c r="I492" s="711"/>
      <c r="J492" s="711"/>
      <c r="K492" s="711"/>
      <c r="L492" s="711"/>
      <c r="M492" s="711"/>
      <c r="N492" s="711"/>
      <c r="O492" s="711"/>
      <c r="P492" s="711"/>
      <c r="Q492" s="711"/>
      <c r="R492" s="711"/>
      <c r="S492" s="711"/>
      <c r="T492" s="711"/>
      <c r="U492" s="711"/>
      <c r="V492" s="711"/>
      <c r="W492" s="711"/>
      <c r="X492" s="711"/>
      <c r="Y492" s="711"/>
      <c r="Z492" s="711"/>
    </row>
    <row r="493" spans="1:26" ht="15">
      <c r="A493" s="711"/>
      <c r="B493" s="711"/>
      <c r="C493" s="711"/>
      <c r="D493" s="711"/>
      <c r="E493" s="711"/>
      <c r="F493" s="1216"/>
      <c r="G493" s="711"/>
      <c r="H493" s="711"/>
      <c r="I493" s="711"/>
      <c r="J493" s="711"/>
      <c r="K493" s="711"/>
      <c r="L493" s="711"/>
      <c r="M493" s="711"/>
      <c r="N493" s="711"/>
      <c r="O493" s="711"/>
      <c r="P493" s="711"/>
      <c r="Q493" s="711"/>
      <c r="R493" s="711"/>
      <c r="S493" s="711"/>
      <c r="T493" s="711"/>
      <c r="U493" s="711"/>
      <c r="V493" s="711"/>
      <c r="W493" s="711"/>
      <c r="X493" s="711"/>
      <c r="Y493" s="711"/>
      <c r="Z493" s="711"/>
    </row>
    <row r="494" spans="1:26" ht="15">
      <c r="A494" s="711"/>
      <c r="B494" s="711"/>
      <c r="C494" s="711"/>
      <c r="D494" s="711"/>
      <c r="E494" s="711"/>
      <c r="F494" s="1216"/>
      <c r="G494" s="711"/>
      <c r="H494" s="711"/>
      <c r="I494" s="711"/>
      <c r="J494" s="711"/>
      <c r="K494" s="711"/>
      <c r="L494" s="711"/>
      <c r="M494" s="711"/>
      <c r="N494" s="711"/>
      <c r="O494" s="711"/>
      <c r="P494" s="711"/>
      <c r="Q494" s="711"/>
      <c r="R494" s="711"/>
      <c r="S494" s="711"/>
      <c r="T494" s="711"/>
      <c r="U494" s="711"/>
      <c r="V494" s="711"/>
      <c r="W494" s="711"/>
      <c r="X494" s="711"/>
      <c r="Y494" s="711"/>
      <c r="Z494" s="711"/>
    </row>
    <row r="495" spans="1:26" ht="15">
      <c r="A495" s="711"/>
      <c r="B495" s="711"/>
      <c r="C495" s="711"/>
      <c r="D495" s="711"/>
      <c r="E495" s="711"/>
      <c r="F495" s="1216"/>
      <c r="G495" s="711"/>
      <c r="H495" s="711"/>
      <c r="I495" s="711"/>
      <c r="J495" s="711"/>
      <c r="K495" s="711"/>
      <c r="L495" s="711"/>
      <c r="M495" s="711"/>
      <c r="N495" s="711"/>
      <c r="O495" s="711"/>
      <c r="P495" s="711"/>
      <c r="Q495" s="711"/>
      <c r="R495" s="711"/>
      <c r="S495" s="711"/>
      <c r="T495" s="711"/>
      <c r="U495" s="711"/>
      <c r="V495" s="711"/>
      <c r="W495" s="711"/>
      <c r="X495" s="711"/>
      <c r="Y495" s="711"/>
      <c r="Z495" s="711"/>
    </row>
    <row r="496" spans="1:26" ht="15">
      <c r="A496" s="711"/>
      <c r="B496" s="711"/>
      <c r="C496" s="711"/>
      <c r="D496" s="711"/>
      <c r="E496" s="711"/>
      <c r="F496" s="1216"/>
      <c r="G496" s="711"/>
      <c r="H496" s="711"/>
      <c r="I496" s="711"/>
      <c r="J496" s="711"/>
      <c r="K496" s="711"/>
      <c r="L496" s="711"/>
      <c r="M496" s="711"/>
      <c r="N496" s="711"/>
      <c r="O496" s="711"/>
      <c r="P496" s="711"/>
      <c r="Q496" s="711"/>
      <c r="R496" s="711"/>
      <c r="S496" s="711"/>
      <c r="T496" s="711"/>
      <c r="U496" s="711"/>
      <c r="V496" s="711"/>
      <c r="W496" s="711"/>
      <c r="X496" s="711"/>
      <c r="Y496" s="711"/>
      <c r="Z496" s="711"/>
    </row>
    <row r="497" spans="1:26" ht="15">
      <c r="A497" s="711"/>
      <c r="B497" s="711"/>
      <c r="C497" s="711"/>
      <c r="D497" s="711"/>
      <c r="E497" s="711"/>
      <c r="F497" s="1216"/>
      <c r="G497" s="711"/>
      <c r="H497" s="711"/>
      <c r="I497" s="711"/>
      <c r="J497" s="711"/>
      <c r="K497" s="711"/>
      <c r="L497" s="711"/>
      <c r="M497" s="711"/>
      <c r="N497" s="711"/>
      <c r="O497" s="711"/>
      <c r="P497" s="711"/>
      <c r="Q497" s="711"/>
      <c r="R497" s="711"/>
      <c r="S497" s="711"/>
      <c r="T497" s="711"/>
      <c r="U497" s="711"/>
      <c r="V497" s="711"/>
      <c r="W497" s="711"/>
      <c r="X497" s="711"/>
      <c r="Y497" s="711"/>
      <c r="Z497" s="711"/>
    </row>
    <row r="498" spans="1:26" ht="15">
      <c r="A498" s="711"/>
      <c r="B498" s="711"/>
      <c r="C498" s="711"/>
      <c r="D498" s="711"/>
      <c r="E498" s="711"/>
      <c r="F498" s="1216"/>
      <c r="G498" s="711"/>
      <c r="H498" s="711"/>
      <c r="I498" s="711"/>
      <c r="J498" s="711"/>
      <c r="K498" s="711"/>
      <c r="L498" s="711"/>
      <c r="M498" s="711"/>
      <c r="N498" s="711"/>
      <c r="O498" s="711"/>
      <c r="P498" s="711"/>
      <c r="Q498" s="711"/>
      <c r="R498" s="711"/>
      <c r="S498" s="711"/>
      <c r="T498" s="711"/>
      <c r="U498" s="711"/>
      <c r="V498" s="711"/>
      <c r="W498" s="711"/>
      <c r="X498" s="711"/>
      <c r="Y498" s="711"/>
      <c r="Z498" s="711"/>
    </row>
    <row r="499" spans="1:26" ht="15">
      <c r="A499" s="711"/>
      <c r="B499" s="711"/>
      <c r="C499" s="711"/>
      <c r="D499" s="711"/>
      <c r="E499" s="711"/>
      <c r="F499" s="1216"/>
      <c r="G499" s="711"/>
      <c r="H499" s="711"/>
      <c r="I499" s="711"/>
      <c r="J499" s="711"/>
      <c r="K499" s="711"/>
      <c r="L499" s="711"/>
      <c r="M499" s="711"/>
      <c r="N499" s="711"/>
      <c r="O499" s="711"/>
      <c r="P499" s="711"/>
      <c r="Q499" s="711"/>
      <c r="R499" s="711"/>
      <c r="S499" s="711"/>
      <c r="T499" s="711"/>
      <c r="U499" s="711"/>
      <c r="V499" s="711"/>
      <c r="W499" s="711"/>
      <c r="X499" s="711"/>
      <c r="Y499" s="711"/>
      <c r="Z499" s="711"/>
    </row>
    <row r="500" spans="1:26" ht="15">
      <c r="A500" s="711"/>
      <c r="B500" s="711"/>
      <c r="C500" s="711"/>
      <c r="D500" s="711"/>
      <c r="E500" s="711"/>
      <c r="F500" s="1216"/>
      <c r="G500" s="711"/>
      <c r="H500" s="711"/>
      <c r="I500" s="711"/>
      <c r="J500" s="711"/>
      <c r="K500" s="711"/>
      <c r="L500" s="711"/>
      <c r="M500" s="711"/>
      <c r="N500" s="711"/>
      <c r="O500" s="711"/>
      <c r="P500" s="711"/>
      <c r="Q500" s="711"/>
      <c r="R500" s="711"/>
      <c r="S500" s="711"/>
      <c r="T500" s="711"/>
      <c r="U500" s="711"/>
      <c r="V500" s="711"/>
      <c r="W500" s="711"/>
      <c r="X500" s="711"/>
      <c r="Y500" s="711"/>
      <c r="Z500" s="711"/>
    </row>
    <row r="501" spans="1:26" ht="15">
      <c r="A501" s="711"/>
      <c r="B501" s="711"/>
      <c r="C501" s="711"/>
      <c r="D501" s="711"/>
      <c r="E501" s="711"/>
      <c r="F501" s="1216"/>
      <c r="G501" s="711"/>
      <c r="H501" s="711"/>
      <c r="I501" s="711"/>
      <c r="J501" s="711"/>
      <c r="K501" s="711"/>
      <c r="L501" s="711"/>
      <c r="M501" s="711"/>
      <c r="N501" s="711"/>
      <c r="O501" s="711"/>
      <c r="P501" s="711"/>
      <c r="Q501" s="711"/>
      <c r="R501" s="711"/>
      <c r="S501" s="711"/>
      <c r="T501" s="711"/>
      <c r="U501" s="711"/>
      <c r="V501" s="711"/>
      <c r="W501" s="711"/>
      <c r="X501" s="711"/>
      <c r="Y501" s="711"/>
      <c r="Z501" s="711"/>
    </row>
    <row r="502" spans="1:26" ht="15">
      <c r="A502" s="711"/>
      <c r="B502" s="711"/>
      <c r="C502" s="711"/>
      <c r="D502" s="711"/>
      <c r="E502" s="711"/>
      <c r="F502" s="1216"/>
      <c r="G502" s="711"/>
      <c r="H502" s="711"/>
      <c r="I502" s="711"/>
      <c r="J502" s="711"/>
      <c r="K502" s="711"/>
      <c r="L502" s="711"/>
      <c r="M502" s="711"/>
      <c r="N502" s="711"/>
      <c r="O502" s="711"/>
      <c r="P502" s="711"/>
      <c r="Q502" s="711"/>
      <c r="R502" s="711"/>
      <c r="S502" s="711"/>
      <c r="T502" s="711"/>
      <c r="U502" s="711"/>
      <c r="V502" s="711"/>
      <c r="W502" s="711"/>
      <c r="X502" s="711"/>
      <c r="Y502" s="711"/>
      <c r="Z502" s="711"/>
    </row>
    <row r="503" spans="1:26" ht="15">
      <c r="A503" s="711"/>
      <c r="B503" s="711"/>
      <c r="C503" s="711"/>
      <c r="D503" s="711"/>
      <c r="E503" s="711"/>
      <c r="F503" s="1216"/>
      <c r="G503" s="711"/>
      <c r="H503" s="711"/>
      <c r="I503" s="711"/>
      <c r="J503" s="711"/>
      <c r="K503" s="711"/>
      <c r="L503" s="711"/>
      <c r="M503" s="711"/>
      <c r="N503" s="711"/>
      <c r="O503" s="711"/>
      <c r="P503" s="711"/>
      <c r="Q503" s="711"/>
      <c r="R503" s="711"/>
      <c r="S503" s="711"/>
      <c r="T503" s="711"/>
      <c r="U503" s="711"/>
      <c r="V503" s="711"/>
      <c r="W503" s="711"/>
      <c r="X503" s="711"/>
      <c r="Y503" s="711"/>
      <c r="Z503" s="711"/>
    </row>
    <row r="504" spans="1:26" ht="15">
      <c r="A504" s="711"/>
      <c r="B504" s="711"/>
      <c r="C504" s="711"/>
      <c r="D504" s="711"/>
      <c r="E504" s="711"/>
      <c r="F504" s="1216"/>
      <c r="G504" s="711"/>
      <c r="H504" s="711"/>
      <c r="I504" s="711"/>
      <c r="J504" s="711"/>
      <c r="K504" s="711"/>
      <c r="L504" s="711"/>
      <c r="M504" s="711"/>
      <c r="N504" s="711"/>
      <c r="O504" s="711"/>
      <c r="P504" s="711"/>
      <c r="Q504" s="711"/>
      <c r="R504" s="711"/>
      <c r="S504" s="711"/>
      <c r="T504" s="711"/>
      <c r="U504" s="711"/>
      <c r="V504" s="711"/>
      <c r="W504" s="711"/>
      <c r="X504" s="711"/>
      <c r="Y504" s="711"/>
      <c r="Z504" s="711"/>
    </row>
    <row r="505" spans="1:26" ht="15">
      <c r="A505" s="711"/>
      <c r="B505" s="711"/>
      <c r="C505" s="711"/>
      <c r="D505" s="711"/>
      <c r="E505" s="711"/>
      <c r="F505" s="1216"/>
      <c r="G505" s="711"/>
      <c r="H505" s="711"/>
      <c r="I505" s="711"/>
      <c r="J505" s="711"/>
      <c r="K505" s="711"/>
      <c r="L505" s="711"/>
      <c r="M505" s="711"/>
      <c r="N505" s="711"/>
      <c r="O505" s="711"/>
      <c r="P505" s="711"/>
      <c r="Q505" s="711"/>
      <c r="R505" s="711"/>
      <c r="S505" s="711"/>
      <c r="T505" s="711"/>
      <c r="U505" s="711"/>
      <c r="V505" s="711"/>
      <c r="W505" s="711"/>
      <c r="X505" s="711"/>
      <c r="Y505" s="711"/>
      <c r="Z505" s="711"/>
    </row>
    <row r="506" spans="1:26" ht="15">
      <c r="A506" s="711"/>
      <c r="B506" s="711"/>
      <c r="C506" s="711"/>
      <c r="D506" s="711"/>
      <c r="E506" s="711"/>
      <c r="F506" s="1216"/>
      <c r="G506" s="711"/>
      <c r="H506" s="711"/>
      <c r="I506" s="711"/>
      <c r="J506" s="711"/>
      <c r="K506" s="711"/>
      <c r="L506" s="711"/>
      <c r="M506" s="711"/>
      <c r="N506" s="711"/>
      <c r="O506" s="711"/>
      <c r="P506" s="711"/>
      <c r="Q506" s="711"/>
      <c r="R506" s="711"/>
      <c r="S506" s="711"/>
      <c r="T506" s="711"/>
      <c r="U506" s="711"/>
      <c r="V506" s="711"/>
      <c r="W506" s="711"/>
      <c r="X506" s="711"/>
      <c r="Y506" s="711"/>
      <c r="Z506" s="711"/>
    </row>
    <row r="507" spans="1:26" ht="15">
      <c r="A507" s="711"/>
      <c r="B507" s="711"/>
      <c r="C507" s="711"/>
      <c r="D507" s="711"/>
      <c r="E507" s="711"/>
      <c r="F507" s="1216"/>
      <c r="G507" s="711"/>
      <c r="H507" s="711"/>
      <c r="I507" s="711"/>
      <c r="J507" s="711"/>
      <c r="K507" s="711"/>
      <c r="L507" s="711"/>
      <c r="M507" s="711"/>
      <c r="N507" s="711"/>
      <c r="O507" s="711"/>
      <c r="P507" s="711"/>
      <c r="Q507" s="711"/>
      <c r="R507" s="711"/>
      <c r="S507" s="711"/>
      <c r="T507" s="711"/>
      <c r="U507" s="711"/>
      <c r="V507" s="711"/>
      <c r="W507" s="711"/>
      <c r="X507" s="711"/>
      <c r="Y507" s="711"/>
      <c r="Z507" s="711"/>
    </row>
    <row r="508" spans="1:26" ht="15">
      <c r="A508" s="711"/>
      <c r="B508" s="711"/>
      <c r="C508" s="711"/>
      <c r="D508" s="711"/>
      <c r="E508" s="711"/>
      <c r="F508" s="1216"/>
      <c r="G508" s="711"/>
      <c r="H508" s="711"/>
      <c r="I508" s="711"/>
      <c r="J508" s="711"/>
      <c r="K508" s="711"/>
      <c r="L508" s="711"/>
      <c r="M508" s="711"/>
      <c r="N508" s="711"/>
      <c r="O508" s="711"/>
      <c r="P508" s="711"/>
      <c r="Q508" s="711"/>
      <c r="R508" s="711"/>
      <c r="S508" s="711"/>
      <c r="T508" s="711"/>
      <c r="U508" s="711"/>
      <c r="V508" s="711"/>
      <c r="W508" s="711"/>
      <c r="X508" s="711"/>
      <c r="Y508" s="711"/>
      <c r="Z508" s="711"/>
    </row>
    <row r="509" spans="1:26" ht="15">
      <c r="A509" s="711"/>
      <c r="B509" s="711"/>
      <c r="C509" s="711"/>
      <c r="D509" s="711"/>
      <c r="E509" s="711"/>
      <c r="F509" s="1216"/>
      <c r="G509" s="711"/>
      <c r="H509" s="711"/>
      <c r="I509" s="711"/>
      <c r="J509" s="711"/>
      <c r="K509" s="711"/>
      <c r="L509" s="711"/>
      <c r="M509" s="711"/>
      <c r="N509" s="711"/>
      <c r="O509" s="711"/>
      <c r="P509" s="711"/>
      <c r="Q509" s="711"/>
      <c r="R509" s="711"/>
      <c r="S509" s="711"/>
      <c r="T509" s="711"/>
      <c r="U509" s="711"/>
      <c r="V509" s="711"/>
      <c r="W509" s="711"/>
      <c r="X509" s="711"/>
      <c r="Y509" s="711"/>
      <c r="Z509" s="711"/>
    </row>
    <row r="510" spans="1:26" ht="15">
      <c r="A510" s="711"/>
      <c r="B510" s="711"/>
      <c r="C510" s="711"/>
      <c r="D510" s="711"/>
      <c r="E510" s="711"/>
      <c r="F510" s="1216"/>
      <c r="G510" s="711"/>
      <c r="H510" s="711"/>
      <c r="I510" s="711"/>
      <c r="J510" s="711"/>
      <c r="K510" s="711"/>
      <c r="L510" s="711"/>
      <c r="M510" s="711"/>
      <c r="N510" s="711"/>
      <c r="O510" s="711"/>
      <c r="P510" s="711"/>
      <c r="Q510" s="711"/>
      <c r="R510" s="711"/>
      <c r="S510" s="711"/>
      <c r="T510" s="711"/>
      <c r="U510" s="711"/>
      <c r="V510" s="711"/>
      <c r="W510" s="711"/>
      <c r="X510" s="711"/>
      <c r="Y510" s="711"/>
      <c r="Z510" s="711"/>
    </row>
    <row r="511" spans="1:26" ht="15">
      <c r="A511" s="711"/>
      <c r="B511" s="711"/>
      <c r="C511" s="711"/>
      <c r="D511" s="711"/>
      <c r="E511" s="711"/>
      <c r="F511" s="1216"/>
      <c r="G511" s="711"/>
      <c r="H511" s="711"/>
      <c r="I511" s="711"/>
      <c r="J511" s="711"/>
      <c r="K511" s="711"/>
      <c r="L511" s="711"/>
      <c r="M511" s="711"/>
      <c r="N511" s="711"/>
      <c r="O511" s="711"/>
      <c r="P511" s="711"/>
      <c r="Q511" s="711"/>
      <c r="R511" s="711"/>
      <c r="S511" s="711"/>
      <c r="T511" s="711"/>
      <c r="U511" s="711"/>
      <c r="V511" s="711"/>
      <c r="W511" s="711"/>
      <c r="X511" s="711"/>
      <c r="Y511" s="711"/>
      <c r="Z511" s="711"/>
    </row>
    <row r="512" spans="1:26" ht="15">
      <c r="A512" s="711"/>
      <c r="B512" s="711"/>
      <c r="C512" s="711"/>
      <c r="D512" s="711"/>
      <c r="E512" s="711"/>
      <c r="F512" s="1216"/>
      <c r="G512" s="711"/>
      <c r="H512" s="711"/>
      <c r="I512" s="711"/>
      <c r="J512" s="711"/>
      <c r="K512" s="711"/>
      <c r="L512" s="711"/>
      <c r="M512" s="711"/>
      <c r="N512" s="711"/>
      <c r="O512" s="711"/>
      <c r="P512" s="711"/>
      <c r="Q512" s="711"/>
      <c r="R512" s="711"/>
      <c r="S512" s="711"/>
      <c r="T512" s="711"/>
      <c r="U512" s="711"/>
      <c r="V512" s="711"/>
      <c r="W512" s="711"/>
      <c r="X512" s="711"/>
      <c r="Y512" s="711"/>
      <c r="Z512" s="711"/>
    </row>
    <row r="513" spans="1:26" ht="15">
      <c r="A513" s="711"/>
      <c r="B513" s="711"/>
      <c r="C513" s="711"/>
      <c r="D513" s="711"/>
      <c r="E513" s="711"/>
      <c r="F513" s="1216"/>
      <c r="G513" s="711"/>
      <c r="H513" s="711"/>
      <c r="I513" s="711"/>
      <c r="J513" s="711"/>
      <c r="K513" s="711"/>
      <c r="L513" s="711"/>
      <c r="M513" s="711"/>
      <c r="N513" s="711"/>
      <c r="O513" s="711"/>
      <c r="P513" s="711"/>
      <c r="Q513" s="711"/>
      <c r="R513" s="711"/>
      <c r="S513" s="711"/>
      <c r="T513" s="711"/>
      <c r="U513" s="711"/>
      <c r="V513" s="711"/>
      <c r="W513" s="711"/>
      <c r="X513" s="711"/>
      <c r="Y513" s="711"/>
      <c r="Z513" s="711"/>
    </row>
    <row r="514" spans="1:26" ht="15">
      <c r="A514" s="711"/>
      <c r="B514" s="711"/>
      <c r="C514" s="711"/>
      <c r="D514" s="711"/>
      <c r="E514" s="711"/>
      <c r="F514" s="1216"/>
      <c r="G514" s="711"/>
      <c r="H514" s="711"/>
      <c r="I514" s="711"/>
      <c r="J514" s="711"/>
      <c r="K514" s="711"/>
      <c r="L514" s="711"/>
      <c r="M514" s="711"/>
      <c r="N514" s="711"/>
      <c r="O514" s="711"/>
      <c r="P514" s="711"/>
      <c r="Q514" s="711"/>
      <c r="R514" s="711"/>
      <c r="S514" s="711"/>
      <c r="T514" s="711"/>
      <c r="U514" s="711"/>
      <c r="V514" s="711"/>
      <c r="W514" s="711"/>
      <c r="X514" s="711"/>
      <c r="Y514" s="711"/>
      <c r="Z514" s="711"/>
    </row>
    <row r="515" spans="1:26" ht="15">
      <c r="A515" s="711"/>
      <c r="B515" s="711"/>
      <c r="C515" s="711"/>
      <c r="D515" s="711"/>
      <c r="E515" s="711"/>
      <c r="F515" s="1216"/>
      <c r="G515" s="711"/>
      <c r="H515" s="711"/>
      <c r="I515" s="711"/>
      <c r="J515" s="711"/>
      <c r="K515" s="711"/>
      <c r="L515" s="711"/>
      <c r="M515" s="711"/>
      <c r="N515" s="711"/>
      <c r="O515" s="711"/>
      <c r="P515" s="711"/>
      <c r="Q515" s="711"/>
      <c r="R515" s="711"/>
      <c r="S515" s="711"/>
      <c r="T515" s="711"/>
      <c r="U515" s="711"/>
      <c r="V515" s="711"/>
      <c r="W515" s="711"/>
      <c r="X515" s="711"/>
      <c r="Y515" s="711"/>
      <c r="Z515" s="711"/>
    </row>
    <row r="516" spans="1:26" ht="15">
      <c r="A516" s="711"/>
      <c r="B516" s="711"/>
      <c r="C516" s="711"/>
      <c r="D516" s="711"/>
      <c r="E516" s="711"/>
      <c r="F516" s="1216"/>
      <c r="G516" s="711"/>
      <c r="H516" s="711"/>
      <c r="I516" s="711"/>
      <c r="J516" s="711"/>
      <c r="K516" s="711"/>
      <c r="L516" s="711"/>
      <c r="M516" s="711"/>
      <c r="N516" s="711"/>
      <c r="O516" s="711"/>
      <c r="P516" s="711"/>
      <c r="Q516" s="711"/>
      <c r="R516" s="711"/>
      <c r="S516" s="711"/>
      <c r="T516" s="711"/>
      <c r="U516" s="711"/>
      <c r="V516" s="711"/>
      <c r="W516" s="711"/>
      <c r="X516" s="711"/>
      <c r="Y516" s="711"/>
      <c r="Z516" s="711"/>
    </row>
    <row r="517" spans="1:26" ht="15">
      <c r="A517" s="711"/>
      <c r="B517" s="711"/>
      <c r="C517" s="711"/>
      <c r="D517" s="711"/>
      <c r="E517" s="711"/>
      <c r="F517" s="1216"/>
      <c r="G517" s="711"/>
      <c r="H517" s="711"/>
      <c r="I517" s="711"/>
      <c r="J517" s="711"/>
      <c r="K517" s="711"/>
      <c r="L517" s="711"/>
      <c r="M517" s="711"/>
      <c r="N517" s="711"/>
      <c r="O517" s="711"/>
      <c r="P517" s="711"/>
      <c r="Q517" s="711"/>
      <c r="R517" s="711"/>
      <c r="S517" s="711"/>
      <c r="T517" s="711"/>
      <c r="U517" s="711"/>
      <c r="V517" s="711"/>
      <c r="W517" s="711"/>
      <c r="X517" s="711"/>
      <c r="Y517" s="711"/>
      <c r="Z517" s="711"/>
    </row>
    <row r="518" spans="1:26" ht="15">
      <c r="A518" s="711"/>
      <c r="B518" s="711"/>
      <c r="C518" s="711"/>
      <c r="D518" s="711"/>
      <c r="E518" s="711"/>
      <c r="F518" s="1216"/>
      <c r="G518" s="711"/>
      <c r="H518" s="711"/>
      <c r="I518" s="711"/>
      <c r="J518" s="711"/>
      <c r="K518" s="711"/>
      <c r="L518" s="711"/>
      <c r="M518" s="711"/>
      <c r="N518" s="711"/>
      <c r="O518" s="711"/>
      <c r="P518" s="711"/>
      <c r="Q518" s="711"/>
      <c r="R518" s="711"/>
      <c r="S518" s="711"/>
      <c r="T518" s="711"/>
      <c r="U518" s="711"/>
      <c r="V518" s="711"/>
      <c r="W518" s="711"/>
      <c r="X518" s="711"/>
      <c r="Y518" s="711"/>
      <c r="Z518" s="711"/>
    </row>
    <row r="519" spans="1:26" ht="15">
      <c r="A519" s="711"/>
      <c r="B519" s="711"/>
      <c r="C519" s="711"/>
      <c r="D519" s="711"/>
      <c r="E519" s="711"/>
      <c r="F519" s="1216"/>
      <c r="G519" s="711"/>
      <c r="H519" s="711"/>
      <c r="I519" s="711"/>
      <c r="J519" s="711"/>
      <c r="K519" s="711"/>
      <c r="L519" s="711"/>
      <c r="M519" s="711"/>
      <c r="N519" s="711"/>
      <c r="O519" s="711"/>
      <c r="P519" s="711"/>
      <c r="Q519" s="711"/>
      <c r="R519" s="711"/>
      <c r="S519" s="711"/>
      <c r="T519" s="711"/>
      <c r="U519" s="711"/>
      <c r="V519" s="711"/>
      <c r="W519" s="711"/>
      <c r="X519" s="711"/>
      <c r="Y519" s="711"/>
      <c r="Z519" s="711"/>
    </row>
    <row r="520" spans="1:26" ht="15">
      <c r="A520" s="711"/>
      <c r="B520" s="711"/>
      <c r="C520" s="711"/>
      <c r="D520" s="711"/>
      <c r="E520" s="711"/>
      <c r="F520" s="1216"/>
      <c r="G520" s="711"/>
      <c r="H520" s="711"/>
      <c r="I520" s="711"/>
      <c r="J520" s="711"/>
      <c r="K520" s="711"/>
      <c r="L520" s="711"/>
      <c r="M520" s="711"/>
      <c r="N520" s="711"/>
      <c r="O520" s="711"/>
      <c r="P520" s="711"/>
      <c r="Q520" s="711"/>
      <c r="R520" s="711"/>
      <c r="S520" s="711"/>
      <c r="T520" s="711"/>
      <c r="U520" s="711"/>
      <c r="V520" s="711"/>
      <c r="W520" s="711"/>
      <c r="X520" s="711"/>
      <c r="Y520" s="711"/>
      <c r="Z520" s="711"/>
    </row>
    <row r="521" spans="1:26" ht="15">
      <c r="A521" s="711"/>
      <c r="B521" s="711"/>
      <c r="C521" s="711"/>
      <c r="D521" s="711"/>
      <c r="E521" s="711"/>
      <c r="F521" s="1216"/>
      <c r="G521" s="711"/>
      <c r="H521" s="711"/>
      <c r="I521" s="711"/>
      <c r="J521" s="711"/>
      <c r="K521" s="711"/>
      <c r="L521" s="711"/>
      <c r="M521" s="711"/>
      <c r="N521" s="711"/>
      <c r="O521" s="711"/>
      <c r="P521" s="711"/>
      <c r="Q521" s="711"/>
      <c r="R521" s="711"/>
      <c r="S521" s="711"/>
      <c r="T521" s="711"/>
      <c r="U521" s="711"/>
      <c r="V521" s="711"/>
      <c r="W521" s="711"/>
      <c r="X521" s="711"/>
      <c r="Y521" s="711"/>
      <c r="Z521" s="711"/>
    </row>
    <row r="522" spans="1:26" ht="15">
      <c r="A522" s="711"/>
      <c r="B522" s="711"/>
      <c r="C522" s="711"/>
      <c r="D522" s="711"/>
      <c r="E522" s="711"/>
      <c r="F522" s="1216"/>
      <c r="G522" s="711"/>
      <c r="H522" s="711"/>
      <c r="I522" s="711"/>
      <c r="J522" s="711"/>
      <c r="K522" s="711"/>
      <c r="L522" s="711"/>
      <c r="M522" s="711"/>
      <c r="N522" s="711"/>
      <c r="O522" s="711"/>
      <c r="P522" s="711"/>
      <c r="Q522" s="711"/>
      <c r="R522" s="711"/>
      <c r="S522" s="711"/>
      <c r="T522" s="711"/>
      <c r="U522" s="711"/>
      <c r="V522" s="711"/>
      <c r="W522" s="711"/>
      <c r="X522" s="711"/>
      <c r="Y522" s="711"/>
      <c r="Z522" s="711"/>
    </row>
    <row r="523" spans="1:26" ht="15">
      <c r="A523" s="711"/>
      <c r="B523" s="711"/>
      <c r="C523" s="711"/>
      <c r="D523" s="711"/>
      <c r="E523" s="711"/>
      <c r="F523" s="1216"/>
      <c r="G523" s="711"/>
      <c r="H523" s="711"/>
      <c r="I523" s="711"/>
      <c r="J523" s="711"/>
      <c r="K523" s="711"/>
      <c r="L523" s="711"/>
      <c r="M523" s="711"/>
      <c r="N523" s="711"/>
      <c r="O523" s="711"/>
      <c r="P523" s="711"/>
      <c r="Q523" s="711"/>
      <c r="R523" s="711"/>
      <c r="S523" s="711"/>
      <c r="T523" s="711"/>
      <c r="U523" s="711"/>
      <c r="V523" s="711"/>
      <c r="W523" s="711"/>
      <c r="X523" s="711"/>
      <c r="Y523" s="711"/>
      <c r="Z523" s="711"/>
    </row>
    <row r="524" spans="1:26" ht="15">
      <c r="A524" s="711"/>
      <c r="B524" s="711"/>
      <c r="C524" s="711"/>
      <c r="D524" s="711"/>
      <c r="E524" s="711"/>
      <c r="F524" s="1216"/>
      <c r="G524" s="711"/>
      <c r="H524" s="711"/>
      <c r="I524" s="711"/>
      <c r="J524" s="711"/>
      <c r="K524" s="711"/>
      <c r="L524" s="711"/>
      <c r="M524" s="711"/>
      <c r="N524" s="711"/>
      <c r="O524" s="711"/>
      <c r="P524" s="711"/>
      <c r="Q524" s="711"/>
      <c r="R524" s="711"/>
      <c r="S524" s="711"/>
      <c r="T524" s="711"/>
      <c r="U524" s="711"/>
      <c r="V524" s="711"/>
      <c r="W524" s="711"/>
      <c r="X524" s="711"/>
      <c r="Y524" s="711"/>
      <c r="Z524" s="711"/>
    </row>
    <row r="525" spans="1:26" ht="15">
      <c r="A525" s="711"/>
      <c r="B525" s="711"/>
      <c r="C525" s="711"/>
      <c r="D525" s="711"/>
      <c r="E525" s="711"/>
      <c r="F525" s="1216"/>
      <c r="G525" s="711"/>
      <c r="H525" s="711"/>
      <c r="I525" s="711"/>
      <c r="J525" s="711"/>
      <c r="K525" s="711"/>
      <c r="L525" s="711"/>
      <c r="M525" s="711"/>
      <c r="N525" s="711"/>
      <c r="O525" s="711"/>
      <c r="P525" s="711"/>
      <c r="Q525" s="711"/>
      <c r="R525" s="711"/>
      <c r="S525" s="711"/>
      <c r="T525" s="711"/>
      <c r="U525" s="711"/>
      <c r="V525" s="711"/>
      <c r="W525" s="711"/>
      <c r="X525" s="711"/>
      <c r="Y525" s="711"/>
      <c r="Z525" s="711"/>
    </row>
    <row r="526" spans="1:26" ht="15">
      <c r="A526" s="711"/>
      <c r="B526" s="711"/>
      <c r="C526" s="711"/>
      <c r="D526" s="711"/>
      <c r="E526" s="711"/>
      <c r="F526" s="1216"/>
      <c r="G526" s="711"/>
      <c r="H526" s="711"/>
      <c r="I526" s="711"/>
      <c r="J526" s="711"/>
      <c r="K526" s="711"/>
      <c r="L526" s="711"/>
      <c r="M526" s="711"/>
      <c r="N526" s="711"/>
      <c r="O526" s="711"/>
      <c r="P526" s="711"/>
      <c r="Q526" s="711"/>
      <c r="R526" s="711"/>
      <c r="S526" s="711"/>
      <c r="T526" s="711"/>
      <c r="U526" s="711"/>
      <c r="V526" s="711"/>
      <c r="W526" s="711"/>
      <c r="X526" s="711"/>
      <c r="Y526" s="711"/>
      <c r="Z526" s="711"/>
    </row>
    <row r="527" spans="1:26" ht="15">
      <c r="A527" s="711"/>
      <c r="B527" s="711"/>
      <c r="C527" s="711"/>
      <c r="D527" s="711"/>
      <c r="E527" s="711"/>
      <c r="F527" s="1216"/>
      <c r="G527" s="711"/>
      <c r="H527" s="711"/>
      <c r="I527" s="711"/>
      <c r="J527" s="711"/>
      <c r="K527" s="711"/>
      <c r="L527" s="711"/>
      <c r="M527" s="711"/>
      <c r="N527" s="711"/>
      <c r="O527" s="711"/>
      <c r="P527" s="711"/>
      <c r="Q527" s="711"/>
      <c r="R527" s="711"/>
      <c r="S527" s="711"/>
      <c r="T527" s="711"/>
      <c r="U527" s="711"/>
      <c r="V527" s="711"/>
      <c r="W527" s="711"/>
      <c r="X527" s="711"/>
      <c r="Y527" s="711"/>
      <c r="Z527" s="711"/>
    </row>
    <row r="528" spans="1:26" ht="15">
      <c r="A528" s="711"/>
      <c r="B528" s="711"/>
      <c r="C528" s="711"/>
      <c r="D528" s="711"/>
      <c r="E528" s="711"/>
      <c r="F528" s="1216"/>
      <c r="G528" s="711"/>
      <c r="H528" s="711"/>
      <c r="I528" s="711"/>
      <c r="J528" s="711"/>
      <c r="K528" s="711"/>
      <c r="L528" s="711"/>
      <c r="M528" s="711"/>
      <c r="N528" s="711"/>
      <c r="O528" s="711"/>
      <c r="P528" s="711"/>
      <c r="Q528" s="711"/>
      <c r="R528" s="711"/>
      <c r="S528" s="711"/>
      <c r="T528" s="711"/>
      <c r="U528" s="711"/>
      <c r="V528" s="711"/>
      <c r="W528" s="711"/>
      <c r="X528" s="711"/>
      <c r="Y528" s="711"/>
      <c r="Z528" s="711"/>
    </row>
    <row r="529" spans="1:26" ht="15">
      <c r="A529" s="711"/>
      <c r="B529" s="711"/>
      <c r="C529" s="711"/>
      <c r="D529" s="711"/>
      <c r="E529" s="711"/>
      <c r="F529" s="1216"/>
      <c r="G529" s="711"/>
      <c r="H529" s="711"/>
      <c r="I529" s="711"/>
      <c r="J529" s="711"/>
      <c r="K529" s="711"/>
      <c r="L529" s="711"/>
      <c r="M529" s="711"/>
      <c r="N529" s="711"/>
      <c r="O529" s="711"/>
      <c r="P529" s="711"/>
      <c r="Q529" s="711"/>
      <c r="R529" s="711"/>
      <c r="S529" s="711"/>
      <c r="T529" s="711"/>
      <c r="U529" s="711"/>
      <c r="V529" s="711"/>
      <c r="W529" s="711"/>
      <c r="X529" s="711"/>
      <c r="Y529" s="711"/>
      <c r="Z529" s="711"/>
    </row>
    <row r="530" spans="1:26" ht="15">
      <c r="A530" s="711"/>
      <c r="B530" s="711"/>
      <c r="C530" s="711"/>
      <c r="D530" s="711"/>
      <c r="E530" s="711"/>
      <c r="F530" s="1216"/>
      <c r="G530" s="711"/>
      <c r="H530" s="711"/>
      <c r="I530" s="711"/>
      <c r="J530" s="711"/>
      <c r="K530" s="711"/>
      <c r="L530" s="711"/>
      <c r="M530" s="711"/>
      <c r="N530" s="711"/>
      <c r="O530" s="711"/>
      <c r="P530" s="711"/>
      <c r="Q530" s="711"/>
      <c r="R530" s="711"/>
      <c r="S530" s="711"/>
      <c r="T530" s="711"/>
      <c r="U530" s="711"/>
      <c r="V530" s="711"/>
      <c r="W530" s="711"/>
      <c r="X530" s="711"/>
      <c r="Y530" s="711"/>
      <c r="Z530" s="711"/>
    </row>
    <row r="531" spans="1:26" ht="15">
      <c r="A531" s="711"/>
      <c r="B531" s="711"/>
      <c r="C531" s="711"/>
      <c r="D531" s="711"/>
      <c r="E531" s="711"/>
      <c r="F531" s="1216"/>
      <c r="G531" s="711"/>
      <c r="H531" s="711"/>
      <c r="I531" s="711"/>
      <c r="J531" s="711"/>
      <c r="K531" s="711"/>
      <c r="L531" s="711"/>
      <c r="M531" s="711"/>
      <c r="N531" s="711"/>
      <c r="O531" s="711"/>
      <c r="P531" s="711"/>
      <c r="Q531" s="711"/>
      <c r="R531" s="711"/>
      <c r="S531" s="711"/>
      <c r="T531" s="711"/>
      <c r="U531" s="711"/>
      <c r="V531" s="711"/>
      <c r="W531" s="711"/>
      <c r="X531" s="711"/>
      <c r="Y531" s="711"/>
      <c r="Z531" s="711"/>
    </row>
    <row r="532" spans="1:26" ht="15">
      <c r="A532" s="711"/>
      <c r="B532" s="711"/>
      <c r="C532" s="711"/>
      <c r="D532" s="711"/>
      <c r="E532" s="711"/>
      <c r="F532" s="1216"/>
      <c r="G532" s="711"/>
      <c r="H532" s="711"/>
      <c r="I532" s="711"/>
      <c r="J532" s="711"/>
      <c r="K532" s="711"/>
      <c r="L532" s="711"/>
      <c r="M532" s="711"/>
      <c r="N532" s="711"/>
      <c r="O532" s="711"/>
      <c r="P532" s="711"/>
      <c r="Q532" s="711"/>
      <c r="R532" s="711"/>
      <c r="S532" s="711"/>
      <c r="T532" s="711"/>
      <c r="U532" s="711"/>
      <c r="V532" s="711"/>
      <c r="W532" s="711"/>
      <c r="X532" s="711"/>
      <c r="Y532" s="711"/>
      <c r="Z532" s="711"/>
    </row>
    <row r="533" spans="1:26" ht="15">
      <c r="A533" s="711"/>
      <c r="B533" s="711"/>
      <c r="C533" s="711"/>
      <c r="D533" s="711"/>
      <c r="E533" s="711"/>
      <c r="F533" s="1216"/>
      <c r="G533" s="711"/>
      <c r="H533" s="711"/>
      <c r="I533" s="711"/>
      <c r="J533" s="711"/>
      <c r="K533" s="711"/>
      <c r="L533" s="711"/>
      <c r="M533" s="711"/>
      <c r="N533" s="711"/>
      <c r="O533" s="711"/>
      <c r="P533" s="711"/>
      <c r="Q533" s="711"/>
      <c r="R533" s="711"/>
      <c r="S533" s="711"/>
      <c r="T533" s="711"/>
      <c r="U533" s="711"/>
      <c r="V533" s="711"/>
      <c r="W533" s="711"/>
      <c r="X533" s="711"/>
      <c r="Y533" s="711"/>
      <c r="Z533" s="711"/>
    </row>
    <row r="534" spans="1:26" ht="15">
      <c r="A534" s="711"/>
      <c r="B534" s="711"/>
      <c r="C534" s="711"/>
      <c r="D534" s="711"/>
      <c r="E534" s="711"/>
      <c r="F534" s="1216"/>
      <c r="G534" s="711"/>
      <c r="H534" s="711"/>
      <c r="I534" s="711"/>
      <c r="J534" s="711"/>
      <c r="K534" s="711"/>
      <c r="L534" s="711"/>
      <c r="M534" s="711"/>
      <c r="N534" s="711"/>
      <c r="O534" s="711"/>
      <c r="P534" s="711"/>
      <c r="Q534" s="711"/>
      <c r="R534" s="711"/>
      <c r="S534" s="711"/>
      <c r="T534" s="711"/>
      <c r="U534" s="711"/>
      <c r="V534" s="711"/>
      <c r="W534" s="711"/>
      <c r="X534" s="711"/>
      <c r="Y534" s="711"/>
      <c r="Z534" s="711"/>
    </row>
    <row r="535" spans="1:26" ht="15">
      <c r="A535" s="711"/>
      <c r="B535" s="711"/>
      <c r="C535" s="711"/>
      <c r="D535" s="711"/>
      <c r="E535" s="711"/>
      <c r="F535" s="1216"/>
      <c r="G535" s="711"/>
      <c r="H535" s="711"/>
      <c r="I535" s="711"/>
      <c r="J535" s="711"/>
      <c r="K535" s="711"/>
      <c r="L535" s="711"/>
      <c r="M535" s="711"/>
      <c r="N535" s="711"/>
      <c r="O535" s="711"/>
      <c r="P535" s="711"/>
      <c r="Q535" s="711"/>
      <c r="R535" s="711"/>
      <c r="S535" s="711"/>
      <c r="T535" s="711"/>
      <c r="U535" s="711"/>
      <c r="V535" s="711"/>
      <c r="W535" s="711"/>
      <c r="X535" s="711"/>
      <c r="Y535" s="711"/>
      <c r="Z535" s="711"/>
    </row>
    <row r="536" spans="1:26" ht="15">
      <c r="A536" s="711"/>
      <c r="B536" s="711"/>
      <c r="C536" s="711"/>
      <c r="D536" s="711"/>
      <c r="E536" s="711"/>
      <c r="F536" s="1216"/>
      <c r="G536" s="711"/>
      <c r="H536" s="711"/>
      <c r="I536" s="711"/>
      <c r="J536" s="711"/>
      <c r="K536" s="711"/>
      <c r="L536" s="711"/>
      <c r="M536" s="711"/>
      <c r="N536" s="711"/>
      <c r="O536" s="711"/>
      <c r="P536" s="711"/>
      <c r="Q536" s="711"/>
      <c r="R536" s="711"/>
      <c r="S536" s="711"/>
      <c r="T536" s="711"/>
      <c r="U536" s="711"/>
      <c r="V536" s="711"/>
      <c r="W536" s="711"/>
      <c r="X536" s="711"/>
      <c r="Y536" s="711"/>
      <c r="Z536" s="711"/>
    </row>
    <row r="537" spans="1:26" ht="15">
      <c r="A537" s="711"/>
      <c r="B537" s="711"/>
      <c r="C537" s="711"/>
      <c r="D537" s="711"/>
      <c r="E537" s="711"/>
      <c r="F537" s="1216"/>
      <c r="G537" s="711"/>
      <c r="H537" s="711"/>
      <c r="I537" s="711"/>
      <c r="J537" s="711"/>
      <c r="K537" s="711"/>
      <c r="L537" s="711"/>
      <c r="M537" s="711"/>
      <c r="N537" s="711"/>
      <c r="O537" s="711"/>
      <c r="P537" s="711"/>
      <c r="Q537" s="711"/>
      <c r="R537" s="711"/>
      <c r="S537" s="711"/>
      <c r="T537" s="711"/>
      <c r="U537" s="711"/>
      <c r="V537" s="711"/>
      <c r="W537" s="711"/>
      <c r="X537" s="711"/>
      <c r="Y537" s="711"/>
      <c r="Z537" s="711"/>
    </row>
    <row r="538" spans="1:26" ht="15">
      <c r="A538" s="711"/>
      <c r="B538" s="711"/>
      <c r="C538" s="711"/>
      <c r="D538" s="711"/>
      <c r="E538" s="711"/>
      <c r="F538" s="1216"/>
      <c r="G538" s="711"/>
      <c r="H538" s="711"/>
      <c r="I538" s="711"/>
      <c r="J538" s="711"/>
      <c r="K538" s="711"/>
      <c r="L538" s="711"/>
      <c r="M538" s="711"/>
      <c r="N538" s="711"/>
      <c r="O538" s="711"/>
      <c r="P538" s="711"/>
      <c r="Q538" s="711"/>
      <c r="R538" s="711"/>
      <c r="S538" s="711"/>
      <c r="T538" s="711"/>
      <c r="U538" s="711"/>
      <c r="V538" s="711"/>
      <c r="W538" s="711"/>
      <c r="X538" s="711"/>
      <c r="Y538" s="711"/>
      <c r="Z538" s="711"/>
    </row>
    <row r="539" spans="1:26" ht="15">
      <c r="A539" s="711"/>
      <c r="B539" s="711"/>
      <c r="C539" s="711"/>
      <c r="D539" s="711"/>
      <c r="E539" s="711"/>
      <c r="F539" s="1216"/>
      <c r="G539" s="711"/>
      <c r="H539" s="711"/>
      <c r="I539" s="711"/>
      <c r="J539" s="711"/>
      <c r="K539" s="711"/>
      <c r="L539" s="711"/>
      <c r="M539" s="711"/>
      <c r="N539" s="711"/>
      <c r="O539" s="711"/>
      <c r="P539" s="711"/>
      <c r="Q539" s="711"/>
      <c r="R539" s="711"/>
      <c r="S539" s="711"/>
      <c r="T539" s="711"/>
      <c r="U539" s="711"/>
      <c r="V539" s="711"/>
      <c r="W539" s="711"/>
      <c r="X539" s="711"/>
      <c r="Y539" s="711"/>
      <c r="Z539" s="711"/>
    </row>
    <row r="540" spans="1:26" ht="15">
      <c r="A540" s="711"/>
      <c r="B540" s="711"/>
      <c r="C540" s="711"/>
      <c r="D540" s="711"/>
      <c r="E540" s="711"/>
      <c r="F540" s="1216"/>
      <c r="G540" s="711"/>
      <c r="H540" s="711"/>
      <c r="I540" s="711"/>
      <c r="J540" s="711"/>
      <c r="K540" s="711"/>
      <c r="L540" s="711"/>
      <c r="M540" s="711"/>
      <c r="N540" s="711"/>
      <c r="O540" s="711"/>
      <c r="P540" s="711"/>
      <c r="Q540" s="711"/>
      <c r="R540" s="711"/>
      <c r="S540" s="711"/>
      <c r="T540" s="711"/>
      <c r="U540" s="711"/>
      <c r="V540" s="711"/>
      <c r="W540" s="711"/>
      <c r="X540" s="711"/>
      <c r="Y540" s="711"/>
      <c r="Z540" s="711"/>
    </row>
    <row r="541" spans="1:26" ht="15">
      <c r="A541" s="711"/>
      <c r="B541" s="711"/>
      <c r="C541" s="711"/>
      <c r="D541" s="711"/>
      <c r="E541" s="711"/>
      <c r="F541" s="1216"/>
      <c r="G541" s="711"/>
      <c r="H541" s="711"/>
      <c r="I541" s="711"/>
      <c r="J541" s="711"/>
      <c r="K541" s="711"/>
      <c r="L541" s="711"/>
      <c r="M541" s="711"/>
      <c r="N541" s="711"/>
      <c r="O541" s="711"/>
      <c r="P541" s="711"/>
      <c r="Q541" s="711"/>
      <c r="R541" s="711"/>
      <c r="S541" s="711"/>
      <c r="T541" s="711"/>
      <c r="U541" s="711"/>
      <c r="V541" s="711"/>
      <c r="W541" s="711"/>
      <c r="X541" s="711"/>
      <c r="Y541" s="711"/>
      <c r="Z541" s="711"/>
    </row>
    <row r="542" spans="1:26" ht="15">
      <c r="A542" s="711"/>
      <c r="B542" s="711"/>
      <c r="C542" s="711"/>
      <c r="D542" s="711"/>
      <c r="E542" s="711"/>
      <c r="F542" s="1216"/>
      <c r="G542" s="711"/>
      <c r="H542" s="711"/>
      <c r="I542" s="711"/>
      <c r="J542" s="711"/>
      <c r="K542" s="711"/>
      <c r="L542" s="711"/>
      <c r="M542" s="711"/>
      <c r="N542" s="711"/>
      <c r="O542" s="711"/>
      <c r="P542" s="711"/>
      <c r="Q542" s="711"/>
      <c r="R542" s="711"/>
      <c r="S542" s="711"/>
      <c r="T542" s="711"/>
      <c r="U542" s="711"/>
      <c r="V542" s="711"/>
      <c r="W542" s="711"/>
      <c r="X542" s="711"/>
      <c r="Y542" s="711"/>
      <c r="Z542" s="711"/>
    </row>
    <row r="543" spans="1:26" ht="15">
      <c r="A543" s="711"/>
      <c r="B543" s="711"/>
      <c r="C543" s="711"/>
      <c r="D543" s="711"/>
      <c r="E543" s="711"/>
      <c r="F543" s="1216"/>
      <c r="G543" s="711"/>
      <c r="H543" s="711"/>
      <c r="I543" s="711"/>
      <c r="J543" s="711"/>
      <c r="K543" s="711"/>
      <c r="L543" s="711"/>
      <c r="M543" s="711"/>
      <c r="N543" s="711"/>
      <c r="O543" s="711"/>
      <c r="P543" s="711"/>
      <c r="Q543" s="711"/>
      <c r="R543" s="711"/>
      <c r="S543" s="711"/>
      <c r="T543" s="711"/>
      <c r="U543" s="711"/>
      <c r="V543" s="711"/>
      <c r="W543" s="711"/>
      <c r="X543" s="711"/>
      <c r="Y543" s="711"/>
      <c r="Z543" s="711"/>
    </row>
    <row r="544" spans="1:26" ht="15">
      <c r="A544" s="711"/>
      <c r="B544" s="711"/>
      <c r="C544" s="711"/>
      <c r="D544" s="711"/>
      <c r="E544" s="711"/>
      <c r="F544" s="1216"/>
      <c r="G544" s="711"/>
      <c r="H544" s="711"/>
      <c r="I544" s="711"/>
      <c r="J544" s="711"/>
      <c r="K544" s="711"/>
      <c r="L544" s="711"/>
      <c r="M544" s="711"/>
      <c r="N544" s="711"/>
      <c r="O544" s="711"/>
      <c r="P544" s="711"/>
      <c r="Q544" s="711"/>
      <c r="R544" s="711"/>
      <c r="S544" s="711"/>
      <c r="T544" s="711"/>
      <c r="U544" s="711"/>
      <c r="V544" s="711"/>
      <c r="W544" s="711"/>
      <c r="X544" s="711"/>
      <c r="Y544" s="711"/>
      <c r="Z544" s="711"/>
    </row>
    <row r="545" spans="1:26" ht="15">
      <c r="A545" s="711"/>
      <c r="B545" s="711"/>
      <c r="C545" s="711"/>
      <c r="D545" s="711"/>
      <c r="E545" s="711"/>
      <c r="F545" s="1216"/>
      <c r="G545" s="711"/>
      <c r="H545" s="711"/>
      <c r="I545" s="711"/>
      <c r="J545" s="711"/>
      <c r="K545" s="711"/>
      <c r="L545" s="711"/>
      <c r="M545" s="711"/>
      <c r="N545" s="711"/>
      <c r="O545" s="711"/>
      <c r="P545" s="711"/>
      <c r="Q545" s="711"/>
      <c r="R545" s="711"/>
      <c r="S545" s="711"/>
      <c r="T545" s="711"/>
      <c r="U545" s="711"/>
      <c r="V545" s="711"/>
      <c r="W545" s="711"/>
      <c r="X545" s="711"/>
      <c r="Y545" s="711"/>
      <c r="Z545" s="711"/>
    </row>
    <row r="546" spans="1:26" ht="15">
      <c r="A546" s="711"/>
      <c r="B546" s="711"/>
      <c r="C546" s="711"/>
      <c r="D546" s="711"/>
      <c r="E546" s="711"/>
      <c r="F546" s="1216"/>
      <c r="G546" s="711"/>
      <c r="H546" s="711"/>
      <c r="I546" s="711"/>
      <c r="J546" s="711"/>
      <c r="K546" s="711"/>
      <c r="L546" s="711"/>
      <c r="M546" s="711"/>
      <c r="N546" s="711"/>
      <c r="O546" s="711"/>
      <c r="P546" s="711"/>
      <c r="Q546" s="711"/>
      <c r="R546" s="711"/>
      <c r="S546" s="711"/>
      <c r="T546" s="711"/>
      <c r="U546" s="711"/>
      <c r="V546" s="711"/>
      <c r="W546" s="711"/>
      <c r="X546" s="711"/>
      <c r="Y546" s="711"/>
      <c r="Z546" s="711"/>
    </row>
    <row r="547" spans="1:26" ht="15">
      <c r="A547" s="711"/>
      <c r="B547" s="711"/>
      <c r="C547" s="711"/>
      <c r="D547" s="711"/>
      <c r="E547" s="711"/>
      <c r="F547" s="1216"/>
      <c r="G547" s="711"/>
      <c r="H547" s="711"/>
      <c r="I547" s="711"/>
      <c r="J547" s="711"/>
      <c r="K547" s="711"/>
      <c r="L547" s="711"/>
      <c r="M547" s="711"/>
      <c r="N547" s="711"/>
      <c r="O547" s="711"/>
      <c r="P547" s="711"/>
      <c r="Q547" s="711"/>
      <c r="R547" s="711"/>
      <c r="S547" s="711"/>
      <c r="T547" s="711"/>
      <c r="U547" s="711"/>
      <c r="V547" s="711"/>
      <c r="W547" s="711"/>
      <c r="X547" s="711"/>
      <c r="Y547" s="711"/>
      <c r="Z547" s="711"/>
    </row>
    <row r="548" spans="1:26" ht="15">
      <c r="A548" s="711"/>
      <c r="B548" s="711"/>
      <c r="C548" s="711"/>
      <c r="D548" s="711"/>
      <c r="E548" s="711"/>
      <c r="F548" s="1216"/>
      <c r="G548" s="711"/>
      <c r="H548" s="711"/>
      <c r="I548" s="711"/>
      <c r="J548" s="711"/>
      <c r="K548" s="711"/>
      <c r="L548" s="711"/>
      <c r="M548" s="711"/>
      <c r="N548" s="711"/>
      <c r="O548" s="711"/>
      <c r="P548" s="711"/>
      <c r="Q548" s="711"/>
      <c r="R548" s="711"/>
      <c r="S548" s="711"/>
      <c r="T548" s="711"/>
      <c r="U548" s="711"/>
      <c r="V548" s="711"/>
      <c r="W548" s="711"/>
      <c r="X548" s="711"/>
      <c r="Y548" s="711"/>
      <c r="Z548" s="711"/>
    </row>
    <row r="549" spans="1:26" ht="15">
      <c r="A549" s="711"/>
      <c r="B549" s="711"/>
      <c r="C549" s="711"/>
      <c r="D549" s="711"/>
      <c r="E549" s="711"/>
      <c r="F549" s="1216"/>
      <c r="G549" s="711"/>
      <c r="H549" s="711"/>
      <c r="I549" s="711"/>
      <c r="J549" s="711"/>
      <c r="K549" s="711"/>
      <c r="L549" s="711"/>
      <c r="M549" s="711"/>
      <c r="N549" s="711"/>
      <c r="O549" s="711"/>
      <c r="P549" s="711"/>
      <c r="Q549" s="711"/>
      <c r="R549" s="711"/>
      <c r="S549" s="711"/>
      <c r="T549" s="711"/>
      <c r="U549" s="711"/>
      <c r="V549" s="711"/>
      <c r="W549" s="711"/>
      <c r="X549" s="711"/>
      <c r="Y549" s="711"/>
      <c r="Z549" s="711"/>
    </row>
    <row r="550" spans="1:26" ht="15">
      <c r="A550" s="711"/>
      <c r="B550" s="711"/>
      <c r="C550" s="711"/>
      <c r="D550" s="711"/>
      <c r="E550" s="711"/>
      <c r="F550" s="1216"/>
      <c r="G550" s="711"/>
      <c r="H550" s="711"/>
      <c r="I550" s="711"/>
      <c r="J550" s="711"/>
      <c r="K550" s="711"/>
      <c r="L550" s="711"/>
      <c r="M550" s="711"/>
      <c r="N550" s="711"/>
      <c r="O550" s="711"/>
      <c r="P550" s="711"/>
      <c r="Q550" s="711"/>
      <c r="R550" s="711"/>
      <c r="S550" s="711"/>
      <c r="T550" s="711"/>
      <c r="U550" s="711"/>
      <c r="V550" s="711"/>
      <c r="W550" s="711"/>
      <c r="X550" s="711"/>
      <c r="Y550" s="711"/>
      <c r="Z550" s="711"/>
    </row>
    <row r="551" spans="1:26" ht="15">
      <c r="A551" s="711"/>
      <c r="B551" s="711"/>
      <c r="C551" s="711"/>
      <c r="D551" s="711"/>
      <c r="E551" s="711"/>
      <c r="F551" s="1216"/>
      <c r="G551" s="711"/>
      <c r="H551" s="711"/>
      <c r="I551" s="711"/>
      <c r="J551" s="711"/>
      <c r="K551" s="711"/>
      <c r="L551" s="711"/>
      <c r="M551" s="711"/>
      <c r="N551" s="711"/>
      <c r="O551" s="711"/>
      <c r="P551" s="711"/>
      <c r="Q551" s="711"/>
      <c r="R551" s="711"/>
      <c r="S551" s="711"/>
      <c r="T551" s="711"/>
      <c r="U551" s="711"/>
      <c r="V551" s="711"/>
      <c r="W551" s="711"/>
      <c r="X551" s="711"/>
      <c r="Y551" s="711"/>
      <c r="Z551" s="711"/>
    </row>
    <row r="552" spans="1:26" ht="15">
      <c r="A552" s="711"/>
      <c r="B552" s="711"/>
      <c r="C552" s="711"/>
      <c r="D552" s="711"/>
      <c r="E552" s="711"/>
      <c r="F552" s="1216"/>
      <c r="G552" s="711"/>
      <c r="H552" s="711"/>
      <c r="I552" s="711"/>
      <c r="J552" s="711"/>
      <c r="K552" s="711"/>
      <c r="L552" s="711"/>
      <c r="M552" s="711"/>
      <c r="N552" s="711"/>
      <c r="O552" s="711"/>
      <c r="P552" s="711"/>
      <c r="Q552" s="711"/>
      <c r="R552" s="711"/>
      <c r="S552" s="711"/>
      <c r="T552" s="711"/>
      <c r="U552" s="711"/>
      <c r="V552" s="711"/>
      <c r="W552" s="711"/>
      <c r="X552" s="711"/>
      <c r="Y552" s="711"/>
      <c r="Z552" s="711"/>
    </row>
    <row r="553" spans="1:26" ht="15">
      <c r="A553" s="711"/>
      <c r="B553" s="711"/>
      <c r="C553" s="711"/>
      <c r="D553" s="711"/>
      <c r="E553" s="711"/>
      <c r="F553" s="1216"/>
      <c r="G553" s="711"/>
      <c r="H553" s="711"/>
      <c r="I553" s="711"/>
      <c r="J553" s="711"/>
      <c r="K553" s="711"/>
      <c r="L553" s="711"/>
      <c r="M553" s="711"/>
      <c r="N553" s="711"/>
      <c r="O553" s="711"/>
      <c r="P553" s="711"/>
      <c r="Q553" s="711"/>
      <c r="R553" s="711"/>
      <c r="S553" s="711"/>
      <c r="T553" s="711"/>
      <c r="U553" s="711"/>
      <c r="V553" s="711"/>
      <c r="W553" s="711"/>
      <c r="X553" s="711"/>
      <c r="Y553" s="711"/>
      <c r="Z553" s="711"/>
    </row>
    <row r="554" spans="1:26" ht="15">
      <c r="A554" s="711"/>
      <c r="B554" s="711"/>
      <c r="C554" s="711"/>
      <c r="D554" s="711"/>
      <c r="E554" s="711"/>
      <c r="F554" s="1216"/>
      <c r="G554" s="711"/>
      <c r="H554" s="711"/>
      <c r="I554" s="711"/>
      <c r="J554" s="711"/>
      <c r="K554" s="711"/>
      <c r="L554" s="711"/>
      <c r="M554" s="711"/>
      <c r="N554" s="711"/>
      <c r="O554" s="711"/>
      <c r="P554" s="711"/>
      <c r="Q554" s="711"/>
      <c r="R554" s="711"/>
      <c r="S554" s="711"/>
      <c r="T554" s="711"/>
      <c r="U554" s="711"/>
      <c r="V554" s="711"/>
      <c r="W554" s="711"/>
      <c r="X554" s="711"/>
      <c r="Y554" s="711"/>
      <c r="Z554" s="711"/>
    </row>
    <row r="555" spans="1:26" ht="15">
      <c r="A555" s="711"/>
      <c r="B555" s="711"/>
      <c r="C555" s="711"/>
      <c r="D555" s="711"/>
      <c r="E555" s="711"/>
      <c r="F555" s="1216"/>
      <c r="G555" s="711"/>
      <c r="H555" s="711"/>
      <c r="I555" s="711"/>
      <c r="J555" s="711"/>
      <c r="K555" s="711"/>
      <c r="L555" s="711"/>
      <c r="M555" s="711"/>
      <c r="N555" s="711"/>
      <c r="O555" s="711"/>
      <c r="P555" s="711"/>
      <c r="Q555" s="711"/>
      <c r="R555" s="711"/>
      <c r="S555" s="711"/>
      <c r="T555" s="711"/>
      <c r="U555" s="711"/>
      <c r="V555" s="711"/>
      <c r="W555" s="711"/>
      <c r="X555" s="711"/>
      <c r="Y555" s="711"/>
      <c r="Z555" s="711"/>
    </row>
    <row r="556" spans="1:26" ht="15">
      <c r="A556" s="711"/>
      <c r="B556" s="711"/>
      <c r="C556" s="711"/>
      <c r="D556" s="711"/>
      <c r="E556" s="711"/>
      <c r="F556" s="1216"/>
      <c r="G556" s="711"/>
      <c r="H556" s="711"/>
      <c r="I556" s="711"/>
      <c r="J556" s="711"/>
      <c r="K556" s="711"/>
      <c r="L556" s="711"/>
      <c r="M556" s="711"/>
      <c r="N556" s="711"/>
      <c r="O556" s="711"/>
      <c r="P556" s="711"/>
      <c r="Q556" s="711"/>
      <c r="R556" s="711"/>
      <c r="S556" s="711"/>
      <c r="T556" s="711"/>
      <c r="U556" s="711"/>
      <c r="V556" s="711"/>
      <c r="W556" s="711"/>
      <c r="X556" s="711"/>
      <c r="Y556" s="711"/>
      <c r="Z556" s="711"/>
    </row>
    <row r="557" spans="1:26" ht="15">
      <c r="A557" s="711"/>
      <c r="B557" s="711"/>
      <c r="C557" s="711"/>
      <c r="D557" s="711"/>
      <c r="E557" s="711"/>
      <c r="F557" s="1216"/>
      <c r="G557" s="711"/>
      <c r="H557" s="711"/>
      <c r="I557" s="711"/>
      <c r="J557" s="711"/>
      <c r="K557" s="711"/>
      <c r="L557" s="711"/>
      <c r="M557" s="711"/>
      <c r="N557" s="711"/>
      <c r="O557" s="711"/>
      <c r="P557" s="711"/>
      <c r="Q557" s="711"/>
      <c r="R557" s="711"/>
      <c r="S557" s="711"/>
      <c r="T557" s="711"/>
      <c r="U557" s="711"/>
      <c r="V557" s="711"/>
      <c r="W557" s="711"/>
      <c r="X557" s="711"/>
      <c r="Y557" s="711"/>
      <c r="Z557" s="711"/>
    </row>
    <row r="558" spans="1:26" ht="15">
      <c r="A558" s="711"/>
      <c r="B558" s="711"/>
      <c r="C558" s="711"/>
      <c r="D558" s="711"/>
      <c r="E558" s="711"/>
      <c r="F558" s="1216"/>
      <c r="G558" s="711"/>
      <c r="H558" s="711"/>
      <c r="I558" s="711"/>
      <c r="J558" s="711"/>
      <c r="K558" s="711"/>
      <c r="L558" s="711"/>
      <c r="M558" s="711"/>
      <c r="N558" s="711"/>
      <c r="O558" s="711"/>
      <c r="P558" s="711"/>
      <c r="Q558" s="711"/>
      <c r="R558" s="711"/>
      <c r="S558" s="711"/>
      <c r="T558" s="711"/>
      <c r="U558" s="711"/>
      <c r="V558" s="711"/>
      <c r="W558" s="711"/>
      <c r="X558" s="711"/>
      <c r="Y558" s="711"/>
      <c r="Z558" s="711"/>
    </row>
    <row r="559" spans="1:26" ht="15">
      <c r="A559" s="711"/>
      <c r="B559" s="711"/>
      <c r="C559" s="711"/>
      <c r="D559" s="711"/>
      <c r="E559" s="711"/>
      <c r="F559" s="1216"/>
      <c r="G559" s="711"/>
      <c r="H559" s="711"/>
      <c r="I559" s="711"/>
      <c r="J559" s="711"/>
      <c r="K559" s="711"/>
      <c r="L559" s="711"/>
      <c r="M559" s="711"/>
      <c r="N559" s="711"/>
      <c r="O559" s="711"/>
      <c r="P559" s="711"/>
      <c r="Q559" s="711"/>
      <c r="R559" s="711"/>
      <c r="S559" s="711"/>
      <c r="T559" s="711"/>
      <c r="U559" s="711"/>
      <c r="V559" s="711"/>
      <c r="W559" s="711"/>
      <c r="X559" s="711"/>
      <c r="Y559" s="711"/>
      <c r="Z559" s="711"/>
    </row>
    <row r="560" spans="1:26" ht="15">
      <c r="A560" s="711"/>
      <c r="B560" s="711"/>
      <c r="C560" s="711"/>
      <c r="D560" s="711"/>
      <c r="E560" s="711"/>
      <c r="F560" s="1216"/>
      <c r="G560" s="711"/>
      <c r="H560" s="711"/>
      <c r="I560" s="711"/>
      <c r="J560" s="711"/>
      <c r="K560" s="711"/>
      <c r="L560" s="711"/>
      <c r="M560" s="711"/>
      <c r="N560" s="711"/>
      <c r="O560" s="711"/>
      <c r="P560" s="711"/>
      <c r="Q560" s="711"/>
      <c r="R560" s="711"/>
      <c r="S560" s="711"/>
      <c r="T560" s="711"/>
      <c r="U560" s="711"/>
      <c r="V560" s="711"/>
      <c r="W560" s="711"/>
      <c r="X560" s="711"/>
      <c r="Y560" s="711"/>
      <c r="Z560" s="711"/>
    </row>
    <row r="561" spans="1:26" ht="15">
      <c r="A561" s="711"/>
      <c r="B561" s="711"/>
      <c r="C561" s="711"/>
      <c r="D561" s="711"/>
      <c r="E561" s="711"/>
      <c r="F561" s="1216"/>
      <c r="G561" s="711"/>
      <c r="H561" s="711"/>
      <c r="I561" s="711"/>
      <c r="J561" s="711"/>
      <c r="K561" s="711"/>
      <c r="L561" s="711"/>
      <c r="M561" s="711"/>
      <c r="N561" s="711"/>
      <c r="O561" s="711"/>
      <c r="P561" s="711"/>
      <c r="Q561" s="711"/>
      <c r="R561" s="711"/>
      <c r="S561" s="711"/>
      <c r="T561" s="711"/>
      <c r="U561" s="711"/>
      <c r="V561" s="711"/>
      <c r="W561" s="711"/>
      <c r="X561" s="711"/>
      <c r="Y561" s="711"/>
      <c r="Z561" s="711"/>
    </row>
    <row r="562" spans="1:26" ht="15">
      <c r="A562" s="711"/>
      <c r="B562" s="711"/>
      <c r="C562" s="711"/>
      <c r="D562" s="711"/>
      <c r="E562" s="711"/>
      <c r="F562" s="1216"/>
      <c r="G562" s="711"/>
      <c r="H562" s="711"/>
      <c r="I562" s="711"/>
      <c r="J562" s="711"/>
      <c r="K562" s="711"/>
      <c r="L562" s="711"/>
      <c r="M562" s="711"/>
      <c r="N562" s="711"/>
      <c r="O562" s="711"/>
      <c r="P562" s="711"/>
      <c r="Q562" s="711"/>
      <c r="R562" s="711"/>
      <c r="S562" s="711"/>
      <c r="T562" s="711"/>
      <c r="U562" s="711"/>
      <c r="V562" s="711"/>
      <c r="W562" s="711"/>
      <c r="X562" s="711"/>
      <c r="Y562" s="711"/>
      <c r="Z562" s="711"/>
    </row>
    <row r="563" spans="1:26" ht="15">
      <c r="A563" s="711"/>
      <c r="B563" s="711"/>
      <c r="C563" s="711"/>
      <c r="D563" s="711"/>
      <c r="E563" s="711"/>
      <c r="F563" s="1216"/>
      <c r="G563" s="711"/>
      <c r="H563" s="711"/>
      <c r="I563" s="711"/>
      <c r="J563" s="711"/>
      <c r="K563" s="711"/>
      <c r="L563" s="711"/>
      <c r="M563" s="711"/>
      <c r="N563" s="711"/>
      <c r="O563" s="711"/>
      <c r="P563" s="711"/>
      <c r="Q563" s="711"/>
      <c r="R563" s="711"/>
      <c r="S563" s="711"/>
      <c r="T563" s="711"/>
      <c r="U563" s="711"/>
      <c r="V563" s="711"/>
      <c r="W563" s="711"/>
      <c r="X563" s="711"/>
      <c r="Y563" s="711"/>
      <c r="Z563" s="711"/>
    </row>
    <row r="564" spans="1:26" ht="15">
      <c r="A564" s="711"/>
      <c r="B564" s="711"/>
      <c r="C564" s="711"/>
      <c r="D564" s="711"/>
      <c r="E564" s="711"/>
      <c r="F564" s="1216"/>
      <c r="G564" s="711"/>
      <c r="H564" s="711"/>
      <c r="I564" s="711"/>
      <c r="J564" s="711"/>
      <c r="K564" s="711"/>
      <c r="L564" s="711"/>
      <c r="M564" s="711"/>
      <c r="N564" s="711"/>
      <c r="O564" s="711"/>
      <c r="P564" s="711"/>
      <c r="Q564" s="711"/>
      <c r="R564" s="711"/>
      <c r="S564" s="711"/>
      <c r="T564" s="711"/>
      <c r="U564" s="711"/>
      <c r="V564" s="711"/>
      <c r="W564" s="711"/>
      <c r="X564" s="711"/>
      <c r="Y564" s="711"/>
      <c r="Z564" s="711"/>
    </row>
    <row r="565" spans="1:26" ht="15">
      <c r="A565" s="711"/>
      <c r="B565" s="711"/>
      <c r="C565" s="711"/>
      <c r="D565" s="711"/>
      <c r="E565" s="711"/>
      <c r="F565" s="1216"/>
      <c r="G565" s="711"/>
      <c r="H565" s="711"/>
      <c r="I565" s="711"/>
      <c r="J565" s="711"/>
      <c r="K565" s="711"/>
      <c r="L565" s="711"/>
      <c r="M565" s="711"/>
      <c r="N565" s="711"/>
      <c r="O565" s="711"/>
      <c r="P565" s="711"/>
      <c r="Q565" s="711"/>
      <c r="R565" s="711"/>
      <c r="S565" s="711"/>
      <c r="T565" s="711"/>
      <c r="U565" s="711"/>
      <c r="V565" s="711"/>
      <c r="W565" s="711"/>
      <c r="X565" s="711"/>
      <c r="Y565" s="711"/>
      <c r="Z565" s="711"/>
    </row>
    <row r="566" spans="1:26" ht="15">
      <c r="A566" s="711"/>
      <c r="B566" s="711"/>
      <c r="C566" s="711"/>
      <c r="D566" s="711"/>
      <c r="E566" s="711"/>
      <c r="F566" s="1216"/>
      <c r="G566" s="711"/>
      <c r="H566" s="711"/>
      <c r="I566" s="711"/>
      <c r="J566" s="711"/>
      <c r="K566" s="711"/>
      <c r="L566" s="711"/>
      <c r="M566" s="711"/>
      <c r="N566" s="711"/>
      <c r="O566" s="711"/>
      <c r="P566" s="711"/>
      <c r="Q566" s="711"/>
      <c r="R566" s="711"/>
      <c r="S566" s="711"/>
      <c r="T566" s="711"/>
      <c r="U566" s="711"/>
      <c r="V566" s="711"/>
      <c r="W566" s="711"/>
      <c r="X566" s="711"/>
      <c r="Y566" s="711"/>
      <c r="Z566" s="711"/>
    </row>
    <row r="567" spans="1:26" ht="15">
      <c r="A567" s="711"/>
      <c r="B567" s="711"/>
      <c r="C567" s="711"/>
      <c r="D567" s="711"/>
      <c r="E567" s="711"/>
      <c r="F567" s="1216"/>
      <c r="G567" s="711"/>
      <c r="H567" s="711"/>
      <c r="I567" s="711"/>
      <c r="J567" s="711"/>
      <c r="K567" s="711"/>
      <c r="L567" s="711"/>
      <c r="M567" s="711"/>
      <c r="N567" s="711"/>
      <c r="O567" s="711"/>
      <c r="P567" s="711"/>
      <c r="Q567" s="711"/>
      <c r="R567" s="711"/>
      <c r="S567" s="711"/>
      <c r="T567" s="711"/>
      <c r="U567" s="711"/>
      <c r="V567" s="711"/>
      <c r="W567" s="711"/>
      <c r="X567" s="711"/>
      <c r="Y567" s="711"/>
      <c r="Z567" s="711"/>
    </row>
    <row r="568" spans="1:26" ht="15">
      <c r="A568" s="711"/>
      <c r="B568" s="711"/>
      <c r="C568" s="711"/>
      <c r="D568" s="711"/>
      <c r="E568" s="711"/>
      <c r="F568" s="1216"/>
      <c r="G568" s="711"/>
      <c r="H568" s="711"/>
      <c r="I568" s="711"/>
      <c r="J568" s="711"/>
      <c r="K568" s="711"/>
      <c r="L568" s="711"/>
      <c r="M568" s="711"/>
      <c r="N568" s="711"/>
      <c r="O568" s="711"/>
      <c r="P568" s="711"/>
      <c r="Q568" s="711"/>
      <c r="R568" s="711"/>
      <c r="S568" s="711"/>
      <c r="T568" s="711"/>
      <c r="U568" s="711"/>
      <c r="V568" s="711"/>
      <c r="W568" s="711"/>
      <c r="X568" s="711"/>
      <c r="Y568" s="711"/>
      <c r="Z568" s="711"/>
    </row>
    <row r="569" spans="1:26" ht="15">
      <c r="A569" s="711"/>
      <c r="B569" s="711"/>
      <c r="C569" s="711"/>
      <c r="D569" s="711"/>
      <c r="E569" s="711"/>
      <c r="F569" s="1216"/>
      <c r="G569" s="711"/>
      <c r="H569" s="711"/>
      <c r="I569" s="711"/>
      <c r="J569" s="711"/>
      <c r="K569" s="711"/>
      <c r="L569" s="711"/>
      <c r="M569" s="711"/>
      <c r="N569" s="711"/>
      <c r="O569" s="711"/>
      <c r="P569" s="711"/>
      <c r="Q569" s="711"/>
      <c r="R569" s="711"/>
      <c r="S569" s="711"/>
      <c r="T569" s="711"/>
      <c r="U569" s="711"/>
      <c r="V569" s="711"/>
      <c r="W569" s="711"/>
      <c r="X569" s="711"/>
      <c r="Y569" s="711"/>
      <c r="Z569" s="711"/>
    </row>
    <row r="570" spans="1:26" ht="15">
      <c r="A570" s="711"/>
      <c r="B570" s="711"/>
      <c r="C570" s="711"/>
      <c r="D570" s="711"/>
      <c r="E570" s="711"/>
      <c r="F570" s="1216"/>
      <c r="G570" s="711"/>
      <c r="H570" s="711"/>
      <c r="I570" s="711"/>
      <c r="J570" s="711"/>
      <c r="K570" s="711"/>
      <c r="L570" s="711"/>
      <c r="M570" s="711"/>
      <c r="N570" s="711"/>
      <c r="O570" s="711"/>
      <c r="P570" s="711"/>
      <c r="Q570" s="711"/>
      <c r="R570" s="711"/>
      <c r="S570" s="711"/>
      <c r="T570" s="711"/>
      <c r="U570" s="711"/>
      <c r="V570" s="711"/>
      <c r="W570" s="711"/>
      <c r="X570" s="711"/>
      <c r="Y570" s="711"/>
      <c r="Z570" s="711"/>
    </row>
    <row r="571" spans="1:26" ht="15">
      <c r="A571" s="711"/>
      <c r="B571" s="711"/>
      <c r="C571" s="711"/>
      <c r="D571" s="711"/>
      <c r="E571" s="711"/>
      <c r="F571" s="1216"/>
      <c r="G571" s="711"/>
      <c r="H571" s="711"/>
      <c r="I571" s="711"/>
      <c r="J571" s="711"/>
      <c r="K571" s="711"/>
      <c r="L571" s="711"/>
      <c r="M571" s="711"/>
      <c r="N571" s="711"/>
      <c r="O571" s="711"/>
      <c r="P571" s="711"/>
      <c r="Q571" s="711"/>
      <c r="R571" s="711"/>
      <c r="S571" s="711"/>
      <c r="T571" s="711"/>
      <c r="U571" s="711"/>
      <c r="V571" s="711"/>
      <c r="W571" s="711"/>
      <c r="X571" s="711"/>
      <c r="Y571" s="711"/>
      <c r="Z571" s="711"/>
    </row>
    <row r="572" spans="1:26" ht="15">
      <c r="A572" s="711"/>
      <c r="B572" s="711"/>
      <c r="C572" s="711"/>
      <c r="D572" s="711"/>
      <c r="E572" s="711"/>
      <c r="F572" s="1216"/>
      <c r="G572" s="711"/>
      <c r="H572" s="711"/>
      <c r="I572" s="711"/>
      <c r="J572" s="711"/>
      <c r="K572" s="711"/>
      <c r="L572" s="711"/>
      <c r="M572" s="711"/>
      <c r="N572" s="711"/>
      <c r="O572" s="711"/>
      <c r="P572" s="711"/>
      <c r="Q572" s="711"/>
      <c r="R572" s="711"/>
      <c r="S572" s="711"/>
      <c r="T572" s="711"/>
      <c r="U572" s="711"/>
      <c r="V572" s="711"/>
      <c r="W572" s="711"/>
      <c r="X572" s="711"/>
      <c r="Y572" s="711"/>
      <c r="Z572" s="711"/>
    </row>
    <row r="573" spans="1:26" ht="15">
      <c r="A573" s="711"/>
      <c r="B573" s="711"/>
      <c r="C573" s="711"/>
      <c r="D573" s="711"/>
      <c r="E573" s="711"/>
      <c r="F573" s="1216"/>
      <c r="G573" s="711"/>
      <c r="H573" s="711"/>
      <c r="I573" s="711"/>
      <c r="J573" s="711"/>
      <c r="K573" s="711"/>
      <c r="L573" s="711"/>
      <c r="M573" s="711"/>
      <c r="N573" s="711"/>
      <c r="O573" s="711"/>
      <c r="P573" s="711"/>
      <c r="Q573" s="711"/>
      <c r="R573" s="711"/>
      <c r="S573" s="711"/>
      <c r="T573" s="711"/>
      <c r="U573" s="711"/>
      <c r="V573" s="711"/>
      <c r="W573" s="711"/>
      <c r="X573" s="711"/>
      <c r="Y573" s="711"/>
      <c r="Z573" s="711"/>
    </row>
    <row r="574" spans="1:26" ht="15">
      <c r="A574" s="711"/>
      <c r="B574" s="711"/>
      <c r="C574" s="711"/>
      <c r="D574" s="711"/>
      <c r="E574" s="711"/>
      <c r="F574" s="1216"/>
      <c r="G574" s="711"/>
      <c r="H574" s="711"/>
      <c r="I574" s="711"/>
      <c r="J574" s="711"/>
      <c r="K574" s="711"/>
      <c r="L574" s="711"/>
      <c r="M574" s="711"/>
      <c r="N574" s="711"/>
      <c r="O574" s="711"/>
      <c r="P574" s="711"/>
      <c r="Q574" s="711"/>
      <c r="R574" s="711"/>
      <c r="S574" s="711"/>
      <c r="T574" s="711"/>
      <c r="U574" s="711"/>
      <c r="V574" s="711"/>
      <c r="W574" s="711"/>
      <c r="X574" s="711"/>
      <c r="Y574" s="711"/>
      <c r="Z574" s="711"/>
    </row>
    <row r="575" spans="1:26" ht="15">
      <c r="A575" s="711"/>
      <c r="B575" s="711"/>
      <c r="C575" s="711"/>
      <c r="D575" s="711"/>
      <c r="E575" s="711"/>
      <c r="F575" s="1216"/>
      <c r="G575" s="711"/>
      <c r="H575" s="711"/>
      <c r="I575" s="711"/>
      <c r="J575" s="711"/>
      <c r="K575" s="711"/>
      <c r="L575" s="711"/>
      <c r="M575" s="711"/>
      <c r="N575" s="711"/>
      <c r="O575" s="711"/>
      <c r="P575" s="711"/>
      <c r="Q575" s="711"/>
      <c r="R575" s="711"/>
      <c r="S575" s="711"/>
      <c r="T575" s="711"/>
      <c r="U575" s="711"/>
      <c r="V575" s="711"/>
      <c r="W575" s="711"/>
      <c r="X575" s="711"/>
      <c r="Y575" s="711"/>
      <c r="Z575" s="711"/>
    </row>
    <row r="576" spans="1:26" ht="15">
      <c r="A576" s="711"/>
      <c r="B576" s="711"/>
      <c r="C576" s="711"/>
      <c r="D576" s="711"/>
      <c r="E576" s="711"/>
      <c r="F576" s="1216"/>
      <c r="G576" s="711"/>
      <c r="H576" s="711"/>
      <c r="I576" s="711"/>
      <c r="J576" s="711"/>
      <c r="K576" s="711"/>
      <c r="L576" s="711"/>
      <c r="M576" s="711"/>
      <c r="N576" s="711"/>
      <c r="O576" s="711"/>
      <c r="P576" s="711"/>
      <c r="Q576" s="711"/>
      <c r="R576" s="711"/>
      <c r="S576" s="711"/>
      <c r="T576" s="711"/>
      <c r="U576" s="711"/>
      <c r="V576" s="711"/>
      <c r="W576" s="711"/>
      <c r="X576" s="711"/>
      <c r="Y576" s="711"/>
      <c r="Z576" s="711"/>
    </row>
    <row r="577" spans="1:26" ht="15">
      <c r="A577" s="711"/>
      <c r="B577" s="711"/>
      <c r="C577" s="711"/>
      <c r="D577" s="711"/>
      <c r="E577" s="711"/>
      <c r="F577" s="1216"/>
      <c r="G577" s="711"/>
      <c r="H577" s="711"/>
      <c r="I577" s="711"/>
      <c r="J577" s="711"/>
      <c r="K577" s="711"/>
      <c r="L577" s="711"/>
      <c r="M577" s="711"/>
      <c r="N577" s="711"/>
      <c r="O577" s="711"/>
      <c r="P577" s="711"/>
      <c r="Q577" s="711"/>
      <c r="R577" s="711"/>
      <c r="S577" s="711"/>
      <c r="T577" s="711"/>
      <c r="U577" s="711"/>
      <c r="V577" s="711"/>
      <c r="W577" s="711"/>
      <c r="X577" s="711"/>
      <c r="Y577" s="711"/>
      <c r="Z577" s="711"/>
    </row>
    <row r="578" spans="1:26" ht="15">
      <c r="A578" s="711"/>
      <c r="B578" s="711"/>
      <c r="C578" s="711"/>
      <c r="D578" s="711"/>
      <c r="E578" s="711"/>
      <c r="F578" s="1216"/>
      <c r="G578" s="711"/>
      <c r="H578" s="711"/>
      <c r="I578" s="711"/>
      <c r="J578" s="711"/>
      <c r="K578" s="711"/>
      <c r="L578" s="711"/>
      <c r="M578" s="711"/>
      <c r="N578" s="711"/>
      <c r="O578" s="711"/>
      <c r="P578" s="711"/>
      <c r="Q578" s="711"/>
      <c r="R578" s="711"/>
      <c r="S578" s="711"/>
      <c r="T578" s="711"/>
      <c r="U578" s="711"/>
      <c r="V578" s="711"/>
      <c r="W578" s="711"/>
      <c r="X578" s="711"/>
      <c r="Y578" s="711"/>
      <c r="Z578" s="711"/>
    </row>
    <row r="579" spans="1:26" ht="15">
      <c r="A579" s="711"/>
      <c r="B579" s="711"/>
      <c r="C579" s="711"/>
      <c r="D579" s="711"/>
      <c r="E579" s="711"/>
      <c r="F579" s="1216"/>
      <c r="G579" s="711"/>
      <c r="H579" s="711"/>
      <c r="I579" s="711"/>
      <c r="J579" s="711"/>
      <c r="K579" s="711"/>
      <c r="L579" s="711"/>
      <c r="M579" s="711"/>
      <c r="N579" s="711"/>
      <c r="O579" s="711"/>
      <c r="P579" s="711"/>
      <c r="Q579" s="711"/>
      <c r="R579" s="711"/>
      <c r="S579" s="711"/>
      <c r="T579" s="711"/>
      <c r="U579" s="711"/>
      <c r="V579" s="711"/>
      <c r="W579" s="711"/>
      <c r="X579" s="711"/>
      <c r="Y579" s="711"/>
      <c r="Z579" s="711"/>
    </row>
    <row r="580" spans="1:26" ht="15">
      <c r="A580" s="711"/>
      <c r="B580" s="711"/>
      <c r="C580" s="711"/>
      <c r="D580" s="711"/>
      <c r="E580" s="711"/>
      <c r="F580" s="1216"/>
      <c r="G580" s="711"/>
      <c r="H580" s="711"/>
      <c r="I580" s="711"/>
      <c r="J580" s="711"/>
      <c r="K580" s="711"/>
      <c r="L580" s="711"/>
      <c r="M580" s="711"/>
      <c r="N580" s="711"/>
      <c r="O580" s="711"/>
      <c r="P580" s="711"/>
      <c r="Q580" s="711"/>
      <c r="R580" s="711"/>
      <c r="S580" s="711"/>
      <c r="T580" s="711"/>
      <c r="U580" s="711"/>
      <c r="V580" s="711"/>
      <c r="W580" s="711"/>
      <c r="X580" s="711"/>
      <c r="Y580" s="711"/>
      <c r="Z580" s="711"/>
    </row>
    <row r="581" spans="1:26" ht="15">
      <c r="A581" s="711"/>
      <c r="B581" s="711"/>
      <c r="C581" s="711"/>
      <c r="D581" s="711"/>
      <c r="E581" s="711"/>
      <c r="F581" s="1216"/>
      <c r="G581" s="711"/>
      <c r="H581" s="711"/>
      <c r="I581" s="711"/>
      <c r="J581" s="711"/>
      <c r="K581" s="711"/>
      <c r="L581" s="711"/>
      <c r="M581" s="711"/>
      <c r="N581" s="711"/>
      <c r="O581" s="711"/>
      <c r="P581" s="711"/>
      <c r="Q581" s="711"/>
      <c r="R581" s="711"/>
      <c r="S581" s="711"/>
      <c r="T581" s="711"/>
      <c r="U581" s="711"/>
      <c r="V581" s="711"/>
      <c r="W581" s="711"/>
      <c r="X581" s="711"/>
      <c r="Y581" s="711"/>
      <c r="Z581" s="711"/>
    </row>
    <row r="582" spans="1:26" ht="15">
      <c r="A582" s="711"/>
      <c r="B582" s="711"/>
      <c r="C582" s="711"/>
      <c r="D582" s="711"/>
      <c r="E582" s="711"/>
      <c r="F582" s="1216"/>
      <c r="G582" s="711"/>
      <c r="H582" s="711"/>
      <c r="I582" s="711"/>
      <c r="J582" s="711"/>
      <c r="K582" s="711"/>
      <c r="L582" s="711"/>
      <c r="M582" s="711"/>
      <c r="N582" s="711"/>
      <c r="O582" s="711"/>
      <c r="P582" s="711"/>
      <c r="Q582" s="711"/>
      <c r="R582" s="711"/>
      <c r="S582" s="711"/>
      <c r="T582" s="711"/>
      <c r="U582" s="711"/>
      <c r="V582" s="711"/>
      <c r="W582" s="711"/>
      <c r="X582" s="711"/>
      <c r="Y582" s="711"/>
      <c r="Z582" s="711"/>
    </row>
    <row r="583" spans="1:26" ht="15">
      <c r="A583" s="711"/>
      <c r="B583" s="711"/>
      <c r="C583" s="711"/>
      <c r="D583" s="711"/>
      <c r="E583" s="711"/>
      <c r="F583" s="1216"/>
      <c r="G583" s="711"/>
      <c r="H583" s="711"/>
      <c r="I583" s="711"/>
      <c r="J583" s="711"/>
      <c r="K583" s="711"/>
      <c r="L583" s="711"/>
      <c r="M583" s="711"/>
      <c r="N583" s="711"/>
      <c r="O583" s="711"/>
      <c r="P583" s="711"/>
      <c r="Q583" s="711"/>
      <c r="R583" s="711"/>
      <c r="S583" s="711"/>
      <c r="T583" s="711"/>
      <c r="U583" s="711"/>
      <c r="V583" s="711"/>
      <c r="W583" s="711"/>
      <c r="X583" s="711"/>
      <c r="Y583" s="711"/>
      <c r="Z583" s="711"/>
    </row>
    <row r="584" spans="1:26" ht="15">
      <c r="A584" s="711"/>
      <c r="B584" s="711"/>
      <c r="C584" s="711"/>
      <c r="D584" s="711"/>
      <c r="E584" s="711"/>
      <c r="F584" s="1216"/>
      <c r="G584" s="711"/>
      <c r="H584" s="711"/>
      <c r="I584" s="711"/>
      <c r="J584" s="711"/>
      <c r="K584" s="711"/>
      <c r="L584" s="711"/>
      <c r="M584" s="711"/>
      <c r="N584" s="711"/>
      <c r="O584" s="711"/>
      <c r="P584" s="711"/>
      <c r="Q584" s="711"/>
      <c r="R584" s="711"/>
      <c r="S584" s="711"/>
      <c r="T584" s="711"/>
      <c r="U584" s="711"/>
      <c r="V584" s="711"/>
      <c r="W584" s="711"/>
      <c r="X584" s="711"/>
      <c r="Y584" s="711"/>
      <c r="Z584" s="711"/>
    </row>
    <row r="585" spans="1:26" ht="15">
      <c r="A585" s="711"/>
      <c r="B585" s="711"/>
      <c r="C585" s="711"/>
      <c r="D585" s="711"/>
      <c r="E585" s="711"/>
      <c r="F585" s="1216"/>
      <c r="G585" s="711"/>
      <c r="H585" s="711"/>
      <c r="I585" s="711"/>
      <c r="J585" s="711"/>
      <c r="K585" s="711"/>
      <c r="L585" s="711"/>
      <c r="M585" s="711"/>
      <c r="N585" s="711"/>
      <c r="O585" s="711"/>
      <c r="P585" s="711"/>
      <c r="Q585" s="711"/>
      <c r="R585" s="711"/>
      <c r="S585" s="711"/>
      <c r="T585" s="711"/>
      <c r="U585" s="711"/>
      <c r="V585" s="711"/>
      <c r="W585" s="711"/>
      <c r="X585" s="711"/>
      <c r="Y585" s="711"/>
      <c r="Z585" s="711"/>
    </row>
    <row r="586" spans="1:26" ht="15">
      <c r="A586" s="711"/>
      <c r="B586" s="711"/>
      <c r="C586" s="711"/>
      <c r="D586" s="711"/>
      <c r="E586" s="711"/>
      <c r="F586" s="1216"/>
      <c r="G586" s="711"/>
      <c r="H586" s="711"/>
      <c r="I586" s="711"/>
      <c r="J586" s="711"/>
      <c r="K586" s="711"/>
      <c r="L586" s="711"/>
      <c r="M586" s="711"/>
      <c r="N586" s="711"/>
      <c r="O586" s="711"/>
      <c r="P586" s="711"/>
      <c r="Q586" s="711"/>
      <c r="R586" s="711"/>
      <c r="S586" s="711"/>
      <c r="T586" s="711"/>
      <c r="U586" s="711"/>
      <c r="V586" s="711"/>
      <c r="W586" s="711"/>
      <c r="X586" s="711"/>
      <c r="Y586" s="711"/>
      <c r="Z586" s="711"/>
    </row>
    <row r="587" spans="1:26" ht="15">
      <c r="A587" s="711"/>
      <c r="B587" s="711"/>
      <c r="C587" s="711"/>
      <c r="D587" s="711"/>
      <c r="E587" s="711"/>
      <c r="F587" s="1216"/>
      <c r="G587" s="711"/>
      <c r="H587" s="711"/>
      <c r="I587" s="711"/>
      <c r="J587" s="711"/>
      <c r="K587" s="711"/>
      <c r="L587" s="711"/>
      <c r="M587" s="711"/>
      <c r="N587" s="711"/>
      <c r="O587" s="711"/>
      <c r="P587" s="711"/>
      <c r="Q587" s="711"/>
      <c r="R587" s="711"/>
      <c r="S587" s="711"/>
      <c r="T587" s="711"/>
      <c r="U587" s="711"/>
      <c r="V587" s="711"/>
      <c r="W587" s="711"/>
      <c r="X587" s="711"/>
      <c r="Y587" s="711"/>
      <c r="Z587" s="711"/>
    </row>
    <row r="588" spans="1:26" ht="15">
      <c r="A588" s="711"/>
      <c r="B588" s="711"/>
      <c r="C588" s="711"/>
      <c r="D588" s="711"/>
      <c r="E588" s="711"/>
      <c r="F588" s="1216"/>
      <c r="G588" s="711"/>
      <c r="H588" s="711"/>
      <c r="I588" s="711"/>
      <c r="J588" s="711"/>
      <c r="K588" s="711"/>
      <c r="L588" s="711"/>
      <c r="M588" s="711"/>
      <c r="N588" s="711"/>
      <c r="O588" s="711"/>
      <c r="P588" s="711"/>
      <c r="Q588" s="711"/>
      <c r="R588" s="711"/>
      <c r="S588" s="711"/>
      <c r="T588" s="711"/>
      <c r="U588" s="711"/>
      <c r="V588" s="711"/>
      <c r="W588" s="711"/>
      <c r="X588" s="711"/>
      <c r="Y588" s="711"/>
      <c r="Z588" s="711"/>
    </row>
    <row r="589" spans="1:26" ht="15">
      <c r="A589" s="711"/>
      <c r="B589" s="711"/>
      <c r="C589" s="711"/>
      <c r="D589" s="711"/>
      <c r="E589" s="711"/>
      <c r="F589" s="1216"/>
      <c r="G589" s="711"/>
      <c r="H589" s="711"/>
      <c r="I589" s="711"/>
      <c r="J589" s="711"/>
      <c r="K589" s="711"/>
      <c r="L589" s="711"/>
      <c r="M589" s="711"/>
      <c r="N589" s="711"/>
      <c r="O589" s="711"/>
      <c r="P589" s="711"/>
      <c r="Q589" s="711"/>
      <c r="R589" s="711"/>
      <c r="S589" s="711"/>
      <c r="T589" s="711"/>
      <c r="U589" s="711"/>
      <c r="V589" s="711"/>
      <c r="W589" s="711"/>
      <c r="X589" s="711"/>
      <c r="Y589" s="711"/>
      <c r="Z589" s="711"/>
    </row>
    <row r="590" spans="1:26" ht="15">
      <c r="A590" s="711"/>
      <c r="B590" s="711"/>
      <c r="C590" s="711"/>
      <c r="D590" s="711"/>
      <c r="E590" s="711"/>
      <c r="F590" s="1216"/>
      <c r="G590" s="711"/>
      <c r="H590" s="711"/>
      <c r="I590" s="711"/>
      <c r="J590" s="711"/>
      <c r="K590" s="711"/>
      <c r="L590" s="711"/>
      <c r="M590" s="711"/>
      <c r="N590" s="711"/>
      <c r="O590" s="711"/>
      <c r="P590" s="711"/>
      <c r="Q590" s="711"/>
      <c r="R590" s="711"/>
      <c r="S590" s="711"/>
      <c r="T590" s="711"/>
      <c r="U590" s="711"/>
      <c r="V590" s="711"/>
      <c r="W590" s="711"/>
      <c r="X590" s="711"/>
      <c r="Y590" s="711"/>
      <c r="Z590" s="711"/>
    </row>
    <row r="591" spans="1:26" ht="15">
      <c r="A591" s="711"/>
      <c r="B591" s="711"/>
      <c r="C591" s="711"/>
      <c r="D591" s="711"/>
      <c r="E591" s="711"/>
      <c r="F591" s="1216"/>
      <c r="G591" s="711"/>
      <c r="H591" s="711"/>
      <c r="I591" s="711"/>
      <c r="J591" s="711"/>
      <c r="K591" s="711"/>
      <c r="L591" s="711"/>
      <c r="M591" s="711"/>
      <c r="N591" s="711"/>
      <c r="O591" s="711"/>
      <c r="P591" s="711"/>
      <c r="Q591" s="711"/>
      <c r="R591" s="711"/>
      <c r="S591" s="711"/>
      <c r="T591" s="711"/>
      <c r="U591" s="711"/>
      <c r="V591" s="711"/>
      <c r="W591" s="711"/>
      <c r="X591" s="711"/>
      <c r="Y591" s="711"/>
      <c r="Z591" s="711"/>
    </row>
    <row r="592" spans="1:26" ht="15">
      <c r="A592" s="711"/>
      <c r="B592" s="711"/>
      <c r="C592" s="711"/>
      <c r="D592" s="711"/>
      <c r="E592" s="711"/>
      <c r="F592" s="1216"/>
      <c r="G592" s="711"/>
      <c r="H592" s="711"/>
      <c r="I592" s="711"/>
      <c r="J592" s="711"/>
      <c r="K592" s="711"/>
      <c r="L592" s="711"/>
      <c r="M592" s="711"/>
      <c r="N592" s="711"/>
      <c r="O592" s="711"/>
      <c r="P592" s="711"/>
      <c r="Q592" s="711"/>
      <c r="R592" s="711"/>
      <c r="S592" s="711"/>
      <c r="T592" s="711"/>
      <c r="U592" s="711"/>
      <c r="V592" s="711"/>
      <c r="W592" s="711"/>
      <c r="X592" s="711"/>
      <c r="Y592" s="711"/>
      <c r="Z592" s="711"/>
    </row>
    <row r="593" spans="1:26" ht="15">
      <c r="A593" s="711"/>
      <c r="B593" s="711"/>
      <c r="C593" s="711"/>
      <c r="D593" s="711"/>
      <c r="E593" s="711"/>
      <c r="F593" s="1216"/>
      <c r="G593" s="711"/>
      <c r="H593" s="711"/>
      <c r="I593" s="711"/>
      <c r="J593" s="711"/>
      <c r="K593" s="711"/>
      <c r="L593" s="711"/>
      <c r="M593" s="711"/>
      <c r="N593" s="711"/>
      <c r="O593" s="711"/>
      <c r="P593" s="711"/>
      <c r="Q593" s="711"/>
      <c r="R593" s="711"/>
      <c r="S593" s="711"/>
      <c r="T593" s="711"/>
      <c r="U593" s="711"/>
      <c r="V593" s="711"/>
      <c r="W593" s="711"/>
      <c r="X593" s="711"/>
      <c r="Y593" s="711"/>
      <c r="Z593" s="711"/>
    </row>
    <row r="594" spans="1:26" ht="15">
      <c r="A594" s="711"/>
      <c r="B594" s="711"/>
      <c r="C594" s="711"/>
      <c r="D594" s="711"/>
      <c r="E594" s="711"/>
      <c r="F594" s="1216"/>
      <c r="G594" s="711"/>
      <c r="H594" s="711"/>
      <c r="I594" s="711"/>
      <c r="J594" s="711"/>
      <c r="K594" s="711"/>
      <c r="L594" s="711"/>
      <c r="M594" s="711"/>
      <c r="N594" s="711"/>
      <c r="O594" s="711"/>
      <c r="P594" s="711"/>
      <c r="Q594" s="711"/>
      <c r="R594" s="711"/>
      <c r="S594" s="711"/>
      <c r="T594" s="711"/>
      <c r="U594" s="711"/>
      <c r="V594" s="711"/>
      <c r="W594" s="711"/>
      <c r="X594" s="711"/>
      <c r="Y594" s="711"/>
      <c r="Z594" s="711"/>
    </row>
    <row r="595" spans="1:26" ht="15">
      <c r="A595" s="711"/>
      <c r="B595" s="711"/>
      <c r="C595" s="711"/>
      <c r="D595" s="711"/>
      <c r="E595" s="711"/>
      <c r="F595" s="1216"/>
      <c r="G595" s="711"/>
      <c r="H595" s="711"/>
      <c r="I595" s="711"/>
      <c r="J595" s="711"/>
      <c r="K595" s="711"/>
      <c r="L595" s="711"/>
      <c r="M595" s="711"/>
      <c r="N595" s="711"/>
      <c r="O595" s="711"/>
      <c r="P595" s="711"/>
      <c r="Q595" s="711"/>
      <c r="R595" s="711"/>
      <c r="S595" s="711"/>
      <c r="T595" s="711"/>
      <c r="U595" s="711"/>
      <c r="V595" s="711"/>
      <c r="W595" s="711"/>
      <c r="X595" s="711"/>
      <c r="Y595" s="711"/>
      <c r="Z595" s="711"/>
    </row>
    <row r="596" spans="1:26" ht="15">
      <c r="A596" s="711"/>
      <c r="B596" s="711"/>
      <c r="C596" s="711"/>
      <c r="D596" s="711"/>
      <c r="E596" s="711"/>
      <c r="F596" s="1216"/>
      <c r="G596" s="711"/>
      <c r="H596" s="711"/>
      <c r="I596" s="711"/>
      <c r="J596" s="711"/>
      <c r="K596" s="711"/>
      <c r="L596" s="711"/>
      <c r="M596" s="711"/>
      <c r="N596" s="711"/>
      <c r="O596" s="711"/>
      <c r="P596" s="711"/>
      <c r="Q596" s="711"/>
      <c r="R596" s="711"/>
      <c r="S596" s="711"/>
      <c r="T596" s="711"/>
      <c r="U596" s="711"/>
      <c r="V596" s="711"/>
      <c r="W596" s="711"/>
      <c r="X596" s="711"/>
      <c r="Y596" s="711"/>
      <c r="Z596" s="711"/>
    </row>
    <row r="597" spans="1:26" ht="15">
      <c r="A597" s="711"/>
      <c r="B597" s="711"/>
      <c r="C597" s="711"/>
      <c r="D597" s="711"/>
      <c r="E597" s="711"/>
      <c r="F597" s="1216"/>
      <c r="G597" s="711"/>
      <c r="H597" s="711"/>
      <c r="I597" s="711"/>
      <c r="J597" s="711"/>
      <c r="K597" s="711"/>
      <c r="L597" s="711"/>
      <c r="M597" s="711"/>
      <c r="N597" s="711"/>
      <c r="O597" s="711"/>
      <c r="P597" s="711"/>
      <c r="Q597" s="711"/>
      <c r="R597" s="711"/>
      <c r="S597" s="711"/>
      <c r="T597" s="711"/>
      <c r="U597" s="711"/>
      <c r="V597" s="711"/>
      <c r="W597" s="711"/>
      <c r="X597" s="711"/>
      <c r="Y597" s="711"/>
      <c r="Z597" s="711"/>
    </row>
    <row r="598" spans="1:26" ht="15">
      <c r="A598" s="711"/>
      <c r="B598" s="711"/>
      <c r="C598" s="711"/>
      <c r="D598" s="711"/>
      <c r="E598" s="711"/>
      <c r="F598" s="1216"/>
      <c r="G598" s="711"/>
      <c r="H598" s="711"/>
      <c r="I598" s="711"/>
      <c r="J598" s="711"/>
      <c r="K598" s="711"/>
      <c r="L598" s="711"/>
      <c r="M598" s="711"/>
      <c r="N598" s="711"/>
      <c r="O598" s="711"/>
      <c r="P598" s="711"/>
      <c r="Q598" s="711"/>
      <c r="R598" s="711"/>
      <c r="S598" s="711"/>
      <c r="T598" s="711"/>
      <c r="U598" s="711"/>
      <c r="V598" s="711"/>
      <c r="W598" s="711"/>
      <c r="X598" s="711"/>
      <c r="Y598" s="711"/>
      <c r="Z598" s="711"/>
    </row>
    <row r="599" spans="1:26" ht="15">
      <c r="A599" s="711"/>
      <c r="B599" s="711"/>
      <c r="C599" s="711"/>
      <c r="D599" s="711"/>
      <c r="E599" s="711"/>
      <c r="F599" s="1216"/>
      <c r="G599" s="711"/>
      <c r="H599" s="711"/>
      <c r="I599" s="711"/>
      <c r="J599" s="711"/>
      <c r="K599" s="711"/>
      <c r="L599" s="711"/>
      <c r="M599" s="711"/>
      <c r="N599" s="711"/>
      <c r="O599" s="711"/>
      <c r="P599" s="711"/>
      <c r="Q599" s="711"/>
      <c r="R599" s="711"/>
      <c r="S599" s="711"/>
      <c r="T599" s="711"/>
      <c r="U599" s="711"/>
      <c r="V599" s="711"/>
      <c r="W599" s="711"/>
      <c r="X599" s="711"/>
      <c r="Y599" s="711"/>
      <c r="Z599" s="711"/>
    </row>
    <row r="600" spans="1:26" ht="15">
      <c r="A600" s="711"/>
      <c r="B600" s="711"/>
      <c r="C600" s="711"/>
      <c r="D600" s="711"/>
      <c r="E600" s="711"/>
      <c r="F600" s="1216"/>
      <c r="G600" s="711"/>
      <c r="H600" s="711"/>
      <c r="I600" s="711"/>
      <c r="J600" s="711"/>
      <c r="K600" s="711"/>
      <c r="L600" s="711"/>
      <c r="M600" s="711"/>
      <c r="N600" s="711"/>
      <c r="O600" s="711"/>
      <c r="P600" s="711"/>
      <c r="Q600" s="711"/>
      <c r="R600" s="711"/>
      <c r="S600" s="711"/>
      <c r="T600" s="711"/>
      <c r="U600" s="711"/>
      <c r="V600" s="711"/>
      <c r="W600" s="711"/>
      <c r="X600" s="711"/>
      <c r="Y600" s="711"/>
      <c r="Z600" s="711"/>
    </row>
    <row r="601" spans="1:26" ht="15">
      <c r="A601" s="711"/>
      <c r="B601" s="711"/>
      <c r="C601" s="711"/>
      <c r="D601" s="711"/>
      <c r="E601" s="711"/>
      <c r="F601" s="1216"/>
      <c r="G601" s="711"/>
      <c r="H601" s="711"/>
      <c r="I601" s="711"/>
      <c r="J601" s="711"/>
      <c r="K601" s="711"/>
      <c r="L601" s="711"/>
      <c r="M601" s="711"/>
      <c r="N601" s="711"/>
      <c r="O601" s="711"/>
      <c r="P601" s="711"/>
      <c r="Q601" s="711"/>
      <c r="R601" s="711"/>
      <c r="S601" s="711"/>
      <c r="T601" s="711"/>
      <c r="U601" s="711"/>
      <c r="V601" s="711"/>
      <c r="W601" s="711"/>
      <c r="X601" s="711"/>
      <c r="Y601" s="711"/>
      <c r="Z601" s="711"/>
    </row>
    <row r="602" spans="1:26" ht="15">
      <c r="A602" s="711"/>
      <c r="B602" s="711"/>
      <c r="C602" s="711"/>
      <c r="D602" s="711"/>
      <c r="E602" s="711"/>
      <c r="F602" s="1216"/>
      <c r="G602" s="711"/>
      <c r="H602" s="711"/>
      <c r="I602" s="711"/>
      <c r="J602" s="711"/>
      <c r="K602" s="711"/>
      <c r="L602" s="711"/>
      <c r="M602" s="711"/>
      <c r="N602" s="711"/>
      <c r="O602" s="711"/>
      <c r="P602" s="711"/>
      <c r="Q602" s="711"/>
      <c r="R602" s="711"/>
      <c r="S602" s="711"/>
      <c r="T602" s="711"/>
      <c r="U602" s="711"/>
      <c r="V602" s="711"/>
      <c r="W602" s="711"/>
      <c r="X602" s="711"/>
      <c r="Y602" s="711"/>
      <c r="Z602" s="711"/>
    </row>
    <row r="603" spans="1:26" ht="15">
      <c r="A603" s="711"/>
      <c r="B603" s="711"/>
      <c r="C603" s="711"/>
      <c r="D603" s="711"/>
      <c r="E603" s="711"/>
      <c r="F603" s="1216"/>
      <c r="G603" s="711"/>
      <c r="H603" s="711"/>
      <c r="I603" s="711"/>
      <c r="J603" s="711"/>
      <c r="K603" s="711"/>
      <c r="L603" s="711"/>
      <c r="M603" s="711"/>
      <c r="N603" s="711"/>
      <c r="O603" s="711"/>
      <c r="P603" s="711"/>
      <c r="Q603" s="711"/>
      <c r="R603" s="711"/>
      <c r="S603" s="711"/>
      <c r="T603" s="711"/>
      <c r="U603" s="711"/>
      <c r="V603" s="711"/>
      <c r="W603" s="711"/>
      <c r="X603" s="711"/>
      <c r="Y603" s="711"/>
      <c r="Z603" s="711"/>
    </row>
    <row r="604" spans="1:26" ht="15">
      <c r="A604" s="711"/>
      <c r="B604" s="711"/>
      <c r="C604" s="711"/>
      <c r="D604" s="711"/>
      <c r="E604" s="711"/>
      <c r="F604" s="1216"/>
      <c r="G604" s="711"/>
      <c r="H604" s="711"/>
      <c r="I604" s="711"/>
      <c r="J604" s="711"/>
      <c r="K604" s="711"/>
      <c r="L604" s="711"/>
      <c r="M604" s="711"/>
      <c r="N604" s="711"/>
      <c r="O604" s="711"/>
      <c r="P604" s="711"/>
      <c r="Q604" s="711"/>
      <c r="R604" s="711"/>
      <c r="S604" s="711"/>
      <c r="T604" s="711"/>
      <c r="U604" s="711"/>
      <c r="V604" s="711"/>
      <c r="W604" s="711"/>
      <c r="X604" s="711"/>
      <c r="Y604" s="711"/>
      <c r="Z604" s="711"/>
    </row>
    <row r="605" spans="1:26" ht="15">
      <c r="A605" s="711"/>
      <c r="B605" s="711"/>
      <c r="C605" s="711"/>
      <c r="D605" s="711"/>
      <c r="E605" s="711"/>
      <c r="F605" s="1216"/>
      <c r="G605" s="711"/>
      <c r="H605" s="711"/>
      <c r="I605" s="711"/>
      <c r="J605" s="711"/>
      <c r="K605" s="711"/>
      <c r="L605" s="711"/>
      <c r="M605" s="711"/>
      <c r="N605" s="711"/>
      <c r="O605" s="711"/>
      <c r="P605" s="711"/>
      <c r="Q605" s="711"/>
      <c r="R605" s="711"/>
      <c r="S605" s="711"/>
      <c r="T605" s="711"/>
      <c r="U605" s="711"/>
      <c r="V605" s="711"/>
      <c r="W605" s="711"/>
      <c r="X605" s="711"/>
      <c r="Y605" s="711"/>
      <c r="Z605" s="711"/>
    </row>
    <row r="606" spans="1:26" ht="15">
      <c r="A606" s="711"/>
      <c r="B606" s="711"/>
      <c r="C606" s="711"/>
      <c r="D606" s="711"/>
      <c r="E606" s="711"/>
      <c r="F606" s="1216"/>
      <c r="G606" s="711"/>
      <c r="H606" s="711"/>
      <c r="I606" s="711"/>
      <c r="J606" s="711"/>
      <c r="K606" s="711"/>
      <c r="L606" s="711"/>
      <c r="M606" s="711"/>
      <c r="N606" s="711"/>
      <c r="O606" s="711"/>
      <c r="P606" s="711"/>
      <c r="Q606" s="711"/>
      <c r="R606" s="711"/>
      <c r="S606" s="711"/>
      <c r="T606" s="711"/>
      <c r="U606" s="711"/>
      <c r="V606" s="711"/>
      <c r="W606" s="711"/>
      <c r="X606" s="711"/>
      <c r="Y606" s="711"/>
      <c r="Z606" s="711"/>
    </row>
    <row r="607" spans="1:26" ht="15">
      <c r="A607" s="711"/>
      <c r="B607" s="711"/>
      <c r="C607" s="711"/>
      <c r="D607" s="711"/>
      <c r="E607" s="711"/>
      <c r="F607" s="1216"/>
      <c r="G607" s="711"/>
      <c r="H607" s="711"/>
      <c r="I607" s="711"/>
      <c r="J607" s="711"/>
      <c r="K607" s="711"/>
      <c r="L607" s="711"/>
      <c r="M607" s="711"/>
      <c r="N607" s="711"/>
      <c r="O607" s="711"/>
      <c r="P607" s="711"/>
      <c r="Q607" s="711"/>
      <c r="R607" s="711"/>
      <c r="S607" s="711"/>
      <c r="T607" s="711"/>
      <c r="U607" s="711"/>
      <c r="V607" s="711"/>
      <c r="W607" s="711"/>
      <c r="X607" s="711"/>
      <c r="Y607" s="711"/>
      <c r="Z607" s="711"/>
    </row>
    <row r="608" spans="1:26" ht="15">
      <c r="A608" s="711"/>
      <c r="B608" s="711"/>
      <c r="C608" s="711"/>
      <c r="D608" s="711"/>
      <c r="E608" s="711"/>
      <c r="F608" s="1216"/>
      <c r="G608" s="711"/>
      <c r="H608" s="711"/>
      <c r="I608" s="711"/>
      <c r="J608" s="711"/>
      <c r="K608" s="711"/>
      <c r="L608" s="711"/>
      <c r="M608" s="711"/>
      <c r="N608" s="711"/>
      <c r="O608" s="711"/>
      <c r="P608" s="711"/>
      <c r="Q608" s="711"/>
      <c r="R608" s="711"/>
      <c r="S608" s="711"/>
      <c r="T608" s="711"/>
      <c r="U608" s="711"/>
      <c r="V608" s="711"/>
      <c r="W608" s="711"/>
      <c r="X608" s="711"/>
      <c r="Y608" s="711"/>
      <c r="Z608" s="711"/>
    </row>
    <row r="609" spans="1:26" ht="15">
      <c r="A609" s="711"/>
      <c r="B609" s="711"/>
      <c r="C609" s="711"/>
      <c r="D609" s="711"/>
      <c r="E609" s="711"/>
      <c r="F609" s="1216"/>
      <c r="G609" s="711"/>
      <c r="H609" s="711"/>
      <c r="I609" s="711"/>
      <c r="J609" s="711"/>
      <c r="K609" s="711"/>
      <c r="L609" s="711"/>
      <c r="M609" s="711"/>
      <c r="N609" s="711"/>
      <c r="O609" s="711"/>
      <c r="P609" s="711"/>
      <c r="Q609" s="711"/>
      <c r="R609" s="711"/>
      <c r="S609" s="711"/>
      <c r="T609" s="711"/>
      <c r="U609" s="711"/>
      <c r="V609" s="711"/>
      <c r="W609" s="711"/>
      <c r="X609" s="711"/>
      <c r="Y609" s="711"/>
      <c r="Z609" s="711"/>
    </row>
    <row r="610" spans="1:26" ht="15">
      <c r="A610" s="711"/>
      <c r="B610" s="711"/>
      <c r="C610" s="711"/>
      <c r="D610" s="711"/>
      <c r="E610" s="711"/>
      <c r="F610" s="1216"/>
      <c r="G610" s="711"/>
      <c r="H610" s="711"/>
      <c r="I610" s="711"/>
      <c r="J610" s="711"/>
      <c r="K610" s="711"/>
      <c r="L610" s="711"/>
      <c r="M610" s="711"/>
      <c r="N610" s="711"/>
      <c r="O610" s="711"/>
      <c r="P610" s="711"/>
      <c r="Q610" s="711"/>
      <c r="R610" s="711"/>
      <c r="S610" s="711"/>
      <c r="T610" s="711"/>
      <c r="U610" s="711"/>
      <c r="V610" s="711"/>
      <c r="W610" s="711"/>
      <c r="X610" s="711"/>
      <c r="Y610" s="711"/>
      <c r="Z610" s="711"/>
    </row>
    <row r="611" spans="1:26" ht="15">
      <c r="A611" s="711"/>
      <c r="B611" s="711"/>
      <c r="C611" s="711"/>
      <c r="D611" s="711"/>
      <c r="E611" s="711"/>
      <c r="F611" s="1216"/>
      <c r="G611" s="711"/>
      <c r="H611" s="711"/>
      <c r="I611" s="711"/>
      <c r="J611" s="711"/>
      <c r="K611" s="711"/>
      <c r="L611" s="711"/>
      <c r="M611" s="711"/>
      <c r="N611" s="711"/>
      <c r="O611" s="711"/>
      <c r="P611" s="711"/>
      <c r="Q611" s="711"/>
      <c r="R611" s="711"/>
      <c r="S611" s="711"/>
      <c r="T611" s="711"/>
      <c r="U611" s="711"/>
      <c r="V611" s="711"/>
      <c r="W611" s="711"/>
      <c r="X611" s="711"/>
      <c r="Y611" s="711"/>
      <c r="Z611" s="711"/>
    </row>
    <row r="612" spans="1:26" ht="15">
      <c r="A612" s="711"/>
      <c r="B612" s="711"/>
      <c r="C612" s="711"/>
      <c r="D612" s="711"/>
      <c r="E612" s="711"/>
      <c r="F612" s="1216"/>
      <c r="G612" s="711"/>
      <c r="H612" s="711"/>
      <c r="I612" s="711"/>
      <c r="J612" s="711"/>
      <c r="K612" s="711"/>
      <c r="L612" s="711"/>
      <c r="M612" s="711"/>
      <c r="N612" s="711"/>
      <c r="O612" s="711"/>
      <c r="P612" s="711"/>
      <c r="Q612" s="711"/>
      <c r="R612" s="711"/>
      <c r="S612" s="711"/>
      <c r="T612" s="711"/>
      <c r="U612" s="711"/>
      <c r="V612" s="711"/>
      <c r="W612" s="711"/>
      <c r="X612" s="711"/>
      <c r="Y612" s="711"/>
      <c r="Z612" s="711"/>
    </row>
    <row r="613" spans="1:26" ht="15">
      <c r="A613" s="711"/>
      <c r="B613" s="711"/>
      <c r="C613" s="711"/>
      <c r="D613" s="711"/>
      <c r="E613" s="711"/>
      <c r="F613" s="1216"/>
      <c r="G613" s="711"/>
      <c r="H613" s="711"/>
      <c r="I613" s="711"/>
      <c r="J613" s="711"/>
      <c r="K613" s="711"/>
      <c r="L613" s="711"/>
      <c r="M613" s="711"/>
      <c r="N613" s="711"/>
      <c r="O613" s="711"/>
      <c r="P613" s="711"/>
      <c r="Q613" s="711"/>
      <c r="R613" s="711"/>
      <c r="S613" s="711"/>
      <c r="T613" s="711"/>
      <c r="U613" s="711"/>
      <c r="V613" s="711"/>
      <c r="W613" s="711"/>
      <c r="X613" s="711"/>
      <c r="Y613" s="711"/>
      <c r="Z613" s="711"/>
    </row>
    <row r="614" spans="1:26" ht="15">
      <c r="A614" s="711"/>
      <c r="B614" s="711"/>
      <c r="C614" s="711"/>
      <c r="D614" s="711"/>
      <c r="E614" s="711"/>
      <c r="F614" s="1216"/>
      <c r="G614" s="711"/>
      <c r="H614" s="711"/>
      <c r="I614" s="711"/>
      <c r="J614" s="711"/>
      <c r="K614" s="711"/>
      <c r="L614" s="711"/>
      <c r="M614" s="711"/>
      <c r="N614" s="711"/>
      <c r="O614" s="711"/>
      <c r="P614" s="711"/>
      <c r="Q614" s="711"/>
      <c r="R614" s="711"/>
      <c r="S614" s="711"/>
      <c r="T614" s="711"/>
      <c r="U614" s="711"/>
      <c r="V614" s="711"/>
      <c r="W614" s="711"/>
      <c r="X614" s="711"/>
      <c r="Y614" s="711"/>
      <c r="Z614" s="711"/>
    </row>
    <row r="615" spans="1:26" ht="15">
      <c r="A615" s="711"/>
      <c r="B615" s="711"/>
      <c r="C615" s="711"/>
      <c r="D615" s="711"/>
      <c r="E615" s="711"/>
      <c r="F615" s="1216"/>
      <c r="G615" s="711"/>
      <c r="H615" s="711"/>
      <c r="I615" s="711"/>
      <c r="J615" s="711"/>
      <c r="K615" s="711"/>
      <c r="L615" s="711"/>
      <c r="M615" s="711"/>
      <c r="N615" s="711"/>
      <c r="O615" s="711"/>
      <c r="P615" s="711"/>
      <c r="Q615" s="711"/>
      <c r="R615" s="711"/>
      <c r="S615" s="711"/>
      <c r="T615" s="711"/>
      <c r="U615" s="711"/>
      <c r="V615" s="711"/>
      <c r="W615" s="711"/>
      <c r="X615" s="711"/>
      <c r="Y615" s="711"/>
      <c r="Z615" s="711"/>
    </row>
    <row r="616" spans="1:26" ht="15">
      <c r="A616" s="711"/>
      <c r="B616" s="711"/>
      <c r="C616" s="711"/>
      <c r="D616" s="711"/>
      <c r="E616" s="711"/>
      <c r="F616" s="1216"/>
      <c r="G616" s="711"/>
      <c r="H616" s="711"/>
      <c r="I616" s="711"/>
      <c r="J616" s="711"/>
      <c r="K616" s="711"/>
      <c r="L616" s="711"/>
      <c r="M616" s="711"/>
      <c r="N616" s="711"/>
      <c r="O616" s="711"/>
      <c r="P616" s="711"/>
      <c r="Q616" s="711"/>
      <c r="R616" s="711"/>
      <c r="S616" s="711"/>
      <c r="T616" s="711"/>
      <c r="U616" s="711"/>
      <c r="V616" s="711"/>
      <c r="W616" s="711"/>
      <c r="X616" s="711"/>
      <c r="Y616" s="711"/>
      <c r="Z616" s="711"/>
    </row>
    <row r="617" spans="1:26" ht="15">
      <c r="A617" s="711"/>
      <c r="B617" s="711"/>
      <c r="C617" s="711"/>
      <c r="D617" s="711"/>
      <c r="E617" s="711"/>
      <c r="F617" s="1216"/>
      <c r="G617" s="711"/>
      <c r="H617" s="711"/>
      <c r="I617" s="711"/>
      <c r="J617" s="711"/>
      <c r="K617" s="711"/>
      <c r="L617" s="711"/>
      <c r="M617" s="711"/>
      <c r="N617" s="711"/>
      <c r="O617" s="711"/>
      <c r="P617" s="711"/>
      <c r="Q617" s="711"/>
      <c r="R617" s="711"/>
      <c r="S617" s="711"/>
      <c r="T617" s="711"/>
      <c r="U617" s="711"/>
      <c r="V617" s="711"/>
      <c r="W617" s="711"/>
      <c r="X617" s="711"/>
      <c r="Y617" s="711"/>
      <c r="Z617" s="711"/>
    </row>
    <row r="618" spans="1:26" ht="15">
      <c r="A618" s="711"/>
      <c r="B618" s="711"/>
      <c r="C618" s="711"/>
      <c r="D618" s="711"/>
      <c r="E618" s="711"/>
      <c r="F618" s="1216"/>
      <c r="G618" s="711"/>
      <c r="H618" s="711"/>
      <c r="I618" s="711"/>
      <c r="J618" s="711"/>
      <c r="K618" s="711"/>
      <c r="L618" s="711"/>
      <c r="M618" s="711"/>
      <c r="N618" s="711"/>
      <c r="O618" s="711"/>
      <c r="P618" s="711"/>
      <c r="Q618" s="711"/>
      <c r="R618" s="711"/>
      <c r="S618" s="711"/>
      <c r="T618" s="711"/>
      <c r="U618" s="711"/>
      <c r="V618" s="711"/>
      <c r="W618" s="711"/>
      <c r="X618" s="711"/>
      <c r="Y618" s="711"/>
      <c r="Z618" s="711"/>
    </row>
    <row r="619" spans="1:26" ht="15">
      <c r="A619" s="711"/>
      <c r="B619" s="711"/>
      <c r="C619" s="711"/>
      <c r="D619" s="711"/>
      <c r="E619" s="711"/>
      <c r="F619" s="1216"/>
      <c r="G619" s="711"/>
      <c r="H619" s="711"/>
      <c r="I619" s="711"/>
      <c r="J619" s="711"/>
      <c r="K619" s="711"/>
      <c r="L619" s="711"/>
      <c r="M619" s="711"/>
      <c r="N619" s="711"/>
      <c r="O619" s="711"/>
      <c r="P619" s="711"/>
      <c r="Q619" s="711"/>
      <c r="R619" s="711"/>
      <c r="S619" s="711"/>
      <c r="T619" s="711"/>
      <c r="U619" s="711"/>
      <c r="V619" s="711"/>
      <c r="W619" s="711"/>
      <c r="X619" s="711"/>
      <c r="Y619" s="711"/>
      <c r="Z619" s="711"/>
    </row>
    <row r="620" spans="1:26" ht="15">
      <c r="A620" s="711"/>
      <c r="B620" s="711"/>
      <c r="C620" s="711"/>
      <c r="D620" s="711"/>
      <c r="E620" s="711"/>
      <c r="F620" s="1216"/>
      <c r="G620" s="711"/>
      <c r="H620" s="711"/>
      <c r="I620" s="711"/>
      <c r="J620" s="711"/>
      <c r="K620" s="711"/>
      <c r="L620" s="711"/>
      <c r="M620" s="711"/>
      <c r="N620" s="711"/>
      <c r="O620" s="711"/>
      <c r="P620" s="711"/>
      <c r="Q620" s="711"/>
      <c r="R620" s="711"/>
      <c r="S620" s="711"/>
      <c r="T620" s="711"/>
      <c r="U620" s="711"/>
      <c r="V620" s="711"/>
      <c r="W620" s="711"/>
      <c r="X620" s="711"/>
      <c r="Y620" s="711"/>
      <c r="Z620" s="711"/>
    </row>
    <row r="621" spans="1:26" ht="15">
      <c r="A621" s="711"/>
      <c r="B621" s="711"/>
      <c r="C621" s="711"/>
      <c r="D621" s="711"/>
      <c r="E621" s="711"/>
      <c r="F621" s="1216"/>
      <c r="G621" s="711"/>
      <c r="H621" s="711"/>
      <c r="I621" s="711"/>
      <c r="J621" s="711"/>
      <c r="K621" s="711"/>
      <c r="L621" s="711"/>
      <c r="M621" s="711"/>
      <c r="N621" s="711"/>
      <c r="O621" s="711"/>
      <c r="P621" s="711"/>
      <c r="Q621" s="711"/>
      <c r="R621" s="711"/>
      <c r="S621" s="711"/>
      <c r="T621" s="711"/>
      <c r="U621" s="711"/>
      <c r="V621" s="711"/>
      <c r="W621" s="711"/>
      <c r="X621" s="711"/>
      <c r="Y621" s="711"/>
      <c r="Z621" s="711"/>
    </row>
    <row r="622" spans="1:26" ht="15">
      <c r="A622" s="711"/>
      <c r="B622" s="711"/>
      <c r="C622" s="711"/>
      <c r="D622" s="711"/>
      <c r="E622" s="711"/>
      <c r="F622" s="1216"/>
      <c r="G622" s="711"/>
      <c r="H622" s="711"/>
      <c r="I622" s="711"/>
      <c r="J622" s="711"/>
      <c r="K622" s="711"/>
      <c r="L622" s="711"/>
      <c r="M622" s="711"/>
      <c r="N622" s="711"/>
      <c r="O622" s="711"/>
      <c r="P622" s="711"/>
      <c r="Q622" s="711"/>
      <c r="R622" s="711"/>
      <c r="S622" s="711"/>
      <c r="T622" s="711"/>
      <c r="U622" s="711"/>
      <c r="V622" s="711"/>
      <c r="W622" s="711"/>
      <c r="X622" s="711"/>
      <c r="Y622" s="711"/>
      <c r="Z622" s="711"/>
    </row>
    <row r="623" spans="1:26" ht="15">
      <c r="A623" s="711"/>
      <c r="B623" s="711"/>
      <c r="C623" s="711"/>
      <c r="D623" s="711"/>
      <c r="E623" s="711"/>
      <c r="F623" s="1216"/>
      <c r="G623" s="711"/>
      <c r="H623" s="711"/>
      <c r="I623" s="711"/>
      <c r="J623" s="711"/>
      <c r="K623" s="711"/>
      <c r="L623" s="711"/>
      <c r="M623" s="711"/>
      <c r="N623" s="711"/>
      <c r="O623" s="711"/>
      <c r="P623" s="711"/>
      <c r="Q623" s="711"/>
      <c r="R623" s="711"/>
      <c r="S623" s="711"/>
      <c r="T623" s="711"/>
      <c r="U623" s="711"/>
      <c r="V623" s="711"/>
      <c r="W623" s="711"/>
      <c r="X623" s="711"/>
      <c r="Y623" s="711"/>
      <c r="Z623" s="711"/>
    </row>
    <row r="624" spans="1:26" ht="15">
      <c r="A624" s="711"/>
      <c r="B624" s="711"/>
      <c r="C624" s="711"/>
      <c r="D624" s="711"/>
      <c r="E624" s="711"/>
      <c r="F624" s="1216"/>
      <c r="G624" s="711"/>
      <c r="H624" s="711"/>
      <c r="I624" s="711"/>
      <c r="J624" s="711"/>
      <c r="K624" s="711"/>
      <c r="L624" s="711"/>
      <c r="M624" s="711"/>
      <c r="N624" s="711"/>
      <c r="O624" s="711"/>
      <c r="P624" s="711"/>
      <c r="Q624" s="711"/>
      <c r="R624" s="711"/>
      <c r="S624" s="711"/>
      <c r="T624" s="711"/>
      <c r="U624" s="711"/>
      <c r="V624" s="711"/>
      <c r="W624" s="711"/>
      <c r="X624" s="711"/>
      <c r="Y624" s="711"/>
      <c r="Z624" s="711"/>
    </row>
    <row r="625" spans="1:26" ht="15">
      <c r="A625" s="711"/>
      <c r="B625" s="711"/>
      <c r="C625" s="711"/>
      <c r="D625" s="711"/>
      <c r="E625" s="711"/>
      <c r="F625" s="1216"/>
      <c r="G625" s="711"/>
      <c r="H625" s="711"/>
      <c r="I625" s="711"/>
      <c r="J625" s="711"/>
      <c r="K625" s="711"/>
      <c r="L625" s="711"/>
      <c r="M625" s="711"/>
      <c r="N625" s="711"/>
      <c r="O625" s="711"/>
      <c r="P625" s="711"/>
      <c r="Q625" s="711"/>
      <c r="R625" s="711"/>
      <c r="S625" s="711"/>
      <c r="T625" s="711"/>
      <c r="U625" s="711"/>
      <c r="V625" s="711"/>
      <c r="W625" s="711"/>
      <c r="X625" s="711"/>
      <c r="Y625" s="711"/>
      <c r="Z625" s="711"/>
    </row>
    <row r="626" spans="1:26" ht="15">
      <c r="A626" s="711"/>
      <c r="B626" s="711"/>
      <c r="C626" s="711"/>
      <c r="D626" s="711"/>
      <c r="E626" s="711"/>
      <c r="F626" s="1216"/>
      <c r="G626" s="711"/>
      <c r="H626" s="711"/>
      <c r="I626" s="711"/>
      <c r="J626" s="711"/>
      <c r="K626" s="711"/>
      <c r="L626" s="711"/>
      <c r="M626" s="711"/>
      <c r="N626" s="711"/>
      <c r="O626" s="711"/>
      <c r="P626" s="711"/>
      <c r="Q626" s="711"/>
      <c r="R626" s="711"/>
      <c r="S626" s="711"/>
      <c r="T626" s="711"/>
      <c r="U626" s="711"/>
      <c r="V626" s="711"/>
      <c r="W626" s="711"/>
      <c r="X626" s="711"/>
      <c r="Y626" s="711"/>
      <c r="Z626" s="711"/>
    </row>
    <row r="627" spans="1:26" ht="15">
      <c r="A627" s="711"/>
      <c r="B627" s="711"/>
      <c r="C627" s="711"/>
      <c r="D627" s="711"/>
      <c r="E627" s="711"/>
      <c r="F627" s="1216"/>
      <c r="G627" s="711"/>
      <c r="H627" s="711"/>
      <c r="I627" s="711"/>
      <c r="J627" s="711"/>
      <c r="K627" s="711"/>
      <c r="L627" s="711"/>
      <c r="M627" s="711"/>
      <c r="N627" s="711"/>
      <c r="O627" s="711"/>
      <c r="P627" s="711"/>
      <c r="Q627" s="711"/>
      <c r="R627" s="711"/>
      <c r="S627" s="711"/>
      <c r="T627" s="711"/>
      <c r="U627" s="711"/>
      <c r="V627" s="711"/>
      <c r="W627" s="711"/>
      <c r="X627" s="711"/>
      <c r="Y627" s="711"/>
      <c r="Z627" s="711"/>
    </row>
    <row r="628" spans="1:26" ht="15">
      <c r="A628" s="711"/>
      <c r="B628" s="711"/>
      <c r="C628" s="711"/>
      <c r="D628" s="711"/>
      <c r="E628" s="711"/>
      <c r="F628" s="1216"/>
      <c r="G628" s="711"/>
      <c r="H628" s="711"/>
      <c r="I628" s="711"/>
      <c r="J628" s="711"/>
      <c r="K628" s="711"/>
      <c r="L628" s="711"/>
      <c r="M628" s="711"/>
      <c r="N628" s="711"/>
      <c r="O628" s="711"/>
      <c r="P628" s="711"/>
      <c r="Q628" s="711"/>
      <c r="R628" s="711"/>
      <c r="S628" s="711"/>
      <c r="T628" s="711"/>
      <c r="U628" s="711"/>
      <c r="V628" s="711"/>
      <c r="W628" s="711"/>
      <c r="X628" s="711"/>
      <c r="Y628" s="711"/>
      <c r="Z628" s="711"/>
    </row>
    <row r="629" spans="1:26" ht="15">
      <c r="A629" s="711"/>
      <c r="B629" s="711"/>
      <c r="C629" s="711"/>
      <c r="D629" s="711"/>
      <c r="E629" s="711"/>
      <c r="F629" s="1216"/>
      <c r="G629" s="711"/>
      <c r="H629" s="711"/>
      <c r="I629" s="711"/>
      <c r="J629" s="711"/>
      <c r="K629" s="711"/>
      <c r="L629" s="711"/>
      <c r="M629" s="711"/>
      <c r="N629" s="711"/>
      <c r="O629" s="711"/>
      <c r="P629" s="711"/>
      <c r="Q629" s="711"/>
      <c r="R629" s="711"/>
      <c r="S629" s="711"/>
      <c r="T629" s="711"/>
      <c r="U629" s="711"/>
      <c r="V629" s="711"/>
      <c r="W629" s="711"/>
      <c r="X629" s="711"/>
      <c r="Y629" s="711"/>
      <c r="Z629" s="711"/>
    </row>
    <row r="630" spans="1:26" ht="15">
      <c r="A630" s="711"/>
      <c r="B630" s="711"/>
      <c r="C630" s="711"/>
      <c r="D630" s="711"/>
      <c r="E630" s="711"/>
      <c r="F630" s="1216"/>
      <c r="G630" s="711"/>
      <c r="H630" s="711"/>
      <c r="I630" s="711"/>
      <c r="J630" s="711"/>
      <c r="K630" s="711"/>
      <c r="L630" s="711"/>
      <c r="M630" s="711"/>
      <c r="N630" s="711"/>
      <c r="O630" s="711"/>
      <c r="P630" s="711"/>
      <c r="Q630" s="711"/>
      <c r="R630" s="711"/>
      <c r="S630" s="711"/>
      <c r="T630" s="711"/>
      <c r="U630" s="711"/>
      <c r="V630" s="711"/>
      <c r="W630" s="711"/>
      <c r="X630" s="711"/>
      <c r="Y630" s="711"/>
      <c r="Z630" s="711"/>
    </row>
    <row r="631" spans="1:26" ht="15">
      <c r="A631" s="711"/>
      <c r="B631" s="711"/>
      <c r="C631" s="711"/>
      <c r="D631" s="711"/>
      <c r="E631" s="711"/>
      <c r="F631" s="1216"/>
      <c r="G631" s="711"/>
      <c r="H631" s="711"/>
      <c r="I631" s="711"/>
      <c r="J631" s="711"/>
      <c r="K631" s="711"/>
      <c r="L631" s="711"/>
      <c r="M631" s="711"/>
      <c r="N631" s="711"/>
      <c r="O631" s="711"/>
      <c r="P631" s="711"/>
      <c r="Q631" s="711"/>
      <c r="R631" s="711"/>
      <c r="S631" s="711"/>
      <c r="T631" s="711"/>
      <c r="U631" s="711"/>
      <c r="V631" s="711"/>
      <c r="W631" s="711"/>
      <c r="X631" s="711"/>
      <c r="Y631" s="711"/>
      <c r="Z631" s="711"/>
    </row>
    <row r="632" spans="1:26" ht="15">
      <c r="A632" s="711"/>
      <c r="B632" s="711"/>
      <c r="C632" s="711"/>
      <c r="D632" s="711"/>
      <c r="E632" s="711"/>
      <c r="F632" s="1216"/>
      <c r="G632" s="711"/>
      <c r="H632" s="711"/>
      <c r="I632" s="711"/>
      <c r="J632" s="711"/>
      <c r="K632" s="711"/>
      <c r="L632" s="711"/>
      <c r="M632" s="711"/>
      <c r="N632" s="711"/>
      <c r="O632" s="711"/>
      <c r="P632" s="711"/>
      <c r="Q632" s="711"/>
      <c r="R632" s="711"/>
      <c r="S632" s="711"/>
      <c r="T632" s="711"/>
      <c r="U632" s="711"/>
      <c r="V632" s="711"/>
      <c r="W632" s="711"/>
      <c r="X632" s="711"/>
      <c r="Y632" s="711"/>
      <c r="Z632" s="711"/>
    </row>
    <row r="633" spans="1:26" ht="15">
      <c r="A633" s="711"/>
      <c r="B633" s="711"/>
      <c r="C633" s="711"/>
      <c r="D633" s="711"/>
      <c r="E633" s="711"/>
      <c r="F633" s="1216"/>
      <c r="G633" s="711"/>
      <c r="H633" s="711"/>
      <c r="I633" s="711"/>
      <c r="J633" s="711"/>
      <c r="K633" s="711"/>
      <c r="L633" s="711"/>
      <c r="M633" s="711"/>
      <c r="N633" s="711"/>
      <c r="O633" s="711"/>
      <c r="P633" s="711"/>
      <c r="Q633" s="711"/>
      <c r="R633" s="711"/>
      <c r="S633" s="711"/>
      <c r="T633" s="711"/>
      <c r="U633" s="711"/>
      <c r="V633" s="711"/>
      <c r="W633" s="711"/>
      <c r="X633" s="711"/>
      <c r="Y633" s="711"/>
      <c r="Z633" s="711"/>
    </row>
    <row r="634" spans="1:26" ht="15">
      <c r="A634" s="711"/>
      <c r="B634" s="711"/>
      <c r="C634" s="711"/>
      <c r="D634" s="711"/>
      <c r="E634" s="711"/>
      <c r="F634" s="1216"/>
      <c r="G634" s="711"/>
      <c r="H634" s="711"/>
      <c r="I634" s="711"/>
      <c r="J634" s="711"/>
      <c r="K634" s="711"/>
      <c r="L634" s="711"/>
      <c r="M634" s="711"/>
      <c r="N634" s="711"/>
      <c r="O634" s="711"/>
      <c r="P634" s="711"/>
      <c r="Q634" s="711"/>
      <c r="R634" s="711"/>
      <c r="S634" s="711"/>
      <c r="T634" s="711"/>
      <c r="U634" s="711"/>
      <c r="V634" s="711"/>
      <c r="W634" s="711"/>
      <c r="X634" s="711"/>
      <c r="Y634" s="711"/>
      <c r="Z634" s="711"/>
    </row>
    <row r="635" spans="1:26" ht="15">
      <c r="A635" s="711"/>
      <c r="B635" s="711"/>
      <c r="C635" s="711"/>
      <c r="D635" s="711"/>
      <c r="E635" s="711"/>
      <c r="F635" s="1216"/>
      <c r="G635" s="711"/>
      <c r="H635" s="711"/>
      <c r="I635" s="711"/>
      <c r="J635" s="711"/>
      <c r="K635" s="711"/>
      <c r="L635" s="711"/>
      <c r="M635" s="711"/>
      <c r="N635" s="711"/>
      <c r="O635" s="711"/>
      <c r="P635" s="711"/>
      <c r="Q635" s="711"/>
      <c r="R635" s="711"/>
      <c r="S635" s="711"/>
      <c r="T635" s="711"/>
      <c r="U635" s="711"/>
      <c r="V635" s="711"/>
      <c r="W635" s="711"/>
      <c r="X635" s="711"/>
      <c r="Y635" s="711"/>
      <c r="Z635" s="711"/>
    </row>
    <row r="636" spans="1:26" ht="15">
      <c r="A636" s="711"/>
      <c r="B636" s="711"/>
      <c r="C636" s="711"/>
      <c r="D636" s="711"/>
      <c r="E636" s="711"/>
      <c r="F636" s="1216"/>
      <c r="G636" s="711"/>
      <c r="H636" s="711"/>
      <c r="I636" s="711"/>
      <c r="J636" s="711"/>
      <c r="K636" s="711"/>
      <c r="L636" s="711"/>
      <c r="M636" s="711"/>
      <c r="N636" s="711"/>
      <c r="O636" s="711"/>
      <c r="P636" s="711"/>
      <c r="Q636" s="711"/>
      <c r="R636" s="711"/>
      <c r="S636" s="711"/>
      <c r="T636" s="711"/>
      <c r="U636" s="711"/>
      <c r="V636" s="711"/>
      <c r="W636" s="711"/>
      <c r="X636" s="711"/>
      <c r="Y636" s="711"/>
      <c r="Z636" s="711"/>
    </row>
    <row r="637" spans="1:26" ht="15">
      <c r="A637" s="711"/>
      <c r="B637" s="711"/>
      <c r="C637" s="711"/>
      <c r="D637" s="711"/>
      <c r="E637" s="711"/>
      <c r="F637" s="1216"/>
      <c r="G637" s="711"/>
      <c r="H637" s="711"/>
      <c r="I637" s="711"/>
      <c r="J637" s="711"/>
      <c r="K637" s="711"/>
      <c r="L637" s="711"/>
      <c r="M637" s="711"/>
      <c r="N637" s="711"/>
      <c r="O637" s="711"/>
      <c r="P637" s="711"/>
      <c r="Q637" s="711"/>
      <c r="R637" s="711"/>
      <c r="S637" s="711"/>
      <c r="T637" s="711"/>
      <c r="U637" s="711"/>
      <c r="V637" s="711"/>
      <c r="W637" s="711"/>
      <c r="X637" s="711"/>
      <c r="Y637" s="711"/>
      <c r="Z637" s="711"/>
    </row>
    <row r="638" spans="1:26" ht="15">
      <c r="A638" s="711"/>
      <c r="B638" s="711"/>
      <c r="C638" s="711"/>
      <c r="D638" s="711"/>
      <c r="E638" s="711"/>
      <c r="F638" s="1216"/>
      <c r="G638" s="711"/>
      <c r="H638" s="711"/>
      <c r="I638" s="711"/>
      <c r="J638" s="711"/>
      <c r="K638" s="711"/>
      <c r="L638" s="711"/>
      <c r="M638" s="711"/>
      <c r="N638" s="711"/>
      <c r="O638" s="711"/>
      <c r="P638" s="711"/>
      <c r="Q638" s="711"/>
      <c r="R638" s="711"/>
      <c r="S638" s="711"/>
      <c r="T638" s="711"/>
      <c r="U638" s="711"/>
      <c r="V638" s="711"/>
      <c r="W638" s="711"/>
      <c r="X638" s="711"/>
      <c r="Y638" s="711"/>
      <c r="Z638" s="711"/>
    </row>
    <row r="639" spans="1:26" ht="15">
      <c r="A639" s="711"/>
      <c r="B639" s="711"/>
      <c r="C639" s="711"/>
      <c r="D639" s="711"/>
      <c r="E639" s="711"/>
      <c r="F639" s="1216"/>
      <c r="G639" s="711"/>
      <c r="H639" s="711"/>
      <c r="I639" s="711"/>
      <c r="J639" s="711"/>
      <c r="K639" s="711"/>
      <c r="L639" s="711"/>
      <c r="M639" s="711"/>
      <c r="N639" s="711"/>
      <c r="O639" s="711"/>
      <c r="P639" s="711"/>
      <c r="Q639" s="711"/>
      <c r="R639" s="711"/>
      <c r="S639" s="711"/>
      <c r="T639" s="711"/>
      <c r="U639" s="711"/>
      <c r="V639" s="711"/>
      <c r="W639" s="711"/>
      <c r="X639" s="711"/>
      <c r="Y639" s="711"/>
      <c r="Z639" s="711"/>
    </row>
    <row r="640" spans="1:26" ht="15">
      <c r="A640" s="711"/>
      <c r="B640" s="711"/>
      <c r="C640" s="711"/>
      <c r="D640" s="711"/>
      <c r="E640" s="711"/>
      <c r="F640" s="1216"/>
      <c r="G640" s="711"/>
      <c r="H640" s="711"/>
      <c r="I640" s="711"/>
      <c r="J640" s="711"/>
      <c r="K640" s="711"/>
      <c r="L640" s="711"/>
      <c r="M640" s="711"/>
      <c r="N640" s="711"/>
      <c r="O640" s="711"/>
      <c r="P640" s="711"/>
      <c r="Q640" s="711"/>
      <c r="R640" s="711"/>
      <c r="S640" s="711"/>
      <c r="T640" s="711"/>
      <c r="U640" s="711"/>
      <c r="V640" s="711"/>
      <c r="W640" s="711"/>
      <c r="X640" s="711"/>
      <c r="Y640" s="711"/>
      <c r="Z640" s="711"/>
    </row>
    <row r="641" spans="1:26" ht="15">
      <c r="A641" s="711"/>
      <c r="B641" s="711"/>
      <c r="C641" s="711"/>
      <c r="D641" s="711"/>
      <c r="E641" s="711"/>
      <c r="F641" s="1216"/>
      <c r="G641" s="711"/>
      <c r="H641" s="711"/>
      <c r="I641" s="711"/>
      <c r="J641" s="711"/>
      <c r="K641" s="711"/>
      <c r="L641" s="711"/>
      <c r="M641" s="711"/>
      <c r="N641" s="711"/>
      <c r="O641" s="711"/>
      <c r="P641" s="711"/>
      <c r="Q641" s="711"/>
      <c r="R641" s="711"/>
      <c r="S641" s="711"/>
      <c r="T641" s="711"/>
      <c r="U641" s="711"/>
      <c r="V641" s="711"/>
      <c r="W641" s="711"/>
      <c r="X641" s="711"/>
      <c r="Y641" s="711"/>
      <c r="Z641" s="711"/>
    </row>
    <row r="642" spans="1:26" ht="15">
      <c r="A642" s="711"/>
      <c r="B642" s="711"/>
      <c r="C642" s="711"/>
      <c r="D642" s="711"/>
      <c r="E642" s="711"/>
      <c r="F642" s="1216"/>
      <c r="G642" s="711"/>
      <c r="H642" s="711"/>
      <c r="I642" s="711"/>
      <c r="J642" s="711"/>
      <c r="K642" s="711"/>
      <c r="L642" s="711"/>
      <c r="M642" s="711"/>
      <c r="N642" s="711"/>
      <c r="O642" s="711"/>
      <c r="P642" s="711"/>
      <c r="Q642" s="711"/>
      <c r="R642" s="711"/>
      <c r="S642" s="711"/>
      <c r="T642" s="711"/>
      <c r="U642" s="711"/>
      <c r="V642" s="711"/>
      <c r="W642" s="711"/>
      <c r="X642" s="711"/>
      <c r="Y642" s="711"/>
      <c r="Z642" s="711"/>
    </row>
    <row r="643" spans="1:26" ht="15">
      <c r="A643" s="711"/>
      <c r="B643" s="711"/>
      <c r="C643" s="711"/>
      <c r="D643" s="711"/>
      <c r="E643" s="711"/>
      <c r="F643" s="1216"/>
      <c r="G643" s="711"/>
      <c r="H643" s="711"/>
      <c r="I643" s="711"/>
      <c r="J643" s="711"/>
      <c r="K643" s="711"/>
      <c r="L643" s="711"/>
      <c r="M643" s="711"/>
      <c r="N643" s="711"/>
      <c r="O643" s="711"/>
      <c r="P643" s="711"/>
      <c r="Q643" s="711"/>
      <c r="R643" s="711"/>
      <c r="S643" s="711"/>
      <c r="T643" s="711"/>
      <c r="U643" s="711"/>
      <c r="V643" s="711"/>
      <c r="W643" s="711"/>
      <c r="X643" s="711"/>
      <c r="Y643" s="711"/>
      <c r="Z643" s="711"/>
    </row>
    <row r="644" spans="1:26" ht="15">
      <c r="A644" s="711"/>
      <c r="B644" s="711"/>
      <c r="C644" s="711"/>
      <c r="D644" s="711"/>
      <c r="E644" s="711"/>
      <c r="F644" s="1216"/>
      <c r="G644" s="711"/>
      <c r="H644" s="711"/>
      <c r="I644" s="711"/>
      <c r="J644" s="711"/>
      <c r="K644" s="711"/>
      <c r="L644" s="711"/>
      <c r="M644" s="711"/>
      <c r="N644" s="711"/>
      <c r="O644" s="711"/>
      <c r="P644" s="711"/>
      <c r="Q644" s="711"/>
      <c r="R644" s="711"/>
      <c r="S644" s="711"/>
      <c r="T644" s="711"/>
      <c r="U644" s="711"/>
      <c r="V644" s="711"/>
      <c r="W644" s="711"/>
      <c r="X644" s="711"/>
      <c r="Y644" s="711"/>
      <c r="Z644" s="711"/>
    </row>
    <row r="645" spans="1:26" ht="15">
      <c r="A645" s="711"/>
      <c r="B645" s="711"/>
      <c r="C645" s="711"/>
      <c r="D645" s="711"/>
      <c r="E645" s="711"/>
      <c r="F645" s="1216"/>
      <c r="G645" s="711"/>
      <c r="H645" s="711"/>
      <c r="I645" s="711"/>
      <c r="J645" s="711"/>
      <c r="K645" s="711"/>
      <c r="L645" s="711"/>
      <c r="M645" s="711"/>
      <c r="N645" s="711"/>
      <c r="O645" s="711"/>
      <c r="P645" s="711"/>
      <c r="Q645" s="711"/>
      <c r="R645" s="711"/>
      <c r="S645" s="711"/>
      <c r="T645" s="711"/>
      <c r="U645" s="711"/>
      <c r="V645" s="711"/>
      <c r="W645" s="711"/>
      <c r="X645" s="711"/>
      <c r="Y645" s="711"/>
      <c r="Z645" s="711"/>
    </row>
    <row r="646" spans="1:26" ht="15">
      <c r="A646" s="711"/>
      <c r="B646" s="711"/>
      <c r="C646" s="711"/>
      <c r="D646" s="711"/>
      <c r="E646" s="711"/>
      <c r="F646" s="1216"/>
      <c r="G646" s="711"/>
      <c r="H646" s="711"/>
      <c r="I646" s="711"/>
      <c r="J646" s="711"/>
      <c r="K646" s="711"/>
      <c r="L646" s="711"/>
      <c r="M646" s="711"/>
      <c r="N646" s="711"/>
      <c r="O646" s="711"/>
      <c r="P646" s="711"/>
      <c r="Q646" s="711"/>
      <c r="R646" s="711"/>
      <c r="S646" s="711"/>
      <c r="T646" s="711"/>
      <c r="U646" s="711"/>
      <c r="V646" s="711"/>
      <c r="W646" s="711"/>
      <c r="X646" s="711"/>
      <c r="Y646" s="711"/>
      <c r="Z646" s="711"/>
    </row>
    <row r="647" spans="1:26" ht="15">
      <c r="A647" s="711"/>
      <c r="B647" s="711"/>
      <c r="C647" s="711"/>
      <c r="D647" s="711"/>
      <c r="E647" s="711"/>
      <c r="F647" s="1216"/>
      <c r="G647" s="711"/>
      <c r="H647" s="711"/>
      <c r="I647" s="711"/>
      <c r="J647" s="711"/>
      <c r="K647" s="711"/>
      <c r="L647" s="711"/>
      <c r="M647" s="711"/>
      <c r="N647" s="711"/>
      <c r="O647" s="711"/>
      <c r="P647" s="711"/>
      <c r="Q647" s="711"/>
      <c r="R647" s="711"/>
      <c r="S647" s="711"/>
      <c r="T647" s="711"/>
      <c r="U647" s="711"/>
      <c r="V647" s="711"/>
      <c r="W647" s="711"/>
      <c r="X647" s="711"/>
      <c r="Y647" s="711"/>
      <c r="Z647" s="711"/>
    </row>
    <row r="648" spans="1:26" ht="15">
      <c r="A648" s="711"/>
      <c r="B648" s="711"/>
      <c r="C648" s="711"/>
      <c r="D648" s="711"/>
      <c r="E648" s="711"/>
      <c r="F648" s="1216"/>
      <c r="G648" s="711"/>
      <c r="H648" s="711"/>
      <c r="I648" s="711"/>
      <c r="J648" s="711"/>
      <c r="K648" s="711"/>
      <c r="L648" s="711"/>
      <c r="M648" s="711"/>
      <c r="N648" s="711"/>
      <c r="O648" s="711"/>
      <c r="P648" s="711"/>
      <c r="Q648" s="711"/>
      <c r="R648" s="711"/>
      <c r="S648" s="711"/>
      <c r="T648" s="711"/>
      <c r="U648" s="711"/>
      <c r="V648" s="711"/>
      <c r="W648" s="711"/>
      <c r="X648" s="711"/>
      <c r="Y648" s="711"/>
      <c r="Z648" s="711"/>
    </row>
    <row r="649" spans="1:26" ht="15">
      <c r="A649" s="711"/>
      <c r="B649" s="711"/>
      <c r="C649" s="711"/>
      <c r="D649" s="711"/>
      <c r="E649" s="711"/>
      <c r="F649" s="1216"/>
      <c r="G649" s="711"/>
      <c r="H649" s="711"/>
      <c r="I649" s="711"/>
      <c r="J649" s="711"/>
      <c r="K649" s="711"/>
      <c r="L649" s="711"/>
      <c r="M649" s="711"/>
      <c r="N649" s="711"/>
      <c r="O649" s="711"/>
      <c r="P649" s="711"/>
      <c r="Q649" s="711"/>
      <c r="R649" s="711"/>
      <c r="S649" s="711"/>
      <c r="T649" s="711"/>
      <c r="U649" s="711"/>
      <c r="V649" s="711"/>
      <c r="W649" s="711"/>
      <c r="X649" s="711"/>
      <c r="Y649" s="711"/>
      <c r="Z649" s="711"/>
    </row>
    <row r="650" spans="1:26" ht="15">
      <c r="A650" s="711"/>
      <c r="B650" s="711"/>
      <c r="C650" s="711"/>
      <c r="D650" s="711"/>
      <c r="E650" s="711"/>
      <c r="F650" s="1216"/>
      <c r="G650" s="711"/>
      <c r="H650" s="711"/>
      <c r="I650" s="711"/>
      <c r="J650" s="711"/>
      <c r="K650" s="711"/>
      <c r="L650" s="711"/>
      <c r="M650" s="711"/>
      <c r="N650" s="711"/>
      <c r="O650" s="711"/>
      <c r="P650" s="711"/>
      <c r="Q650" s="711"/>
      <c r="R650" s="711"/>
      <c r="S650" s="711"/>
      <c r="T650" s="711"/>
      <c r="U650" s="711"/>
      <c r="V650" s="711"/>
      <c r="W650" s="711"/>
      <c r="X650" s="711"/>
      <c r="Y650" s="711"/>
      <c r="Z650" s="711"/>
    </row>
    <row r="651" spans="1:26" ht="15">
      <c r="A651" s="711"/>
      <c r="B651" s="711"/>
      <c r="C651" s="711"/>
      <c r="D651" s="711"/>
      <c r="E651" s="711"/>
      <c r="F651" s="1216"/>
      <c r="G651" s="711"/>
      <c r="H651" s="711"/>
      <c r="I651" s="711"/>
      <c r="J651" s="711"/>
      <c r="K651" s="711"/>
      <c r="L651" s="711"/>
      <c r="M651" s="711"/>
      <c r="N651" s="711"/>
      <c r="O651" s="711"/>
      <c r="P651" s="711"/>
      <c r="Q651" s="711"/>
      <c r="R651" s="711"/>
      <c r="S651" s="711"/>
      <c r="T651" s="711"/>
      <c r="U651" s="711"/>
      <c r="V651" s="711"/>
      <c r="W651" s="711"/>
      <c r="X651" s="711"/>
      <c r="Y651" s="711"/>
      <c r="Z651" s="711"/>
    </row>
    <row r="652" spans="1:26" ht="15">
      <c r="A652" s="711"/>
      <c r="B652" s="711"/>
      <c r="C652" s="711"/>
      <c r="D652" s="711"/>
      <c r="E652" s="711"/>
      <c r="F652" s="1216"/>
      <c r="G652" s="711"/>
      <c r="H652" s="711"/>
      <c r="I652" s="711"/>
      <c r="J652" s="711"/>
      <c r="K652" s="711"/>
      <c r="L652" s="711"/>
      <c r="M652" s="711"/>
      <c r="N652" s="711"/>
      <c r="O652" s="711"/>
      <c r="P652" s="711"/>
      <c r="Q652" s="711"/>
      <c r="R652" s="711"/>
      <c r="S652" s="711"/>
      <c r="T652" s="711"/>
      <c r="U652" s="711"/>
      <c r="V652" s="711"/>
      <c r="W652" s="711"/>
      <c r="X652" s="711"/>
      <c r="Y652" s="711"/>
      <c r="Z652" s="711"/>
    </row>
    <row r="653" spans="1:26" ht="15">
      <c r="A653" s="711"/>
      <c r="B653" s="711"/>
      <c r="C653" s="711"/>
      <c r="D653" s="711"/>
      <c r="E653" s="711"/>
      <c r="F653" s="1216"/>
      <c r="G653" s="711"/>
      <c r="H653" s="711"/>
      <c r="I653" s="711"/>
      <c r="J653" s="711"/>
      <c r="K653" s="711"/>
      <c r="L653" s="711"/>
      <c r="M653" s="711"/>
      <c r="N653" s="711"/>
      <c r="O653" s="711"/>
      <c r="P653" s="711"/>
      <c r="Q653" s="711"/>
      <c r="R653" s="711"/>
      <c r="S653" s="711"/>
      <c r="T653" s="711"/>
      <c r="U653" s="711"/>
      <c r="V653" s="711"/>
      <c r="W653" s="711"/>
      <c r="X653" s="711"/>
      <c r="Y653" s="711"/>
      <c r="Z653" s="711"/>
    </row>
    <row r="654" spans="1:26" ht="15">
      <c r="A654" s="711"/>
      <c r="B654" s="711"/>
      <c r="C654" s="711"/>
      <c r="D654" s="711"/>
      <c r="E654" s="711"/>
      <c r="F654" s="1216"/>
      <c r="G654" s="711"/>
      <c r="H654" s="711"/>
      <c r="I654" s="711"/>
      <c r="J654" s="711"/>
      <c r="K654" s="711"/>
      <c r="L654" s="711"/>
      <c r="M654" s="711"/>
      <c r="N654" s="711"/>
      <c r="O654" s="711"/>
      <c r="P654" s="711"/>
      <c r="Q654" s="711"/>
      <c r="R654" s="711"/>
      <c r="S654" s="711"/>
      <c r="T654" s="711"/>
      <c r="U654" s="711"/>
      <c r="V654" s="711"/>
      <c r="W654" s="711"/>
      <c r="X654" s="711"/>
      <c r="Y654" s="711"/>
      <c r="Z654" s="711"/>
    </row>
    <row r="655" spans="1:26" ht="15">
      <c r="A655" s="711"/>
      <c r="B655" s="711"/>
      <c r="C655" s="711"/>
      <c r="D655" s="711"/>
      <c r="E655" s="711"/>
      <c r="F655" s="1216"/>
      <c r="G655" s="711"/>
      <c r="H655" s="711"/>
      <c r="I655" s="711"/>
      <c r="J655" s="711"/>
      <c r="K655" s="711"/>
      <c r="L655" s="711"/>
      <c r="M655" s="711"/>
      <c r="N655" s="711"/>
      <c r="O655" s="711"/>
      <c r="P655" s="711"/>
      <c r="Q655" s="711"/>
      <c r="R655" s="711"/>
      <c r="S655" s="711"/>
      <c r="T655" s="711"/>
      <c r="U655" s="711"/>
      <c r="V655" s="711"/>
      <c r="W655" s="711"/>
      <c r="X655" s="711"/>
      <c r="Y655" s="711"/>
      <c r="Z655" s="711"/>
    </row>
    <row r="656" spans="1:26" ht="15">
      <c r="A656" s="711"/>
      <c r="B656" s="711"/>
      <c r="C656" s="711"/>
      <c r="D656" s="711"/>
      <c r="E656" s="711"/>
      <c r="F656" s="1216"/>
      <c r="G656" s="711"/>
      <c r="H656" s="711"/>
      <c r="I656" s="711"/>
      <c r="J656" s="711"/>
      <c r="K656" s="711"/>
      <c r="L656" s="711"/>
      <c r="M656" s="711"/>
      <c r="N656" s="711"/>
      <c r="O656" s="711"/>
      <c r="P656" s="711"/>
      <c r="Q656" s="711"/>
      <c r="R656" s="711"/>
      <c r="S656" s="711"/>
      <c r="T656" s="711"/>
      <c r="U656" s="711"/>
      <c r="V656" s="711"/>
      <c r="W656" s="711"/>
      <c r="X656" s="711"/>
      <c r="Y656" s="711"/>
      <c r="Z656" s="711"/>
    </row>
    <row r="657" spans="1:26" ht="15">
      <c r="A657" s="711"/>
      <c r="B657" s="711"/>
      <c r="C657" s="711"/>
      <c r="D657" s="711"/>
      <c r="E657" s="711"/>
      <c r="F657" s="1216"/>
      <c r="G657" s="711"/>
      <c r="H657" s="711"/>
      <c r="I657" s="711"/>
      <c r="J657" s="711"/>
      <c r="K657" s="711"/>
      <c r="L657" s="711"/>
      <c r="M657" s="711"/>
      <c r="N657" s="711"/>
      <c r="O657" s="711"/>
      <c r="P657" s="711"/>
      <c r="Q657" s="711"/>
      <c r="R657" s="711"/>
      <c r="S657" s="711"/>
      <c r="T657" s="711"/>
      <c r="U657" s="711"/>
      <c r="V657" s="711"/>
      <c r="W657" s="711"/>
      <c r="X657" s="711"/>
      <c r="Y657" s="711"/>
      <c r="Z657" s="711"/>
    </row>
    <row r="658" spans="1:26" ht="15">
      <c r="A658" s="711"/>
      <c r="B658" s="711"/>
      <c r="C658" s="711"/>
      <c r="D658" s="711"/>
      <c r="E658" s="711"/>
      <c r="F658" s="1216"/>
      <c r="G658" s="711"/>
      <c r="H658" s="711"/>
      <c r="I658" s="711"/>
      <c r="J658" s="711"/>
      <c r="K658" s="711"/>
      <c r="L658" s="711"/>
      <c r="M658" s="711"/>
      <c r="N658" s="711"/>
      <c r="O658" s="711"/>
      <c r="P658" s="711"/>
      <c r="Q658" s="711"/>
      <c r="R658" s="711"/>
      <c r="S658" s="711"/>
      <c r="T658" s="711"/>
      <c r="U658" s="711"/>
      <c r="V658" s="711"/>
      <c r="W658" s="711"/>
      <c r="X658" s="711"/>
      <c r="Y658" s="711"/>
      <c r="Z658" s="711"/>
    </row>
    <row r="659" spans="1:26" ht="15">
      <c r="A659" s="711"/>
      <c r="B659" s="711"/>
      <c r="C659" s="711"/>
      <c r="D659" s="711"/>
      <c r="E659" s="711"/>
      <c r="F659" s="1216"/>
      <c r="G659" s="711"/>
      <c r="H659" s="711"/>
      <c r="I659" s="711"/>
      <c r="J659" s="711"/>
      <c r="K659" s="711"/>
      <c r="L659" s="711"/>
      <c r="M659" s="711"/>
      <c r="N659" s="711"/>
      <c r="O659" s="711"/>
      <c r="P659" s="711"/>
      <c r="Q659" s="711"/>
      <c r="R659" s="711"/>
      <c r="S659" s="711"/>
      <c r="T659" s="711"/>
      <c r="U659" s="711"/>
      <c r="V659" s="711"/>
      <c r="W659" s="711"/>
      <c r="X659" s="711"/>
      <c r="Y659" s="711"/>
      <c r="Z659" s="711"/>
    </row>
    <row r="660" spans="1:26" ht="15">
      <c r="A660" s="711"/>
      <c r="B660" s="711"/>
      <c r="C660" s="711"/>
      <c r="D660" s="711"/>
      <c r="E660" s="711"/>
      <c r="F660" s="1216"/>
      <c r="G660" s="711"/>
      <c r="H660" s="711"/>
      <c r="I660" s="711"/>
      <c r="J660" s="711"/>
      <c r="K660" s="711"/>
      <c r="L660" s="711"/>
      <c r="M660" s="711"/>
      <c r="N660" s="711"/>
      <c r="O660" s="711"/>
      <c r="P660" s="711"/>
      <c r="Q660" s="711"/>
      <c r="R660" s="711"/>
      <c r="S660" s="711"/>
      <c r="T660" s="711"/>
      <c r="U660" s="711"/>
      <c r="V660" s="711"/>
      <c r="W660" s="711"/>
      <c r="X660" s="711"/>
      <c r="Y660" s="711"/>
      <c r="Z660" s="711"/>
    </row>
    <row r="661" spans="1:26" ht="15">
      <c r="A661" s="711"/>
      <c r="B661" s="711"/>
      <c r="C661" s="711"/>
      <c r="D661" s="711"/>
      <c r="E661" s="711"/>
      <c r="F661" s="1216"/>
      <c r="G661" s="711"/>
      <c r="H661" s="711"/>
      <c r="I661" s="711"/>
      <c r="J661" s="711"/>
      <c r="K661" s="711"/>
      <c r="L661" s="711"/>
      <c r="M661" s="711"/>
      <c r="N661" s="711"/>
      <c r="O661" s="711"/>
      <c r="P661" s="711"/>
      <c r="Q661" s="711"/>
      <c r="R661" s="711"/>
      <c r="S661" s="711"/>
      <c r="T661" s="711"/>
      <c r="U661" s="711"/>
      <c r="V661" s="711"/>
      <c r="W661" s="711"/>
      <c r="X661" s="711"/>
      <c r="Y661" s="711"/>
      <c r="Z661" s="711"/>
    </row>
    <row r="662" spans="1:26" ht="15">
      <c r="A662" s="711"/>
      <c r="B662" s="711"/>
      <c r="C662" s="711"/>
      <c r="D662" s="711"/>
      <c r="E662" s="711"/>
      <c r="F662" s="1216"/>
      <c r="G662" s="711"/>
      <c r="H662" s="711"/>
      <c r="I662" s="711"/>
      <c r="J662" s="711"/>
      <c r="K662" s="711"/>
      <c r="L662" s="711"/>
      <c r="M662" s="711"/>
      <c r="N662" s="711"/>
      <c r="O662" s="711"/>
      <c r="P662" s="711"/>
      <c r="Q662" s="711"/>
      <c r="R662" s="711"/>
      <c r="S662" s="711"/>
      <c r="T662" s="711"/>
      <c r="U662" s="711"/>
      <c r="V662" s="711"/>
      <c r="W662" s="711"/>
      <c r="X662" s="711"/>
      <c r="Y662" s="711"/>
      <c r="Z662" s="711"/>
    </row>
    <row r="663" spans="1:26" ht="15">
      <c r="A663" s="711"/>
      <c r="B663" s="711"/>
      <c r="C663" s="711"/>
      <c r="D663" s="711"/>
      <c r="E663" s="711"/>
      <c r="F663" s="1216"/>
      <c r="G663" s="711"/>
      <c r="H663" s="711"/>
      <c r="I663" s="711"/>
      <c r="J663" s="711"/>
      <c r="K663" s="711"/>
      <c r="L663" s="711"/>
      <c r="M663" s="711"/>
      <c r="N663" s="711"/>
      <c r="O663" s="711"/>
      <c r="P663" s="711"/>
      <c r="Q663" s="711"/>
      <c r="R663" s="711"/>
      <c r="S663" s="711"/>
      <c r="T663" s="711"/>
      <c r="U663" s="711"/>
      <c r="V663" s="711"/>
      <c r="W663" s="711"/>
      <c r="X663" s="711"/>
      <c r="Y663" s="711"/>
      <c r="Z663" s="711"/>
    </row>
    <row r="664" spans="1:26" ht="15">
      <c r="A664" s="711"/>
      <c r="B664" s="711"/>
      <c r="C664" s="711"/>
      <c r="D664" s="711"/>
      <c r="E664" s="711"/>
      <c r="F664" s="1216"/>
      <c r="G664" s="711"/>
      <c r="H664" s="711"/>
      <c r="I664" s="711"/>
      <c r="J664" s="711"/>
      <c r="K664" s="711"/>
      <c r="L664" s="711"/>
      <c r="M664" s="711"/>
      <c r="N664" s="711"/>
      <c r="O664" s="711"/>
      <c r="P664" s="711"/>
      <c r="Q664" s="711"/>
      <c r="R664" s="711"/>
      <c r="S664" s="711"/>
      <c r="T664" s="711"/>
      <c r="U664" s="711"/>
      <c r="V664" s="711"/>
      <c r="W664" s="711"/>
      <c r="X664" s="711"/>
      <c r="Y664" s="711"/>
      <c r="Z664" s="711"/>
    </row>
    <row r="665" spans="1:26" ht="15">
      <c r="A665" s="711"/>
      <c r="B665" s="711"/>
      <c r="C665" s="711"/>
      <c r="D665" s="711"/>
      <c r="E665" s="711"/>
      <c r="F665" s="1216"/>
      <c r="G665" s="711"/>
      <c r="H665" s="711"/>
      <c r="I665" s="711"/>
      <c r="J665" s="711"/>
      <c r="K665" s="711"/>
      <c r="L665" s="711"/>
      <c r="M665" s="711"/>
      <c r="N665" s="711"/>
      <c r="O665" s="711"/>
      <c r="P665" s="711"/>
      <c r="Q665" s="711"/>
      <c r="R665" s="711"/>
      <c r="S665" s="711"/>
      <c r="T665" s="711"/>
      <c r="U665" s="711"/>
      <c r="V665" s="711"/>
      <c r="W665" s="711"/>
      <c r="X665" s="711"/>
      <c r="Y665" s="711"/>
      <c r="Z665" s="711"/>
    </row>
    <row r="666" spans="1:26" ht="15">
      <c r="A666" s="711"/>
      <c r="B666" s="711"/>
      <c r="C666" s="711"/>
      <c r="D666" s="711"/>
      <c r="E666" s="711"/>
      <c r="F666" s="1216"/>
      <c r="G666" s="711"/>
      <c r="H666" s="711"/>
      <c r="I666" s="711"/>
      <c r="J666" s="711"/>
      <c r="K666" s="711"/>
      <c r="L666" s="711"/>
      <c r="M666" s="711"/>
      <c r="N666" s="711"/>
      <c r="O666" s="711"/>
      <c r="P666" s="711"/>
      <c r="Q666" s="711"/>
      <c r="R666" s="711"/>
      <c r="S666" s="711"/>
      <c r="T666" s="711"/>
      <c r="U666" s="711"/>
      <c r="V666" s="711"/>
      <c r="W666" s="711"/>
      <c r="X666" s="711"/>
      <c r="Y666" s="711"/>
      <c r="Z666" s="711"/>
    </row>
    <row r="667" spans="1:26" ht="15">
      <c r="A667" s="711"/>
      <c r="B667" s="711"/>
      <c r="C667" s="711"/>
      <c r="D667" s="711"/>
      <c r="E667" s="711"/>
      <c r="F667" s="1216"/>
      <c r="G667" s="711"/>
      <c r="H667" s="711"/>
      <c r="I667" s="711"/>
      <c r="J667" s="711"/>
      <c r="K667" s="711"/>
      <c r="L667" s="711"/>
      <c r="M667" s="711"/>
      <c r="N667" s="711"/>
      <c r="O667" s="711"/>
      <c r="P667" s="711"/>
      <c r="Q667" s="711"/>
      <c r="R667" s="711"/>
      <c r="S667" s="711"/>
      <c r="T667" s="711"/>
      <c r="U667" s="711"/>
      <c r="V667" s="711"/>
      <c r="W667" s="711"/>
      <c r="X667" s="711"/>
      <c r="Y667" s="711"/>
      <c r="Z667" s="711"/>
    </row>
    <row r="668" spans="1:26" ht="15">
      <c r="A668" s="711"/>
      <c r="B668" s="711"/>
      <c r="C668" s="711"/>
      <c r="D668" s="711"/>
      <c r="E668" s="711"/>
      <c r="F668" s="1216"/>
      <c r="G668" s="711"/>
      <c r="H668" s="711"/>
      <c r="I668" s="711"/>
      <c r="J668" s="711"/>
      <c r="K668" s="711"/>
      <c r="L668" s="711"/>
      <c r="M668" s="711"/>
      <c r="N668" s="711"/>
      <c r="O668" s="711"/>
      <c r="P668" s="711"/>
      <c r="Q668" s="711"/>
      <c r="R668" s="711"/>
      <c r="S668" s="711"/>
      <c r="T668" s="711"/>
      <c r="U668" s="711"/>
      <c r="V668" s="711"/>
      <c r="W668" s="711"/>
      <c r="X668" s="711"/>
      <c r="Y668" s="711"/>
      <c r="Z668" s="711"/>
    </row>
    <row r="669" spans="1:26" ht="15">
      <c r="A669" s="711"/>
      <c r="B669" s="711"/>
      <c r="C669" s="711"/>
      <c r="D669" s="711"/>
      <c r="E669" s="711"/>
      <c r="F669" s="1216"/>
      <c r="G669" s="711"/>
      <c r="H669" s="711"/>
      <c r="I669" s="711"/>
      <c r="J669" s="711"/>
      <c r="K669" s="711"/>
      <c r="L669" s="711"/>
      <c r="M669" s="711"/>
      <c r="N669" s="711"/>
      <c r="O669" s="711"/>
      <c r="P669" s="711"/>
      <c r="Q669" s="711"/>
      <c r="R669" s="711"/>
      <c r="S669" s="711"/>
      <c r="T669" s="711"/>
      <c r="U669" s="711"/>
      <c r="V669" s="711"/>
      <c r="W669" s="711"/>
      <c r="X669" s="711"/>
      <c r="Y669" s="711"/>
      <c r="Z669" s="711"/>
    </row>
    <row r="670" spans="1:26" ht="15">
      <c r="A670" s="711"/>
      <c r="B670" s="711"/>
      <c r="C670" s="711"/>
      <c r="D670" s="711"/>
      <c r="E670" s="711"/>
      <c r="F670" s="1216"/>
      <c r="G670" s="711"/>
      <c r="H670" s="711"/>
      <c r="I670" s="711"/>
      <c r="J670" s="711"/>
      <c r="K670" s="711"/>
      <c r="L670" s="711"/>
      <c r="M670" s="711"/>
      <c r="N670" s="711"/>
      <c r="O670" s="711"/>
      <c r="P670" s="711"/>
      <c r="Q670" s="711"/>
      <c r="R670" s="711"/>
      <c r="S670" s="711"/>
      <c r="T670" s="711"/>
      <c r="U670" s="711"/>
      <c r="V670" s="711"/>
      <c r="W670" s="711"/>
      <c r="X670" s="711"/>
      <c r="Y670" s="711"/>
      <c r="Z670" s="711"/>
    </row>
    <row r="671" spans="1:26" ht="15">
      <c r="A671" s="711"/>
      <c r="B671" s="711"/>
      <c r="C671" s="711"/>
      <c r="D671" s="711"/>
      <c r="E671" s="711"/>
      <c r="F671" s="1216"/>
      <c r="G671" s="711"/>
      <c r="H671" s="711"/>
      <c r="I671" s="711"/>
      <c r="J671" s="711"/>
      <c r="K671" s="711"/>
      <c r="L671" s="711"/>
      <c r="M671" s="711"/>
      <c r="N671" s="711"/>
      <c r="O671" s="711"/>
      <c r="P671" s="711"/>
      <c r="Q671" s="711"/>
      <c r="R671" s="711"/>
      <c r="S671" s="711"/>
      <c r="T671" s="711"/>
      <c r="U671" s="711"/>
      <c r="V671" s="711"/>
      <c r="W671" s="711"/>
      <c r="X671" s="711"/>
      <c r="Y671" s="711"/>
      <c r="Z671" s="711"/>
    </row>
    <row r="672" spans="1:26" ht="15">
      <c r="A672" s="711"/>
      <c r="B672" s="711"/>
      <c r="C672" s="711"/>
      <c r="D672" s="711"/>
      <c r="E672" s="711"/>
      <c r="F672" s="1216"/>
      <c r="G672" s="711"/>
      <c r="H672" s="711"/>
      <c r="I672" s="711"/>
      <c r="J672" s="711"/>
      <c r="K672" s="711"/>
      <c r="L672" s="711"/>
      <c r="M672" s="711"/>
      <c r="N672" s="711"/>
      <c r="O672" s="711"/>
      <c r="P672" s="711"/>
      <c r="Q672" s="711"/>
      <c r="R672" s="711"/>
      <c r="S672" s="711"/>
      <c r="T672" s="711"/>
      <c r="U672" s="711"/>
      <c r="V672" s="711"/>
      <c r="W672" s="711"/>
      <c r="X672" s="711"/>
      <c r="Y672" s="711"/>
      <c r="Z672" s="711"/>
    </row>
    <row r="673" spans="1:26" ht="15">
      <c r="A673" s="711"/>
      <c r="B673" s="711"/>
      <c r="C673" s="711"/>
      <c r="D673" s="711"/>
      <c r="E673" s="711"/>
      <c r="F673" s="1216"/>
      <c r="G673" s="711"/>
      <c r="H673" s="711"/>
      <c r="I673" s="711"/>
      <c r="J673" s="711"/>
      <c r="K673" s="711"/>
      <c r="L673" s="711"/>
      <c r="M673" s="711"/>
      <c r="N673" s="711"/>
      <c r="O673" s="711"/>
      <c r="P673" s="711"/>
      <c r="Q673" s="711"/>
      <c r="R673" s="711"/>
      <c r="S673" s="711"/>
      <c r="T673" s="711"/>
      <c r="U673" s="711"/>
      <c r="V673" s="711"/>
      <c r="W673" s="711"/>
      <c r="X673" s="711"/>
      <c r="Y673" s="711"/>
      <c r="Z673" s="711"/>
    </row>
    <row r="674" spans="1:26" ht="15">
      <c r="A674" s="711"/>
      <c r="B674" s="711"/>
      <c r="C674" s="711"/>
      <c r="D674" s="711"/>
      <c r="E674" s="711"/>
      <c r="F674" s="1216"/>
      <c r="G674" s="711"/>
      <c r="H674" s="711"/>
      <c r="I674" s="711"/>
      <c r="J674" s="711"/>
      <c r="K674" s="711"/>
      <c r="L674" s="711"/>
      <c r="M674" s="711"/>
      <c r="N674" s="711"/>
      <c r="O674" s="711"/>
      <c r="P674" s="711"/>
      <c r="Q674" s="711"/>
      <c r="R674" s="711"/>
      <c r="S674" s="711"/>
      <c r="T674" s="711"/>
      <c r="U674" s="711"/>
      <c r="V674" s="711"/>
      <c r="W674" s="711"/>
      <c r="X674" s="711"/>
      <c r="Y674" s="711"/>
      <c r="Z674" s="711"/>
    </row>
    <row r="675" spans="1:26" ht="15">
      <c r="A675" s="711"/>
      <c r="B675" s="711"/>
      <c r="C675" s="711"/>
      <c r="D675" s="711"/>
      <c r="E675" s="711"/>
      <c r="F675" s="1216"/>
      <c r="G675" s="711"/>
      <c r="H675" s="711"/>
      <c r="I675" s="711"/>
      <c r="J675" s="711"/>
      <c r="K675" s="711"/>
      <c r="L675" s="711"/>
      <c r="M675" s="711"/>
      <c r="N675" s="711"/>
      <c r="O675" s="711"/>
      <c r="P675" s="711"/>
      <c r="Q675" s="711"/>
      <c r="R675" s="711"/>
      <c r="S675" s="711"/>
      <c r="T675" s="711"/>
      <c r="U675" s="711"/>
      <c r="V675" s="711"/>
      <c r="W675" s="711"/>
      <c r="X675" s="711"/>
      <c r="Y675" s="711"/>
      <c r="Z675" s="711"/>
    </row>
    <row r="676" spans="1:26" ht="15">
      <c r="A676" s="711"/>
      <c r="B676" s="711"/>
      <c r="C676" s="711"/>
      <c r="D676" s="711"/>
      <c r="E676" s="711"/>
      <c r="F676" s="1216"/>
      <c r="G676" s="711"/>
      <c r="H676" s="711"/>
      <c r="I676" s="711"/>
      <c r="J676" s="711"/>
      <c r="K676" s="711"/>
      <c r="L676" s="711"/>
      <c r="M676" s="711"/>
      <c r="N676" s="711"/>
      <c r="O676" s="711"/>
      <c r="P676" s="711"/>
      <c r="Q676" s="711"/>
      <c r="R676" s="711"/>
      <c r="S676" s="711"/>
      <c r="T676" s="711"/>
      <c r="U676" s="711"/>
      <c r="V676" s="711"/>
      <c r="W676" s="711"/>
      <c r="X676" s="711"/>
      <c r="Y676" s="711"/>
      <c r="Z676" s="711"/>
    </row>
    <row r="677" spans="1:26" ht="15">
      <c r="A677" s="711"/>
      <c r="B677" s="711"/>
      <c r="C677" s="711"/>
      <c r="D677" s="711"/>
      <c r="E677" s="711"/>
      <c r="F677" s="1216"/>
      <c r="G677" s="711"/>
      <c r="H677" s="711"/>
      <c r="I677" s="711"/>
      <c r="J677" s="711"/>
      <c r="K677" s="711"/>
      <c r="L677" s="711"/>
      <c r="M677" s="711"/>
      <c r="N677" s="711"/>
      <c r="O677" s="711"/>
      <c r="P677" s="711"/>
      <c r="Q677" s="711"/>
      <c r="R677" s="711"/>
      <c r="S677" s="711"/>
      <c r="T677" s="711"/>
      <c r="U677" s="711"/>
      <c r="V677" s="711"/>
      <c r="W677" s="711"/>
      <c r="X677" s="711"/>
      <c r="Y677" s="711"/>
      <c r="Z677" s="711"/>
    </row>
    <row r="678" spans="1:26" ht="15">
      <c r="A678" s="711"/>
      <c r="B678" s="711"/>
      <c r="C678" s="711"/>
      <c r="D678" s="711"/>
      <c r="E678" s="711"/>
      <c r="F678" s="1216"/>
      <c r="G678" s="711"/>
      <c r="H678" s="711"/>
      <c r="I678" s="711"/>
      <c r="J678" s="711"/>
      <c r="K678" s="711"/>
      <c r="L678" s="711"/>
      <c r="M678" s="711"/>
      <c r="N678" s="711"/>
      <c r="O678" s="711"/>
      <c r="P678" s="711"/>
      <c r="Q678" s="711"/>
      <c r="R678" s="711"/>
      <c r="S678" s="711"/>
      <c r="T678" s="711"/>
      <c r="U678" s="711"/>
      <c r="V678" s="711"/>
      <c r="W678" s="711"/>
      <c r="X678" s="711"/>
      <c r="Y678" s="711"/>
      <c r="Z678" s="711"/>
    </row>
    <row r="679" spans="1:26" ht="15">
      <c r="A679" s="711"/>
      <c r="B679" s="711"/>
      <c r="C679" s="711"/>
      <c r="D679" s="711"/>
      <c r="E679" s="711"/>
      <c r="F679" s="1216"/>
      <c r="G679" s="711"/>
      <c r="H679" s="711"/>
      <c r="I679" s="711"/>
      <c r="J679" s="711"/>
      <c r="K679" s="711"/>
      <c r="L679" s="711"/>
      <c r="M679" s="711"/>
      <c r="N679" s="711"/>
      <c r="O679" s="711"/>
      <c r="P679" s="711"/>
      <c r="Q679" s="711"/>
      <c r="R679" s="711"/>
      <c r="S679" s="711"/>
      <c r="T679" s="711"/>
      <c r="U679" s="711"/>
      <c r="V679" s="711"/>
      <c r="W679" s="711"/>
      <c r="X679" s="711"/>
      <c r="Y679" s="711"/>
      <c r="Z679" s="711"/>
    </row>
    <row r="680" spans="1:26" ht="15">
      <c r="A680" s="711"/>
      <c r="B680" s="711"/>
      <c r="C680" s="711"/>
      <c r="D680" s="711"/>
      <c r="E680" s="711"/>
      <c r="F680" s="1216"/>
      <c r="G680" s="711"/>
      <c r="H680" s="711"/>
      <c r="I680" s="711"/>
      <c r="J680" s="711"/>
      <c r="K680" s="711"/>
      <c r="L680" s="711"/>
      <c r="M680" s="711"/>
      <c r="N680" s="711"/>
      <c r="O680" s="711"/>
      <c r="P680" s="711"/>
      <c r="Q680" s="711"/>
      <c r="R680" s="711"/>
      <c r="S680" s="711"/>
      <c r="T680" s="711"/>
      <c r="U680" s="711"/>
      <c r="V680" s="711"/>
      <c r="W680" s="711"/>
      <c r="X680" s="711"/>
      <c r="Y680" s="711"/>
      <c r="Z680" s="711"/>
    </row>
    <row r="681" spans="1:26" ht="15">
      <c r="A681" s="711"/>
      <c r="B681" s="711"/>
      <c r="C681" s="711"/>
      <c r="D681" s="711"/>
      <c r="E681" s="711"/>
      <c r="F681" s="1216"/>
      <c r="G681" s="711"/>
      <c r="H681" s="711"/>
      <c r="I681" s="711"/>
      <c r="J681" s="711"/>
      <c r="K681" s="711"/>
      <c r="L681" s="711"/>
      <c r="M681" s="711"/>
      <c r="N681" s="711"/>
      <c r="O681" s="711"/>
      <c r="P681" s="711"/>
      <c r="Q681" s="711"/>
      <c r="R681" s="711"/>
      <c r="S681" s="711"/>
      <c r="T681" s="711"/>
      <c r="U681" s="711"/>
      <c r="V681" s="711"/>
      <c r="W681" s="711"/>
      <c r="X681" s="711"/>
      <c r="Y681" s="711"/>
      <c r="Z681" s="711"/>
    </row>
    <row r="682" spans="1:26" ht="15">
      <c r="A682" s="711"/>
      <c r="B682" s="711"/>
      <c r="C682" s="711"/>
      <c r="D682" s="711"/>
      <c r="E682" s="711"/>
      <c r="F682" s="1216"/>
      <c r="G682" s="711"/>
      <c r="H682" s="711"/>
      <c r="I682" s="711"/>
      <c r="J682" s="711"/>
      <c r="K682" s="711"/>
      <c r="L682" s="711"/>
      <c r="M682" s="711"/>
      <c r="N682" s="711"/>
      <c r="O682" s="711"/>
      <c r="P682" s="711"/>
      <c r="Q682" s="711"/>
      <c r="R682" s="711"/>
      <c r="S682" s="711"/>
      <c r="T682" s="711"/>
      <c r="U682" s="711"/>
      <c r="V682" s="711"/>
      <c r="W682" s="711"/>
      <c r="X682" s="711"/>
      <c r="Y682" s="711"/>
      <c r="Z682" s="711"/>
    </row>
    <row r="683" spans="1:26" ht="15">
      <c r="A683" s="711"/>
      <c r="B683" s="711"/>
      <c r="C683" s="711"/>
      <c r="D683" s="711"/>
      <c r="E683" s="711"/>
      <c r="F683" s="1216"/>
      <c r="G683" s="711"/>
      <c r="H683" s="711"/>
      <c r="I683" s="711"/>
      <c r="J683" s="711"/>
      <c r="K683" s="711"/>
      <c r="L683" s="711"/>
      <c r="M683" s="711"/>
      <c r="N683" s="711"/>
      <c r="O683" s="711"/>
      <c r="P683" s="711"/>
      <c r="Q683" s="711"/>
      <c r="R683" s="711"/>
      <c r="S683" s="711"/>
      <c r="T683" s="711"/>
      <c r="U683" s="711"/>
      <c r="V683" s="711"/>
      <c r="W683" s="711"/>
      <c r="X683" s="711"/>
      <c r="Y683" s="711"/>
      <c r="Z683" s="711"/>
    </row>
    <row r="684" spans="1:26" ht="15">
      <c r="A684" s="711"/>
      <c r="B684" s="711"/>
      <c r="C684" s="711"/>
      <c r="D684" s="711"/>
      <c r="E684" s="711"/>
      <c r="F684" s="1216"/>
      <c r="G684" s="711"/>
      <c r="H684" s="711"/>
      <c r="I684" s="711"/>
      <c r="J684" s="711"/>
      <c r="K684" s="711"/>
      <c r="L684" s="711"/>
      <c r="M684" s="711"/>
      <c r="N684" s="711"/>
      <c r="O684" s="711"/>
      <c r="P684" s="711"/>
      <c r="Q684" s="711"/>
      <c r="R684" s="711"/>
      <c r="S684" s="711"/>
      <c r="T684" s="711"/>
      <c r="U684" s="711"/>
      <c r="V684" s="711"/>
      <c r="W684" s="711"/>
      <c r="X684" s="711"/>
      <c r="Y684" s="711"/>
      <c r="Z684" s="711"/>
    </row>
    <row r="685" spans="1:26" ht="15">
      <c r="A685" s="711"/>
      <c r="B685" s="711"/>
      <c r="C685" s="711"/>
      <c r="D685" s="711"/>
      <c r="E685" s="711"/>
      <c r="F685" s="1216"/>
      <c r="G685" s="711"/>
      <c r="H685" s="711"/>
      <c r="I685" s="711"/>
      <c r="J685" s="711"/>
      <c r="K685" s="711"/>
      <c r="L685" s="711"/>
      <c r="M685" s="711"/>
      <c r="N685" s="711"/>
      <c r="O685" s="711"/>
      <c r="P685" s="711"/>
      <c r="Q685" s="711"/>
      <c r="R685" s="711"/>
      <c r="S685" s="711"/>
      <c r="T685" s="711"/>
      <c r="U685" s="711"/>
      <c r="V685" s="711"/>
      <c r="W685" s="711"/>
      <c r="X685" s="711"/>
      <c r="Y685" s="711"/>
      <c r="Z685" s="711"/>
    </row>
    <row r="686" spans="1:26" ht="15">
      <c r="A686" s="711"/>
      <c r="B686" s="711"/>
      <c r="C686" s="711"/>
      <c r="D686" s="711"/>
      <c r="E686" s="711"/>
      <c r="F686" s="1216"/>
      <c r="G686" s="711"/>
      <c r="H686" s="711"/>
      <c r="I686" s="711"/>
      <c r="J686" s="711"/>
      <c r="K686" s="711"/>
      <c r="L686" s="711"/>
      <c r="M686" s="711"/>
      <c r="N686" s="711"/>
      <c r="O686" s="711"/>
      <c r="P686" s="711"/>
      <c r="Q686" s="711"/>
      <c r="R686" s="711"/>
      <c r="S686" s="711"/>
      <c r="T686" s="711"/>
      <c r="U686" s="711"/>
      <c r="V686" s="711"/>
      <c r="W686" s="711"/>
      <c r="X686" s="711"/>
      <c r="Y686" s="711"/>
      <c r="Z686" s="711"/>
    </row>
    <row r="687" spans="1:26" ht="15">
      <c r="A687" s="711"/>
      <c r="B687" s="711"/>
      <c r="C687" s="711"/>
      <c r="D687" s="711"/>
      <c r="E687" s="711"/>
      <c r="F687" s="1216"/>
      <c r="G687" s="711"/>
      <c r="H687" s="711"/>
      <c r="I687" s="711"/>
      <c r="J687" s="711"/>
      <c r="K687" s="711"/>
      <c r="L687" s="711"/>
      <c r="M687" s="711"/>
      <c r="N687" s="711"/>
      <c r="O687" s="711"/>
      <c r="P687" s="711"/>
      <c r="Q687" s="711"/>
      <c r="R687" s="711"/>
      <c r="S687" s="711"/>
      <c r="T687" s="711"/>
      <c r="U687" s="711"/>
      <c r="V687" s="711"/>
      <c r="W687" s="711"/>
      <c r="X687" s="711"/>
      <c r="Y687" s="711"/>
      <c r="Z687" s="711"/>
    </row>
    <row r="688" spans="1:26" ht="15">
      <c r="A688" s="711"/>
      <c r="B688" s="711"/>
      <c r="C688" s="711"/>
      <c r="D688" s="711"/>
      <c r="E688" s="711"/>
      <c r="F688" s="1216"/>
      <c r="G688" s="711"/>
      <c r="H688" s="711"/>
      <c r="I688" s="711"/>
      <c r="J688" s="711"/>
      <c r="K688" s="711"/>
      <c r="L688" s="711"/>
      <c r="M688" s="711"/>
      <c r="N688" s="711"/>
      <c r="O688" s="711"/>
      <c r="P688" s="711"/>
      <c r="Q688" s="711"/>
      <c r="R688" s="711"/>
      <c r="S688" s="711"/>
      <c r="T688" s="711"/>
      <c r="U688" s="711"/>
      <c r="V688" s="711"/>
      <c r="W688" s="711"/>
      <c r="X688" s="711"/>
      <c r="Y688" s="711"/>
      <c r="Z688" s="711"/>
    </row>
    <row r="689" spans="1:26" ht="15">
      <c r="A689" s="711"/>
      <c r="B689" s="711"/>
      <c r="C689" s="711"/>
      <c r="D689" s="711"/>
      <c r="E689" s="711"/>
      <c r="F689" s="1216"/>
      <c r="G689" s="711"/>
      <c r="H689" s="711"/>
      <c r="I689" s="711"/>
      <c r="J689" s="711"/>
      <c r="K689" s="711"/>
      <c r="L689" s="711"/>
      <c r="M689" s="711"/>
      <c r="N689" s="711"/>
      <c r="O689" s="711"/>
      <c r="P689" s="711"/>
      <c r="Q689" s="711"/>
      <c r="R689" s="711"/>
      <c r="S689" s="711"/>
      <c r="T689" s="711"/>
      <c r="U689" s="711"/>
      <c r="V689" s="711"/>
      <c r="W689" s="711"/>
      <c r="X689" s="711"/>
      <c r="Y689" s="711"/>
      <c r="Z689" s="711"/>
    </row>
    <row r="690" spans="1:26" ht="15">
      <c r="A690" s="711"/>
      <c r="B690" s="711"/>
      <c r="C690" s="711"/>
      <c r="D690" s="711"/>
      <c r="E690" s="711"/>
      <c r="F690" s="1216"/>
      <c r="G690" s="711"/>
      <c r="H690" s="711"/>
      <c r="I690" s="711"/>
      <c r="J690" s="711"/>
      <c r="K690" s="711"/>
      <c r="L690" s="711"/>
      <c r="M690" s="711"/>
      <c r="N690" s="711"/>
      <c r="O690" s="711"/>
      <c r="P690" s="711"/>
      <c r="Q690" s="711"/>
      <c r="R690" s="711"/>
      <c r="S690" s="711"/>
      <c r="T690" s="711"/>
      <c r="U690" s="711"/>
      <c r="V690" s="711"/>
      <c r="W690" s="711"/>
      <c r="X690" s="711"/>
      <c r="Y690" s="711"/>
      <c r="Z690" s="711"/>
    </row>
    <row r="691" spans="1:26" ht="15">
      <c r="A691" s="711"/>
      <c r="B691" s="711"/>
      <c r="C691" s="711"/>
      <c r="D691" s="711"/>
      <c r="E691" s="711"/>
      <c r="F691" s="1216"/>
      <c r="G691" s="711"/>
      <c r="H691" s="711"/>
      <c r="I691" s="711"/>
      <c r="J691" s="711"/>
      <c r="K691" s="711"/>
      <c r="L691" s="711"/>
      <c r="M691" s="711"/>
      <c r="N691" s="711"/>
      <c r="O691" s="711"/>
      <c r="P691" s="711"/>
      <c r="Q691" s="711"/>
      <c r="R691" s="711"/>
      <c r="S691" s="711"/>
      <c r="T691" s="711"/>
      <c r="U691" s="711"/>
      <c r="V691" s="711"/>
      <c r="W691" s="711"/>
      <c r="X691" s="711"/>
      <c r="Y691" s="711"/>
      <c r="Z691" s="711"/>
    </row>
    <row r="692" spans="1:26" ht="15">
      <c r="A692" s="711"/>
      <c r="B692" s="711"/>
      <c r="C692" s="711"/>
      <c r="D692" s="711"/>
      <c r="E692" s="711"/>
      <c r="F692" s="1216"/>
      <c r="G692" s="711"/>
      <c r="H692" s="711"/>
      <c r="I692" s="711"/>
      <c r="J692" s="711"/>
      <c r="K692" s="711"/>
      <c r="L692" s="711"/>
      <c r="M692" s="711"/>
      <c r="N692" s="711"/>
      <c r="O692" s="711"/>
      <c r="P692" s="711"/>
      <c r="Q692" s="711"/>
      <c r="R692" s="711"/>
      <c r="S692" s="711"/>
      <c r="T692" s="711"/>
      <c r="U692" s="711"/>
      <c r="V692" s="711"/>
      <c r="W692" s="711"/>
      <c r="X692" s="711"/>
      <c r="Y692" s="711"/>
      <c r="Z692" s="711"/>
    </row>
    <row r="693" spans="1:26" ht="15">
      <c r="A693" s="711"/>
      <c r="B693" s="711"/>
      <c r="C693" s="711"/>
      <c r="D693" s="711"/>
      <c r="E693" s="711"/>
      <c r="F693" s="1216"/>
      <c r="G693" s="711"/>
      <c r="H693" s="711"/>
      <c r="I693" s="711"/>
      <c r="J693" s="711"/>
      <c r="K693" s="711"/>
      <c r="L693" s="711"/>
      <c r="M693" s="711"/>
      <c r="N693" s="711"/>
      <c r="O693" s="711"/>
      <c r="P693" s="711"/>
      <c r="Q693" s="711"/>
      <c r="R693" s="711"/>
      <c r="S693" s="711"/>
      <c r="T693" s="711"/>
      <c r="U693" s="711"/>
      <c r="V693" s="711"/>
      <c r="W693" s="711"/>
      <c r="X693" s="711"/>
      <c r="Y693" s="711"/>
      <c r="Z693" s="711"/>
    </row>
    <row r="694" spans="1:26" ht="15">
      <c r="A694" s="711"/>
      <c r="B694" s="711"/>
      <c r="C694" s="711"/>
      <c r="D694" s="711"/>
      <c r="E694" s="711"/>
      <c r="F694" s="1216"/>
      <c r="G694" s="711"/>
      <c r="H694" s="711"/>
      <c r="I694" s="711"/>
      <c r="J694" s="711"/>
      <c r="K694" s="711"/>
      <c r="L694" s="711"/>
      <c r="M694" s="711"/>
      <c r="N694" s="711"/>
      <c r="O694" s="711"/>
      <c r="P694" s="711"/>
      <c r="Q694" s="711"/>
      <c r="R694" s="711"/>
      <c r="S694" s="711"/>
      <c r="T694" s="711"/>
      <c r="U694" s="711"/>
      <c r="V694" s="711"/>
      <c r="W694" s="711"/>
      <c r="X694" s="711"/>
      <c r="Y694" s="711"/>
      <c r="Z694" s="711"/>
    </row>
    <row r="695" spans="1:26" ht="15">
      <c r="A695" s="711"/>
      <c r="B695" s="711"/>
      <c r="C695" s="711"/>
      <c r="D695" s="711"/>
      <c r="E695" s="711"/>
      <c r="F695" s="1216"/>
      <c r="G695" s="711"/>
      <c r="H695" s="711"/>
      <c r="I695" s="711"/>
      <c r="J695" s="711"/>
      <c r="K695" s="711"/>
      <c r="L695" s="711"/>
      <c r="M695" s="711"/>
      <c r="N695" s="711"/>
      <c r="O695" s="711"/>
      <c r="P695" s="711"/>
      <c r="Q695" s="711"/>
      <c r="R695" s="711"/>
      <c r="S695" s="711"/>
      <c r="T695" s="711"/>
      <c r="U695" s="711"/>
      <c r="V695" s="711"/>
      <c r="W695" s="711"/>
      <c r="X695" s="711"/>
      <c r="Y695" s="711"/>
      <c r="Z695" s="711"/>
    </row>
    <row r="696" spans="1:26" ht="15">
      <c r="A696" s="711"/>
      <c r="B696" s="711"/>
      <c r="C696" s="711"/>
      <c r="D696" s="711"/>
      <c r="E696" s="711"/>
      <c r="F696" s="1216"/>
      <c r="G696" s="711"/>
      <c r="H696" s="711"/>
      <c r="I696" s="711"/>
      <c r="J696" s="711"/>
      <c r="K696" s="711"/>
      <c r="L696" s="711"/>
      <c r="M696" s="711"/>
      <c r="N696" s="711"/>
      <c r="O696" s="711"/>
      <c r="P696" s="711"/>
      <c r="Q696" s="711"/>
      <c r="R696" s="711"/>
      <c r="S696" s="711"/>
      <c r="T696" s="711"/>
      <c r="U696" s="711"/>
      <c r="V696" s="711"/>
      <c r="W696" s="711"/>
      <c r="X696" s="711"/>
      <c r="Y696" s="711"/>
      <c r="Z696" s="711"/>
    </row>
    <row r="697" spans="1:26" ht="15">
      <c r="A697" s="711"/>
      <c r="B697" s="711"/>
      <c r="C697" s="711"/>
      <c r="D697" s="711"/>
      <c r="E697" s="711"/>
      <c r="F697" s="1216"/>
      <c r="G697" s="711"/>
      <c r="H697" s="711"/>
      <c r="I697" s="711"/>
      <c r="J697" s="711"/>
      <c r="K697" s="711"/>
      <c r="L697" s="711"/>
      <c r="M697" s="711"/>
      <c r="N697" s="711"/>
      <c r="O697" s="711"/>
      <c r="P697" s="711"/>
      <c r="Q697" s="711"/>
      <c r="R697" s="711"/>
      <c r="S697" s="711"/>
      <c r="T697" s="711"/>
      <c r="U697" s="711"/>
      <c r="V697" s="711"/>
      <c r="W697" s="711"/>
      <c r="X697" s="711"/>
      <c r="Y697" s="711"/>
      <c r="Z697" s="711"/>
    </row>
    <row r="698" spans="1:26" ht="15">
      <c r="A698" s="711"/>
      <c r="B698" s="711"/>
      <c r="C698" s="711"/>
      <c r="D698" s="711"/>
      <c r="E698" s="711"/>
      <c r="F698" s="1216"/>
      <c r="G698" s="711"/>
      <c r="H698" s="711"/>
      <c r="I698" s="711"/>
      <c r="J698" s="711"/>
      <c r="K698" s="711"/>
      <c r="L698" s="711"/>
      <c r="M698" s="711"/>
      <c r="N698" s="711"/>
      <c r="O698" s="711"/>
      <c r="P698" s="711"/>
      <c r="Q698" s="711"/>
      <c r="R698" s="711"/>
      <c r="S698" s="711"/>
      <c r="T698" s="711"/>
      <c r="U698" s="711"/>
      <c r="V698" s="711"/>
      <c r="W698" s="711"/>
      <c r="X698" s="711"/>
      <c r="Y698" s="711"/>
      <c r="Z698" s="711"/>
    </row>
    <row r="699" spans="1:26" ht="15">
      <c r="A699" s="711"/>
      <c r="B699" s="711"/>
      <c r="C699" s="711"/>
      <c r="D699" s="711"/>
      <c r="E699" s="711"/>
      <c r="F699" s="1216"/>
      <c r="G699" s="711"/>
      <c r="H699" s="711"/>
      <c r="I699" s="711"/>
      <c r="J699" s="711"/>
      <c r="K699" s="711"/>
      <c r="L699" s="711"/>
      <c r="M699" s="711"/>
      <c r="N699" s="711"/>
      <c r="O699" s="711"/>
      <c r="P699" s="711"/>
      <c r="Q699" s="711"/>
      <c r="R699" s="711"/>
      <c r="S699" s="711"/>
      <c r="T699" s="711"/>
      <c r="U699" s="711"/>
      <c r="V699" s="711"/>
      <c r="W699" s="711"/>
      <c r="X699" s="711"/>
      <c r="Y699" s="711"/>
      <c r="Z699" s="711"/>
    </row>
    <row r="700" spans="1:26" ht="15">
      <c r="A700" s="711"/>
      <c r="B700" s="711"/>
      <c r="C700" s="711"/>
      <c r="D700" s="711"/>
      <c r="E700" s="711"/>
      <c r="F700" s="1216"/>
      <c r="G700" s="711"/>
      <c r="H700" s="711"/>
      <c r="I700" s="711"/>
      <c r="J700" s="711"/>
      <c r="K700" s="711"/>
      <c r="L700" s="711"/>
      <c r="M700" s="711"/>
      <c r="N700" s="711"/>
      <c r="O700" s="711"/>
      <c r="P700" s="711"/>
      <c r="Q700" s="711"/>
      <c r="R700" s="711"/>
      <c r="S700" s="711"/>
      <c r="T700" s="711"/>
      <c r="U700" s="711"/>
      <c r="V700" s="711"/>
      <c r="W700" s="711"/>
      <c r="X700" s="711"/>
      <c r="Y700" s="711"/>
      <c r="Z700" s="711"/>
    </row>
    <row r="701" spans="1:26" ht="15">
      <c r="A701" s="711"/>
      <c r="B701" s="711"/>
      <c r="C701" s="711"/>
      <c r="D701" s="711"/>
      <c r="E701" s="711"/>
      <c r="F701" s="1216"/>
      <c r="G701" s="711"/>
      <c r="H701" s="711"/>
      <c r="I701" s="711"/>
      <c r="J701" s="711"/>
      <c r="K701" s="711"/>
      <c r="L701" s="711"/>
      <c r="M701" s="711"/>
      <c r="N701" s="711"/>
      <c r="O701" s="711"/>
      <c r="P701" s="711"/>
      <c r="Q701" s="711"/>
      <c r="R701" s="711"/>
      <c r="S701" s="711"/>
      <c r="T701" s="711"/>
      <c r="U701" s="711"/>
      <c r="V701" s="711"/>
      <c r="W701" s="711"/>
      <c r="X701" s="711"/>
      <c r="Y701" s="711"/>
      <c r="Z701" s="711"/>
    </row>
    <row r="702" spans="1:26" ht="15">
      <c r="A702" s="711"/>
      <c r="B702" s="711"/>
      <c r="C702" s="711"/>
      <c r="D702" s="711"/>
      <c r="E702" s="711"/>
      <c r="F702" s="1216"/>
      <c r="G702" s="711"/>
      <c r="H702" s="711"/>
      <c r="I702" s="711"/>
      <c r="J702" s="711"/>
      <c r="K702" s="711"/>
      <c r="L702" s="711"/>
      <c r="M702" s="711"/>
      <c r="N702" s="711"/>
      <c r="O702" s="711"/>
      <c r="P702" s="711"/>
      <c r="Q702" s="711"/>
      <c r="R702" s="711"/>
      <c r="S702" s="711"/>
      <c r="T702" s="711"/>
      <c r="U702" s="711"/>
      <c r="V702" s="711"/>
      <c r="W702" s="711"/>
      <c r="X702" s="711"/>
      <c r="Y702" s="711"/>
      <c r="Z702" s="711"/>
    </row>
    <row r="703" spans="1:26" ht="15">
      <c r="A703" s="711"/>
      <c r="B703" s="711"/>
      <c r="C703" s="711"/>
      <c r="D703" s="711"/>
      <c r="E703" s="711"/>
      <c r="F703" s="1216"/>
      <c r="G703" s="711"/>
      <c r="H703" s="711"/>
      <c r="I703" s="711"/>
      <c r="J703" s="711"/>
      <c r="K703" s="711"/>
      <c r="L703" s="711"/>
      <c r="M703" s="711"/>
      <c r="N703" s="711"/>
      <c r="O703" s="711"/>
      <c r="P703" s="711"/>
      <c r="Q703" s="711"/>
      <c r="R703" s="711"/>
      <c r="S703" s="711"/>
      <c r="T703" s="711"/>
      <c r="U703" s="711"/>
      <c r="V703" s="711"/>
      <c r="W703" s="711"/>
      <c r="X703" s="711"/>
      <c r="Y703" s="711"/>
      <c r="Z703" s="711"/>
    </row>
    <row r="704" spans="1:26" ht="15">
      <c r="A704" s="711"/>
      <c r="B704" s="711"/>
      <c r="C704" s="711"/>
      <c r="D704" s="711"/>
      <c r="E704" s="711"/>
      <c r="F704" s="1216"/>
      <c r="G704" s="711"/>
      <c r="H704" s="711"/>
      <c r="I704" s="711"/>
      <c r="J704" s="711"/>
      <c r="K704" s="711"/>
      <c r="L704" s="711"/>
      <c r="M704" s="711"/>
      <c r="N704" s="711"/>
      <c r="O704" s="711"/>
      <c r="P704" s="711"/>
      <c r="Q704" s="711"/>
      <c r="R704" s="711"/>
      <c r="S704" s="711"/>
      <c r="T704" s="711"/>
      <c r="U704" s="711"/>
      <c r="V704" s="711"/>
      <c r="W704" s="711"/>
      <c r="X704" s="711"/>
      <c r="Y704" s="711"/>
      <c r="Z704" s="711"/>
    </row>
    <row r="705" spans="1:26" ht="15">
      <c r="A705" s="711"/>
      <c r="B705" s="711"/>
      <c r="C705" s="711"/>
      <c r="D705" s="711"/>
      <c r="E705" s="711"/>
      <c r="F705" s="1216"/>
      <c r="G705" s="711"/>
      <c r="H705" s="711"/>
      <c r="I705" s="711"/>
      <c r="J705" s="711"/>
      <c r="K705" s="711"/>
      <c r="L705" s="711"/>
      <c r="M705" s="711"/>
      <c r="N705" s="711"/>
      <c r="O705" s="711"/>
      <c r="P705" s="711"/>
      <c r="Q705" s="711"/>
      <c r="R705" s="711"/>
      <c r="S705" s="711"/>
      <c r="T705" s="711"/>
      <c r="U705" s="711"/>
      <c r="V705" s="711"/>
      <c r="W705" s="711"/>
      <c r="X705" s="711"/>
      <c r="Y705" s="711"/>
      <c r="Z705" s="711"/>
    </row>
    <row r="706" spans="1:26" ht="15">
      <c r="A706" s="711"/>
      <c r="B706" s="711"/>
      <c r="C706" s="711"/>
      <c r="D706" s="711"/>
      <c r="E706" s="711"/>
      <c r="F706" s="1216"/>
      <c r="G706" s="711"/>
      <c r="H706" s="711"/>
      <c r="I706" s="711"/>
      <c r="J706" s="711"/>
      <c r="K706" s="711"/>
      <c r="L706" s="711"/>
      <c r="M706" s="711"/>
      <c r="N706" s="711"/>
      <c r="O706" s="711"/>
      <c r="P706" s="711"/>
      <c r="Q706" s="711"/>
      <c r="R706" s="711"/>
      <c r="S706" s="711"/>
      <c r="T706" s="711"/>
      <c r="U706" s="711"/>
      <c r="V706" s="711"/>
      <c r="W706" s="711"/>
      <c r="X706" s="711"/>
      <c r="Y706" s="711"/>
      <c r="Z706" s="711"/>
    </row>
    <row r="707" spans="1:26" ht="15">
      <c r="A707" s="711"/>
      <c r="B707" s="711"/>
      <c r="C707" s="711"/>
      <c r="D707" s="711"/>
      <c r="E707" s="711"/>
      <c r="F707" s="1216"/>
      <c r="G707" s="711"/>
      <c r="H707" s="711"/>
      <c r="I707" s="711"/>
      <c r="J707" s="711"/>
      <c r="K707" s="711"/>
      <c r="L707" s="711"/>
      <c r="M707" s="711"/>
      <c r="N707" s="711"/>
      <c r="O707" s="711"/>
      <c r="P707" s="711"/>
      <c r="Q707" s="711"/>
      <c r="R707" s="711"/>
      <c r="S707" s="711"/>
      <c r="T707" s="711"/>
      <c r="U707" s="711"/>
      <c r="V707" s="711"/>
      <c r="W707" s="711"/>
      <c r="X707" s="711"/>
      <c r="Y707" s="711"/>
      <c r="Z707" s="711"/>
    </row>
    <row r="708" spans="1:26" ht="15">
      <c r="A708" s="711"/>
      <c r="B708" s="711"/>
      <c r="C708" s="711"/>
      <c r="D708" s="711"/>
      <c r="E708" s="711"/>
      <c r="F708" s="1216"/>
      <c r="G708" s="711"/>
      <c r="H708" s="711"/>
      <c r="I708" s="711"/>
      <c r="J708" s="711"/>
      <c r="K708" s="711"/>
      <c r="L708" s="711"/>
      <c r="M708" s="711"/>
      <c r="N708" s="711"/>
      <c r="O708" s="711"/>
      <c r="P708" s="711"/>
      <c r="Q708" s="711"/>
      <c r="R708" s="711"/>
      <c r="S708" s="711"/>
      <c r="T708" s="711"/>
      <c r="U708" s="711"/>
      <c r="V708" s="711"/>
      <c r="W708" s="711"/>
      <c r="X708" s="711"/>
      <c r="Y708" s="711"/>
      <c r="Z708" s="711"/>
    </row>
    <row r="709" spans="1:26" ht="15">
      <c r="A709" s="711"/>
      <c r="B709" s="711"/>
      <c r="C709" s="711"/>
      <c r="D709" s="711"/>
      <c r="E709" s="711"/>
      <c r="F709" s="1216"/>
      <c r="G709" s="711"/>
      <c r="H709" s="711"/>
      <c r="I709" s="711"/>
      <c r="J709" s="711"/>
      <c r="K709" s="711"/>
      <c r="L709" s="711"/>
      <c r="M709" s="711"/>
      <c r="N709" s="711"/>
      <c r="O709" s="711"/>
      <c r="P709" s="711"/>
      <c r="Q709" s="711"/>
      <c r="R709" s="711"/>
      <c r="S709" s="711"/>
      <c r="T709" s="711"/>
      <c r="U709" s="711"/>
      <c r="V709" s="711"/>
      <c r="W709" s="711"/>
      <c r="X709" s="711"/>
      <c r="Y709" s="711"/>
      <c r="Z709" s="711"/>
    </row>
    <row r="710" spans="1:26" ht="15">
      <c r="A710" s="711"/>
      <c r="B710" s="711"/>
      <c r="C710" s="711"/>
      <c r="D710" s="711"/>
      <c r="E710" s="711"/>
      <c r="F710" s="1216"/>
      <c r="G710" s="711"/>
      <c r="H710" s="711"/>
      <c r="I710" s="711"/>
      <c r="J710" s="711"/>
      <c r="K710" s="711"/>
      <c r="L710" s="711"/>
      <c r="M710" s="711"/>
      <c r="N710" s="711"/>
      <c r="O710" s="711"/>
      <c r="P710" s="711"/>
      <c r="Q710" s="711"/>
      <c r="R710" s="711"/>
      <c r="S710" s="711"/>
      <c r="T710" s="711"/>
      <c r="U710" s="711"/>
      <c r="V710" s="711"/>
      <c r="W710" s="711"/>
      <c r="X710" s="711"/>
      <c r="Y710" s="711"/>
      <c r="Z710" s="711"/>
    </row>
    <row r="711" spans="1:26" ht="15">
      <c r="A711" s="711"/>
      <c r="B711" s="711"/>
      <c r="C711" s="711"/>
      <c r="D711" s="711"/>
      <c r="E711" s="711"/>
      <c r="F711" s="1216"/>
      <c r="G711" s="711"/>
      <c r="H711" s="711"/>
      <c r="I711" s="711"/>
      <c r="J711" s="711"/>
      <c r="K711" s="711"/>
      <c r="L711" s="711"/>
      <c r="M711" s="711"/>
      <c r="N711" s="711"/>
      <c r="O711" s="711"/>
      <c r="P711" s="711"/>
      <c r="Q711" s="711"/>
      <c r="R711" s="711"/>
      <c r="S711" s="711"/>
      <c r="T711" s="711"/>
      <c r="U711" s="711"/>
      <c r="V711" s="711"/>
      <c r="W711" s="711"/>
      <c r="X711" s="711"/>
      <c r="Y711" s="711"/>
      <c r="Z711" s="711"/>
    </row>
    <row r="712" spans="1:26" ht="15">
      <c r="A712" s="711"/>
      <c r="B712" s="711"/>
      <c r="C712" s="711"/>
      <c r="D712" s="711"/>
      <c r="E712" s="711"/>
      <c r="F712" s="1216"/>
      <c r="G712" s="711"/>
      <c r="H712" s="711"/>
      <c r="I712" s="711"/>
      <c r="J712" s="711"/>
      <c r="K712" s="711"/>
      <c r="L712" s="711"/>
      <c r="M712" s="711"/>
      <c r="N712" s="711"/>
      <c r="O712" s="711"/>
      <c r="P712" s="711"/>
      <c r="Q712" s="711"/>
      <c r="R712" s="711"/>
      <c r="S712" s="711"/>
      <c r="T712" s="711"/>
      <c r="U712" s="711"/>
      <c r="V712" s="711"/>
      <c r="W712" s="711"/>
      <c r="X712" s="711"/>
      <c r="Y712" s="711"/>
      <c r="Z712" s="711"/>
    </row>
    <row r="713" spans="1:26" ht="15">
      <c r="A713" s="711"/>
      <c r="B713" s="711"/>
      <c r="C713" s="711"/>
      <c r="D713" s="711"/>
      <c r="E713" s="711"/>
      <c r="F713" s="1216"/>
      <c r="G713" s="711"/>
      <c r="H713" s="711"/>
      <c r="I713" s="711"/>
      <c r="J713" s="711"/>
      <c r="K713" s="711"/>
      <c r="L713" s="711"/>
      <c r="M713" s="711"/>
      <c r="N713" s="711"/>
      <c r="O713" s="711"/>
      <c r="P713" s="711"/>
      <c r="Q713" s="711"/>
      <c r="R713" s="711"/>
      <c r="S713" s="711"/>
      <c r="T713" s="711"/>
      <c r="U713" s="711"/>
      <c r="V713" s="711"/>
      <c r="W713" s="711"/>
      <c r="X713" s="711"/>
      <c r="Y713" s="711"/>
      <c r="Z713" s="711"/>
    </row>
    <row r="714" spans="1:26" ht="15">
      <c r="A714" s="711"/>
      <c r="B714" s="711"/>
      <c r="C714" s="711"/>
      <c r="D714" s="711"/>
      <c r="E714" s="711"/>
      <c r="F714" s="1216"/>
      <c r="G714" s="711"/>
      <c r="H714" s="711"/>
      <c r="I714" s="711"/>
      <c r="J714" s="711"/>
      <c r="K714" s="711"/>
      <c r="L714" s="711"/>
      <c r="M714" s="711"/>
      <c r="N714" s="711"/>
      <c r="O714" s="711"/>
      <c r="P714" s="711"/>
      <c r="Q714" s="711"/>
      <c r="R714" s="711"/>
      <c r="S714" s="711"/>
      <c r="T714" s="711"/>
      <c r="U714" s="711"/>
      <c r="V714" s="711"/>
      <c r="W714" s="711"/>
      <c r="X714" s="711"/>
      <c r="Y714" s="711"/>
      <c r="Z714" s="711"/>
    </row>
    <row r="715" spans="1:26" ht="15">
      <c r="A715" s="711"/>
      <c r="B715" s="711"/>
      <c r="C715" s="711"/>
      <c r="D715" s="711"/>
      <c r="E715" s="711"/>
      <c r="F715" s="1216"/>
      <c r="G715" s="711"/>
      <c r="H715" s="711"/>
      <c r="I715" s="711"/>
      <c r="J715" s="711"/>
      <c r="K715" s="711"/>
      <c r="L715" s="711"/>
      <c r="M715" s="711"/>
      <c r="N715" s="711"/>
      <c r="O715" s="711"/>
      <c r="P715" s="711"/>
      <c r="Q715" s="711"/>
      <c r="R715" s="711"/>
      <c r="S715" s="711"/>
      <c r="T715" s="711"/>
      <c r="U715" s="711"/>
      <c r="V715" s="711"/>
      <c r="W715" s="711"/>
      <c r="X715" s="711"/>
      <c r="Y715" s="711"/>
      <c r="Z715" s="711"/>
    </row>
    <row r="716" spans="1:26" ht="15">
      <c r="A716" s="711"/>
      <c r="B716" s="711"/>
      <c r="C716" s="711"/>
      <c r="D716" s="711"/>
      <c r="E716" s="711"/>
      <c r="F716" s="1216"/>
      <c r="G716" s="711"/>
      <c r="H716" s="711"/>
      <c r="I716" s="711"/>
      <c r="J716" s="711"/>
      <c r="K716" s="711"/>
      <c r="L716" s="711"/>
      <c r="M716" s="711"/>
      <c r="N716" s="711"/>
      <c r="O716" s="711"/>
      <c r="P716" s="711"/>
      <c r="Q716" s="711"/>
      <c r="R716" s="711"/>
      <c r="S716" s="711"/>
      <c r="T716" s="711"/>
      <c r="U716" s="711"/>
      <c r="V716" s="711"/>
      <c r="W716" s="711"/>
      <c r="X716" s="711"/>
      <c r="Y716" s="711"/>
      <c r="Z716" s="711"/>
    </row>
    <row r="717" spans="1:26" ht="15">
      <c r="A717" s="711"/>
      <c r="B717" s="711"/>
      <c r="C717" s="711"/>
      <c r="D717" s="711"/>
      <c r="E717" s="711"/>
      <c r="F717" s="1216"/>
      <c r="G717" s="711"/>
      <c r="H717" s="711"/>
      <c r="I717" s="711"/>
      <c r="J717" s="711"/>
      <c r="K717" s="711"/>
      <c r="L717" s="711"/>
      <c r="M717" s="711"/>
      <c r="N717" s="711"/>
      <c r="O717" s="711"/>
      <c r="P717" s="711"/>
      <c r="Q717" s="711"/>
      <c r="R717" s="711"/>
      <c r="S717" s="711"/>
      <c r="T717" s="711"/>
      <c r="U717" s="711"/>
      <c r="V717" s="711"/>
      <c r="W717" s="711"/>
      <c r="X717" s="711"/>
      <c r="Y717" s="711"/>
      <c r="Z717" s="711"/>
    </row>
    <row r="718" spans="1:26" ht="15">
      <c r="A718" s="711"/>
      <c r="B718" s="711"/>
      <c r="C718" s="711"/>
      <c r="D718" s="711"/>
      <c r="E718" s="711"/>
      <c r="F718" s="1216"/>
      <c r="G718" s="711"/>
      <c r="H718" s="711"/>
      <c r="I718" s="711"/>
      <c r="J718" s="711"/>
      <c r="K718" s="711"/>
      <c r="L718" s="711"/>
      <c r="M718" s="711"/>
      <c r="N718" s="711"/>
      <c r="O718" s="711"/>
      <c r="P718" s="711"/>
      <c r="Q718" s="711"/>
      <c r="R718" s="711"/>
      <c r="S718" s="711"/>
      <c r="T718" s="711"/>
      <c r="U718" s="711"/>
      <c r="V718" s="711"/>
      <c r="W718" s="711"/>
      <c r="X718" s="711"/>
      <c r="Y718" s="711"/>
      <c r="Z718" s="711"/>
    </row>
    <row r="719" spans="1:26" ht="15">
      <c r="A719" s="711"/>
      <c r="B719" s="711"/>
      <c r="C719" s="711"/>
      <c r="D719" s="711"/>
      <c r="E719" s="711"/>
      <c r="F719" s="1216"/>
      <c r="G719" s="711"/>
      <c r="H719" s="711"/>
      <c r="I719" s="711"/>
      <c r="J719" s="711"/>
      <c r="K719" s="711"/>
      <c r="L719" s="711"/>
      <c r="M719" s="711"/>
      <c r="N719" s="711"/>
      <c r="O719" s="711"/>
      <c r="P719" s="711"/>
      <c r="Q719" s="711"/>
      <c r="R719" s="711"/>
      <c r="S719" s="711"/>
      <c r="T719" s="711"/>
      <c r="U719" s="711"/>
      <c r="V719" s="711"/>
      <c r="W719" s="711"/>
      <c r="X719" s="711"/>
      <c r="Y719" s="711"/>
      <c r="Z719" s="711"/>
    </row>
    <row r="720" spans="1:26" ht="15">
      <c r="A720" s="711"/>
      <c r="B720" s="711"/>
      <c r="C720" s="711"/>
      <c r="D720" s="711"/>
      <c r="E720" s="711"/>
      <c r="F720" s="1216"/>
      <c r="G720" s="711"/>
      <c r="H720" s="711"/>
      <c r="I720" s="711"/>
      <c r="J720" s="711"/>
      <c r="K720" s="711"/>
      <c r="L720" s="711"/>
      <c r="M720" s="711"/>
      <c r="N720" s="711"/>
      <c r="O720" s="711"/>
      <c r="P720" s="711"/>
      <c r="Q720" s="711"/>
      <c r="R720" s="711"/>
      <c r="S720" s="711"/>
      <c r="T720" s="711"/>
      <c r="U720" s="711"/>
      <c r="V720" s="711"/>
      <c r="W720" s="711"/>
      <c r="X720" s="711"/>
      <c r="Y720" s="711"/>
      <c r="Z720" s="711"/>
    </row>
    <row r="721" spans="1:26" ht="15">
      <c r="A721" s="711"/>
      <c r="B721" s="711"/>
      <c r="C721" s="711"/>
      <c r="D721" s="711"/>
      <c r="E721" s="711"/>
      <c r="F721" s="1216"/>
      <c r="G721" s="711"/>
      <c r="H721" s="711"/>
      <c r="I721" s="711"/>
      <c r="J721" s="711"/>
      <c r="K721" s="711"/>
      <c r="L721" s="711"/>
      <c r="M721" s="711"/>
      <c r="N721" s="711"/>
      <c r="O721" s="711"/>
      <c r="P721" s="711"/>
      <c r="Q721" s="711"/>
      <c r="R721" s="711"/>
      <c r="S721" s="711"/>
      <c r="T721" s="711"/>
      <c r="U721" s="711"/>
      <c r="V721" s="711"/>
      <c r="W721" s="711"/>
      <c r="X721" s="711"/>
      <c r="Y721" s="711"/>
      <c r="Z721" s="711"/>
    </row>
    <row r="722" spans="1:26" ht="15">
      <c r="A722" s="711"/>
      <c r="B722" s="711"/>
      <c r="C722" s="711"/>
      <c r="D722" s="711"/>
      <c r="E722" s="711"/>
      <c r="F722" s="1216"/>
      <c r="G722" s="711"/>
      <c r="H722" s="711"/>
      <c r="I722" s="711"/>
      <c r="J722" s="711"/>
      <c r="K722" s="711"/>
      <c r="L722" s="711"/>
      <c r="M722" s="711"/>
      <c r="N722" s="711"/>
      <c r="O722" s="711"/>
      <c r="P722" s="711"/>
      <c r="Q722" s="711"/>
      <c r="R722" s="711"/>
      <c r="S722" s="711"/>
      <c r="T722" s="711"/>
      <c r="U722" s="711"/>
      <c r="V722" s="711"/>
      <c r="W722" s="711"/>
      <c r="X722" s="711"/>
      <c r="Y722" s="711"/>
      <c r="Z722" s="711"/>
    </row>
    <row r="723" spans="1:26" ht="15">
      <c r="A723" s="711"/>
      <c r="B723" s="711"/>
      <c r="C723" s="711"/>
      <c r="D723" s="711"/>
      <c r="E723" s="711"/>
      <c r="F723" s="1216"/>
      <c r="G723" s="711"/>
      <c r="H723" s="711"/>
      <c r="I723" s="711"/>
      <c r="J723" s="711"/>
      <c r="K723" s="711"/>
      <c r="L723" s="711"/>
      <c r="M723" s="711"/>
      <c r="N723" s="711"/>
      <c r="O723" s="711"/>
      <c r="P723" s="711"/>
      <c r="Q723" s="711"/>
      <c r="R723" s="711"/>
      <c r="S723" s="711"/>
      <c r="T723" s="711"/>
      <c r="U723" s="711"/>
      <c r="V723" s="711"/>
      <c r="W723" s="711"/>
      <c r="X723" s="711"/>
      <c r="Y723" s="711"/>
      <c r="Z723" s="711"/>
    </row>
    <row r="724" spans="1:26" ht="15">
      <c r="A724" s="711"/>
      <c r="B724" s="711"/>
      <c r="C724" s="711"/>
      <c r="D724" s="711"/>
      <c r="E724" s="711"/>
      <c r="F724" s="1216"/>
      <c r="G724" s="711"/>
      <c r="H724" s="711"/>
      <c r="I724" s="711"/>
      <c r="J724" s="711"/>
      <c r="K724" s="711"/>
      <c r="L724" s="711"/>
      <c r="M724" s="711"/>
      <c r="N724" s="711"/>
      <c r="O724" s="711"/>
      <c r="P724" s="711"/>
      <c r="Q724" s="711"/>
      <c r="R724" s="711"/>
      <c r="S724" s="711"/>
      <c r="T724" s="711"/>
      <c r="U724" s="711"/>
      <c r="V724" s="711"/>
      <c r="W724" s="711"/>
      <c r="X724" s="711"/>
      <c r="Y724" s="711"/>
      <c r="Z724" s="711"/>
    </row>
    <row r="725" spans="1:26" ht="15">
      <c r="A725" s="711"/>
      <c r="B725" s="711"/>
      <c r="C725" s="711"/>
      <c r="D725" s="711"/>
      <c r="E725" s="711"/>
      <c r="F725" s="1216"/>
      <c r="G725" s="711"/>
      <c r="H725" s="711"/>
      <c r="I725" s="711"/>
      <c r="J725" s="711"/>
      <c r="K725" s="711"/>
      <c r="L725" s="711"/>
      <c r="M725" s="711"/>
      <c r="N725" s="711"/>
      <c r="O725" s="711"/>
      <c r="P725" s="711"/>
      <c r="Q725" s="711"/>
      <c r="R725" s="711"/>
      <c r="S725" s="711"/>
      <c r="T725" s="711"/>
      <c r="U725" s="711"/>
      <c r="V725" s="711"/>
      <c r="W725" s="711"/>
      <c r="X725" s="711"/>
      <c r="Y725" s="711"/>
      <c r="Z725" s="711"/>
    </row>
    <row r="726" spans="1:26" ht="15">
      <c r="A726" s="711"/>
      <c r="B726" s="711"/>
      <c r="C726" s="711"/>
      <c r="D726" s="711"/>
      <c r="E726" s="711"/>
      <c r="F726" s="1216"/>
      <c r="G726" s="711"/>
      <c r="H726" s="711"/>
      <c r="I726" s="711"/>
      <c r="J726" s="711"/>
      <c r="K726" s="711"/>
      <c r="L726" s="711"/>
      <c r="M726" s="711"/>
      <c r="N726" s="711"/>
      <c r="O726" s="711"/>
      <c r="P726" s="711"/>
      <c r="Q726" s="711"/>
      <c r="R726" s="711"/>
      <c r="S726" s="711"/>
      <c r="T726" s="711"/>
      <c r="U726" s="711"/>
      <c r="V726" s="711"/>
      <c r="W726" s="711"/>
      <c r="X726" s="711"/>
      <c r="Y726" s="711"/>
      <c r="Z726" s="711"/>
    </row>
    <row r="727" spans="1:26" ht="15">
      <c r="A727" s="711"/>
      <c r="B727" s="711"/>
      <c r="C727" s="711"/>
      <c r="D727" s="711"/>
      <c r="E727" s="711"/>
      <c r="F727" s="1216"/>
      <c r="G727" s="711"/>
      <c r="H727" s="711"/>
      <c r="I727" s="711"/>
      <c r="J727" s="711"/>
      <c r="K727" s="711"/>
      <c r="L727" s="711"/>
      <c r="M727" s="711"/>
      <c r="N727" s="711"/>
      <c r="O727" s="711"/>
      <c r="P727" s="711"/>
      <c r="Q727" s="711"/>
      <c r="R727" s="711"/>
      <c r="S727" s="711"/>
      <c r="T727" s="711"/>
      <c r="U727" s="711"/>
      <c r="V727" s="711"/>
      <c r="W727" s="711"/>
      <c r="X727" s="711"/>
      <c r="Y727" s="711"/>
      <c r="Z727" s="711"/>
    </row>
    <row r="728" spans="1:26" ht="15">
      <c r="A728" s="711"/>
      <c r="B728" s="711"/>
      <c r="C728" s="711"/>
      <c r="D728" s="711"/>
      <c r="E728" s="711"/>
      <c r="F728" s="1216"/>
      <c r="G728" s="711"/>
      <c r="H728" s="711"/>
      <c r="I728" s="711"/>
      <c r="J728" s="711"/>
      <c r="K728" s="711"/>
      <c r="L728" s="711"/>
      <c r="M728" s="711"/>
      <c r="N728" s="711"/>
      <c r="O728" s="711"/>
      <c r="P728" s="711"/>
      <c r="Q728" s="711"/>
      <c r="R728" s="711"/>
      <c r="S728" s="711"/>
      <c r="T728" s="711"/>
      <c r="U728" s="711"/>
      <c r="V728" s="711"/>
      <c r="W728" s="711"/>
      <c r="X728" s="711"/>
      <c r="Y728" s="711"/>
      <c r="Z728" s="711"/>
    </row>
    <row r="729" spans="1:26" ht="15">
      <c r="A729" s="711"/>
      <c r="B729" s="711"/>
      <c r="C729" s="711"/>
      <c r="D729" s="711"/>
      <c r="E729" s="711"/>
      <c r="F729" s="1216"/>
      <c r="G729" s="711"/>
      <c r="H729" s="711"/>
      <c r="I729" s="711"/>
      <c r="J729" s="711"/>
      <c r="K729" s="711"/>
      <c r="L729" s="711"/>
      <c r="M729" s="711"/>
      <c r="N729" s="711"/>
      <c r="O729" s="711"/>
      <c r="P729" s="711"/>
      <c r="Q729" s="711"/>
      <c r="R729" s="711"/>
      <c r="S729" s="711"/>
      <c r="T729" s="711"/>
      <c r="U729" s="711"/>
      <c r="V729" s="711"/>
      <c r="W729" s="711"/>
      <c r="X729" s="711"/>
      <c r="Y729" s="711"/>
      <c r="Z729" s="711"/>
    </row>
    <row r="730" spans="1:26" ht="15">
      <c r="A730" s="711"/>
      <c r="B730" s="711"/>
      <c r="C730" s="711"/>
      <c r="D730" s="711"/>
      <c r="E730" s="711"/>
      <c r="F730" s="1216"/>
      <c r="G730" s="711"/>
      <c r="H730" s="711"/>
      <c r="I730" s="711"/>
      <c r="J730" s="711"/>
      <c r="K730" s="711"/>
      <c r="L730" s="711"/>
      <c r="M730" s="711"/>
      <c r="N730" s="711"/>
      <c r="O730" s="711"/>
      <c r="P730" s="711"/>
      <c r="Q730" s="711"/>
      <c r="R730" s="711"/>
      <c r="S730" s="711"/>
      <c r="T730" s="711"/>
      <c r="U730" s="711"/>
      <c r="V730" s="711"/>
      <c r="W730" s="711"/>
      <c r="X730" s="711"/>
      <c r="Y730" s="711"/>
      <c r="Z730" s="711"/>
    </row>
    <row r="731" spans="1:26" ht="15">
      <c r="A731" s="711"/>
      <c r="B731" s="711"/>
      <c r="C731" s="711"/>
      <c r="D731" s="711"/>
      <c r="E731" s="711"/>
      <c r="F731" s="1216"/>
      <c r="G731" s="711"/>
      <c r="H731" s="711"/>
      <c r="I731" s="711"/>
      <c r="J731" s="711"/>
      <c r="K731" s="711"/>
      <c r="L731" s="711"/>
      <c r="M731" s="711"/>
      <c r="N731" s="711"/>
      <c r="O731" s="711"/>
      <c r="P731" s="711"/>
      <c r="Q731" s="711"/>
      <c r="R731" s="711"/>
      <c r="S731" s="711"/>
      <c r="T731" s="711"/>
      <c r="U731" s="711"/>
      <c r="V731" s="711"/>
      <c r="W731" s="711"/>
      <c r="X731" s="711"/>
      <c r="Y731" s="711"/>
      <c r="Z731" s="711"/>
    </row>
    <row r="732" spans="1:26" ht="15">
      <c r="A732" s="711"/>
      <c r="B732" s="711"/>
      <c r="C732" s="711"/>
      <c r="D732" s="711"/>
      <c r="E732" s="711"/>
      <c r="F732" s="1216"/>
      <c r="G732" s="711"/>
      <c r="H732" s="711"/>
      <c r="I732" s="711"/>
      <c r="J732" s="711"/>
      <c r="K732" s="711"/>
      <c r="L732" s="711"/>
      <c r="M732" s="711"/>
      <c r="N732" s="711"/>
      <c r="O732" s="711"/>
      <c r="P732" s="711"/>
      <c r="Q732" s="711"/>
      <c r="R732" s="711"/>
      <c r="S732" s="711"/>
      <c r="T732" s="711"/>
      <c r="U732" s="711"/>
      <c r="V732" s="711"/>
      <c r="W732" s="711"/>
      <c r="X732" s="711"/>
      <c r="Y732" s="711"/>
      <c r="Z732" s="711"/>
    </row>
    <row r="733" spans="1:26" ht="15">
      <c r="A733" s="711"/>
      <c r="B733" s="711"/>
      <c r="C733" s="711"/>
      <c r="D733" s="711"/>
      <c r="E733" s="711"/>
      <c r="F733" s="1216"/>
      <c r="G733" s="711"/>
      <c r="H733" s="711"/>
      <c r="I733" s="711"/>
      <c r="J733" s="711"/>
      <c r="K733" s="711"/>
      <c r="L733" s="711"/>
      <c r="M733" s="711"/>
      <c r="N733" s="711"/>
      <c r="O733" s="711"/>
      <c r="P733" s="711"/>
      <c r="Q733" s="711"/>
      <c r="R733" s="711"/>
      <c r="S733" s="711"/>
      <c r="T733" s="711"/>
      <c r="U733" s="711"/>
      <c r="V733" s="711"/>
      <c r="W733" s="711"/>
      <c r="X733" s="711"/>
      <c r="Y733" s="711"/>
      <c r="Z733" s="711"/>
    </row>
    <row r="734" spans="1:26" ht="15">
      <c r="A734" s="711"/>
      <c r="B734" s="711"/>
      <c r="C734" s="711"/>
      <c r="D734" s="711"/>
      <c r="E734" s="711"/>
      <c r="F734" s="1216"/>
      <c r="G734" s="711"/>
      <c r="H734" s="711"/>
      <c r="I734" s="711"/>
      <c r="J734" s="711"/>
      <c r="K734" s="711"/>
      <c r="L734" s="711"/>
      <c r="M734" s="711"/>
      <c r="N734" s="711"/>
      <c r="O734" s="711"/>
      <c r="P734" s="711"/>
      <c r="Q734" s="711"/>
      <c r="R734" s="711"/>
      <c r="S734" s="711"/>
      <c r="T734" s="711"/>
      <c r="U734" s="711"/>
      <c r="V734" s="711"/>
      <c r="W734" s="711"/>
      <c r="X734" s="711"/>
      <c r="Y734" s="711"/>
      <c r="Z734" s="711"/>
    </row>
    <row r="735" spans="1:26" ht="15">
      <c r="A735" s="711"/>
      <c r="B735" s="711"/>
      <c r="C735" s="711"/>
      <c r="D735" s="711"/>
      <c r="E735" s="711"/>
      <c r="F735" s="1216"/>
      <c r="G735" s="711"/>
      <c r="H735" s="711"/>
      <c r="I735" s="711"/>
      <c r="J735" s="711"/>
      <c r="K735" s="711"/>
      <c r="L735" s="711"/>
      <c r="M735" s="711"/>
      <c r="N735" s="711"/>
      <c r="O735" s="711"/>
      <c r="P735" s="711"/>
      <c r="Q735" s="711"/>
      <c r="R735" s="711"/>
      <c r="S735" s="711"/>
      <c r="T735" s="711"/>
      <c r="U735" s="711"/>
      <c r="V735" s="711"/>
      <c r="W735" s="711"/>
      <c r="X735" s="711"/>
      <c r="Y735" s="711"/>
      <c r="Z735" s="711"/>
    </row>
    <row r="736" spans="1:26" ht="15">
      <c r="A736" s="711"/>
      <c r="B736" s="711"/>
      <c r="C736" s="711"/>
      <c r="D736" s="711"/>
      <c r="E736" s="711"/>
      <c r="F736" s="1216"/>
      <c r="G736" s="711"/>
      <c r="H736" s="711"/>
      <c r="I736" s="711"/>
      <c r="J736" s="711"/>
      <c r="K736" s="711"/>
      <c r="L736" s="711"/>
      <c r="M736" s="711"/>
      <c r="N736" s="711"/>
      <c r="O736" s="711"/>
      <c r="P736" s="711"/>
      <c r="Q736" s="711"/>
      <c r="R736" s="711"/>
      <c r="S736" s="711"/>
      <c r="T736" s="711"/>
      <c r="U736" s="711"/>
      <c r="V736" s="711"/>
      <c r="W736" s="711"/>
      <c r="X736" s="711"/>
      <c r="Y736" s="711"/>
      <c r="Z736" s="711"/>
    </row>
    <row r="737" spans="1:26" ht="15">
      <c r="A737" s="711"/>
      <c r="B737" s="711"/>
      <c r="C737" s="711"/>
      <c r="D737" s="711"/>
      <c r="E737" s="711"/>
      <c r="F737" s="1216"/>
      <c r="G737" s="711"/>
      <c r="H737" s="711"/>
      <c r="I737" s="711"/>
      <c r="J737" s="711"/>
      <c r="K737" s="711"/>
      <c r="L737" s="711"/>
      <c r="M737" s="711"/>
      <c r="N737" s="711"/>
      <c r="O737" s="711"/>
      <c r="P737" s="711"/>
      <c r="Q737" s="711"/>
      <c r="R737" s="711"/>
      <c r="S737" s="711"/>
      <c r="T737" s="711"/>
      <c r="U737" s="711"/>
      <c r="V737" s="711"/>
      <c r="W737" s="711"/>
      <c r="X737" s="711"/>
      <c r="Y737" s="711"/>
      <c r="Z737" s="711"/>
    </row>
    <row r="738" spans="1:26" ht="15">
      <c r="A738" s="711"/>
      <c r="B738" s="711"/>
      <c r="C738" s="711"/>
      <c r="D738" s="711"/>
      <c r="E738" s="711"/>
      <c r="F738" s="1216"/>
      <c r="G738" s="711"/>
      <c r="H738" s="711"/>
      <c r="I738" s="711"/>
      <c r="J738" s="711"/>
      <c r="K738" s="711"/>
      <c r="L738" s="711"/>
      <c r="M738" s="711"/>
      <c r="N738" s="711"/>
      <c r="O738" s="711"/>
      <c r="P738" s="711"/>
      <c r="Q738" s="711"/>
      <c r="R738" s="711"/>
      <c r="S738" s="711"/>
      <c r="T738" s="711"/>
      <c r="U738" s="711"/>
      <c r="V738" s="711"/>
      <c r="W738" s="711"/>
      <c r="X738" s="711"/>
      <c r="Y738" s="711"/>
      <c r="Z738" s="711"/>
    </row>
    <row r="739" spans="1:26" ht="15">
      <c r="A739" s="711"/>
      <c r="B739" s="711"/>
      <c r="C739" s="711"/>
      <c r="D739" s="711"/>
      <c r="E739" s="711"/>
      <c r="F739" s="1216"/>
      <c r="G739" s="711"/>
      <c r="H739" s="711"/>
      <c r="I739" s="711"/>
      <c r="J739" s="711"/>
      <c r="K739" s="711"/>
      <c r="L739" s="711"/>
      <c r="M739" s="711"/>
      <c r="N739" s="711"/>
      <c r="O739" s="711"/>
      <c r="P739" s="711"/>
      <c r="Q739" s="711"/>
      <c r="R739" s="711"/>
      <c r="S739" s="711"/>
      <c r="T739" s="711"/>
      <c r="U739" s="711"/>
      <c r="V739" s="711"/>
      <c r="W739" s="711"/>
      <c r="X739" s="711"/>
      <c r="Y739" s="711"/>
      <c r="Z739" s="711"/>
    </row>
    <row r="740" spans="1:26" ht="15">
      <c r="A740" s="711"/>
      <c r="B740" s="711"/>
      <c r="C740" s="711"/>
      <c r="D740" s="711"/>
      <c r="E740" s="711"/>
      <c r="F740" s="1216"/>
      <c r="G740" s="711"/>
      <c r="H740" s="711"/>
      <c r="I740" s="711"/>
      <c r="J740" s="711"/>
      <c r="K740" s="711"/>
      <c r="L740" s="711"/>
      <c r="M740" s="711"/>
      <c r="N740" s="711"/>
      <c r="O740" s="711"/>
      <c r="P740" s="711"/>
      <c r="Q740" s="711"/>
      <c r="R740" s="711"/>
      <c r="S740" s="711"/>
      <c r="T740" s="711"/>
      <c r="U740" s="711"/>
      <c r="V740" s="711"/>
      <c r="W740" s="711"/>
      <c r="X740" s="711"/>
      <c r="Y740" s="711"/>
      <c r="Z740" s="711"/>
    </row>
    <row r="741" spans="1:26" ht="15">
      <c r="A741" s="711"/>
      <c r="B741" s="711"/>
      <c r="C741" s="711"/>
      <c r="D741" s="711"/>
      <c r="E741" s="711"/>
      <c r="F741" s="1216"/>
      <c r="G741" s="711"/>
      <c r="H741" s="711"/>
      <c r="I741" s="711"/>
      <c r="J741" s="711"/>
      <c r="K741" s="711"/>
      <c r="L741" s="711"/>
      <c r="M741" s="711"/>
      <c r="N741" s="711"/>
      <c r="O741" s="711"/>
      <c r="P741" s="711"/>
      <c r="Q741" s="711"/>
      <c r="R741" s="711"/>
      <c r="S741" s="711"/>
      <c r="T741" s="711"/>
      <c r="U741" s="711"/>
      <c r="V741" s="711"/>
      <c r="W741" s="711"/>
      <c r="X741" s="711"/>
      <c r="Y741" s="711"/>
      <c r="Z741" s="711"/>
    </row>
    <row r="742" spans="1:26" ht="15">
      <c r="A742" s="711"/>
      <c r="B742" s="711"/>
      <c r="C742" s="711"/>
      <c r="D742" s="711"/>
      <c r="E742" s="711"/>
      <c r="F742" s="1216"/>
      <c r="G742" s="711"/>
      <c r="H742" s="711"/>
      <c r="I742" s="711"/>
      <c r="J742" s="711"/>
      <c r="K742" s="711"/>
      <c r="L742" s="711"/>
      <c r="M742" s="711"/>
      <c r="N742" s="711"/>
      <c r="O742" s="711"/>
      <c r="P742" s="711"/>
      <c r="Q742" s="711"/>
      <c r="R742" s="711"/>
      <c r="S742" s="711"/>
      <c r="T742" s="711"/>
      <c r="U742" s="711"/>
      <c r="V742" s="711"/>
      <c r="W742" s="711"/>
      <c r="X742" s="711"/>
      <c r="Y742" s="711"/>
      <c r="Z742" s="711"/>
    </row>
    <row r="743" spans="1:26" ht="15">
      <c r="A743" s="711"/>
      <c r="B743" s="711"/>
      <c r="C743" s="711"/>
      <c r="D743" s="711"/>
      <c r="E743" s="711"/>
      <c r="F743" s="1216"/>
      <c r="G743" s="711"/>
      <c r="H743" s="711"/>
      <c r="I743" s="711"/>
      <c r="J743" s="711"/>
      <c r="K743" s="711"/>
      <c r="L743" s="711"/>
      <c r="M743" s="711"/>
      <c r="N743" s="711"/>
      <c r="O743" s="711"/>
      <c r="P743" s="711"/>
      <c r="Q743" s="711"/>
      <c r="R743" s="711"/>
      <c r="S743" s="711"/>
      <c r="T743" s="711"/>
      <c r="U743" s="711"/>
      <c r="V743" s="711"/>
      <c r="W743" s="711"/>
      <c r="X743" s="711"/>
      <c r="Y743" s="711"/>
      <c r="Z743" s="711"/>
    </row>
    <row r="744" spans="1:26" ht="15">
      <c r="A744" s="711"/>
      <c r="B744" s="711"/>
      <c r="C744" s="711"/>
      <c r="D744" s="711"/>
      <c r="E744" s="711"/>
      <c r="F744" s="1216"/>
      <c r="G744" s="711"/>
      <c r="H744" s="711"/>
      <c r="I744" s="711"/>
      <c r="J744" s="711"/>
      <c r="K744" s="711"/>
      <c r="L744" s="711"/>
      <c r="M744" s="711"/>
      <c r="N744" s="711"/>
      <c r="O744" s="711"/>
      <c r="P744" s="711"/>
      <c r="Q744" s="711"/>
      <c r="R744" s="711"/>
      <c r="S744" s="711"/>
      <c r="T744" s="711"/>
      <c r="U744" s="711"/>
      <c r="V744" s="711"/>
      <c r="W744" s="711"/>
      <c r="X744" s="711"/>
      <c r="Y744" s="711"/>
      <c r="Z744" s="711"/>
    </row>
    <row r="745" spans="1:26" ht="15">
      <c r="A745" s="711"/>
      <c r="B745" s="711"/>
      <c r="C745" s="711"/>
      <c r="D745" s="711"/>
      <c r="E745" s="711"/>
      <c r="F745" s="1216"/>
      <c r="G745" s="711"/>
      <c r="H745" s="711"/>
      <c r="I745" s="711"/>
      <c r="J745" s="711"/>
      <c r="K745" s="711"/>
      <c r="L745" s="711"/>
      <c r="M745" s="711"/>
      <c r="N745" s="711"/>
      <c r="O745" s="711"/>
      <c r="P745" s="711"/>
      <c r="Q745" s="711"/>
      <c r="R745" s="711"/>
      <c r="S745" s="711"/>
      <c r="T745" s="711"/>
      <c r="U745" s="711"/>
      <c r="V745" s="711"/>
      <c r="W745" s="711"/>
      <c r="X745" s="711"/>
      <c r="Y745" s="711"/>
      <c r="Z745" s="711"/>
    </row>
    <row r="746" spans="1:26" ht="15">
      <c r="A746" s="711"/>
      <c r="B746" s="711"/>
      <c r="C746" s="711"/>
      <c r="D746" s="711"/>
      <c r="E746" s="711"/>
      <c r="F746" s="1216"/>
      <c r="G746" s="711"/>
      <c r="H746" s="711"/>
      <c r="I746" s="711"/>
      <c r="J746" s="711"/>
      <c r="K746" s="711"/>
      <c r="L746" s="711"/>
      <c r="M746" s="711"/>
      <c r="N746" s="711"/>
      <c r="O746" s="711"/>
      <c r="P746" s="711"/>
      <c r="Q746" s="711"/>
      <c r="R746" s="711"/>
      <c r="S746" s="711"/>
      <c r="T746" s="711"/>
      <c r="U746" s="711"/>
      <c r="V746" s="711"/>
      <c r="W746" s="711"/>
      <c r="X746" s="711"/>
      <c r="Y746" s="711"/>
      <c r="Z746" s="711"/>
    </row>
    <row r="747" spans="1:26" ht="15">
      <c r="A747" s="711"/>
      <c r="B747" s="711"/>
      <c r="C747" s="711"/>
      <c r="D747" s="711"/>
      <c r="E747" s="711"/>
      <c r="F747" s="1216"/>
      <c r="G747" s="711"/>
      <c r="H747" s="711"/>
      <c r="I747" s="711"/>
      <c r="J747" s="711"/>
      <c r="K747" s="711"/>
      <c r="L747" s="711"/>
      <c r="M747" s="711"/>
      <c r="N747" s="711"/>
      <c r="O747" s="711"/>
      <c r="P747" s="711"/>
      <c r="Q747" s="711"/>
      <c r="R747" s="711"/>
      <c r="S747" s="711"/>
      <c r="T747" s="711"/>
      <c r="U747" s="711"/>
      <c r="V747" s="711"/>
      <c r="W747" s="711"/>
      <c r="X747" s="711"/>
      <c r="Y747" s="711"/>
      <c r="Z747" s="711"/>
    </row>
    <row r="748" spans="1:26" ht="15">
      <c r="A748" s="711"/>
      <c r="B748" s="711"/>
      <c r="C748" s="711"/>
      <c r="D748" s="711"/>
      <c r="E748" s="711"/>
      <c r="F748" s="1216"/>
      <c r="G748" s="711"/>
      <c r="H748" s="711"/>
      <c r="I748" s="711"/>
      <c r="J748" s="711"/>
      <c r="K748" s="711"/>
      <c r="L748" s="711"/>
      <c r="M748" s="711"/>
      <c r="N748" s="711"/>
      <c r="O748" s="711"/>
      <c r="P748" s="711"/>
      <c r="Q748" s="711"/>
      <c r="R748" s="711"/>
      <c r="S748" s="711"/>
      <c r="T748" s="711"/>
      <c r="U748" s="711"/>
      <c r="V748" s="711"/>
      <c r="W748" s="711"/>
      <c r="X748" s="711"/>
      <c r="Y748" s="711"/>
      <c r="Z748" s="711"/>
    </row>
    <row r="749" spans="1:26" ht="15">
      <c r="A749" s="711"/>
      <c r="B749" s="711"/>
      <c r="C749" s="711"/>
      <c r="D749" s="711"/>
      <c r="E749" s="711"/>
      <c r="F749" s="1216"/>
      <c r="G749" s="711"/>
      <c r="H749" s="711"/>
      <c r="I749" s="711"/>
      <c r="J749" s="711"/>
      <c r="K749" s="711"/>
      <c r="L749" s="711"/>
      <c r="M749" s="711"/>
      <c r="N749" s="711"/>
      <c r="O749" s="711"/>
      <c r="P749" s="711"/>
      <c r="Q749" s="711"/>
      <c r="R749" s="711"/>
      <c r="S749" s="711"/>
      <c r="T749" s="711"/>
      <c r="U749" s="711"/>
      <c r="V749" s="711"/>
      <c r="W749" s="711"/>
      <c r="X749" s="711"/>
      <c r="Y749" s="711"/>
      <c r="Z749" s="711"/>
    </row>
    <row r="750" spans="1:26" ht="15">
      <c r="A750" s="711"/>
      <c r="B750" s="711"/>
      <c r="C750" s="711"/>
      <c r="D750" s="711"/>
      <c r="E750" s="711"/>
      <c r="F750" s="1216"/>
      <c r="G750" s="711"/>
      <c r="H750" s="711"/>
      <c r="I750" s="711"/>
      <c r="J750" s="711"/>
      <c r="K750" s="711"/>
      <c r="L750" s="711"/>
      <c r="M750" s="711"/>
      <c r="N750" s="711"/>
      <c r="O750" s="711"/>
      <c r="P750" s="711"/>
      <c r="Q750" s="711"/>
      <c r="R750" s="711"/>
      <c r="S750" s="711"/>
      <c r="T750" s="711"/>
      <c r="U750" s="711"/>
      <c r="V750" s="711"/>
      <c r="W750" s="711"/>
      <c r="X750" s="711"/>
      <c r="Y750" s="711"/>
      <c r="Z750" s="711"/>
    </row>
    <row r="751" spans="1:26" ht="15">
      <c r="A751" s="711"/>
      <c r="B751" s="711"/>
      <c r="C751" s="711"/>
      <c r="D751" s="711"/>
      <c r="E751" s="711"/>
      <c r="F751" s="1216"/>
      <c r="G751" s="711"/>
      <c r="H751" s="711"/>
      <c r="I751" s="711"/>
      <c r="J751" s="711"/>
      <c r="K751" s="711"/>
      <c r="L751" s="711"/>
      <c r="M751" s="711"/>
      <c r="N751" s="711"/>
      <c r="O751" s="711"/>
      <c r="P751" s="711"/>
      <c r="Q751" s="711"/>
      <c r="R751" s="711"/>
      <c r="S751" s="711"/>
      <c r="T751" s="711"/>
      <c r="U751" s="711"/>
      <c r="V751" s="711"/>
      <c r="W751" s="711"/>
      <c r="X751" s="711"/>
      <c r="Y751" s="711"/>
      <c r="Z751" s="711"/>
    </row>
    <row r="752" spans="1:26" ht="15">
      <c r="A752" s="711"/>
      <c r="B752" s="711"/>
      <c r="C752" s="711"/>
      <c r="D752" s="711"/>
      <c r="E752" s="711"/>
      <c r="F752" s="1216"/>
      <c r="G752" s="711"/>
      <c r="H752" s="711"/>
      <c r="I752" s="711"/>
      <c r="J752" s="711"/>
      <c r="K752" s="711"/>
      <c r="L752" s="711"/>
      <c r="M752" s="711"/>
      <c r="N752" s="711"/>
      <c r="O752" s="711"/>
      <c r="P752" s="711"/>
      <c r="Q752" s="711"/>
      <c r="R752" s="711"/>
      <c r="S752" s="711"/>
      <c r="T752" s="711"/>
      <c r="U752" s="711"/>
      <c r="V752" s="711"/>
      <c r="W752" s="711"/>
      <c r="X752" s="711"/>
      <c r="Y752" s="711"/>
      <c r="Z752" s="711"/>
    </row>
    <row r="753" spans="1:26" ht="15">
      <c r="A753" s="711"/>
      <c r="B753" s="711"/>
      <c r="C753" s="711"/>
      <c r="D753" s="711"/>
      <c r="E753" s="711"/>
      <c r="F753" s="1216"/>
      <c r="G753" s="711"/>
      <c r="H753" s="711"/>
      <c r="I753" s="711"/>
      <c r="J753" s="711"/>
      <c r="K753" s="711"/>
      <c r="L753" s="711"/>
      <c r="M753" s="711"/>
      <c r="N753" s="711"/>
      <c r="O753" s="711"/>
      <c r="P753" s="711"/>
      <c r="Q753" s="711"/>
      <c r="R753" s="711"/>
      <c r="S753" s="711"/>
      <c r="T753" s="711"/>
      <c r="U753" s="711"/>
      <c r="V753" s="711"/>
      <c r="W753" s="711"/>
      <c r="X753" s="711"/>
      <c r="Y753" s="711"/>
      <c r="Z753" s="711"/>
    </row>
    <row r="754" spans="1:26" ht="15">
      <c r="A754" s="711"/>
      <c r="B754" s="711"/>
      <c r="C754" s="711"/>
      <c r="D754" s="711"/>
      <c r="E754" s="711"/>
      <c r="F754" s="1216"/>
      <c r="G754" s="711"/>
      <c r="H754" s="711"/>
      <c r="I754" s="711"/>
      <c r="J754" s="711"/>
      <c r="K754" s="711"/>
      <c r="L754" s="711"/>
      <c r="M754" s="711"/>
      <c r="N754" s="711"/>
      <c r="O754" s="711"/>
      <c r="P754" s="711"/>
      <c r="Q754" s="711"/>
      <c r="R754" s="711"/>
      <c r="S754" s="711"/>
      <c r="T754" s="711"/>
      <c r="U754" s="711"/>
      <c r="V754" s="711"/>
      <c r="W754" s="711"/>
      <c r="X754" s="711"/>
      <c r="Y754" s="711"/>
      <c r="Z754" s="711"/>
    </row>
    <row r="755" spans="1:26" ht="15">
      <c r="A755" s="711"/>
      <c r="B755" s="711"/>
      <c r="C755" s="711"/>
      <c r="D755" s="711"/>
      <c r="E755" s="711"/>
      <c r="F755" s="1216"/>
      <c r="G755" s="711"/>
      <c r="H755" s="711"/>
      <c r="I755" s="711"/>
      <c r="J755" s="711"/>
      <c r="K755" s="711"/>
      <c r="L755" s="711"/>
      <c r="M755" s="711"/>
      <c r="N755" s="711"/>
      <c r="O755" s="711"/>
      <c r="P755" s="711"/>
      <c r="Q755" s="711"/>
      <c r="R755" s="711"/>
      <c r="S755" s="711"/>
      <c r="T755" s="711"/>
      <c r="U755" s="711"/>
      <c r="V755" s="711"/>
      <c r="W755" s="711"/>
      <c r="X755" s="711"/>
      <c r="Y755" s="711"/>
      <c r="Z755" s="711"/>
    </row>
    <row r="756" spans="1:26" ht="15">
      <c r="A756" s="711"/>
      <c r="B756" s="711"/>
      <c r="C756" s="711"/>
      <c r="D756" s="711"/>
      <c r="E756" s="711"/>
      <c r="F756" s="1216"/>
      <c r="G756" s="711"/>
      <c r="H756" s="711"/>
      <c r="I756" s="711"/>
      <c r="J756" s="711"/>
      <c r="K756" s="711"/>
      <c r="L756" s="711"/>
      <c r="M756" s="711"/>
      <c r="N756" s="711"/>
      <c r="O756" s="711"/>
      <c r="P756" s="711"/>
      <c r="Q756" s="711"/>
      <c r="R756" s="711"/>
      <c r="S756" s="711"/>
      <c r="T756" s="711"/>
      <c r="U756" s="711"/>
      <c r="V756" s="711"/>
      <c r="W756" s="711"/>
      <c r="X756" s="711"/>
      <c r="Y756" s="711"/>
      <c r="Z756" s="711"/>
    </row>
    <row r="757" spans="1:26" ht="15">
      <c r="A757" s="711"/>
      <c r="B757" s="711"/>
      <c r="C757" s="711"/>
      <c r="D757" s="711"/>
      <c r="E757" s="711"/>
      <c r="F757" s="1216"/>
      <c r="G757" s="711"/>
      <c r="H757" s="711"/>
      <c r="I757" s="711"/>
      <c r="J757" s="711"/>
      <c r="K757" s="711"/>
      <c r="L757" s="711"/>
      <c r="M757" s="711"/>
      <c r="N757" s="711"/>
      <c r="O757" s="711"/>
      <c r="P757" s="711"/>
      <c r="Q757" s="711"/>
      <c r="R757" s="711"/>
      <c r="S757" s="711"/>
      <c r="T757" s="711"/>
      <c r="U757" s="711"/>
      <c r="V757" s="711"/>
      <c r="W757" s="711"/>
      <c r="X757" s="711"/>
      <c r="Y757" s="711"/>
      <c r="Z757" s="711"/>
    </row>
    <row r="758" spans="1:26" ht="15">
      <c r="A758" s="711"/>
      <c r="B758" s="711"/>
      <c r="C758" s="711"/>
      <c r="D758" s="711"/>
      <c r="E758" s="711"/>
      <c r="F758" s="1216"/>
      <c r="G758" s="711"/>
      <c r="H758" s="711"/>
      <c r="I758" s="711"/>
      <c r="J758" s="711"/>
      <c r="K758" s="711"/>
      <c r="L758" s="711"/>
      <c r="M758" s="711"/>
      <c r="N758" s="711"/>
      <c r="O758" s="711"/>
      <c r="P758" s="711"/>
      <c r="Q758" s="711"/>
      <c r="R758" s="711"/>
      <c r="S758" s="711"/>
      <c r="T758" s="711"/>
      <c r="U758" s="711"/>
      <c r="V758" s="711"/>
      <c r="W758" s="711"/>
      <c r="X758" s="711"/>
      <c r="Y758" s="711"/>
      <c r="Z758" s="711"/>
    </row>
    <row r="759" spans="1:26" ht="15">
      <c r="A759" s="711"/>
      <c r="B759" s="711"/>
      <c r="C759" s="711"/>
      <c r="D759" s="711"/>
      <c r="E759" s="711"/>
      <c r="F759" s="1216"/>
      <c r="G759" s="711"/>
      <c r="H759" s="711"/>
      <c r="I759" s="711"/>
      <c r="J759" s="711"/>
      <c r="K759" s="711"/>
      <c r="L759" s="711"/>
      <c r="M759" s="711"/>
      <c r="N759" s="711"/>
      <c r="O759" s="711"/>
      <c r="P759" s="711"/>
      <c r="Q759" s="711"/>
      <c r="R759" s="711"/>
      <c r="S759" s="711"/>
      <c r="T759" s="711"/>
      <c r="U759" s="711"/>
      <c r="V759" s="711"/>
      <c r="W759" s="711"/>
      <c r="X759" s="711"/>
      <c r="Y759" s="711"/>
      <c r="Z759" s="711"/>
    </row>
    <row r="760" spans="1:26" ht="15">
      <c r="A760" s="711"/>
      <c r="B760" s="711"/>
      <c r="C760" s="711"/>
      <c r="D760" s="711"/>
      <c r="E760" s="711"/>
      <c r="F760" s="1216"/>
      <c r="G760" s="711"/>
      <c r="H760" s="711"/>
      <c r="I760" s="711"/>
      <c r="J760" s="711"/>
      <c r="K760" s="711"/>
      <c r="L760" s="711"/>
      <c r="M760" s="711"/>
      <c r="N760" s="711"/>
      <c r="O760" s="711"/>
      <c r="P760" s="711"/>
      <c r="Q760" s="711"/>
      <c r="R760" s="711"/>
      <c r="S760" s="711"/>
      <c r="T760" s="711"/>
      <c r="U760" s="711"/>
      <c r="V760" s="711"/>
      <c r="W760" s="711"/>
      <c r="X760" s="711"/>
      <c r="Y760" s="711"/>
      <c r="Z760" s="711"/>
    </row>
    <row r="761" spans="1:26" ht="15">
      <c r="A761" s="711"/>
      <c r="B761" s="711"/>
      <c r="C761" s="711"/>
      <c r="D761" s="711"/>
      <c r="E761" s="711"/>
      <c r="F761" s="1216"/>
      <c r="G761" s="711"/>
      <c r="H761" s="711"/>
      <c r="I761" s="711"/>
      <c r="J761" s="711"/>
      <c r="K761" s="711"/>
      <c r="L761" s="711"/>
      <c r="M761" s="711"/>
      <c r="N761" s="711"/>
      <c r="O761" s="711"/>
      <c r="P761" s="711"/>
      <c r="Q761" s="711"/>
      <c r="R761" s="711"/>
      <c r="S761" s="711"/>
      <c r="T761" s="711"/>
      <c r="U761" s="711"/>
      <c r="V761" s="711"/>
      <c r="W761" s="711"/>
      <c r="X761" s="711"/>
      <c r="Y761" s="711"/>
      <c r="Z761" s="711"/>
    </row>
    <row r="762" spans="1:26" ht="15">
      <c r="A762" s="711"/>
      <c r="B762" s="711"/>
      <c r="C762" s="711"/>
      <c r="D762" s="711"/>
      <c r="E762" s="711"/>
      <c r="F762" s="1216"/>
      <c r="G762" s="711"/>
      <c r="H762" s="711"/>
      <c r="I762" s="711"/>
      <c r="J762" s="711"/>
      <c r="K762" s="711"/>
      <c r="L762" s="711"/>
      <c r="M762" s="711"/>
      <c r="N762" s="711"/>
      <c r="O762" s="711"/>
      <c r="P762" s="711"/>
      <c r="Q762" s="711"/>
      <c r="R762" s="711"/>
      <c r="S762" s="711"/>
      <c r="T762" s="711"/>
      <c r="U762" s="711"/>
      <c r="V762" s="711"/>
      <c r="W762" s="711"/>
      <c r="X762" s="711"/>
      <c r="Y762" s="711"/>
      <c r="Z762" s="711"/>
    </row>
    <row r="763" spans="1:26" ht="15">
      <c r="A763" s="711"/>
      <c r="B763" s="711"/>
      <c r="C763" s="711"/>
      <c r="D763" s="711"/>
      <c r="E763" s="711"/>
      <c r="F763" s="1216"/>
      <c r="G763" s="711"/>
      <c r="H763" s="711"/>
      <c r="I763" s="711"/>
      <c r="J763" s="711"/>
      <c r="K763" s="711"/>
      <c r="L763" s="711"/>
      <c r="M763" s="711"/>
      <c r="N763" s="711"/>
      <c r="O763" s="711"/>
      <c r="P763" s="711"/>
      <c r="Q763" s="711"/>
      <c r="R763" s="711"/>
      <c r="S763" s="711"/>
      <c r="T763" s="711"/>
      <c r="U763" s="711"/>
      <c r="V763" s="711"/>
      <c r="W763" s="711"/>
      <c r="X763" s="711"/>
      <c r="Y763" s="711"/>
      <c r="Z763" s="711"/>
    </row>
    <row r="764" spans="1:26" ht="15">
      <c r="A764" s="711"/>
      <c r="B764" s="711"/>
      <c r="C764" s="711"/>
      <c r="D764" s="711"/>
      <c r="E764" s="711"/>
      <c r="F764" s="1216"/>
      <c r="G764" s="711"/>
      <c r="H764" s="711"/>
      <c r="I764" s="711"/>
      <c r="J764" s="711"/>
      <c r="K764" s="711"/>
      <c r="L764" s="711"/>
      <c r="M764" s="711"/>
      <c r="N764" s="711"/>
      <c r="O764" s="711"/>
      <c r="P764" s="711"/>
      <c r="Q764" s="711"/>
      <c r="R764" s="711"/>
      <c r="S764" s="711"/>
      <c r="T764" s="711"/>
      <c r="U764" s="711"/>
      <c r="V764" s="711"/>
      <c r="W764" s="711"/>
      <c r="X764" s="711"/>
      <c r="Y764" s="711"/>
      <c r="Z764" s="711"/>
    </row>
    <row r="765" spans="1:26" ht="15">
      <c r="A765" s="711"/>
      <c r="B765" s="711"/>
      <c r="C765" s="711"/>
      <c r="D765" s="711"/>
      <c r="E765" s="711"/>
      <c r="F765" s="1216"/>
      <c r="G765" s="711"/>
      <c r="H765" s="711"/>
      <c r="I765" s="711"/>
      <c r="J765" s="711"/>
      <c r="K765" s="711"/>
      <c r="L765" s="711"/>
      <c r="M765" s="711"/>
      <c r="N765" s="711"/>
      <c r="O765" s="711"/>
      <c r="P765" s="711"/>
      <c r="Q765" s="711"/>
      <c r="R765" s="711"/>
      <c r="S765" s="711"/>
      <c r="T765" s="711"/>
      <c r="U765" s="711"/>
      <c r="V765" s="711"/>
      <c r="W765" s="711"/>
      <c r="X765" s="711"/>
      <c r="Y765" s="711"/>
      <c r="Z765" s="711"/>
    </row>
    <row r="766" spans="1:26" ht="15">
      <c r="A766" s="711"/>
      <c r="B766" s="711"/>
      <c r="C766" s="711"/>
      <c r="D766" s="711"/>
      <c r="E766" s="711"/>
      <c r="F766" s="1216"/>
      <c r="G766" s="711"/>
      <c r="H766" s="711"/>
      <c r="I766" s="711"/>
      <c r="J766" s="711"/>
      <c r="K766" s="711"/>
      <c r="L766" s="711"/>
      <c r="M766" s="711"/>
      <c r="N766" s="711"/>
      <c r="O766" s="711"/>
      <c r="P766" s="711"/>
      <c r="Q766" s="711"/>
      <c r="R766" s="711"/>
      <c r="S766" s="711"/>
      <c r="T766" s="711"/>
      <c r="U766" s="711"/>
      <c r="V766" s="711"/>
      <c r="W766" s="711"/>
      <c r="X766" s="711"/>
      <c r="Y766" s="711"/>
      <c r="Z766" s="711"/>
    </row>
    <row r="767" spans="1:26" ht="15">
      <c r="A767" s="711"/>
      <c r="B767" s="711"/>
      <c r="C767" s="711"/>
      <c r="D767" s="711"/>
      <c r="E767" s="711"/>
      <c r="F767" s="1216"/>
      <c r="G767" s="711"/>
      <c r="H767" s="711"/>
      <c r="I767" s="711"/>
      <c r="J767" s="711"/>
      <c r="K767" s="711"/>
      <c r="L767" s="711"/>
      <c r="M767" s="711"/>
      <c r="N767" s="711"/>
      <c r="O767" s="711"/>
      <c r="P767" s="711"/>
      <c r="Q767" s="711"/>
      <c r="R767" s="711"/>
      <c r="S767" s="711"/>
      <c r="T767" s="711"/>
      <c r="U767" s="711"/>
      <c r="V767" s="711"/>
      <c r="W767" s="711"/>
      <c r="X767" s="711"/>
      <c r="Y767" s="711"/>
      <c r="Z767" s="711"/>
    </row>
    <row r="768" spans="1:26" ht="15">
      <c r="A768" s="711"/>
      <c r="B768" s="711"/>
      <c r="C768" s="711"/>
      <c r="D768" s="711"/>
      <c r="E768" s="711"/>
      <c r="F768" s="1216"/>
      <c r="G768" s="711"/>
      <c r="H768" s="711"/>
      <c r="I768" s="711"/>
      <c r="J768" s="711"/>
      <c r="K768" s="711"/>
      <c r="L768" s="711"/>
      <c r="M768" s="711"/>
      <c r="N768" s="711"/>
      <c r="O768" s="711"/>
      <c r="P768" s="711"/>
      <c r="Q768" s="711"/>
      <c r="R768" s="711"/>
      <c r="S768" s="711"/>
      <c r="T768" s="711"/>
      <c r="U768" s="711"/>
      <c r="V768" s="711"/>
      <c r="W768" s="711"/>
      <c r="X768" s="711"/>
      <c r="Y768" s="711"/>
      <c r="Z768" s="711"/>
    </row>
    <row r="769" spans="1:26" ht="15">
      <c r="A769" s="711"/>
      <c r="B769" s="711"/>
      <c r="C769" s="711"/>
      <c r="D769" s="711"/>
      <c r="E769" s="711"/>
      <c r="F769" s="1216"/>
      <c r="G769" s="711"/>
      <c r="H769" s="711"/>
      <c r="I769" s="711"/>
      <c r="J769" s="711"/>
      <c r="K769" s="711"/>
      <c r="L769" s="711"/>
      <c r="M769" s="711"/>
      <c r="N769" s="711"/>
      <c r="O769" s="711"/>
      <c r="P769" s="711"/>
      <c r="Q769" s="711"/>
      <c r="R769" s="711"/>
      <c r="S769" s="711"/>
      <c r="T769" s="711"/>
      <c r="U769" s="711"/>
      <c r="V769" s="711"/>
      <c r="W769" s="711"/>
      <c r="X769" s="711"/>
      <c r="Y769" s="711"/>
      <c r="Z769" s="711"/>
    </row>
    <row r="770" spans="1:26" ht="15">
      <c r="A770" s="711"/>
      <c r="B770" s="711"/>
      <c r="C770" s="711"/>
      <c r="D770" s="711"/>
      <c r="E770" s="711"/>
      <c r="F770" s="1216"/>
      <c r="G770" s="711"/>
      <c r="H770" s="711"/>
      <c r="I770" s="711"/>
      <c r="J770" s="711"/>
      <c r="K770" s="711"/>
      <c r="L770" s="711"/>
      <c r="M770" s="711"/>
      <c r="N770" s="711"/>
      <c r="O770" s="711"/>
      <c r="P770" s="711"/>
      <c r="Q770" s="711"/>
      <c r="R770" s="711"/>
      <c r="S770" s="711"/>
      <c r="T770" s="711"/>
      <c r="U770" s="711"/>
      <c r="V770" s="711"/>
      <c r="W770" s="711"/>
      <c r="X770" s="711"/>
      <c r="Y770" s="711"/>
      <c r="Z770" s="711"/>
    </row>
    <row r="771" spans="1:26" ht="15">
      <c r="A771" s="711"/>
      <c r="B771" s="711"/>
      <c r="C771" s="711"/>
      <c r="D771" s="711"/>
      <c r="E771" s="711"/>
      <c r="F771" s="1216"/>
      <c r="G771" s="711"/>
      <c r="H771" s="711"/>
      <c r="I771" s="711"/>
      <c r="J771" s="711"/>
      <c r="K771" s="711"/>
      <c r="L771" s="711"/>
      <c r="M771" s="711"/>
      <c r="N771" s="711"/>
      <c r="O771" s="711"/>
      <c r="P771" s="711"/>
      <c r="Q771" s="711"/>
      <c r="R771" s="711"/>
      <c r="S771" s="711"/>
      <c r="T771" s="711"/>
      <c r="U771" s="711"/>
      <c r="V771" s="711"/>
      <c r="W771" s="711"/>
      <c r="X771" s="711"/>
      <c r="Y771" s="711"/>
      <c r="Z771" s="711"/>
    </row>
    <row r="772" spans="1:26" ht="15">
      <c r="A772" s="711"/>
      <c r="B772" s="711"/>
      <c r="C772" s="711"/>
      <c r="D772" s="711"/>
      <c r="E772" s="711"/>
      <c r="F772" s="1216"/>
      <c r="G772" s="711"/>
      <c r="H772" s="711"/>
      <c r="I772" s="711"/>
      <c r="J772" s="711"/>
      <c r="K772" s="711"/>
      <c r="L772" s="711"/>
      <c r="M772" s="711"/>
      <c r="N772" s="711"/>
      <c r="O772" s="711"/>
      <c r="P772" s="711"/>
      <c r="Q772" s="711"/>
      <c r="R772" s="711"/>
      <c r="S772" s="711"/>
      <c r="T772" s="711"/>
      <c r="U772" s="711"/>
      <c r="V772" s="711"/>
      <c r="W772" s="711"/>
      <c r="X772" s="711"/>
      <c r="Y772" s="711"/>
      <c r="Z772" s="711"/>
    </row>
    <row r="773" spans="1:26" ht="15">
      <c r="A773" s="711"/>
      <c r="B773" s="711"/>
      <c r="C773" s="711"/>
      <c r="D773" s="711"/>
      <c r="E773" s="711"/>
      <c r="F773" s="1216"/>
      <c r="G773" s="711"/>
      <c r="H773" s="711"/>
      <c r="I773" s="711"/>
      <c r="J773" s="711"/>
      <c r="K773" s="711"/>
      <c r="L773" s="711"/>
      <c r="M773" s="711"/>
      <c r="N773" s="711"/>
      <c r="O773" s="711"/>
      <c r="P773" s="711"/>
      <c r="Q773" s="711"/>
      <c r="R773" s="711"/>
      <c r="S773" s="711"/>
      <c r="T773" s="711"/>
      <c r="U773" s="711"/>
      <c r="V773" s="711"/>
      <c r="W773" s="711"/>
      <c r="X773" s="711"/>
      <c r="Y773" s="711"/>
      <c r="Z773" s="711"/>
    </row>
    <row r="774" spans="1:26" ht="15">
      <c r="A774" s="711"/>
      <c r="B774" s="711"/>
      <c r="C774" s="711"/>
      <c r="D774" s="711"/>
      <c r="E774" s="711"/>
      <c r="F774" s="1216"/>
      <c r="G774" s="711"/>
      <c r="H774" s="711"/>
      <c r="I774" s="711"/>
      <c r="J774" s="711"/>
      <c r="K774" s="711"/>
      <c r="L774" s="711"/>
      <c r="M774" s="711"/>
      <c r="N774" s="711"/>
      <c r="O774" s="711"/>
      <c r="P774" s="711"/>
      <c r="Q774" s="711"/>
      <c r="R774" s="711"/>
      <c r="S774" s="711"/>
      <c r="T774" s="711"/>
      <c r="U774" s="711"/>
      <c r="V774" s="711"/>
      <c r="W774" s="711"/>
      <c r="X774" s="711"/>
      <c r="Y774" s="711"/>
      <c r="Z774" s="711"/>
    </row>
    <row r="775" spans="1:26" ht="15">
      <c r="A775" s="711"/>
      <c r="B775" s="711"/>
      <c r="C775" s="711"/>
      <c r="D775" s="711"/>
      <c r="E775" s="711"/>
      <c r="F775" s="1216"/>
      <c r="G775" s="711"/>
      <c r="H775" s="711"/>
      <c r="I775" s="711"/>
      <c r="J775" s="711"/>
      <c r="K775" s="711"/>
      <c r="L775" s="711"/>
      <c r="M775" s="711"/>
      <c r="N775" s="711"/>
      <c r="O775" s="711"/>
      <c r="P775" s="711"/>
      <c r="Q775" s="711"/>
      <c r="R775" s="711"/>
      <c r="S775" s="711"/>
      <c r="T775" s="711"/>
      <c r="U775" s="711"/>
      <c r="V775" s="711"/>
      <c r="W775" s="711"/>
      <c r="X775" s="711"/>
      <c r="Y775" s="711"/>
      <c r="Z775" s="711"/>
    </row>
    <row r="776" spans="1:26" ht="15">
      <c r="A776" s="711"/>
      <c r="B776" s="711"/>
      <c r="C776" s="711"/>
      <c r="D776" s="711"/>
      <c r="E776" s="711"/>
      <c r="F776" s="1216"/>
      <c r="G776" s="711"/>
      <c r="H776" s="711"/>
      <c r="I776" s="711"/>
      <c r="J776" s="711"/>
      <c r="K776" s="711"/>
      <c r="L776" s="711"/>
      <c r="M776" s="711"/>
      <c r="N776" s="711"/>
      <c r="O776" s="711"/>
      <c r="P776" s="711"/>
      <c r="Q776" s="711"/>
      <c r="R776" s="711"/>
      <c r="S776" s="711"/>
      <c r="T776" s="711"/>
      <c r="U776" s="711"/>
      <c r="V776" s="711"/>
      <c r="W776" s="711"/>
      <c r="X776" s="711"/>
      <c r="Y776" s="711"/>
      <c r="Z776" s="711"/>
    </row>
    <row r="777" spans="1:26" ht="15">
      <c r="A777" s="711"/>
      <c r="B777" s="711"/>
      <c r="C777" s="711"/>
      <c r="D777" s="711"/>
      <c r="E777" s="711"/>
      <c r="F777" s="1216"/>
      <c r="G777" s="711"/>
      <c r="H777" s="711"/>
      <c r="I777" s="711"/>
      <c r="J777" s="711"/>
      <c r="K777" s="711"/>
      <c r="L777" s="711"/>
      <c r="M777" s="711"/>
      <c r="N777" s="711"/>
      <c r="O777" s="711"/>
      <c r="P777" s="711"/>
      <c r="Q777" s="711"/>
      <c r="R777" s="711"/>
      <c r="S777" s="711"/>
      <c r="T777" s="711"/>
      <c r="U777" s="711"/>
      <c r="V777" s="711"/>
      <c r="W777" s="711"/>
      <c r="X777" s="711"/>
      <c r="Y777" s="711"/>
      <c r="Z777" s="711"/>
    </row>
    <row r="778" spans="1:26" ht="15">
      <c r="A778" s="711"/>
      <c r="B778" s="711"/>
      <c r="C778" s="711"/>
      <c r="D778" s="711"/>
      <c r="E778" s="711"/>
      <c r="F778" s="1216"/>
      <c r="G778" s="711"/>
      <c r="H778" s="711"/>
      <c r="I778" s="711"/>
      <c r="J778" s="711"/>
      <c r="K778" s="711"/>
      <c r="L778" s="711"/>
      <c r="M778" s="711"/>
      <c r="N778" s="711"/>
      <c r="O778" s="711"/>
      <c r="P778" s="711"/>
      <c r="Q778" s="711"/>
      <c r="R778" s="711"/>
      <c r="S778" s="711"/>
      <c r="T778" s="711"/>
      <c r="U778" s="711"/>
      <c r="V778" s="711"/>
      <c r="W778" s="711"/>
      <c r="X778" s="711"/>
      <c r="Y778" s="711"/>
      <c r="Z778" s="711"/>
    </row>
    <row r="779" spans="1:26" ht="15">
      <c r="A779" s="711"/>
      <c r="B779" s="711"/>
      <c r="C779" s="711"/>
      <c r="D779" s="711"/>
      <c r="E779" s="711"/>
      <c r="F779" s="1216"/>
      <c r="G779" s="711"/>
      <c r="H779" s="711"/>
      <c r="I779" s="711"/>
      <c r="J779" s="711"/>
      <c r="K779" s="711"/>
      <c r="L779" s="711"/>
      <c r="M779" s="711"/>
      <c r="N779" s="711"/>
      <c r="O779" s="711"/>
      <c r="P779" s="711"/>
      <c r="Q779" s="711"/>
      <c r="R779" s="711"/>
      <c r="S779" s="711"/>
      <c r="T779" s="711"/>
      <c r="U779" s="711"/>
      <c r="V779" s="711"/>
      <c r="W779" s="711"/>
      <c r="X779" s="711"/>
      <c r="Y779" s="711"/>
      <c r="Z779" s="711"/>
    </row>
    <row r="780" spans="1:26" ht="15">
      <c r="A780" s="711"/>
      <c r="B780" s="711"/>
      <c r="C780" s="711"/>
      <c r="D780" s="711"/>
      <c r="E780" s="711"/>
      <c r="F780" s="1216"/>
      <c r="G780" s="711"/>
      <c r="H780" s="711"/>
      <c r="I780" s="711"/>
      <c r="J780" s="711"/>
      <c r="K780" s="711"/>
      <c r="L780" s="711"/>
      <c r="M780" s="711"/>
      <c r="N780" s="711"/>
      <c r="O780" s="711"/>
      <c r="P780" s="711"/>
      <c r="Q780" s="711"/>
      <c r="R780" s="711"/>
      <c r="S780" s="711"/>
      <c r="T780" s="711"/>
      <c r="U780" s="711"/>
      <c r="V780" s="711"/>
      <c r="W780" s="711"/>
      <c r="X780" s="711"/>
      <c r="Y780" s="711"/>
      <c r="Z780" s="711"/>
    </row>
    <row r="781" spans="1:26" ht="15">
      <c r="A781" s="711"/>
      <c r="B781" s="711"/>
      <c r="C781" s="711"/>
      <c r="D781" s="711"/>
      <c r="E781" s="711"/>
      <c r="F781" s="1216"/>
      <c r="G781" s="711"/>
      <c r="H781" s="711"/>
      <c r="I781" s="711"/>
      <c r="J781" s="711"/>
      <c r="K781" s="711"/>
      <c r="L781" s="711"/>
      <c r="M781" s="711"/>
      <c r="N781" s="711"/>
      <c r="O781" s="711"/>
      <c r="P781" s="711"/>
      <c r="Q781" s="711"/>
      <c r="R781" s="711"/>
      <c r="S781" s="711"/>
      <c r="T781" s="711"/>
      <c r="U781" s="711"/>
      <c r="V781" s="711"/>
      <c r="W781" s="711"/>
      <c r="X781" s="711"/>
      <c r="Y781" s="711"/>
      <c r="Z781" s="711"/>
    </row>
    <row r="782" spans="1:26" ht="15">
      <c r="A782" s="711"/>
      <c r="B782" s="711"/>
      <c r="C782" s="711"/>
      <c r="D782" s="711"/>
      <c r="E782" s="711"/>
      <c r="F782" s="1216"/>
      <c r="G782" s="711"/>
      <c r="H782" s="711"/>
      <c r="I782" s="711"/>
      <c r="J782" s="711"/>
      <c r="K782" s="711"/>
      <c r="L782" s="711"/>
      <c r="M782" s="711"/>
      <c r="N782" s="711"/>
      <c r="O782" s="711"/>
      <c r="P782" s="711"/>
      <c r="Q782" s="711"/>
      <c r="R782" s="711"/>
      <c r="S782" s="711"/>
      <c r="T782" s="711"/>
      <c r="U782" s="711"/>
      <c r="V782" s="711"/>
      <c r="W782" s="711"/>
      <c r="X782" s="711"/>
      <c r="Y782" s="711"/>
      <c r="Z782" s="711"/>
    </row>
    <row r="783" spans="1:26" ht="15">
      <c r="A783" s="711"/>
      <c r="B783" s="711"/>
      <c r="C783" s="711"/>
      <c r="D783" s="711"/>
      <c r="E783" s="711"/>
      <c r="F783" s="1216"/>
      <c r="G783" s="711"/>
      <c r="H783" s="711"/>
      <c r="I783" s="711"/>
      <c r="J783" s="711"/>
      <c r="K783" s="711"/>
      <c r="L783" s="711"/>
      <c r="M783" s="711"/>
      <c r="N783" s="711"/>
      <c r="O783" s="711"/>
      <c r="P783" s="711"/>
      <c r="Q783" s="711"/>
      <c r="R783" s="711"/>
      <c r="S783" s="711"/>
      <c r="T783" s="711"/>
      <c r="U783" s="711"/>
      <c r="V783" s="711"/>
      <c r="W783" s="711"/>
      <c r="X783" s="711"/>
      <c r="Y783" s="711"/>
      <c r="Z783" s="711"/>
    </row>
    <row r="784" spans="1:26" ht="15">
      <c r="A784" s="711"/>
      <c r="B784" s="711"/>
      <c r="C784" s="711"/>
      <c r="D784" s="711"/>
      <c r="E784" s="711"/>
      <c r="F784" s="1216"/>
      <c r="G784" s="711"/>
      <c r="H784" s="711"/>
      <c r="I784" s="711"/>
      <c r="J784" s="711"/>
      <c r="K784" s="711"/>
      <c r="L784" s="711"/>
      <c r="M784" s="711"/>
      <c r="N784" s="711"/>
      <c r="O784" s="711"/>
      <c r="P784" s="711"/>
      <c r="Q784" s="711"/>
      <c r="R784" s="711"/>
      <c r="S784" s="711"/>
      <c r="T784" s="711"/>
      <c r="U784" s="711"/>
      <c r="V784" s="711"/>
      <c r="W784" s="711"/>
      <c r="X784" s="711"/>
      <c r="Y784" s="711"/>
      <c r="Z784" s="711"/>
    </row>
    <row r="785" spans="1:26" ht="15">
      <c r="A785" s="711"/>
      <c r="B785" s="711"/>
      <c r="C785" s="711"/>
      <c r="D785" s="711"/>
      <c r="E785" s="711"/>
      <c r="F785" s="1216"/>
      <c r="G785" s="711"/>
      <c r="H785" s="711"/>
      <c r="I785" s="711"/>
      <c r="J785" s="711"/>
      <c r="K785" s="711"/>
      <c r="L785" s="711"/>
      <c r="M785" s="711"/>
      <c r="N785" s="711"/>
      <c r="O785" s="711"/>
      <c r="P785" s="711"/>
      <c r="Q785" s="711"/>
      <c r="R785" s="711"/>
      <c r="S785" s="711"/>
      <c r="T785" s="711"/>
      <c r="U785" s="711"/>
      <c r="V785" s="711"/>
      <c r="W785" s="711"/>
      <c r="X785" s="711"/>
      <c r="Y785" s="711"/>
      <c r="Z785" s="711"/>
    </row>
    <row r="786" spans="1:26" ht="15">
      <c r="A786" s="711"/>
      <c r="B786" s="711"/>
      <c r="C786" s="711"/>
      <c r="D786" s="711"/>
      <c r="E786" s="711"/>
      <c r="F786" s="1216"/>
      <c r="G786" s="711"/>
      <c r="H786" s="711"/>
      <c r="I786" s="711"/>
      <c r="J786" s="711"/>
      <c r="K786" s="711"/>
      <c r="L786" s="711"/>
      <c r="M786" s="711"/>
      <c r="N786" s="711"/>
      <c r="O786" s="711"/>
      <c r="P786" s="711"/>
      <c r="Q786" s="711"/>
      <c r="R786" s="711"/>
      <c r="S786" s="711"/>
      <c r="T786" s="711"/>
      <c r="U786" s="711"/>
      <c r="V786" s="711"/>
      <c r="W786" s="711"/>
      <c r="X786" s="711"/>
      <c r="Y786" s="711"/>
      <c r="Z786" s="711"/>
    </row>
    <row r="787" spans="1:26" ht="15">
      <c r="A787" s="711"/>
      <c r="B787" s="711"/>
      <c r="C787" s="711"/>
      <c r="D787" s="711"/>
      <c r="E787" s="711"/>
      <c r="F787" s="1216"/>
      <c r="G787" s="711"/>
      <c r="H787" s="711"/>
      <c r="I787" s="711"/>
      <c r="J787" s="711"/>
      <c r="K787" s="711"/>
      <c r="L787" s="711"/>
      <c r="M787" s="711"/>
      <c r="N787" s="711"/>
      <c r="O787" s="711"/>
      <c r="P787" s="711"/>
      <c r="Q787" s="711"/>
      <c r="R787" s="711"/>
      <c r="S787" s="711"/>
      <c r="T787" s="711"/>
      <c r="U787" s="711"/>
      <c r="V787" s="711"/>
      <c r="W787" s="711"/>
      <c r="X787" s="711"/>
      <c r="Y787" s="711"/>
      <c r="Z787" s="711"/>
    </row>
    <row r="788" spans="1:26" ht="15">
      <c r="A788" s="711"/>
      <c r="B788" s="711"/>
      <c r="C788" s="711"/>
      <c r="D788" s="711"/>
      <c r="E788" s="711"/>
      <c r="F788" s="1216"/>
      <c r="G788" s="711"/>
      <c r="H788" s="711"/>
      <c r="I788" s="711"/>
      <c r="J788" s="711"/>
      <c r="K788" s="711"/>
      <c r="L788" s="711"/>
      <c r="M788" s="711"/>
      <c r="N788" s="711"/>
      <c r="O788" s="711"/>
      <c r="P788" s="711"/>
      <c r="Q788" s="711"/>
      <c r="R788" s="711"/>
      <c r="S788" s="711"/>
      <c r="T788" s="711"/>
      <c r="U788" s="711"/>
      <c r="V788" s="711"/>
      <c r="W788" s="711"/>
      <c r="X788" s="711"/>
      <c r="Y788" s="711"/>
      <c r="Z788" s="711"/>
    </row>
    <row r="789" spans="1:26" ht="15">
      <c r="A789" s="711"/>
      <c r="B789" s="711"/>
      <c r="C789" s="711"/>
      <c r="D789" s="711"/>
      <c r="E789" s="711"/>
      <c r="F789" s="1216"/>
      <c r="G789" s="711"/>
      <c r="H789" s="711"/>
      <c r="I789" s="711"/>
      <c r="J789" s="711"/>
      <c r="K789" s="711"/>
      <c r="L789" s="711"/>
      <c r="M789" s="711"/>
      <c r="N789" s="711"/>
      <c r="O789" s="711"/>
      <c r="P789" s="711"/>
      <c r="Q789" s="711"/>
      <c r="R789" s="711"/>
      <c r="S789" s="711"/>
      <c r="T789" s="711"/>
      <c r="U789" s="711"/>
      <c r="V789" s="711"/>
      <c r="W789" s="711"/>
      <c r="X789" s="711"/>
      <c r="Y789" s="711"/>
      <c r="Z789" s="711"/>
    </row>
    <row r="790" spans="1:26" ht="15">
      <c r="A790" s="711"/>
      <c r="B790" s="711"/>
      <c r="C790" s="711"/>
      <c r="D790" s="711"/>
      <c r="E790" s="711"/>
      <c r="F790" s="1216"/>
      <c r="G790" s="711"/>
      <c r="H790" s="711"/>
      <c r="I790" s="711"/>
      <c r="J790" s="711"/>
      <c r="K790" s="711"/>
      <c r="L790" s="711"/>
      <c r="M790" s="711"/>
      <c r="N790" s="711"/>
      <c r="O790" s="711"/>
      <c r="P790" s="711"/>
      <c r="Q790" s="711"/>
      <c r="R790" s="711"/>
      <c r="S790" s="711"/>
      <c r="T790" s="711"/>
      <c r="U790" s="711"/>
      <c r="V790" s="711"/>
      <c r="W790" s="711"/>
      <c r="X790" s="711"/>
      <c r="Y790" s="711"/>
      <c r="Z790" s="711"/>
    </row>
    <row r="791" spans="1:26" ht="15">
      <c r="A791" s="711"/>
      <c r="B791" s="711"/>
      <c r="C791" s="711"/>
      <c r="D791" s="711"/>
      <c r="E791" s="711"/>
      <c r="F791" s="1216"/>
      <c r="G791" s="711"/>
      <c r="H791" s="711"/>
      <c r="I791" s="711"/>
      <c r="J791" s="711"/>
      <c r="K791" s="711"/>
      <c r="L791" s="711"/>
      <c r="M791" s="711"/>
      <c r="N791" s="711"/>
      <c r="O791" s="711"/>
      <c r="P791" s="711"/>
      <c r="Q791" s="711"/>
      <c r="R791" s="711"/>
      <c r="S791" s="711"/>
      <c r="T791" s="711"/>
      <c r="U791" s="711"/>
      <c r="V791" s="711"/>
      <c r="W791" s="711"/>
      <c r="X791" s="711"/>
      <c r="Y791" s="711"/>
      <c r="Z791" s="711"/>
    </row>
    <row r="792" spans="1:26" ht="15">
      <c r="A792" s="711"/>
      <c r="B792" s="711"/>
      <c r="C792" s="711"/>
      <c r="D792" s="711"/>
      <c r="E792" s="711"/>
      <c r="F792" s="1216"/>
      <c r="G792" s="711"/>
      <c r="H792" s="711"/>
      <c r="I792" s="711"/>
      <c r="J792" s="711"/>
      <c r="K792" s="711"/>
      <c r="L792" s="711"/>
      <c r="M792" s="711"/>
      <c r="N792" s="711"/>
      <c r="O792" s="711"/>
      <c r="P792" s="711"/>
      <c r="Q792" s="711"/>
      <c r="R792" s="711"/>
      <c r="S792" s="711"/>
      <c r="T792" s="711"/>
      <c r="U792" s="711"/>
      <c r="V792" s="711"/>
      <c r="W792" s="711"/>
      <c r="X792" s="711"/>
      <c r="Y792" s="711"/>
      <c r="Z792" s="711"/>
    </row>
    <row r="793" spans="1:26" ht="15">
      <c r="A793" s="711"/>
      <c r="B793" s="711"/>
      <c r="C793" s="711"/>
      <c r="D793" s="711"/>
      <c r="E793" s="711"/>
      <c r="F793" s="1216"/>
      <c r="G793" s="711"/>
      <c r="H793" s="711"/>
      <c r="I793" s="711"/>
      <c r="J793" s="711"/>
      <c r="K793" s="711"/>
      <c r="L793" s="711"/>
      <c r="M793" s="711"/>
      <c r="N793" s="711"/>
      <c r="O793" s="711"/>
      <c r="P793" s="711"/>
      <c r="Q793" s="711"/>
      <c r="R793" s="711"/>
      <c r="S793" s="711"/>
      <c r="T793" s="711"/>
      <c r="U793" s="711"/>
      <c r="V793" s="711"/>
      <c r="W793" s="711"/>
      <c r="X793" s="711"/>
      <c r="Y793" s="711"/>
      <c r="Z793" s="711"/>
    </row>
    <row r="794" spans="1:26" ht="15">
      <c r="A794" s="711"/>
      <c r="B794" s="711"/>
      <c r="C794" s="711"/>
      <c r="D794" s="711"/>
      <c r="E794" s="711"/>
      <c r="F794" s="1216"/>
      <c r="G794" s="711"/>
      <c r="H794" s="711"/>
      <c r="I794" s="711"/>
      <c r="J794" s="711"/>
      <c r="K794" s="711"/>
      <c r="L794" s="711"/>
      <c r="M794" s="711"/>
      <c r="N794" s="711"/>
      <c r="O794" s="711"/>
      <c r="P794" s="711"/>
      <c r="Q794" s="711"/>
      <c r="R794" s="711"/>
      <c r="S794" s="711"/>
      <c r="T794" s="711"/>
      <c r="U794" s="711"/>
      <c r="V794" s="711"/>
      <c r="W794" s="711"/>
      <c r="X794" s="711"/>
      <c r="Y794" s="711"/>
      <c r="Z794" s="711"/>
    </row>
    <row r="795" spans="1:26" ht="15">
      <c r="A795" s="711"/>
      <c r="B795" s="711"/>
      <c r="C795" s="711"/>
      <c r="D795" s="711"/>
      <c r="E795" s="711"/>
      <c r="F795" s="1216"/>
      <c r="G795" s="711"/>
      <c r="H795" s="711"/>
      <c r="I795" s="711"/>
      <c r="J795" s="711"/>
      <c r="K795" s="711"/>
      <c r="L795" s="711"/>
      <c r="M795" s="711"/>
      <c r="N795" s="711"/>
      <c r="O795" s="711"/>
      <c r="P795" s="711"/>
      <c r="Q795" s="711"/>
      <c r="R795" s="711"/>
      <c r="S795" s="711"/>
      <c r="T795" s="711"/>
      <c r="U795" s="711"/>
      <c r="V795" s="711"/>
      <c r="W795" s="711"/>
      <c r="X795" s="711"/>
      <c r="Y795" s="711"/>
      <c r="Z795" s="711"/>
    </row>
    <row r="796" spans="1:26" ht="15">
      <c r="A796" s="711"/>
      <c r="B796" s="711"/>
      <c r="C796" s="711"/>
      <c r="D796" s="711"/>
      <c r="E796" s="711"/>
      <c r="F796" s="1216"/>
      <c r="G796" s="711"/>
      <c r="H796" s="711"/>
      <c r="I796" s="711"/>
      <c r="J796" s="711"/>
      <c r="K796" s="711"/>
      <c r="L796" s="711"/>
      <c r="M796" s="711"/>
      <c r="N796" s="711"/>
      <c r="O796" s="711"/>
      <c r="P796" s="711"/>
      <c r="Q796" s="711"/>
      <c r="R796" s="711"/>
      <c r="S796" s="711"/>
      <c r="T796" s="711"/>
      <c r="U796" s="711"/>
      <c r="V796" s="711"/>
      <c r="W796" s="711"/>
      <c r="X796" s="711"/>
      <c r="Y796" s="711"/>
      <c r="Z796" s="711"/>
    </row>
    <row r="797" spans="1:26" ht="15">
      <c r="A797" s="711"/>
      <c r="B797" s="711"/>
      <c r="C797" s="711"/>
      <c r="D797" s="711"/>
      <c r="E797" s="711"/>
      <c r="F797" s="1216"/>
      <c r="G797" s="711"/>
      <c r="H797" s="711"/>
      <c r="I797" s="711"/>
      <c r="J797" s="711"/>
      <c r="K797" s="711"/>
      <c r="L797" s="711"/>
      <c r="M797" s="711"/>
      <c r="N797" s="711"/>
      <c r="O797" s="711"/>
      <c r="P797" s="711"/>
      <c r="Q797" s="711"/>
      <c r="R797" s="711"/>
      <c r="S797" s="711"/>
      <c r="T797" s="711"/>
      <c r="U797" s="711"/>
      <c r="V797" s="711"/>
      <c r="W797" s="711"/>
      <c r="X797" s="711"/>
      <c r="Y797" s="711"/>
      <c r="Z797" s="711"/>
    </row>
    <row r="798" spans="1:26" ht="15">
      <c r="A798" s="711"/>
      <c r="B798" s="711"/>
      <c r="C798" s="711"/>
      <c r="D798" s="711"/>
      <c r="E798" s="711"/>
      <c r="F798" s="1216"/>
      <c r="G798" s="711"/>
      <c r="H798" s="711"/>
      <c r="I798" s="711"/>
      <c r="J798" s="711"/>
      <c r="K798" s="711"/>
      <c r="L798" s="711"/>
      <c r="M798" s="711"/>
      <c r="N798" s="711"/>
      <c r="O798" s="711"/>
      <c r="P798" s="711"/>
      <c r="Q798" s="711"/>
      <c r="R798" s="711"/>
      <c r="S798" s="711"/>
      <c r="T798" s="711"/>
      <c r="U798" s="711"/>
      <c r="V798" s="711"/>
      <c r="W798" s="711"/>
      <c r="X798" s="711"/>
      <c r="Y798" s="711"/>
      <c r="Z798" s="711"/>
    </row>
    <row r="799" spans="1:26" ht="15">
      <c r="A799" s="711"/>
      <c r="B799" s="711"/>
      <c r="C799" s="711"/>
      <c r="D799" s="711"/>
      <c r="E799" s="711"/>
      <c r="F799" s="1216"/>
      <c r="G799" s="711"/>
      <c r="H799" s="711"/>
      <c r="I799" s="711"/>
      <c r="J799" s="711"/>
      <c r="K799" s="711"/>
      <c r="L799" s="711"/>
      <c r="M799" s="711"/>
      <c r="N799" s="711"/>
      <c r="O799" s="711"/>
      <c r="P799" s="711"/>
      <c r="Q799" s="711"/>
      <c r="R799" s="711"/>
      <c r="S799" s="711"/>
      <c r="T799" s="711"/>
      <c r="U799" s="711"/>
      <c r="V799" s="711"/>
      <c r="W799" s="711"/>
      <c r="X799" s="711"/>
      <c r="Y799" s="711"/>
      <c r="Z799" s="711"/>
    </row>
    <row r="800" spans="1:26" ht="15">
      <c r="A800" s="711"/>
      <c r="B800" s="711"/>
      <c r="C800" s="711"/>
      <c r="D800" s="711"/>
      <c r="E800" s="711"/>
      <c r="F800" s="1216"/>
      <c r="G800" s="711"/>
      <c r="H800" s="711"/>
      <c r="I800" s="711"/>
      <c r="J800" s="711"/>
      <c r="K800" s="711"/>
      <c r="L800" s="711"/>
      <c r="M800" s="711"/>
      <c r="N800" s="711"/>
      <c r="O800" s="711"/>
      <c r="P800" s="711"/>
      <c r="Q800" s="711"/>
      <c r="R800" s="711"/>
      <c r="S800" s="711"/>
      <c r="T800" s="711"/>
      <c r="U800" s="711"/>
      <c r="V800" s="711"/>
      <c r="W800" s="711"/>
      <c r="X800" s="711"/>
      <c r="Y800" s="711"/>
      <c r="Z800" s="711"/>
    </row>
    <row r="801" spans="1:26" ht="15">
      <c r="A801" s="711"/>
      <c r="B801" s="711"/>
      <c r="C801" s="711"/>
      <c r="D801" s="711"/>
      <c r="E801" s="711"/>
      <c r="F801" s="1216"/>
      <c r="G801" s="711"/>
      <c r="H801" s="711"/>
      <c r="I801" s="711"/>
      <c r="J801" s="711"/>
      <c r="K801" s="711"/>
      <c r="L801" s="711"/>
      <c r="M801" s="711"/>
      <c r="N801" s="711"/>
      <c r="O801" s="711"/>
      <c r="P801" s="711"/>
      <c r="Q801" s="711"/>
      <c r="R801" s="711"/>
      <c r="S801" s="711"/>
      <c r="T801" s="711"/>
      <c r="U801" s="711"/>
      <c r="V801" s="711"/>
      <c r="W801" s="711"/>
      <c r="X801" s="711"/>
      <c r="Y801" s="711"/>
      <c r="Z801" s="711"/>
    </row>
    <row r="802" spans="1:26" ht="15">
      <c r="A802" s="711"/>
      <c r="B802" s="711"/>
      <c r="C802" s="711"/>
      <c r="D802" s="711"/>
      <c r="E802" s="711"/>
      <c r="F802" s="1216"/>
      <c r="G802" s="711"/>
      <c r="H802" s="711"/>
      <c r="I802" s="711"/>
      <c r="J802" s="711"/>
      <c r="K802" s="711"/>
      <c r="L802" s="711"/>
      <c r="M802" s="711"/>
      <c r="N802" s="711"/>
      <c r="O802" s="711"/>
      <c r="P802" s="711"/>
      <c r="Q802" s="711"/>
      <c r="R802" s="711"/>
      <c r="S802" s="711"/>
      <c r="T802" s="711"/>
      <c r="U802" s="711"/>
      <c r="V802" s="711"/>
      <c r="W802" s="711"/>
      <c r="X802" s="711"/>
      <c r="Y802" s="711"/>
      <c r="Z802" s="711"/>
    </row>
    <row r="803" spans="1:26" ht="15">
      <c r="A803" s="711"/>
      <c r="B803" s="711"/>
      <c r="C803" s="711"/>
      <c r="D803" s="711"/>
      <c r="E803" s="711"/>
      <c r="F803" s="1216"/>
      <c r="G803" s="711"/>
      <c r="H803" s="711"/>
      <c r="I803" s="711"/>
      <c r="J803" s="711"/>
      <c r="K803" s="711"/>
      <c r="L803" s="711"/>
      <c r="M803" s="711"/>
      <c r="N803" s="711"/>
      <c r="O803" s="711"/>
      <c r="P803" s="711"/>
      <c r="Q803" s="711"/>
      <c r="R803" s="711"/>
      <c r="S803" s="711"/>
      <c r="T803" s="711"/>
      <c r="U803" s="711"/>
      <c r="V803" s="711"/>
      <c r="W803" s="711"/>
      <c r="X803" s="711"/>
      <c r="Y803" s="711"/>
      <c r="Z803" s="711"/>
    </row>
    <row r="804" spans="1:26" ht="15">
      <c r="A804" s="711"/>
      <c r="B804" s="711"/>
      <c r="C804" s="711"/>
      <c r="D804" s="711"/>
      <c r="E804" s="711"/>
      <c r="F804" s="1216"/>
      <c r="G804" s="711"/>
      <c r="H804" s="711"/>
      <c r="I804" s="711"/>
      <c r="J804" s="711"/>
      <c r="K804" s="711"/>
      <c r="L804" s="711"/>
      <c r="M804" s="711"/>
      <c r="N804" s="711"/>
      <c r="O804" s="711"/>
      <c r="P804" s="711"/>
      <c r="Q804" s="711"/>
      <c r="R804" s="711"/>
      <c r="S804" s="711"/>
      <c r="T804" s="711"/>
      <c r="U804" s="711"/>
      <c r="V804" s="711"/>
      <c r="W804" s="711"/>
      <c r="X804" s="711"/>
      <c r="Y804" s="711"/>
      <c r="Z804" s="711"/>
    </row>
    <row r="805" spans="1:26" ht="15">
      <c r="A805" s="711"/>
      <c r="B805" s="711"/>
      <c r="C805" s="711"/>
      <c r="D805" s="711"/>
      <c r="E805" s="711"/>
      <c r="F805" s="1216"/>
      <c r="G805" s="711"/>
      <c r="H805" s="711"/>
      <c r="I805" s="711"/>
      <c r="J805" s="711"/>
      <c r="K805" s="711"/>
      <c r="L805" s="711"/>
      <c r="M805" s="711"/>
      <c r="N805" s="711"/>
      <c r="O805" s="711"/>
      <c r="P805" s="711"/>
      <c r="Q805" s="711"/>
      <c r="R805" s="711"/>
      <c r="S805" s="711"/>
      <c r="T805" s="711"/>
      <c r="U805" s="711"/>
      <c r="V805" s="711"/>
      <c r="W805" s="711"/>
      <c r="X805" s="711"/>
      <c r="Y805" s="711"/>
      <c r="Z805" s="711"/>
    </row>
    <row r="806" spans="1:26" ht="15">
      <c r="A806" s="711"/>
      <c r="B806" s="711"/>
      <c r="C806" s="711"/>
      <c r="D806" s="711"/>
      <c r="E806" s="711"/>
      <c r="F806" s="1216"/>
      <c r="G806" s="711"/>
      <c r="H806" s="711"/>
      <c r="I806" s="711"/>
      <c r="J806" s="711"/>
      <c r="K806" s="711"/>
      <c r="L806" s="711"/>
      <c r="M806" s="711"/>
      <c r="N806" s="711"/>
      <c r="O806" s="711"/>
      <c r="P806" s="711"/>
      <c r="Q806" s="711"/>
      <c r="R806" s="711"/>
      <c r="S806" s="711"/>
      <c r="T806" s="711"/>
      <c r="U806" s="711"/>
      <c r="V806" s="711"/>
      <c r="W806" s="711"/>
      <c r="X806" s="711"/>
      <c r="Y806" s="711"/>
      <c r="Z806" s="711"/>
    </row>
    <row r="807" spans="1:26" ht="15">
      <c r="A807" s="711"/>
      <c r="B807" s="711"/>
      <c r="C807" s="711"/>
      <c r="D807" s="711"/>
      <c r="E807" s="711"/>
      <c r="F807" s="1216"/>
      <c r="G807" s="711"/>
      <c r="H807" s="711"/>
      <c r="I807" s="711"/>
      <c r="J807" s="711"/>
      <c r="K807" s="711"/>
      <c r="L807" s="711"/>
      <c r="M807" s="711"/>
      <c r="N807" s="711"/>
      <c r="O807" s="711"/>
      <c r="P807" s="711"/>
      <c r="Q807" s="711"/>
      <c r="R807" s="711"/>
      <c r="S807" s="711"/>
      <c r="T807" s="711"/>
      <c r="U807" s="711"/>
      <c r="V807" s="711"/>
      <c r="W807" s="711"/>
      <c r="X807" s="711"/>
      <c r="Y807" s="711"/>
      <c r="Z807" s="711"/>
    </row>
    <row r="808" spans="1:26" ht="15">
      <c r="A808" s="711"/>
      <c r="B808" s="711"/>
      <c r="C808" s="711"/>
      <c r="D808" s="711"/>
      <c r="E808" s="711"/>
      <c r="F808" s="1216"/>
      <c r="G808" s="711"/>
      <c r="H808" s="711"/>
      <c r="I808" s="711"/>
      <c r="J808" s="711"/>
      <c r="K808" s="711"/>
      <c r="L808" s="711"/>
      <c r="M808" s="711"/>
      <c r="N808" s="711"/>
      <c r="O808" s="711"/>
      <c r="P808" s="711"/>
      <c r="Q808" s="711"/>
      <c r="R808" s="711"/>
      <c r="S808" s="711"/>
      <c r="T808" s="711"/>
      <c r="U808" s="711"/>
      <c r="V808" s="711"/>
      <c r="W808" s="711"/>
      <c r="X808" s="711"/>
      <c r="Y808" s="711"/>
      <c r="Z808" s="711"/>
    </row>
    <row r="809" spans="1:26" ht="15">
      <c r="A809" s="711"/>
      <c r="B809" s="711"/>
      <c r="C809" s="711"/>
      <c r="D809" s="711"/>
      <c r="E809" s="711"/>
      <c r="F809" s="1216"/>
      <c r="G809" s="711"/>
      <c r="H809" s="711"/>
      <c r="I809" s="711"/>
      <c r="J809" s="711"/>
      <c r="K809" s="711"/>
      <c r="L809" s="711"/>
      <c r="M809" s="711"/>
      <c r="N809" s="711"/>
      <c r="O809" s="711"/>
      <c r="P809" s="711"/>
      <c r="Q809" s="711"/>
      <c r="R809" s="711"/>
      <c r="S809" s="711"/>
      <c r="T809" s="711"/>
      <c r="U809" s="711"/>
      <c r="V809" s="711"/>
      <c r="W809" s="711"/>
      <c r="X809" s="711"/>
      <c r="Y809" s="711"/>
      <c r="Z809" s="711"/>
    </row>
    <row r="810" spans="1:26" ht="15">
      <c r="A810" s="711"/>
      <c r="B810" s="711"/>
      <c r="C810" s="711"/>
      <c r="D810" s="711"/>
      <c r="E810" s="711"/>
      <c r="F810" s="1216"/>
      <c r="G810" s="711"/>
      <c r="H810" s="711"/>
      <c r="I810" s="711"/>
      <c r="J810" s="711"/>
      <c r="K810" s="711"/>
      <c r="L810" s="711"/>
      <c r="M810" s="711"/>
      <c r="N810" s="711"/>
      <c r="O810" s="711"/>
      <c r="P810" s="711"/>
      <c r="Q810" s="711"/>
      <c r="R810" s="711"/>
      <c r="S810" s="711"/>
      <c r="T810" s="711"/>
      <c r="U810" s="711"/>
      <c r="V810" s="711"/>
      <c r="W810" s="711"/>
      <c r="X810" s="711"/>
      <c r="Y810" s="711"/>
      <c r="Z810" s="711"/>
    </row>
    <row r="811" spans="1:26" ht="15">
      <c r="A811" s="711"/>
      <c r="B811" s="711"/>
      <c r="C811" s="711"/>
      <c r="D811" s="711"/>
      <c r="E811" s="711"/>
      <c r="F811" s="1216"/>
      <c r="G811" s="711"/>
      <c r="H811" s="711"/>
      <c r="I811" s="711"/>
      <c r="J811" s="711"/>
      <c r="K811" s="711"/>
      <c r="L811" s="711"/>
      <c r="M811" s="711"/>
      <c r="N811" s="711"/>
      <c r="O811" s="711"/>
      <c r="P811" s="711"/>
      <c r="Q811" s="711"/>
      <c r="R811" s="711"/>
      <c r="S811" s="711"/>
      <c r="T811" s="711"/>
      <c r="U811" s="711"/>
      <c r="V811" s="711"/>
      <c r="W811" s="711"/>
      <c r="X811" s="711"/>
      <c r="Y811" s="711"/>
      <c r="Z811" s="711"/>
    </row>
    <row r="812" spans="1:26" ht="15">
      <c r="A812" s="711"/>
      <c r="B812" s="711"/>
      <c r="C812" s="711"/>
      <c r="D812" s="711"/>
      <c r="E812" s="711"/>
      <c r="F812" s="1216"/>
      <c r="G812" s="711"/>
      <c r="H812" s="711"/>
      <c r="I812" s="711"/>
      <c r="J812" s="711"/>
      <c r="K812" s="711"/>
      <c r="L812" s="711"/>
      <c r="M812" s="711"/>
      <c r="N812" s="711"/>
      <c r="O812" s="711"/>
      <c r="P812" s="711"/>
      <c r="Q812" s="711"/>
      <c r="R812" s="711"/>
      <c r="S812" s="711"/>
      <c r="T812" s="711"/>
      <c r="U812" s="711"/>
      <c r="V812" s="711"/>
      <c r="W812" s="711"/>
      <c r="X812" s="711"/>
      <c r="Y812" s="711"/>
      <c r="Z812" s="711"/>
    </row>
    <row r="813" spans="1:26" ht="15">
      <c r="A813" s="711"/>
      <c r="B813" s="711"/>
      <c r="C813" s="711"/>
      <c r="D813" s="711"/>
      <c r="E813" s="711"/>
      <c r="F813" s="1216"/>
      <c r="G813" s="711"/>
      <c r="H813" s="711"/>
      <c r="I813" s="711"/>
      <c r="J813" s="711"/>
      <c r="K813" s="711"/>
      <c r="L813" s="711"/>
      <c r="M813" s="711"/>
      <c r="N813" s="711"/>
      <c r="O813" s="711"/>
      <c r="P813" s="711"/>
      <c r="Q813" s="711"/>
      <c r="R813" s="711"/>
      <c r="S813" s="711"/>
      <c r="T813" s="711"/>
      <c r="U813" s="711"/>
      <c r="V813" s="711"/>
      <c r="W813" s="711"/>
      <c r="X813" s="711"/>
      <c r="Y813" s="711"/>
      <c r="Z813" s="711"/>
    </row>
    <row r="814" spans="1:26" ht="15">
      <c r="A814" s="711"/>
      <c r="B814" s="711"/>
      <c r="C814" s="711"/>
      <c r="D814" s="711"/>
      <c r="E814" s="711"/>
      <c r="F814" s="1216"/>
      <c r="G814" s="711"/>
      <c r="H814" s="711"/>
      <c r="I814" s="711"/>
      <c r="J814" s="711"/>
      <c r="K814" s="711"/>
      <c r="L814" s="711"/>
      <c r="M814" s="711"/>
      <c r="N814" s="711"/>
      <c r="O814" s="711"/>
      <c r="P814" s="711"/>
      <c r="Q814" s="711"/>
      <c r="R814" s="711"/>
      <c r="S814" s="711"/>
      <c r="T814" s="711"/>
      <c r="U814" s="711"/>
      <c r="V814" s="711"/>
      <c r="W814" s="711"/>
      <c r="X814" s="711"/>
      <c r="Y814" s="711"/>
      <c r="Z814" s="711"/>
    </row>
    <row r="815" spans="1:26" ht="15">
      <c r="A815" s="711"/>
      <c r="B815" s="711"/>
      <c r="C815" s="711"/>
      <c r="D815" s="711"/>
      <c r="E815" s="711"/>
      <c r="F815" s="1216"/>
      <c r="G815" s="711"/>
      <c r="H815" s="711"/>
      <c r="I815" s="711"/>
      <c r="J815" s="711"/>
      <c r="K815" s="711"/>
      <c r="L815" s="711"/>
      <c r="M815" s="711"/>
      <c r="N815" s="711"/>
      <c r="O815" s="711"/>
      <c r="P815" s="711"/>
      <c r="Q815" s="711"/>
      <c r="R815" s="711"/>
      <c r="S815" s="711"/>
      <c r="T815" s="711"/>
      <c r="U815" s="711"/>
      <c r="V815" s="711"/>
      <c r="W815" s="711"/>
      <c r="X815" s="711"/>
      <c r="Y815" s="711"/>
      <c r="Z815" s="711"/>
    </row>
    <row r="816" spans="1:26" ht="15">
      <c r="A816" s="711"/>
      <c r="B816" s="711"/>
      <c r="C816" s="711"/>
      <c r="D816" s="711"/>
      <c r="E816" s="711"/>
      <c r="F816" s="1216"/>
      <c r="G816" s="711"/>
      <c r="H816" s="711"/>
      <c r="I816" s="711"/>
      <c r="J816" s="711"/>
      <c r="K816" s="711"/>
      <c r="L816" s="711"/>
      <c r="M816" s="711"/>
      <c r="N816" s="711"/>
      <c r="O816" s="711"/>
      <c r="P816" s="711"/>
      <c r="Q816" s="711"/>
      <c r="R816" s="711"/>
      <c r="S816" s="711"/>
      <c r="T816" s="711"/>
      <c r="U816" s="711"/>
      <c r="V816" s="711"/>
      <c r="W816" s="711"/>
      <c r="X816" s="711"/>
      <c r="Y816" s="711"/>
      <c r="Z816" s="711"/>
    </row>
    <row r="817" spans="1:26" ht="15">
      <c r="A817" s="711"/>
      <c r="B817" s="711"/>
      <c r="C817" s="711"/>
      <c r="D817" s="711"/>
      <c r="E817" s="711"/>
      <c r="F817" s="1216"/>
      <c r="G817" s="711"/>
      <c r="H817" s="711"/>
      <c r="I817" s="711"/>
      <c r="J817" s="711"/>
      <c r="K817" s="711"/>
      <c r="L817" s="711"/>
      <c r="M817" s="711"/>
      <c r="N817" s="711"/>
      <c r="O817" s="711"/>
      <c r="P817" s="711"/>
      <c r="Q817" s="711"/>
      <c r="R817" s="711"/>
      <c r="S817" s="711"/>
      <c r="T817" s="711"/>
      <c r="U817" s="711"/>
      <c r="V817" s="711"/>
      <c r="W817" s="711"/>
      <c r="X817" s="711"/>
      <c r="Y817" s="711"/>
      <c r="Z817" s="711"/>
    </row>
    <row r="818" spans="1:26" ht="15">
      <c r="A818" s="711"/>
      <c r="B818" s="711"/>
      <c r="C818" s="711"/>
      <c r="D818" s="711"/>
      <c r="E818" s="711"/>
      <c r="F818" s="1216"/>
      <c r="G818" s="711"/>
      <c r="H818" s="711"/>
      <c r="I818" s="711"/>
      <c r="J818" s="711"/>
      <c r="K818" s="711"/>
      <c r="L818" s="711"/>
      <c r="M818" s="711"/>
      <c r="N818" s="711"/>
      <c r="O818" s="711"/>
      <c r="P818" s="711"/>
      <c r="Q818" s="711"/>
      <c r="R818" s="711"/>
      <c r="S818" s="711"/>
      <c r="T818" s="711"/>
      <c r="U818" s="711"/>
      <c r="V818" s="711"/>
      <c r="W818" s="711"/>
      <c r="X818" s="711"/>
      <c r="Y818" s="711"/>
      <c r="Z818" s="711"/>
    </row>
    <row r="819" spans="1:26" ht="15">
      <c r="A819" s="711"/>
      <c r="B819" s="711"/>
      <c r="C819" s="711"/>
      <c r="D819" s="711"/>
      <c r="E819" s="711"/>
      <c r="F819" s="1216"/>
      <c r="G819" s="711"/>
      <c r="H819" s="711"/>
      <c r="I819" s="711"/>
      <c r="J819" s="711"/>
      <c r="K819" s="711"/>
      <c r="L819" s="711"/>
      <c r="M819" s="711"/>
      <c r="N819" s="711"/>
      <c r="O819" s="711"/>
      <c r="P819" s="711"/>
      <c r="Q819" s="711"/>
      <c r="R819" s="711"/>
      <c r="S819" s="711"/>
      <c r="T819" s="711"/>
      <c r="U819" s="711"/>
      <c r="V819" s="711"/>
      <c r="W819" s="711"/>
      <c r="X819" s="711"/>
      <c r="Y819" s="711"/>
      <c r="Z819" s="711"/>
    </row>
    <row r="820" spans="1:26" ht="15">
      <c r="A820" s="711"/>
      <c r="B820" s="711"/>
      <c r="C820" s="711"/>
      <c r="D820" s="711"/>
      <c r="E820" s="711"/>
      <c r="F820" s="1216"/>
      <c r="G820" s="711"/>
      <c r="H820" s="711"/>
      <c r="I820" s="711"/>
      <c r="J820" s="711"/>
      <c r="K820" s="711"/>
      <c r="L820" s="711"/>
      <c r="M820" s="711"/>
      <c r="N820" s="711"/>
      <c r="O820" s="711"/>
      <c r="P820" s="711"/>
      <c r="Q820" s="711"/>
      <c r="R820" s="711"/>
      <c r="S820" s="711"/>
      <c r="T820" s="711"/>
      <c r="U820" s="711"/>
      <c r="V820" s="711"/>
      <c r="W820" s="711"/>
      <c r="X820" s="711"/>
      <c r="Y820" s="711"/>
      <c r="Z820" s="711"/>
    </row>
    <row r="821" spans="1:26" ht="15">
      <c r="A821" s="711"/>
      <c r="B821" s="711"/>
      <c r="C821" s="711"/>
      <c r="D821" s="711"/>
      <c r="E821" s="711"/>
      <c r="F821" s="1216"/>
      <c r="G821" s="711"/>
      <c r="H821" s="711"/>
      <c r="I821" s="711"/>
      <c r="J821" s="711"/>
      <c r="K821" s="711"/>
      <c r="L821" s="711"/>
      <c r="M821" s="711"/>
      <c r="N821" s="711"/>
      <c r="O821" s="711"/>
      <c r="P821" s="711"/>
      <c r="Q821" s="711"/>
      <c r="R821" s="711"/>
      <c r="S821" s="711"/>
      <c r="T821" s="711"/>
      <c r="U821" s="711"/>
      <c r="V821" s="711"/>
      <c r="W821" s="711"/>
      <c r="X821" s="711"/>
      <c r="Y821" s="711"/>
      <c r="Z821" s="711"/>
    </row>
    <row r="822" spans="1:26" ht="15">
      <c r="A822" s="711"/>
      <c r="B822" s="711"/>
      <c r="C822" s="711"/>
      <c r="D822" s="711"/>
      <c r="E822" s="711"/>
      <c r="F822" s="1216"/>
      <c r="G822" s="711"/>
      <c r="H822" s="711"/>
      <c r="I822" s="711"/>
      <c r="J822" s="711"/>
      <c r="K822" s="711"/>
      <c r="L822" s="711"/>
      <c r="M822" s="711"/>
      <c r="N822" s="711"/>
      <c r="O822" s="711"/>
      <c r="P822" s="711"/>
      <c r="Q822" s="711"/>
      <c r="R822" s="711"/>
      <c r="S822" s="711"/>
      <c r="T822" s="711"/>
      <c r="U822" s="711"/>
      <c r="V822" s="711"/>
      <c r="W822" s="711"/>
      <c r="X822" s="711"/>
      <c r="Y822" s="711"/>
      <c r="Z822" s="711"/>
    </row>
    <row r="823" spans="1:26" ht="15">
      <c r="A823" s="711"/>
      <c r="B823" s="711"/>
      <c r="C823" s="711"/>
      <c r="D823" s="711"/>
      <c r="E823" s="711"/>
      <c r="F823" s="1216"/>
      <c r="G823" s="711"/>
      <c r="H823" s="711"/>
      <c r="I823" s="711"/>
      <c r="J823" s="711"/>
      <c r="K823" s="711"/>
      <c r="L823" s="711"/>
      <c r="M823" s="711"/>
      <c r="N823" s="711"/>
      <c r="O823" s="711"/>
      <c r="P823" s="711"/>
      <c r="Q823" s="711"/>
      <c r="R823" s="711"/>
      <c r="S823" s="711"/>
      <c r="T823" s="711"/>
      <c r="U823" s="711"/>
      <c r="V823" s="711"/>
      <c r="W823" s="711"/>
      <c r="X823" s="711"/>
      <c r="Y823" s="711"/>
      <c r="Z823" s="711"/>
    </row>
    <row r="824" spans="1:26" ht="15">
      <c r="A824" s="711"/>
      <c r="B824" s="711"/>
      <c r="C824" s="711"/>
      <c r="D824" s="711"/>
      <c r="E824" s="711"/>
      <c r="F824" s="1216"/>
      <c r="G824" s="711"/>
      <c r="H824" s="711"/>
      <c r="I824" s="711"/>
      <c r="J824" s="711"/>
      <c r="K824" s="711"/>
      <c r="L824" s="711"/>
      <c r="M824" s="711"/>
      <c r="N824" s="711"/>
      <c r="O824" s="711"/>
      <c r="P824" s="711"/>
      <c r="Q824" s="711"/>
      <c r="R824" s="711"/>
      <c r="S824" s="711"/>
      <c r="T824" s="711"/>
      <c r="U824" s="711"/>
      <c r="V824" s="711"/>
      <c r="W824" s="711"/>
      <c r="X824" s="711"/>
      <c r="Y824" s="711"/>
      <c r="Z824" s="711"/>
    </row>
    <row r="825" spans="1:26" ht="15">
      <c r="A825" s="711"/>
      <c r="B825" s="711"/>
      <c r="C825" s="711"/>
      <c r="D825" s="711"/>
      <c r="E825" s="711"/>
      <c r="F825" s="1216"/>
      <c r="G825" s="711"/>
      <c r="H825" s="711"/>
      <c r="I825" s="711"/>
      <c r="J825" s="711"/>
      <c r="K825" s="711"/>
      <c r="L825" s="711"/>
      <c r="M825" s="711"/>
      <c r="N825" s="711"/>
      <c r="O825" s="711"/>
      <c r="P825" s="711"/>
      <c r="Q825" s="711"/>
      <c r="R825" s="711"/>
      <c r="S825" s="711"/>
      <c r="T825" s="711"/>
      <c r="U825" s="711"/>
      <c r="V825" s="711"/>
      <c r="W825" s="711"/>
      <c r="X825" s="711"/>
      <c r="Y825" s="711"/>
      <c r="Z825" s="711"/>
    </row>
    <row r="826" spans="1:26" ht="15">
      <c r="A826" s="711"/>
      <c r="B826" s="711"/>
      <c r="C826" s="711"/>
      <c r="D826" s="711"/>
      <c r="E826" s="711"/>
      <c r="F826" s="1216"/>
      <c r="G826" s="711"/>
      <c r="H826" s="711"/>
      <c r="I826" s="711"/>
      <c r="J826" s="711"/>
      <c r="K826" s="711"/>
      <c r="L826" s="711"/>
      <c r="M826" s="711"/>
      <c r="N826" s="711"/>
      <c r="O826" s="711"/>
      <c r="P826" s="711"/>
      <c r="Q826" s="711"/>
      <c r="R826" s="711"/>
      <c r="S826" s="711"/>
      <c r="T826" s="711"/>
      <c r="U826" s="711"/>
      <c r="V826" s="711"/>
      <c r="W826" s="711"/>
      <c r="X826" s="711"/>
      <c r="Y826" s="711"/>
      <c r="Z826" s="711"/>
    </row>
    <row r="827" spans="1:26" ht="15">
      <c r="A827" s="711"/>
      <c r="B827" s="711"/>
      <c r="C827" s="711"/>
      <c r="D827" s="711"/>
      <c r="E827" s="711"/>
      <c r="F827" s="1216"/>
      <c r="G827" s="711"/>
      <c r="H827" s="711"/>
      <c r="I827" s="711"/>
      <c r="J827" s="711"/>
      <c r="K827" s="711"/>
      <c r="L827" s="711"/>
      <c r="M827" s="711"/>
      <c r="N827" s="711"/>
      <c r="O827" s="711"/>
      <c r="P827" s="711"/>
      <c r="Q827" s="711"/>
      <c r="R827" s="711"/>
      <c r="S827" s="711"/>
      <c r="T827" s="711"/>
      <c r="U827" s="711"/>
      <c r="V827" s="711"/>
      <c r="W827" s="711"/>
      <c r="X827" s="711"/>
      <c r="Y827" s="711"/>
      <c r="Z827" s="711"/>
    </row>
    <row r="828" spans="1:26" ht="15">
      <c r="A828" s="711"/>
      <c r="B828" s="711"/>
      <c r="C828" s="711"/>
      <c r="D828" s="711"/>
      <c r="E828" s="711"/>
      <c r="F828" s="1216"/>
      <c r="G828" s="711"/>
      <c r="H828" s="711"/>
      <c r="I828" s="711"/>
      <c r="J828" s="711"/>
      <c r="K828" s="711"/>
      <c r="L828" s="711"/>
      <c r="M828" s="711"/>
      <c r="N828" s="711"/>
      <c r="O828" s="711"/>
      <c r="P828" s="711"/>
      <c r="Q828" s="711"/>
      <c r="R828" s="711"/>
      <c r="S828" s="711"/>
      <c r="T828" s="711"/>
      <c r="U828" s="711"/>
      <c r="V828" s="711"/>
      <c r="W828" s="711"/>
      <c r="X828" s="711"/>
      <c r="Y828" s="711"/>
      <c r="Z828" s="711"/>
    </row>
    <row r="829" spans="1:26" ht="15">
      <c r="A829" s="711"/>
      <c r="B829" s="711"/>
      <c r="C829" s="711"/>
      <c r="D829" s="711"/>
      <c r="E829" s="711"/>
      <c r="F829" s="1216"/>
      <c r="G829" s="711"/>
      <c r="H829" s="711"/>
      <c r="I829" s="711"/>
      <c r="J829" s="711"/>
      <c r="K829" s="711"/>
      <c r="L829" s="711"/>
      <c r="M829" s="711"/>
      <c r="N829" s="711"/>
      <c r="O829" s="711"/>
      <c r="P829" s="711"/>
      <c r="Q829" s="711"/>
      <c r="R829" s="711"/>
      <c r="S829" s="711"/>
      <c r="T829" s="711"/>
      <c r="U829" s="711"/>
      <c r="V829" s="711"/>
      <c r="W829" s="711"/>
      <c r="X829" s="711"/>
      <c r="Y829" s="711"/>
      <c r="Z829" s="711"/>
    </row>
    <row r="830" spans="1:26" ht="15">
      <c r="A830" s="711"/>
      <c r="B830" s="711"/>
      <c r="C830" s="711"/>
      <c r="D830" s="711"/>
      <c r="E830" s="711"/>
      <c r="F830" s="1216"/>
      <c r="G830" s="711"/>
      <c r="H830" s="711"/>
      <c r="I830" s="711"/>
      <c r="J830" s="711"/>
      <c r="K830" s="711"/>
      <c r="L830" s="711"/>
      <c r="M830" s="711"/>
      <c r="N830" s="711"/>
      <c r="O830" s="711"/>
      <c r="P830" s="711"/>
      <c r="Q830" s="711"/>
      <c r="R830" s="711"/>
      <c r="S830" s="711"/>
      <c r="T830" s="711"/>
      <c r="U830" s="711"/>
      <c r="V830" s="711"/>
      <c r="W830" s="711"/>
      <c r="X830" s="711"/>
      <c r="Y830" s="711"/>
      <c r="Z830" s="711"/>
    </row>
    <row r="831" spans="1:26" ht="15">
      <c r="A831" s="711"/>
      <c r="B831" s="711"/>
      <c r="C831" s="711"/>
      <c r="D831" s="711"/>
      <c r="E831" s="711"/>
      <c r="F831" s="1216"/>
      <c r="G831" s="711"/>
      <c r="H831" s="711"/>
      <c r="I831" s="711"/>
      <c r="J831" s="711"/>
      <c r="K831" s="711"/>
      <c r="L831" s="711"/>
      <c r="M831" s="711"/>
      <c r="N831" s="711"/>
      <c r="O831" s="711"/>
      <c r="P831" s="711"/>
      <c r="Q831" s="711"/>
      <c r="R831" s="711"/>
      <c r="S831" s="711"/>
      <c r="T831" s="711"/>
      <c r="U831" s="711"/>
      <c r="V831" s="711"/>
      <c r="W831" s="711"/>
      <c r="X831" s="711"/>
      <c r="Y831" s="711"/>
      <c r="Z831" s="711"/>
    </row>
    <row r="832" spans="1:26" ht="15">
      <c r="A832" s="711"/>
      <c r="B832" s="711"/>
      <c r="C832" s="711"/>
      <c r="D832" s="711"/>
      <c r="E832" s="711"/>
      <c r="F832" s="1216"/>
      <c r="G832" s="711"/>
      <c r="H832" s="711"/>
      <c r="I832" s="711"/>
      <c r="J832" s="711"/>
      <c r="K832" s="711"/>
      <c r="L832" s="711"/>
      <c r="M832" s="711"/>
      <c r="N832" s="711"/>
      <c r="O832" s="711"/>
      <c r="P832" s="711"/>
      <c r="Q832" s="711"/>
      <c r="R832" s="711"/>
      <c r="S832" s="711"/>
      <c r="T832" s="711"/>
      <c r="U832" s="711"/>
      <c r="V832" s="711"/>
      <c r="W832" s="711"/>
      <c r="X832" s="711"/>
      <c r="Y832" s="711"/>
      <c r="Z832" s="711"/>
    </row>
    <row r="833" spans="1:26" ht="15">
      <c r="A833" s="711"/>
      <c r="B833" s="711"/>
      <c r="C833" s="711"/>
      <c r="D833" s="711"/>
      <c r="E833" s="711"/>
      <c r="F833" s="1216"/>
      <c r="G833" s="711"/>
      <c r="H833" s="711"/>
      <c r="I833" s="711"/>
      <c r="J833" s="711"/>
      <c r="K833" s="711"/>
      <c r="L833" s="711"/>
      <c r="M833" s="711"/>
      <c r="N833" s="711"/>
      <c r="O833" s="711"/>
      <c r="P833" s="711"/>
      <c r="Q833" s="711"/>
      <c r="R833" s="711"/>
      <c r="S833" s="711"/>
      <c r="T833" s="711"/>
      <c r="U833" s="711"/>
      <c r="V833" s="711"/>
      <c r="W833" s="711"/>
      <c r="X833" s="711"/>
      <c r="Y833" s="711"/>
      <c r="Z833" s="711"/>
    </row>
    <row r="834" spans="1:26" ht="15">
      <c r="A834" s="711"/>
      <c r="B834" s="711"/>
      <c r="C834" s="711"/>
      <c r="D834" s="711"/>
      <c r="E834" s="711"/>
      <c r="F834" s="1216"/>
      <c r="G834" s="711"/>
      <c r="H834" s="711"/>
      <c r="I834" s="711"/>
      <c r="J834" s="711"/>
      <c r="K834" s="711"/>
      <c r="L834" s="711"/>
      <c r="M834" s="711"/>
      <c r="N834" s="711"/>
      <c r="O834" s="711"/>
      <c r="P834" s="711"/>
      <c r="Q834" s="711"/>
      <c r="R834" s="711"/>
      <c r="S834" s="711"/>
      <c r="T834" s="711"/>
      <c r="U834" s="711"/>
      <c r="V834" s="711"/>
      <c r="W834" s="711"/>
      <c r="X834" s="711"/>
      <c r="Y834" s="711"/>
      <c r="Z834" s="711"/>
    </row>
    <row r="835" spans="1:26" ht="15">
      <c r="A835" s="711"/>
      <c r="B835" s="711"/>
      <c r="C835" s="711"/>
      <c r="D835" s="711"/>
      <c r="E835" s="711"/>
      <c r="F835" s="1216"/>
      <c r="G835" s="711"/>
      <c r="H835" s="711"/>
      <c r="I835" s="711"/>
      <c r="J835" s="711"/>
      <c r="K835" s="711"/>
      <c r="L835" s="711"/>
      <c r="M835" s="711"/>
      <c r="N835" s="711"/>
      <c r="O835" s="711"/>
      <c r="P835" s="711"/>
      <c r="Q835" s="711"/>
      <c r="R835" s="711"/>
      <c r="S835" s="711"/>
      <c r="T835" s="711"/>
      <c r="U835" s="711"/>
      <c r="V835" s="711"/>
      <c r="W835" s="711"/>
      <c r="X835" s="711"/>
      <c r="Y835" s="711"/>
      <c r="Z835" s="711"/>
    </row>
    <row r="836" spans="1:26" ht="15">
      <c r="A836" s="711"/>
      <c r="B836" s="711"/>
      <c r="C836" s="711"/>
      <c r="D836" s="711"/>
      <c r="E836" s="711"/>
      <c r="F836" s="1216"/>
      <c r="G836" s="711"/>
      <c r="H836" s="711"/>
      <c r="I836" s="711"/>
      <c r="J836" s="711"/>
      <c r="K836" s="711"/>
      <c r="L836" s="711"/>
      <c r="M836" s="711"/>
      <c r="N836" s="711"/>
      <c r="O836" s="711"/>
      <c r="P836" s="711"/>
      <c r="Q836" s="711"/>
      <c r="R836" s="711"/>
      <c r="S836" s="711"/>
      <c r="T836" s="711"/>
      <c r="U836" s="711"/>
      <c r="V836" s="711"/>
      <c r="W836" s="711"/>
      <c r="X836" s="711"/>
      <c r="Y836" s="711"/>
      <c r="Z836" s="711"/>
    </row>
    <row r="837" spans="1:26" ht="15">
      <c r="A837" s="711"/>
      <c r="B837" s="711"/>
      <c r="C837" s="711"/>
      <c r="D837" s="711"/>
      <c r="E837" s="711"/>
      <c r="F837" s="1216"/>
      <c r="G837" s="711"/>
      <c r="H837" s="711"/>
      <c r="I837" s="711"/>
      <c r="J837" s="711"/>
      <c r="K837" s="711"/>
      <c r="L837" s="711"/>
      <c r="M837" s="711"/>
      <c r="N837" s="711"/>
      <c r="O837" s="711"/>
      <c r="P837" s="711"/>
      <c r="Q837" s="711"/>
      <c r="R837" s="711"/>
      <c r="S837" s="711"/>
      <c r="T837" s="711"/>
      <c r="U837" s="711"/>
      <c r="V837" s="711"/>
      <c r="W837" s="711"/>
      <c r="X837" s="711"/>
      <c r="Y837" s="711"/>
      <c r="Z837" s="711"/>
    </row>
    <row r="838" spans="1:26" ht="15">
      <c r="A838" s="711"/>
      <c r="B838" s="711"/>
      <c r="C838" s="711"/>
      <c r="D838" s="711"/>
      <c r="E838" s="711"/>
      <c r="F838" s="1216"/>
      <c r="G838" s="711"/>
      <c r="H838" s="711"/>
      <c r="I838" s="711"/>
      <c r="J838" s="711"/>
      <c r="K838" s="711"/>
      <c r="L838" s="711"/>
      <c r="M838" s="711"/>
      <c r="N838" s="711"/>
      <c r="O838" s="711"/>
      <c r="P838" s="711"/>
      <c r="Q838" s="711"/>
      <c r="R838" s="711"/>
      <c r="S838" s="711"/>
      <c r="T838" s="711"/>
      <c r="U838" s="711"/>
      <c r="V838" s="711"/>
      <c r="W838" s="711"/>
      <c r="X838" s="711"/>
      <c r="Y838" s="711"/>
      <c r="Z838" s="711"/>
    </row>
    <row r="839" spans="1:26" ht="15">
      <c r="A839" s="711"/>
      <c r="B839" s="711"/>
      <c r="C839" s="711"/>
      <c r="D839" s="711"/>
      <c r="E839" s="711"/>
      <c r="F839" s="1216"/>
      <c r="G839" s="711"/>
      <c r="H839" s="711"/>
      <c r="I839" s="711"/>
      <c r="J839" s="711"/>
      <c r="K839" s="711"/>
      <c r="L839" s="711"/>
      <c r="M839" s="711"/>
      <c r="N839" s="711"/>
      <c r="O839" s="711"/>
      <c r="P839" s="711"/>
      <c r="Q839" s="711"/>
      <c r="R839" s="711"/>
      <c r="S839" s="711"/>
      <c r="T839" s="711"/>
      <c r="U839" s="711"/>
      <c r="V839" s="711"/>
      <c r="W839" s="711"/>
      <c r="X839" s="711"/>
      <c r="Y839" s="711"/>
      <c r="Z839" s="711"/>
    </row>
    <row r="840" spans="1:26" ht="15">
      <c r="A840" s="711"/>
      <c r="B840" s="711"/>
      <c r="C840" s="711"/>
      <c r="D840" s="711"/>
      <c r="E840" s="711"/>
      <c r="F840" s="1216"/>
      <c r="G840" s="711"/>
      <c r="H840" s="711"/>
      <c r="I840" s="711"/>
      <c r="J840" s="711"/>
      <c r="K840" s="711"/>
      <c r="L840" s="711"/>
      <c r="M840" s="711"/>
      <c r="N840" s="711"/>
      <c r="O840" s="711"/>
      <c r="P840" s="711"/>
      <c r="Q840" s="711"/>
      <c r="R840" s="711"/>
      <c r="S840" s="711"/>
      <c r="T840" s="711"/>
      <c r="U840" s="711"/>
      <c r="V840" s="711"/>
      <c r="W840" s="711"/>
      <c r="X840" s="711"/>
      <c r="Y840" s="711"/>
      <c r="Z840" s="711"/>
    </row>
    <row r="841" spans="1:26" ht="15">
      <c r="A841" s="711"/>
      <c r="B841" s="711"/>
      <c r="C841" s="711"/>
      <c r="D841" s="711"/>
      <c r="E841" s="711"/>
      <c r="F841" s="1216"/>
      <c r="G841" s="711"/>
      <c r="H841" s="711"/>
      <c r="I841" s="711"/>
      <c r="J841" s="711"/>
      <c r="K841" s="711"/>
      <c r="L841" s="711"/>
      <c r="M841" s="711"/>
      <c r="N841" s="711"/>
      <c r="O841" s="711"/>
      <c r="P841" s="711"/>
      <c r="Q841" s="711"/>
      <c r="R841" s="711"/>
      <c r="S841" s="711"/>
      <c r="T841" s="711"/>
      <c r="U841" s="711"/>
      <c r="V841" s="711"/>
      <c r="W841" s="711"/>
      <c r="X841" s="711"/>
      <c r="Y841" s="711"/>
      <c r="Z841" s="711"/>
    </row>
    <row r="842" spans="1:26" ht="15">
      <c r="A842" s="711"/>
      <c r="B842" s="711"/>
      <c r="C842" s="711"/>
      <c r="D842" s="711"/>
      <c r="E842" s="711"/>
      <c r="F842" s="1216"/>
      <c r="G842" s="711"/>
      <c r="H842" s="711"/>
      <c r="I842" s="711"/>
      <c r="J842" s="711"/>
      <c r="K842" s="711"/>
      <c r="L842" s="711"/>
      <c r="M842" s="711"/>
      <c r="N842" s="711"/>
      <c r="O842" s="711"/>
      <c r="P842" s="711"/>
      <c r="Q842" s="711"/>
      <c r="R842" s="711"/>
      <c r="S842" s="711"/>
      <c r="T842" s="711"/>
      <c r="U842" s="711"/>
      <c r="V842" s="711"/>
      <c r="W842" s="711"/>
      <c r="X842" s="711"/>
      <c r="Y842" s="711"/>
      <c r="Z842" s="711"/>
    </row>
    <row r="843" spans="1:26" ht="15">
      <c r="A843" s="711"/>
      <c r="B843" s="711"/>
      <c r="C843" s="711"/>
      <c r="D843" s="711"/>
      <c r="E843" s="711"/>
      <c r="F843" s="1216"/>
      <c r="G843" s="711"/>
      <c r="H843" s="711"/>
      <c r="I843" s="711"/>
      <c r="J843" s="711"/>
      <c r="K843" s="711"/>
      <c r="L843" s="711"/>
      <c r="M843" s="711"/>
      <c r="N843" s="711"/>
      <c r="O843" s="711"/>
      <c r="P843" s="711"/>
      <c r="Q843" s="711"/>
      <c r="R843" s="711"/>
      <c r="S843" s="711"/>
      <c r="T843" s="711"/>
      <c r="U843" s="711"/>
      <c r="V843" s="711"/>
      <c r="W843" s="711"/>
      <c r="X843" s="711"/>
      <c r="Y843" s="711"/>
      <c r="Z843" s="711"/>
    </row>
    <row r="844" spans="1:26" ht="15">
      <c r="A844" s="711"/>
      <c r="B844" s="711"/>
      <c r="C844" s="711"/>
      <c r="D844" s="711"/>
      <c r="E844" s="711"/>
      <c r="F844" s="1216"/>
      <c r="G844" s="711"/>
      <c r="H844" s="711"/>
      <c r="I844" s="711"/>
      <c r="J844" s="711"/>
      <c r="K844" s="711"/>
      <c r="L844" s="711"/>
      <c r="M844" s="711"/>
      <c r="N844" s="711"/>
      <c r="O844" s="711"/>
      <c r="P844" s="711"/>
      <c r="Q844" s="711"/>
      <c r="R844" s="711"/>
      <c r="S844" s="711"/>
      <c r="T844" s="711"/>
      <c r="U844" s="711"/>
      <c r="V844" s="711"/>
      <c r="W844" s="711"/>
      <c r="X844" s="711"/>
      <c r="Y844" s="711"/>
      <c r="Z844" s="711"/>
    </row>
    <row r="845" spans="1:26" ht="15">
      <c r="A845" s="711"/>
      <c r="B845" s="711"/>
      <c r="C845" s="711"/>
      <c r="D845" s="711"/>
      <c r="E845" s="711"/>
      <c r="F845" s="1216"/>
      <c r="G845" s="711"/>
      <c r="H845" s="711"/>
      <c r="I845" s="711"/>
      <c r="J845" s="711"/>
      <c r="K845" s="711"/>
      <c r="L845" s="711"/>
      <c r="M845" s="711"/>
      <c r="N845" s="711"/>
      <c r="O845" s="711"/>
      <c r="P845" s="711"/>
      <c r="Q845" s="711"/>
      <c r="R845" s="711"/>
      <c r="S845" s="711"/>
      <c r="T845" s="711"/>
      <c r="U845" s="711"/>
      <c r="V845" s="711"/>
      <c r="W845" s="711"/>
      <c r="X845" s="711"/>
      <c r="Y845" s="711"/>
      <c r="Z845" s="711"/>
    </row>
    <row r="846" spans="1:26" ht="15">
      <c r="A846" s="711"/>
      <c r="B846" s="711"/>
      <c r="C846" s="711"/>
      <c r="D846" s="711"/>
      <c r="E846" s="711"/>
      <c r="F846" s="1216"/>
      <c r="G846" s="711"/>
      <c r="H846" s="711"/>
      <c r="I846" s="711"/>
      <c r="J846" s="711"/>
      <c r="K846" s="711"/>
      <c r="L846" s="711"/>
      <c r="M846" s="711"/>
      <c r="N846" s="711"/>
      <c r="O846" s="711"/>
      <c r="P846" s="711"/>
      <c r="Q846" s="711"/>
      <c r="R846" s="711"/>
      <c r="S846" s="711"/>
      <c r="T846" s="711"/>
      <c r="U846" s="711"/>
      <c r="V846" s="711"/>
      <c r="W846" s="711"/>
      <c r="X846" s="711"/>
      <c r="Y846" s="711"/>
      <c r="Z846" s="711"/>
    </row>
    <row r="847" spans="1:26" ht="15">
      <c r="A847" s="711"/>
      <c r="B847" s="711"/>
      <c r="C847" s="711"/>
      <c r="D847" s="711"/>
      <c r="E847" s="711"/>
      <c r="F847" s="1216"/>
      <c r="G847" s="711"/>
      <c r="H847" s="711"/>
      <c r="I847" s="711"/>
      <c r="J847" s="711"/>
      <c r="K847" s="711"/>
      <c r="L847" s="711"/>
      <c r="M847" s="711"/>
      <c r="N847" s="711"/>
      <c r="O847" s="711"/>
      <c r="P847" s="711"/>
      <c r="Q847" s="711"/>
      <c r="R847" s="711"/>
      <c r="S847" s="711"/>
      <c r="T847" s="711"/>
      <c r="U847" s="711"/>
      <c r="V847" s="711"/>
      <c r="W847" s="711"/>
      <c r="X847" s="711"/>
      <c r="Y847" s="711"/>
      <c r="Z847" s="711"/>
    </row>
    <row r="848" spans="1:26" ht="15">
      <c r="A848" s="711"/>
      <c r="B848" s="711"/>
      <c r="C848" s="711"/>
      <c r="D848" s="711"/>
      <c r="E848" s="711"/>
      <c r="F848" s="1216"/>
      <c r="G848" s="711"/>
      <c r="H848" s="711"/>
      <c r="I848" s="711"/>
      <c r="J848" s="711"/>
      <c r="K848" s="711"/>
      <c r="L848" s="711"/>
      <c r="M848" s="711"/>
      <c r="N848" s="711"/>
      <c r="O848" s="711"/>
      <c r="P848" s="711"/>
      <c r="Q848" s="711"/>
      <c r="R848" s="711"/>
      <c r="S848" s="711"/>
      <c r="T848" s="711"/>
      <c r="U848" s="711"/>
      <c r="V848" s="711"/>
      <c r="W848" s="711"/>
      <c r="X848" s="711"/>
      <c r="Y848" s="711"/>
      <c r="Z848" s="711"/>
    </row>
    <row r="849" spans="1:26" ht="15">
      <c r="A849" s="711"/>
      <c r="B849" s="711"/>
      <c r="C849" s="711"/>
      <c r="D849" s="711"/>
      <c r="E849" s="711"/>
      <c r="F849" s="1216"/>
      <c r="G849" s="711"/>
      <c r="H849" s="711"/>
      <c r="I849" s="711"/>
      <c r="J849" s="711"/>
      <c r="K849" s="711"/>
      <c r="L849" s="711"/>
      <c r="M849" s="711"/>
      <c r="N849" s="711"/>
      <c r="O849" s="711"/>
      <c r="P849" s="711"/>
      <c r="Q849" s="711"/>
      <c r="R849" s="711"/>
      <c r="S849" s="711"/>
      <c r="T849" s="711"/>
      <c r="U849" s="711"/>
      <c r="V849" s="711"/>
      <c r="W849" s="711"/>
      <c r="X849" s="711"/>
      <c r="Y849" s="711"/>
      <c r="Z849" s="711"/>
    </row>
    <row r="850" spans="1:26" ht="15">
      <c r="A850" s="711"/>
      <c r="B850" s="711"/>
      <c r="C850" s="711"/>
      <c r="D850" s="711"/>
      <c r="E850" s="711"/>
      <c r="F850" s="1216"/>
      <c r="G850" s="711"/>
      <c r="H850" s="711"/>
      <c r="I850" s="711"/>
      <c r="J850" s="711"/>
      <c r="K850" s="711"/>
      <c r="L850" s="711"/>
      <c r="M850" s="711"/>
      <c r="N850" s="711"/>
      <c r="O850" s="711"/>
      <c r="P850" s="711"/>
      <c r="Q850" s="711"/>
      <c r="R850" s="711"/>
      <c r="S850" s="711"/>
      <c r="T850" s="711"/>
      <c r="U850" s="711"/>
      <c r="V850" s="711"/>
      <c r="W850" s="711"/>
      <c r="X850" s="711"/>
      <c r="Y850" s="711"/>
      <c r="Z850" s="711"/>
    </row>
    <row r="851" spans="1:26" ht="15">
      <c r="A851" s="711"/>
      <c r="B851" s="711"/>
      <c r="C851" s="711"/>
      <c r="D851" s="711"/>
      <c r="E851" s="711"/>
      <c r="F851" s="1216"/>
      <c r="G851" s="711"/>
      <c r="H851" s="711"/>
      <c r="I851" s="711"/>
      <c r="J851" s="711"/>
      <c r="K851" s="711"/>
      <c r="L851" s="711"/>
      <c r="M851" s="711"/>
      <c r="N851" s="711"/>
      <c r="O851" s="711"/>
      <c r="P851" s="711"/>
      <c r="Q851" s="711"/>
      <c r="R851" s="711"/>
      <c r="S851" s="711"/>
      <c r="T851" s="711"/>
      <c r="U851" s="711"/>
      <c r="V851" s="711"/>
      <c r="W851" s="711"/>
      <c r="X851" s="711"/>
      <c r="Y851" s="711"/>
      <c r="Z851" s="711"/>
    </row>
    <row r="852" spans="1:26" ht="15">
      <c r="A852" s="711"/>
      <c r="B852" s="711"/>
      <c r="C852" s="711"/>
      <c r="D852" s="711"/>
      <c r="E852" s="711"/>
      <c r="F852" s="1216"/>
      <c r="G852" s="711"/>
      <c r="H852" s="711"/>
      <c r="I852" s="711"/>
      <c r="J852" s="711"/>
      <c r="K852" s="711"/>
      <c r="L852" s="711"/>
      <c r="M852" s="711"/>
      <c r="N852" s="711"/>
      <c r="O852" s="711"/>
      <c r="P852" s="711"/>
      <c r="Q852" s="711"/>
      <c r="R852" s="711"/>
      <c r="S852" s="711"/>
      <c r="T852" s="711"/>
      <c r="U852" s="711"/>
      <c r="V852" s="711"/>
      <c r="W852" s="711"/>
      <c r="X852" s="711"/>
      <c r="Y852" s="711"/>
      <c r="Z852" s="711"/>
    </row>
    <row r="853" spans="1:26" ht="15">
      <c r="A853" s="711"/>
      <c r="B853" s="711"/>
      <c r="C853" s="711"/>
      <c r="D853" s="711"/>
      <c r="E853" s="711"/>
      <c r="F853" s="1216"/>
      <c r="G853" s="711"/>
      <c r="H853" s="711"/>
      <c r="I853" s="711"/>
      <c r="J853" s="711"/>
      <c r="K853" s="711"/>
      <c r="L853" s="711"/>
      <c r="M853" s="711"/>
      <c r="N853" s="711"/>
      <c r="O853" s="711"/>
      <c r="P853" s="711"/>
      <c r="Q853" s="711"/>
      <c r="R853" s="711"/>
      <c r="S853" s="711"/>
      <c r="T853" s="711"/>
      <c r="U853" s="711"/>
      <c r="V853" s="711"/>
      <c r="W853" s="711"/>
      <c r="X853" s="711"/>
      <c r="Y853" s="711"/>
      <c r="Z853" s="711"/>
    </row>
    <row r="854" spans="1:26" ht="15">
      <c r="A854" s="711"/>
      <c r="B854" s="711"/>
      <c r="C854" s="711"/>
      <c r="D854" s="711"/>
      <c r="E854" s="711"/>
      <c r="F854" s="1216"/>
      <c r="G854" s="711"/>
      <c r="H854" s="711"/>
      <c r="I854" s="711"/>
      <c r="J854" s="711"/>
      <c r="K854" s="711"/>
      <c r="L854" s="711"/>
      <c r="M854" s="711"/>
      <c r="N854" s="711"/>
      <c r="O854" s="711"/>
      <c r="P854" s="711"/>
      <c r="Q854" s="711"/>
      <c r="R854" s="711"/>
      <c r="S854" s="711"/>
      <c r="T854" s="711"/>
      <c r="U854" s="711"/>
      <c r="V854" s="711"/>
      <c r="W854" s="711"/>
      <c r="X854" s="711"/>
      <c r="Y854" s="711"/>
      <c r="Z854" s="711"/>
    </row>
    <row r="855" spans="1:26" ht="15">
      <c r="A855" s="711"/>
      <c r="B855" s="711"/>
      <c r="C855" s="711"/>
      <c r="D855" s="711"/>
      <c r="E855" s="711"/>
      <c r="F855" s="1216"/>
      <c r="G855" s="711"/>
      <c r="H855" s="711"/>
      <c r="I855" s="711"/>
      <c r="J855" s="711"/>
      <c r="K855" s="711"/>
      <c r="L855" s="711"/>
      <c r="M855" s="711"/>
      <c r="N855" s="711"/>
      <c r="O855" s="711"/>
      <c r="P855" s="711"/>
      <c r="Q855" s="711"/>
      <c r="R855" s="711"/>
      <c r="S855" s="711"/>
      <c r="T855" s="711"/>
      <c r="U855" s="711"/>
      <c r="V855" s="711"/>
      <c r="W855" s="711"/>
      <c r="X855" s="711"/>
      <c r="Y855" s="711"/>
      <c r="Z855" s="711"/>
    </row>
    <row r="856" spans="1:26" ht="15">
      <c r="A856" s="711"/>
      <c r="B856" s="711"/>
      <c r="C856" s="711"/>
      <c r="D856" s="711"/>
      <c r="E856" s="711"/>
      <c r="F856" s="1216"/>
      <c r="G856" s="711"/>
      <c r="H856" s="711"/>
      <c r="I856" s="711"/>
      <c r="J856" s="711"/>
      <c r="K856" s="711"/>
      <c r="L856" s="711"/>
      <c r="M856" s="711"/>
      <c r="N856" s="711"/>
      <c r="O856" s="711"/>
      <c r="P856" s="711"/>
      <c r="Q856" s="711"/>
      <c r="R856" s="711"/>
      <c r="S856" s="711"/>
      <c r="T856" s="711"/>
      <c r="U856" s="711"/>
      <c r="V856" s="711"/>
      <c r="W856" s="711"/>
      <c r="X856" s="711"/>
      <c r="Y856" s="711"/>
      <c r="Z856" s="711"/>
    </row>
    <row r="857" spans="1:26" ht="15">
      <c r="A857" s="711"/>
      <c r="B857" s="711"/>
      <c r="C857" s="711"/>
      <c r="D857" s="711"/>
      <c r="E857" s="711"/>
      <c r="F857" s="1216"/>
      <c r="G857" s="711"/>
      <c r="H857" s="711"/>
      <c r="I857" s="711"/>
      <c r="J857" s="711"/>
      <c r="K857" s="711"/>
      <c r="L857" s="711"/>
      <c r="M857" s="711"/>
      <c r="N857" s="711"/>
      <c r="O857" s="711"/>
      <c r="P857" s="711"/>
      <c r="Q857" s="711"/>
      <c r="R857" s="711"/>
      <c r="S857" s="711"/>
      <c r="T857" s="711"/>
      <c r="U857" s="711"/>
      <c r="V857" s="711"/>
      <c r="W857" s="711"/>
      <c r="X857" s="711"/>
      <c r="Y857" s="711"/>
      <c r="Z857" s="711"/>
    </row>
    <row r="858" spans="1:26" ht="15">
      <c r="A858" s="711"/>
      <c r="B858" s="711"/>
      <c r="C858" s="711"/>
      <c r="D858" s="711"/>
      <c r="E858" s="711"/>
      <c r="F858" s="1216"/>
      <c r="G858" s="711"/>
      <c r="H858" s="711"/>
      <c r="I858" s="711"/>
      <c r="J858" s="711"/>
      <c r="K858" s="711"/>
      <c r="L858" s="711"/>
      <c r="M858" s="711"/>
      <c r="N858" s="711"/>
      <c r="O858" s="711"/>
      <c r="P858" s="711"/>
      <c r="Q858" s="711"/>
      <c r="R858" s="711"/>
      <c r="S858" s="711"/>
      <c r="T858" s="711"/>
      <c r="U858" s="711"/>
      <c r="V858" s="711"/>
      <c r="W858" s="711"/>
      <c r="X858" s="711"/>
      <c r="Y858" s="711"/>
      <c r="Z858" s="711"/>
    </row>
    <row r="859" spans="1:26" ht="15">
      <c r="A859" s="711"/>
      <c r="B859" s="711"/>
      <c r="C859" s="711"/>
      <c r="D859" s="711"/>
      <c r="E859" s="711"/>
      <c r="F859" s="1216"/>
      <c r="G859" s="711"/>
      <c r="H859" s="711"/>
      <c r="I859" s="711"/>
      <c r="J859" s="711"/>
      <c r="K859" s="711"/>
      <c r="L859" s="711"/>
      <c r="M859" s="711"/>
      <c r="N859" s="711"/>
      <c r="O859" s="711"/>
      <c r="P859" s="711"/>
      <c r="Q859" s="711"/>
      <c r="R859" s="711"/>
      <c r="S859" s="711"/>
      <c r="T859" s="711"/>
      <c r="U859" s="711"/>
      <c r="V859" s="711"/>
      <c r="W859" s="711"/>
      <c r="X859" s="711"/>
      <c r="Y859" s="711"/>
      <c r="Z859" s="711"/>
    </row>
    <row r="860" spans="1:26" ht="15">
      <c r="A860" s="711"/>
      <c r="B860" s="711"/>
      <c r="C860" s="711"/>
      <c r="D860" s="711"/>
      <c r="E860" s="711"/>
      <c r="F860" s="1216"/>
      <c r="G860" s="711"/>
      <c r="H860" s="711"/>
      <c r="I860" s="711"/>
      <c r="J860" s="711"/>
      <c r="K860" s="711"/>
      <c r="L860" s="711"/>
      <c r="M860" s="711"/>
      <c r="N860" s="711"/>
      <c r="O860" s="711"/>
      <c r="P860" s="711"/>
      <c r="Q860" s="711"/>
      <c r="R860" s="711"/>
      <c r="S860" s="711"/>
      <c r="T860" s="711"/>
      <c r="U860" s="711"/>
      <c r="V860" s="711"/>
      <c r="W860" s="711"/>
      <c r="X860" s="711"/>
      <c r="Y860" s="711"/>
      <c r="Z860" s="711"/>
    </row>
    <row r="861" spans="1:26" ht="15">
      <c r="A861" s="711"/>
      <c r="B861" s="711"/>
      <c r="C861" s="711"/>
      <c r="D861" s="711"/>
      <c r="E861" s="711"/>
      <c r="F861" s="1216"/>
      <c r="G861" s="711"/>
      <c r="H861" s="711"/>
      <c r="I861" s="711"/>
      <c r="J861" s="711"/>
      <c r="K861" s="711"/>
      <c r="L861" s="711"/>
      <c r="M861" s="711"/>
      <c r="N861" s="711"/>
      <c r="O861" s="711"/>
      <c r="P861" s="711"/>
      <c r="Q861" s="711"/>
      <c r="R861" s="711"/>
      <c r="S861" s="711"/>
      <c r="T861" s="711"/>
      <c r="U861" s="711"/>
      <c r="V861" s="711"/>
      <c r="W861" s="711"/>
      <c r="X861" s="711"/>
      <c r="Y861" s="711"/>
      <c r="Z861" s="711"/>
    </row>
    <row r="862" spans="1:26" ht="15">
      <c r="A862" s="711"/>
      <c r="B862" s="711"/>
      <c r="C862" s="711"/>
      <c r="D862" s="711"/>
      <c r="E862" s="711"/>
      <c r="F862" s="1216"/>
      <c r="G862" s="711"/>
      <c r="H862" s="711"/>
      <c r="I862" s="711"/>
      <c r="J862" s="711"/>
      <c r="K862" s="711"/>
      <c r="L862" s="711"/>
      <c r="M862" s="711"/>
      <c r="N862" s="711"/>
      <c r="O862" s="711"/>
      <c r="P862" s="711"/>
      <c r="Q862" s="711"/>
      <c r="R862" s="711"/>
      <c r="S862" s="711"/>
      <c r="T862" s="711"/>
      <c r="U862" s="711"/>
      <c r="V862" s="711"/>
      <c r="W862" s="711"/>
      <c r="X862" s="711"/>
      <c r="Y862" s="711"/>
      <c r="Z862" s="711"/>
    </row>
    <row r="863" spans="1:26" ht="15">
      <c r="A863" s="711"/>
      <c r="B863" s="711"/>
      <c r="C863" s="711"/>
      <c r="D863" s="711"/>
      <c r="E863" s="711"/>
      <c r="F863" s="1216"/>
      <c r="G863" s="711"/>
      <c r="H863" s="711"/>
      <c r="I863" s="711"/>
      <c r="J863" s="711"/>
      <c r="K863" s="711"/>
      <c r="L863" s="711"/>
      <c r="M863" s="711"/>
      <c r="N863" s="711"/>
      <c r="O863" s="711"/>
      <c r="P863" s="711"/>
      <c r="Q863" s="711"/>
      <c r="R863" s="711"/>
      <c r="S863" s="711"/>
      <c r="T863" s="711"/>
      <c r="U863" s="711"/>
      <c r="V863" s="711"/>
      <c r="W863" s="711"/>
      <c r="X863" s="711"/>
      <c r="Y863" s="711"/>
      <c r="Z863" s="711"/>
    </row>
    <row r="864" spans="1:26" ht="15">
      <c r="A864" s="711"/>
      <c r="B864" s="711"/>
      <c r="C864" s="711"/>
      <c r="D864" s="711"/>
      <c r="E864" s="711"/>
      <c r="F864" s="1216"/>
      <c r="G864" s="711"/>
      <c r="H864" s="711"/>
      <c r="I864" s="711"/>
      <c r="J864" s="711"/>
      <c r="K864" s="711"/>
      <c r="L864" s="711"/>
      <c r="M864" s="711"/>
      <c r="N864" s="711"/>
      <c r="O864" s="711"/>
      <c r="P864" s="711"/>
      <c r="Q864" s="711"/>
      <c r="R864" s="711"/>
      <c r="S864" s="711"/>
      <c r="T864" s="711"/>
      <c r="U864" s="711"/>
      <c r="V864" s="711"/>
      <c r="W864" s="711"/>
      <c r="X864" s="711"/>
      <c r="Y864" s="711"/>
      <c r="Z864" s="711"/>
    </row>
    <row r="865" spans="1:26" ht="15">
      <c r="A865" s="711"/>
      <c r="B865" s="711"/>
      <c r="C865" s="711"/>
      <c r="D865" s="711"/>
      <c r="E865" s="711"/>
      <c r="F865" s="1216"/>
      <c r="G865" s="711"/>
      <c r="H865" s="711"/>
      <c r="I865" s="711"/>
      <c r="J865" s="711"/>
      <c r="K865" s="711"/>
      <c r="L865" s="711"/>
      <c r="M865" s="711"/>
      <c r="N865" s="711"/>
      <c r="O865" s="711"/>
      <c r="P865" s="711"/>
      <c r="Q865" s="711"/>
      <c r="R865" s="711"/>
      <c r="S865" s="711"/>
      <c r="T865" s="711"/>
      <c r="U865" s="711"/>
      <c r="V865" s="711"/>
      <c r="W865" s="711"/>
      <c r="X865" s="711"/>
      <c r="Y865" s="711"/>
      <c r="Z865" s="711"/>
    </row>
    <row r="866" spans="1:26" ht="15">
      <c r="A866" s="711"/>
      <c r="B866" s="711"/>
      <c r="C866" s="711"/>
      <c r="D866" s="711"/>
      <c r="E866" s="711"/>
      <c r="F866" s="1216"/>
      <c r="G866" s="711"/>
      <c r="H866" s="711"/>
      <c r="I866" s="711"/>
      <c r="J866" s="711"/>
      <c r="K866" s="711"/>
      <c r="L866" s="711"/>
      <c r="M866" s="711"/>
      <c r="N866" s="711"/>
      <c r="O866" s="711"/>
      <c r="P866" s="711"/>
      <c r="Q866" s="711"/>
      <c r="R866" s="711"/>
      <c r="S866" s="711"/>
      <c r="T866" s="711"/>
      <c r="U866" s="711"/>
      <c r="V866" s="711"/>
      <c r="W866" s="711"/>
      <c r="X866" s="711"/>
      <c r="Y866" s="711"/>
      <c r="Z866" s="711"/>
    </row>
    <row r="867" spans="1:26" ht="15">
      <c r="A867" s="711"/>
      <c r="B867" s="711"/>
      <c r="C867" s="711"/>
      <c r="D867" s="711"/>
      <c r="E867" s="711"/>
      <c r="F867" s="1216"/>
      <c r="G867" s="711"/>
      <c r="H867" s="711"/>
      <c r="I867" s="711"/>
      <c r="J867" s="711"/>
      <c r="K867" s="711"/>
      <c r="L867" s="711"/>
      <c r="M867" s="711"/>
      <c r="N867" s="711"/>
      <c r="O867" s="711"/>
      <c r="P867" s="711"/>
      <c r="Q867" s="711"/>
      <c r="R867" s="711"/>
      <c r="S867" s="711"/>
      <c r="T867" s="711"/>
      <c r="U867" s="711"/>
      <c r="V867" s="711"/>
      <c r="W867" s="711"/>
      <c r="X867" s="711"/>
      <c r="Y867" s="711"/>
      <c r="Z867" s="711"/>
    </row>
    <row r="868" spans="1:26" ht="15">
      <c r="A868" s="711"/>
      <c r="B868" s="711"/>
      <c r="C868" s="711"/>
      <c r="D868" s="711"/>
      <c r="E868" s="711"/>
      <c r="F868" s="1216"/>
      <c r="G868" s="711"/>
      <c r="H868" s="711"/>
      <c r="I868" s="711"/>
      <c r="J868" s="711"/>
      <c r="K868" s="711"/>
      <c r="L868" s="711"/>
      <c r="M868" s="711"/>
      <c r="N868" s="711"/>
      <c r="O868" s="711"/>
      <c r="P868" s="711"/>
      <c r="Q868" s="711"/>
      <c r="R868" s="711"/>
      <c r="S868" s="711"/>
      <c r="T868" s="711"/>
      <c r="U868" s="711"/>
      <c r="V868" s="711"/>
      <c r="W868" s="711"/>
      <c r="X868" s="711"/>
      <c r="Y868" s="711"/>
      <c r="Z868" s="711"/>
    </row>
    <row r="869" spans="1:26" ht="15">
      <c r="A869" s="711"/>
      <c r="B869" s="711"/>
      <c r="C869" s="711"/>
      <c r="D869" s="711"/>
      <c r="E869" s="711"/>
      <c r="F869" s="1216"/>
      <c r="G869" s="711"/>
      <c r="H869" s="711"/>
      <c r="I869" s="711"/>
      <c r="J869" s="711"/>
      <c r="K869" s="711"/>
      <c r="L869" s="711"/>
      <c r="M869" s="711"/>
      <c r="N869" s="711"/>
      <c r="O869" s="711"/>
      <c r="P869" s="711"/>
      <c r="Q869" s="711"/>
      <c r="R869" s="711"/>
      <c r="S869" s="711"/>
      <c r="T869" s="711"/>
      <c r="U869" s="711"/>
      <c r="V869" s="711"/>
      <c r="W869" s="711"/>
      <c r="X869" s="711"/>
      <c r="Y869" s="711"/>
      <c r="Z869" s="711"/>
    </row>
    <row r="870" spans="1:26" ht="15">
      <c r="A870" s="711"/>
      <c r="B870" s="711"/>
      <c r="C870" s="711"/>
      <c r="D870" s="711"/>
      <c r="E870" s="711"/>
      <c r="F870" s="1216"/>
      <c r="G870" s="711"/>
      <c r="H870" s="711"/>
      <c r="I870" s="711"/>
      <c r="J870" s="711"/>
      <c r="K870" s="711"/>
      <c r="L870" s="711"/>
      <c r="M870" s="711"/>
      <c r="N870" s="711"/>
      <c r="O870" s="711"/>
      <c r="P870" s="711"/>
      <c r="Q870" s="711"/>
      <c r="R870" s="711"/>
      <c r="S870" s="711"/>
      <c r="T870" s="711"/>
      <c r="U870" s="711"/>
      <c r="V870" s="711"/>
      <c r="W870" s="711"/>
      <c r="X870" s="711"/>
      <c r="Y870" s="711"/>
      <c r="Z870" s="711"/>
    </row>
    <row r="871" spans="1:26" ht="15">
      <c r="A871" s="711"/>
      <c r="B871" s="711"/>
      <c r="C871" s="711"/>
      <c r="D871" s="711"/>
      <c r="E871" s="711"/>
      <c r="F871" s="1216"/>
      <c r="G871" s="711"/>
      <c r="H871" s="711"/>
      <c r="I871" s="711"/>
      <c r="J871" s="711"/>
      <c r="K871" s="711"/>
      <c r="L871" s="711"/>
      <c r="M871" s="711"/>
      <c r="N871" s="711"/>
      <c r="O871" s="711"/>
      <c r="P871" s="711"/>
      <c r="Q871" s="711"/>
      <c r="R871" s="711"/>
      <c r="S871" s="711"/>
      <c r="T871" s="711"/>
      <c r="U871" s="711"/>
      <c r="V871" s="711"/>
      <c r="W871" s="711"/>
      <c r="X871" s="711"/>
      <c r="Y871" s="711"/>
      <c r="Z871" s="711"/>
    </row>
    <row r="872" spans="1:26" ht="15">
      <c r="A872" s="711"/>
      <c r="B872" s="711"/>
      <c r="C872" s="711"/>
      <c r="D872" s="711"/>
      <c r="E872" s="711"/>
      <c r="F872" s="1216"/>
      <c r="G872" s="711"/>
      <c r="H872" s="711"/>
      <c r="I872" s="711"/>
      <c r="J872" s="711"/>
      <c r="K872" s="711"/>
      <c r="L872" s="711"/>
      <c r="M872" s="711"/>
      <c r="N872" s="711"/>
      <c r="O872" s="711"/>
      <c r="P872" s="711"/>
      <c r="Q872" s="711"/>
      <c r="R872" s="711"/>
      <c r="S872" s="711"/>
      <c r="T872" s="711"/>
      <c r="U872" s="711"/>
      <c r="V872" s="711"/>
      <c r="W872" s="711"/>
      <c r="X872" s="711"/>
      <c r="Y872" s="711"/>
      <c r="Z872" s="711"/>
    </row>
    <row r="873" spans="1:26" ht="15">
      <c r="A873" s="711"/>
      <c r="B873" s="711"/>
      <c r="C873" s="711"/>
      <c r="D873" s="711"/>
      <c r="E873" s="711"/>
      <c r="F873" s="1216"/>
      <c r="G873" s="711"/>
      <c r="H873" s="711"/>
      <c r="I873" s="711"/>
      <c r="J873" s="711"/>
      <c r="K873" s="711"/>
      <c r="L873" s="711"/>
      <c r="M873" s="711"/>
      <c r="N873" s="711"/>
      <c r="O873" s="711"/>
      <c r="P873" s="711"/>
      <c r="Q873" s="711"/>
      <c r="R873" s="711"/>
      <c r="S873" s="711"/>
      <c r="T873" s="711"/>
      <c r="U873" s="711"/>
      <c r="V873" s="711"/>
      <c r="W873" s="711"/>
      <c r="X873" s="711"/>
      <c r="Y873" s="711"/>
      <c r="Z873" s="711"/>
    </row>
    <row r="874" spans="1:26" ht="15">
      <c r="A874" s="711"/>
      <c r="B874" s="711"/>
      <c r="C874" s="711"/>
      <c r="D874" s="711"/>
      <c r="E874" s="711"/>
      <c r="F874" s="1216"/>
      <c r="G874" s="711"/>
      <c r="H874" s="711"/>
      <c r="I874" s="711"/>
      <c r="J874" s="711"/>
      <c r="K874" s="711"/>
      <c r="L874" s="711"/>
      <c r="M874" s="711"/>
      <c r="N874" s="711"/>
      <c r="O874" s="711"/>
      <c r="P874" s="711"/>
      <c r="Q874" s="711"/>
      <c r="R874" s="711"/>
      <c r="S874" s="711"/>
      <c r="T874" s="711"/>
      <c r="U874" s="711"/>
      <c r="V874" s="711"/>
      <c r="W874" s="711"/>
      <c r="X874" s="711"/>
      <c r="Y874" s="711"/>
      <c r="Z874" s="711"/>
    </row>
    <row r="875" spans="1:26" ht="15">
      <c r="A875" s="711"/>
      <c r="B875" s="711"/>
      <c r="C875" s="711"/>
      <c r="D875" s="711"/>
      <c r="E875" s="711"/>
      <c r="F875" s="1216"/>
      <c r="G875" s="711"/>
      <c r="H875" s="711"/>
      <c r="I875" s="711"/>
      <c r="J875" s="711"/>
      <c r="K875" s="711"/>
      <c r="L875" s="711"/>
      <c r="M875" s="711"/>
      <c r="N875" s="711"/>
      <c r="O875" s="711"/>
      <c r="P875" s="711"/>
      <c r="Q875" s="711"/>
      <c r="R875" s="711"/>
      <c r="S875" s="711"/>
      <c r="T875" s="711"/>
      <c r="U875" s="711"/>
      <c r="V875" s="711"/>
      <c r="W875" s="711"/>
      <c r="X875" s="711"/>
      <c r="Y875" s="711"/>
      <c r="Z875" s="711"/>
    </row>
    <row r="876" spans="1:26" ht="15">
      <c r="A876" s="711"/>
      <c r="B876" s="711"/>
      <c r="C876" s="711"/>
      <c r="D876" s="711"/>
      <c r="E876" s="711"/>
      <c r="F876" s="1216"/>
      <c r="G876" s="711"/>
      <c r="H876" s="711"/>
      <c r="I876" s="711"/>
      <c r="J876" s="711"/>
      <c r="K876" s="711"/>
      <c r="L876" s="711"/>
      <c r="M876" s="711"/>
      <c r="N876" s="711"/>
      <c r="O876" s="711"/>
      <c r="P876" s="711"/>
      <c r="Q876" s="711"/>
      <c r="R876" s="711"/>
      <c r="S876" s="711"/>
      <c r="T876" s="711"/>
      <c r="U876" s="711"/>
      <c r="V876" s="711"/>
      <c r="W876" s="711"/>
      <c r="X876" s="711"/>
      <c r="Y876" s="711"/>
      <c r="Z876" s="711"/>
    </row>
    <row r="877" spans="1:26" ht="15">
      <c r="A877" s="711"/>
      <c r="B877" s="711"/>
      <c r="C877" s="711"/>
      <c r="D877" s="711"/>
      <c r="E877" s="711"/>
      <c r="F877" s="1216"/>
      <c r="G877" s="711"/>
      <c r="H877" s="711"/>
      <c r="I877" s="711"/>
      <c r="J877" s="711"/>
      <c r="K877" s="711"/>
      <c r="L877" s="711"/>
      <c r="M877" s="711"/>
      <c r="N877" s="711"/>
      <c r="O877" s="711"/>
      <c r="P877" s="711"/>
      <c r="Q877" s="711"/>
      <c r="R877" s="711"/>
      <c r="S877" s="711"/>
      <c r="T877" s="711"/>
      <c r="U877" s="711"/>
      <c r="V877" s="711"/>
      <c r="W877" s="711"/>
      <c r="X877" s="711"/>
      <c r="Y877" s="711"/>
      <c r="Z877" s="711"/>
    </row>
    <row r="878" spans="1:26" ht="15">
      <c r="A878" s="711"/>
      <c r="B878" s="711"/>
      <c r="C878" s="711"/>
      <c r="D878" s="711"/>
      <c r="E878" s="711"/>
      <c r="F878" s="1216"/>
      <c r="G878" s="711"/>
      <c r="H878" s="711"/>
      <c r="I878" s="711"/>
      <c r="J878" s="711"/>
      <c r="K878" s="711"/>
      <c r="L878" s="711"/>
      <c r="M878" s="711"/>
      <c r="N878" s="711"/>
      <c r="O878" s="711"/>
      <c r="P878" s="711"/>
      <c r="Q878" s="711"/>
      <c r="R878" s="711"/>
      <c r="S878" s="711"/>
      <c r="T878" s="711"/>
      <c r="U878" s="711"/>
      <c r="V878" s="711"/>
      <c r="W878" s="711"/>
      <c r="X878" s="711"/>
      <c r="Y878" s="711"/>
      <c r="Z878" s="711"/>
    </row>
    <row r="879" spans="1:26" ht="15">
      <c r="A879" s="711"/>
      <c r="B879" s="711"/>
      <c r="C879" s="711"/>
      <c r="D879" s="711"/>
      <c r="E879" s="711"/>
      <c r="F879" s="1216"/>
      <c r="G879" s="711"/>
      <c r="H879" s="711"/>
      <c r="I879" s="711"/>
      <c r="J879" s="711"/>
      <c r="K879" s="711"/>
      <c r="L879" s="711"/>
      <c r="M879" s="711"/>
      <c r="N879" s="711"/>
      <c r="O879" s="711"/>
      <c r="P879" s="711"/>
      <c r="Q879" s="711"/>
      <c r="R879" s="711"/>
      <c r="S879" s="711"/>
      <c r="T879" s="711"/>
      <c r="U879" s="711"/>
      <c r="V879" s="711"/>
      <c r="W879" s="711"/>
      <c r="X879" s="711"/>
      <c r="Y879" s="711"/>
      <c r="Z879" s="711"/>
    </row>
    <row r="880" spans="1:26" ht="15">
      <c r="A880" s="711"/>
      <c r="B880" s="711"/>
      <c r="C880" s="711"/>
      <c r="D880" s="711"/>
      <c r="E880" s="711"/>
      <c r="F880" s="1216"/>
      <c r="G880" s="711"/>
      <c r="H880" s="711"/>
      <c r="I880" s="711"/>
      <c r="J880" s="711"/>
      <c r="K880" s="711"/>
      <c r="L880" s="711"/>
      <c r="M880" s="711"/>
      <c r="N880" s="711"/>
      <c r="O880" s="711"/>
      <c r="P880" s="711"/>
      <c r="Q880" s="711"/>
      <c r="R880" s="711"/>
      <c r="S880" s="711"/>
      <c r="T880" s="711"/>
      <c r="U880" s="711"/>
      <c r="V880" s="711"/>
      <c r="W880" s="711"/>
      <c r="X880" s="711"/>
      <c r="Y880" s="711"/>
      <c r="Z880" s="711"/>
    </row>
    <row r="881" spans="1:26" ht="15">
      <c r="A881" s="711"/>
      <c r="B881" s="711"/>
      <c r="C881" s="711"/>
      <c r="D881" s="711"/>
      <c r="E881" s="711"/>
      <c r="F881" s="1216"/>
      <c r="G881" s="711"/>
      <c r="H881" s="711"/>
      <c r="I881" s="711"/>
      <c r="J881" s="711"/>
      <c r="K881" s="711"/>
      <c r="L881" s="711"/>
      <c r="M881" s="711"/>
      <c r="N881" s="711"/>
      <c r="O881" s="711"/>
      <c r="P881" s="711"/>
      <c r="Q881" s="711"/>
      <c r="R881" s="711"/>
      <c r="S881" s="711"/>
      <c r="T881" s="711"/>
      <c r="U881" s="711"/>
      <c r="V881" s="711"/>
      <c r="W881" s="711"/>
      <c r="X881" s="711"/>
      <c r="Y881" s="711"/>
      <c r="Z881" s="711"/>
    </row>
    <row r="882" spans="1:26" ht="15">
      <c r="A882" s="711"/>
      <c r="B882" s="711"/>
      <c r="C882" s="711"/>
      <c r="D882" s="711"/>
      <c r="E882" s="711"/>
      <c r="F882" s="1216"/>
      <c r="G882" s="711"/>
      <c r="H882" s="711"/>
      <c r="I882" s="711"/>
      <c r="J882" s="711"/>
      <c r="K882" s="711"/>
      <c r="L882" s="711"/>
      <c r="M882" s="711"/>
      <c r="N882" s="711"/>
      <c r="O882" s="711"/>
      <c r="P882" s="711"/>
      <c r="Q882" s="711"/>
      <c r="R882" s="711"/>
      <c r="S882" s="711"/>
      <c r="T882" s="711"/>
      <c r="U882" s="711"/>
      <c r="V882" s="711"/>
      <c r="W882" s="711"/>
      <c r="X882" s="711"/>
      <c r="Y882" s="711"/>
      <c r="Z882" s="711"/>
    </row>
    <row r="883" spans="1:26" ht="15">
      <c r="A883" s="711"/>
      <c r="B883" s="711"/>
      <c r="C883" s="711"/>
      <c r="D883" s="711"/>
      <c r="E883" s="711"/>
      <c r="F883" s="1216"/>
      <c r="G883" s="711"/>
      <c r="H883" s="711"/>
      <c r="I883" s="711"/>
      <c r="J883" s="711"/>
      <c r="K883" s="711"/>
      <c r="L883" s="711"/>
      <c r="M883" s="711"/>
      <c r="N883" s="711"/>
      <c r="O883" s="711"/>
      <c r="P883" s="711"/>
      <c r="Q883" s="711"/>
      <c r="R883" s="711"/>
      <c r="S883" s="711"/>
      <c r="T883" s="711"/>
      <c r="U883" s="711"/>
      <c r="V883" s="711"/>
      <c r="W883" s="711"/>
      <c r="X883" s="711"/>
      <c r="Y883" s="711"/>
      <c r="Z883" s="711"/>
    </row>
    <row r="884" spans="1:26" ht="15">
      <c r="A884" s="711"/>
      <c r="B884" s="711"/>
      <c r="C884" s="711"/>
      <c r="D884" s="711"/>
      <c r="E884" s="711"/>
      <c r="F884" s="1216"/>
      <c r="G884" s="711"/>
      <c r="H884" s="711"/>
      <c r="I884" s="711"/>
      <c r="J884" s="711"/>
      <c r="K884" s="711"/>
      <c r="L884" s="711"/>
      <c r="M884" s="711"/>
      <c r="N884" s="711"/>
      <c r="O884" s="711"/>
      <c r="P884" s="711"/>
      <c r="Q884" s="711"/>
      <c r="R884" s="711"/>
      <c r="S884" s="711"/>
      <c r="T884" s="711"/>
      <c r="U884" s="711"/>
      <c r="V884" s="711"/>
      <c r="W884" s="711"/>
      <c r="X884" s="711"/>
      <c r="Y884" s="711"/>
      <c r="Z884" s="711"/>
    </row>
    <row r="885" spans="1:26" ht="15">
      <c r="A885" s="711"/>
      <c r="B885" s="711"/>
      <c r="C885" s="711"/>
      <c r="D885" s="711"/>
      <c r="E885" s="711"/>
      <c r="F885" s="1216"/>
      <c r="G885" s="711"/>
      <c r="H885" s="711"/>
      <c r="I885" s="711"/>
      <c r="J885" s="711"/>
      <c r="K885" s="711"/>
      <c r="L885" s="711"/>
      <c r="M885" s="711"/>
      <c r="N885" s="711"/>
      <c r="O885" s="711"/>
      <c r="P885" s="711"/>
      <c r="Q885" s="711"/>
      <c r="R885" s="711"/>
      <c r="S885" s="711"/>
      <c r="T885" s="711"/>
      <c r="U885" s="711"/>
      <c r="V885" s="711"/>
      <c r="W885" s="711"/>
      <c r="X885" s="711"/>
      <c r="Y885" s="711"/>
      <c r="Z885" s="711"/>
    </row>
    <row r="886" spans="1:26" ht="15">
      <c r="A886" s="711"/>
      <c r="B886" s="711"/>
      <c r="C886" s="711"/>
      <c r="D886" s="711"/>
      <c r="E886" s="711"/>
      <c r="F886" s="1216"/>
      <c r="G886" s="711"/>
      <c r="H886" s="711"/>
      <c r="I886" s="711"/>
      <c r="J886" s="711"/>
      <c r="K886" s="711"/>
      <c r="L886" s="711"/>
      <c r="M886" s="711"/>
      <c r="N886" s="711"/>
      <c r="O886" s="711"/>
      <c r="P886" s="711"/>
      <c r="Q886" s="711"/>
      <c r="R886" s="711"/>
      <c r="S886" s="711"/>
      <c r="T886" s="711"/>
      <c r="U886" s="711"/>
      <c r="V886" s="711"/>
      <c r="W886" s="711"/>
      <c r="X886" s="711"/>
      <c r="Y886" s="711"/>
      <c r="Z886" s="711"/>
    </row>
    <row r="887" spans="1:26" ht="15">
      <c r="A887" s="711"/>
      <c r="B887" s="711"/>
      <c r="C887" s="711"/>
      <c r="D887" s="711"/>
      <c r="E887" s="711"/>
      <c r="F887" s="1216"/>
      <c r="G887" s="711"/>
      <c r="H887" s="711"/>
      <c r="I887" s="711"/>
      <c r="J887" s="711"/>
      <c r="K887" s="711"/>
      <c r="L887" s="711"/>
      <c r="M887" s="711"/>
      <c r="N887" s="711"/>
      <c r="O887" s="711"/>
      <c r="P887" s="711"/>
      <c r="Q887" s="711"/>
      <c r="R887" s="711"/>
      <c r="S887" s="711"/>
      <c r="T887" s="711"/>
      <c r="U887" s="711"/>
      <c r="V887" s="711"/>
      <c r="W887" s="711"/>
      <c r="X887" s="711"/>
      <c r="Y887" s="711"/>
      <c r="Z887" s="711"/>
    </row>
    <row r="888" spans="1:26" ht="15">
      <c r="A888" s="711"/>
      <c r="B888" s="711"/>
      <c r="C888" s="711"/>
      <c r="D888" s="711"/>
      <c r="E888" s="711"/>
      <c r="F888" s="1216"/>
      <c r="G888" s="711"/>
      <c r="H888" s="711"/>
      <c r="I888" s="711"/>
      <c r="J888" s="711"/>
      <c r="K888" s="711"/>
      <c r="L888" s="711"/>
      <c r="M888" s="711"/>
      <c r="N888" s="711"/>
      <c r="O888" s="711"/>
      <c r="P888" s="711"/>
      <c r="Q888" s="711"/>
      <c r="R888" s="711"/>
      <c r="S888" s="711"/>
      <c r="T888" s="711"/>
      <c r="U888" s="711"/>
      <c r="V888" s="711"/>
      <c r="W888" s="711"/>
      <c r="X888" s="711"/>
      <c r="Y888" s="711"/>
      <c r="Z888" s="711"/>
    </row>
    <row r="889" spans="1:26" ht="15">
      <c r="A889" s="711"/>
      <c r="B889" s="711"/>
      <c r="C889" s="711"/>
      <c r="D889" s="711"/>
      <c r="E889" s="711"/>
      <c r="F889" s="1216"/>
      <c r="G889" s="711"/>
      <c r="H889" s="711"/>
      <c r="I889" s="711"/>
      <c r="J889" s="711"/>
      <c r="K889" s="711"/>
      <c r="L889" s="711"/>
      <c r="M889" s="711"/>
      <c r="N889" s="711"/>
      <c r="O889" s="711"/>
      <c r="P889" s="711"/>
      <c r="Q889" s="711"/>
      <c r="R889" s="711"/>
      <c r="S889" s="711"/>
      <c r="T889" s="711"/>
      <c r="U889" s="711"/>
      <c r="V889" s="711"/>
      <c r="W889" s="711"/>
      <c r="X889" s="711"/>
      <c r="Y889" s="711"/>
      <c r="Z889" s="711"/>
    </row>
    <row r="890" spans="1:26" ht="15">
      <c r="A890" s="711"/>
      <c r="B890" s="711"/>
      <c r="C890" s="711"/>
      <c r="D890" s="711"/>
      <c r="E890" s="711"/>
      <c r="F890" s="1216"/>
      <c r="G890" s="711"/>
      <c r="H890" s="711"/>
      <c r="I890" s="711"/>
      <c r="J890" s="711"/>
      <c r="K890" s="711"/>
      <c r="L890" s="711"/>
      <c r="M890" s="711"/>
      <c r="N890" s="711"/>
      <c r="O890" s="711"/>
      <c r="P890" s="711"/>
      <c r="Q890" s="711"/>
      <c r="R890" s="711"/>
      <c r="S890" s="711"/>
      <c r="T890" s="711"/>
      <c r="U890" s="711"/>
      <c r="V890" s="711"/>
      <c r="W890" s="711"/>
      <c r="X890" s="711"/>
      <c r="Y890" s="711"/>
      <c r="Z890" s="711"/>
    </row>
    <row r="891" spans="1:26" ht="15">
      <c r="A891" s="711"/>
      <c r="B891" s="711"/>
      <c r="C891" s="711"/>
      <c r="D891" s="711"/>
      <c r="E891" s="711"/>
      <c r="F891" s="1216"/>
      <c r="G891" s="711"/>
      <c r="H891" s="711"/>
      <c r="I891" s="711"/>
      <c r="J891" s="711"/>
      <c r="K891" s="711"/>
      <c r="L891" s="711"/>
      <c r="M891" s="711"/>
      <c r="N891" s="711"/>
      <c r="O891" s="711"/>
      <c r="P891" s="711"/>
      <c r="Q891" s="711"/>
      <c r="R891" s="711"/>
      <c r="S891" s="711"/>
      <c r="T891" s="711"/>
      <c r="U891" s="711"/>
      <c r="V891" s="711"/>
      <c r="W891" s="711"/>
      <c r="X891" s="711"/>
      <c r="Y891" s="711"/>
      <c r="Z891" s="711"/>
    </row>
    <row r="892" spans="1:26" ht="15">
      <c r="A892" s="711"/>
      <c r="B892" s="711"/>
      <c r="C892" s="711"/>
      <c r="D892" s="711"/>
      <c r="E892" s="711"/>
      <c r="F892" s="1216"/>
      <c r="G892" s="711"/>
      <c r="H892" s="711"/>
      <c r="I892" s="711"/>
      <c r="J892" s="711"/>
      <c r="K892" s="711"/>
      <c r="L892" s="711"/>
      <c r="M892" s="711"/>
      <c r="N892" s="711"/>
      <c r="O892" s="711"/>
      <c r="P892" s="711"/>
      <c r="Q892" s="711"/>
      <c r="R892" s="711"/>
      <c r="S892" s="711"/>
      <c r="T892" s="711"/>
      <c r="U892" s="711"/>
      <c r="V892" s="711"/>
      <c r="W892" s="711"/>
      <c r="X892" s="711"/>
      <c r="Y892" s="711"/>
      <c r="Z892" s="711"/>
    </row>
    <row r="893" spans="1:26" ht="15">
      <c r="A893" s="711"/>
      <c r="B893" s="711"/>
      <c r="C893" s="711"/>
      <c r="D893" s="711"/>
      <c r="E893" s="711"/>
      <c r="F893" s="1216"/>
      <c r="G893" s="711"/>
      <c r="H893" s="711"/>
      <c r="I893" s="711"/>
      <c r="J893" s="711"/>
      <c r="K893" s="711"/>
      <c r="L893" s="711"/>
      <c r="M893" s="711"/>
      <c r="N893" s="711"/>
      <c r="O893" s="711"/>
      <c r="P893" s="711"/>
      <c r="Q893" s="711"/>
      <c r="R893" s="711"/>
      <c r="S893" s="711"/>
      <c r="T893" s="711"/>
      <c r="U893" s="711"/>
      <c r="V893" s="711"/>
      <c r="W893" s="711"/>
      <c r="X893" s="711"/>
      <c r="Y893" s="711"/>
      <c r="Z893" s="711"/>
    </row>
    <row r="894" spans="1:26" ht="15">
      <c r="A894" s="711"/>
      <c r="B894" s="711"/>
      <c r="C894" s="711"/>
      <c r="D894" s="711"/>
      <c r="E894" s="711"/>
      <c r="F894" s="1216"/>
      <c r="G894" s="711"/>
      <c r="H894" s="711"/>
      <c r="I894" s="711"/>
      <c r="J894" s="711"/>
      <c r="K894" s="711"/>
      <c r="L894" s="711"/>
      <c r="M894" s="711"/>
      <c r="N894" s="711"/>
      <c r="O894" s="711"/>
      <c r="P894" s="711"/>
      <c r="Q894" s="711"/>
      <c r="R894" s="711"/>
      <c r="S894" s="711"/>
      <c r="T894" s="711"/>
      <c r="U894" s="711"/>
      <c r="V894" s="711"/>
      <c r="W894" s="711"/>
      <c r="X894" s="711"/>
      <c r="Y894" s="711"/>
      <c r="Z894" s="711"/>
    </row>
    <row r="895" spans="1:26" ht="15">
      <c r="A895" s="711"/>
      <c r="B895" s="711"/>
      <c r="C895" s="711"/>
      <c r="D895" s="711"/>
      <c r="E895" s="711"/>
      <c r="F895" s="1216"/>
      <c r="G895" s="711"/>
      <c r="H895" s="711"/>
      <c r="I895" s="711"/>
      <c r="J895" s="711"/>
      <c r="K895" s="711"/>
      <c r="L895" s="711"/>
      <c r="M895" s="711"/>
      <c r="N895" s="711"/>
      <c r="O895" s="711"/>
      <c r="P895" s="711"/>
      <c r="Q895" s="711"/>
      <c r="R895" s="711"/>
      <c r="S895" s="711"/>
      <c r="T895" s="711"/>
      <c r="U895" s="711"/>
      <c r="V895" s="711"/>
      <c r="W895" s="711"/>
      <c r="X895" s="711"/>
      <c r="Y895" s="711"/>
      <c r="Z895" s="711"/>
    </row>
    <row r="896" spans="1:26" ht="15">
      <c r="A896" s="711"/>
      <c r="B896" s="711"/>
      <c r="C896" s="711"/>
      <c r="D896" s="711"/>
      <c r="E896" s="711"/>
      <c r="F896" s="1216"/>
      <c r="G896" s="711"/>
      <c r="H896" s="711"/>
      <c r="I896" s="711"/>
      <c r="J896" s="711"/>
      <c r="K896" s="711"/>
      <c r="L896" s="711"/>
      <c r="M896" s="711"/>
      <c r="N896" s="711"/>
      <c r="O896" s="711"/>
      <c r="P896" s="711"/>
      <c r="Q896" s="711"/>
      <c r="R896" s="711"/>
      <c r="S896" s="711"/>
      <c r="T896" s="711"/>
      <c r="U896" s="711"/>
      <c r="V896" s="711"/>
      <c r="W896" s="711"/>
      <c r="X896" s="711"/>
      <c r="Y896" s="711"/>
      <c r="Z896" s="711"/>
    </row>
    <row r="897" spans="1:26" ht="15">
      <c r="A897" s="711"/>
      <c r="B897" s="711"/>
      <c r="C897" s="711"/>
      <c r="D897" s="711"/>
      <c r="E897" s="711"/>
      <c r="F897" s="1216"/>
      <c r="G897" s="711"/>
      <c r="H897" s="711"/>
      <c r="I897" s="711"/>
      <c r="J897" s="711"/>
      <c r="K897" s="711"/>
      <c r="L897" s="711"/>
      <c r="M897" s="711"/>
      <c r="N897" s="711"/>
      <c r="O897" s="711"/>
      <c r="P897" s="711"/>
      <c r="Q897" s="711"/>
      <c r="R897" s="711"/>
      <c r="S897" s="711"/>
      <c r="T897" s="711"/>
      <c r="U897" s="711"/>
      <c r="V897" s="711"/>
      <c r="W897" s="711"/>
      <c r="X897" s="711"/>
      <c r="Y897" s="711"/>
      <c r="Z897" s="711"/>
    </row>
    <row r="898" spans="1:26" ht="15">
      <c r="A898" s="711"/>
      <c r="B898" s="711"/>
      <c r="C898" s="711"/>
      <c r="D898" s="711"/>
      <c r="E898" s="711"/>
      <c r="F898" s="1216"/>
      <c r="G898" s="711"/>
      <c r="H898" s="711"/>
      <c r="I898" s="711"/>
      <c r="J898" s="711"/>
      <c r="K898" s="711"/>
      <c r="L898" s="711"/>
      <c r="M898" s="711"/>
      <c r="N898" s="711"/>
      <c r="O898" s="711"/>
      <c r="P898" s="711"/>
      <c r="Q898" s="711"/>
      <c r="R898" s="711"/>
      <c r="S898" s="711"/>
      <c r="T898" s="711"/>
      <c r="U898" s="711"/>
      <c r="V898" s="711"/>
      <c r="W898" s="711"/>
      <c r="X898" s="711"/>
      <c r="Y898" s="711"/>
      <c r="Z898" s="711"/>
    </row>
    <row r="899" spans="1:26" ht="15">
      <c r="A899" s="711"/>
      <c r="B899" s="711"/>
      <c r="C899" s="711"/>
      <c r="D899" s="711"/>
      <c r="E899" s="711"/>
      <c r="F899" s="1216"/>
      <c r="G899" s="711"/>
      <c r="H899" s="711"/>
      <c r="I899" s="711"/>
      <c r="J899" s="711"/>
      <c r="K899" s="711"/>
      <c r="L899" s="711"/>
      <c r="M899" s="711"/>
      <c r="N899" s="711"/>
      <c r="O899" s="711"/>
      <c r="P899" s="711"/>
      <c r="Q899" s="711"/>
      <c r="R899" s="711"/>
      <c r="S899" s="711"/>
      <c r="T899" s="711"/>
      <c r="U899" s="711"/>
      <c r="V899" s="711"/>
      <c r="W899" s="711"/>
      <c r="X899" s="711"/>
      <c r="Y899" s="711"/>
      <c r="Z899" s="711"/>
    </row>
    <row r="900" spans="1:26" ht="15">
      <c r="A900" s="711"/>
      <c r="B900" s="711"/>
      <c r="C900" s="711"/>
      <c r="D900" s="711"/>
      <c r="E900" s="711"/>
      <c r="F900" s="1216"/>
      <c r="G900" s="711"/>
      <c r="H900" s="711"/>
      <c r="I900" s="711"/>
      <c r="J900" s="711"/>
      <c r="K900" s="711"/>
      <c r="L900" s="711"/>
      <c r="M900" s="711"/>
      <c r="N900" s="711"/>
      <c r="O900" s="711"/>
      <c r="P900" s="711"/>
      <c r="Q900" s="711"/>
      <c r="R900" s="711"/>
      <c r="S900" s="711"/>
      <c r="T900" s="711"/>
      <c r="U900" s="711"/>
      <c r="V900" s="711"/>
      <c r="W900" s="711"/>
      <c r="X900" s="711"/>
      <c r="Y900" s="711"/>
      <c r="Z900" s="711"/>
    </row>
    <row r="901" spans="1:26" ht="15">
      <c r="A901" s="711"/>
      <c r="B901" s="711"/>
      <c r="C901" s="711"/>
      <c r="D901" s="711"/>
      <c r="E901" s="711"/>
      <c r="F901" s="1216"/>
      <c r="G901" s="711"/>
      <c r="H901" s="711"/>
      <c r="I901" s="711"/>
      <c r="J901" s="711"/>
      <c r="K901" s="711"/>
      <c r="L901" s="711"/>
      <c r="M901" s="711"/>
      <c r="N901" s="711"/>
      <c r="O901" s="711"/>
      <c r="P901" s="711"/>
      <c r="Q901" s="711"/>
      <c r="R901" s="711"/>
      <c r="S901" s="711"/>
      <c r="T901" s="711"/>
      <c r="U901" s="711"/>
      <c r="V901" s="711"/>
      <c r="W901" s="711"/>
      <c r="X901" s="711"/>
      <c r="Y901" s="711"/>
      <c r="Z901" s="711"/>
    </row>
    <row r="902" spans="1:26" ht="15">
      <c r="A902" s="711"/>
      <c r="B902" s="711"/>
      <c r="C902" s="711"/>
      <c r="D902" s="711"/>
      <c r="E902" s="711"/>
      <c r="F902" s="1216"/>
      <c r="G902" s="711"/>
      <c r="H902" s="711"/>
      <c r="I902" s="711"/>
      <c r="J902" s="711"/>
      <c r="K902" s="711"/>
      <c r="L902" s="711"/>
      <c r="M902" s="711"/>
      <c r="N902" s="711"/>
      <c r="O902" s="711"/>
      <c r="P902" s="711"/>
      <c r="Q902" s="711"/>
      <c r="R902" s="711"/>
      <c r="S902" s="711"/>
      <c r="T902" s="711"/>
      <c r="U902" s="711"/>
      <c r="V902" s="711"/>
      <c r="W902" s="711"/>
      <c r="X902" s="711"/>
      <c r="Y902" s="711"/>
      <c r="Z902" s="711"/>
    </row>
    <row r="903" spans="1:26" ht="15">
      <c r="A903" s="711"/>
      <c r="B903" s="711"/>
      <c r="C903" s="711"/>
      <c r="D903" s="711"/>
      <c r="E903" s="711"/>
      <c r="F903" s="1216"/>
      <c r="G903" s="711"/>
      <c r="H903" s="711"/>
      <c r="I903" s="711"/>
      <c r="J903" s="711"/>
      <c r="K903" s="711"/>
      <c r="L903" s="711"/>
      <c r="M903" s="711"/>
      <c r="N903" s="711"/>
      <c r="O903" s="711"/>
      <c r="P903" s="711"/>
      <c r="Q903" s="711"/>
      <c r="R903" s="711"/>
      <c r="S903" s="711"/>
      <c r="T903" s="711"/>
      <c r="U903" s="711"/>
      <c r="V903" s="711"/>
      <c r="W903" s="711"/>
      <c r="X903" s="711"/>
      <c r="Y903" s="711"/>
      <c r="Z903" s="711"/>
    </row>
    <row r="904" spans="1:26" ht="15">
      <c r="A904" s="711"/>
      <c r="B904" s="711"/>
      <c r="C904" s="711"/>
      <c r="D904" s="711"/>
      <c r="E904" s="711"/>
      <c r="F904" s="1216"/>
      <c r="G904" s="711"/>
      <c r="H904" s="711"/>
      <c r="I904" s="711"/>
      <c r="J904" s="711"/>
      <c r="K904" s="711"/>
      <c r="L904" s="711"/>
      <c r="M904" s="711"/>
      <c r="N904" s="711"/>
      <c r="O904" s="711"/>
      <c r="P904" s="711"/>
      <c r="Q904" s="711"/>
      <c r="R904" s="711"/>
      <c r="S904" s="711"/>
      <c r="T904" s="711"/>
      <c r="U904" s="711"/>
      <c r="V904" s="711"/>
      <c r="W904" s="711"/>
      <c r="X904" s="711"/>
      <c r="Y904" s="711"/>
      <c r="Z904" s="711"/>
    </row>
    <row r="905" spans="1:26" ht="15">
      <c r="A905" s="711"/>
      <c r="B905" s="711"/>
      <c r="C905" s="711"/>
      <c r="D905" s="711"/>
      <c r="E905" s="711"/>
      <c r="F905" s="1216"/>
      <c r="G905" s="711"/>
      <c r="H905" s="711"/>
      <c r="I905" s="711"/>
      <c r="J905" s="711"/>
      <c r="K905" s="711"/>
      <c r="L905" s="711"/>
      <c r="M905" s="711"/>
      <c r="N905" s="711"/>
      <c r="O905" s="711"/>
      <c r="P905" s="711"/>
      <c r="Q905" s="711"/>
      <c r="R905" s="711"/>
      <c r="S905" s="711"/>
      <c r="T905" s="711"/>
      <c r="U905" s="711"/>
      <c r="V905" s="711"/>
      <c r="W905" s="711"/>
      <c r="X905" s="711"/>
      <c r="Y905" s="711"/>
      <c r="Z905" s="711"/>
    </row>
    <row r="906" spans="1:26" ht="15">
      <c r="A906" s="711"/>
      <c r="B906" s="711"/>
      <c r="C906" s="711"/>
      <c r="D906" s="711"/>
      <c r="E906" s="711"/>
      <c r="F906" s="1216"/>
      <c r="G906" s="711"/>
      <c r="H906" s="711"/>
      <c r="I906" s="711"/>
      <c r="J906" s="711"/>
      <c r="K906" s="711"/>
      <c r="L906" s="711"/>
      <c r="M906" s="711"/>
      <c r="N906" s="711"/>
      <c r="O906" s="711"/>
      <c r="P906" s="711"/>
      <c r="Q906" s="711"/>
      <c r="R906" s="711"/>
      <c r="S906" s="711"/>
      <c r="T906" s="711"/>
      <c r="U906" s="711"/>
      <c r="V906" s="711"/>
      <c r="W906" s="711"/>
      <c r="X906" s="711"/>
      <c r="Y906" s="711"/>
      <c r="Z906" s="711"/>
    </row>
    <row r="907" spans="1:26" ht="15">
      <c r="A907" s="711"/>
      <c r="B907" s="711"/>
      <c r="C907" s="711"/>
      <c r="D907" s="711"/>
      <c r="E907" s="711"/>
      <c r="F907" s="1216"/>
      <c r="G907" s="711"/>
      <c r="H907" s="711"/>
      <c r="I907" s="711"/>
      <c r="J907" s="711"/>
      <c r="K907" s="711"/>
      <c r="L907" s="711"/>
      <c r="M907" s="711"/>
      <c r="N907" s="711"/>
      <c r="O907" s="711"/>
      <c r="P907" s="711"/>
      <c r="Q907" s="711"/>
      <c r="R907" s="711"/>
      <c r="S907" s="711"/>
      <c r="T907" s="711"/>
      <c r="U907" s="711"/>
      <c r="V907" s="711"/>
      <c r="W907" s="711"/>
      <c r="X907" s="711"/>
      <c r="Y907" s="711"/>
      <c r="Z907" s="711"/>
    </row>
    <row r="908" spans="1:26" ht="15">
      <c r="A908" s="711"/>
      <c r="B908" s="711"/>
      <c r="C908" s="711"/>
      <c r="D908" s="711"/>
      <c r="E908" s="711"/>
      <c r="F908" s="1216"/>
      <c r="G908" s="711"/>
      <c r="H908" s="711"/>
      <c r="I908" s="711"/>
      <c r="J908" s="711"/>
      <c r="K908" s="711"/>
      <c r="L908" s="711"/>
      <c r="M908" s="711"/>
      <c r="N908" s="711"/>
      <c r="O908" s="711"/>
      <c r="P908" s="711"/>
      <c r="Q908" s="711"/>
      <c r="R908" s="711"/>
      <c r="S908" s="711"/>
      <c r="T908" s="711"/>
      <c r="U908" s="711"/>
      <c r="V908" s="711"/>
      <c r="W908" s="711"/>
      <c r="X908" s="711"/>
      <c r="Y908" s="711"/>
      <c r="Z908" s="711"/>
    </row>
    <row r="909" spans="1:26" ht="15">
      <c r="A909" s="711"/>
      <c r="B909" s="711"/>
      <c r="C909" s="711"/>
      <c r="D909" s="711"/>
      <c r="E909" s="711"/>
      <c r="F909" s="1216"/>
      <c r="G909" s="711"/>
      <c r="H909" s="711"/>
      <c r="I909" s="711"/>
      <c r="J909" s="711"/>
      <c r="K909" s="711"/>
      <c r="L909" s="711"/>
      <c r="M909" s="711"/>
      <c r="N909" s="711"/>
      <c r="O909" s="711"/>
      <c r="P909" s="711"/>
      <c r="Q909" s="711"/>
      <c r="R909" s="711"/>
      <c r="S909" s="711"/>
      <c r="T909" s="711"/>
      <c r="U909" s="711"/>
      <c r="V909" s="711"/>
      <c r="W909" s="711"/>
      <c r="X909" s="711"/>
      <c r="Y909" s="711"/>
      <c r="Z909" s="711"/>
    </row>
    <row r="910" spans="1:26" ht="15">
      <c r="A910" s="711"/>
      <c r="B910" s="711"/>
      <c r="C910" s="711"/>
      <c r="D910" s="711"/>
      <c r="E910" s="711"/>
      <c r="F910" s="1216"/>
      <c r="G910" s="711"/>
      <c r="H910" s="711"/>
      <c r="I910" s="711"/>
      <c r="J910" s="711"/>
      <c r="K910" s="711"/>
      <c r="L910" s="711"/>
      <c r="M910" s="711"/>
      <c r="N910" s="711"/>
      <c r="O910" s="711"/>
      <c r="P910" s="711"/>
      <c r="Q910" s="711"/>
      <c r="R910" s="711"/>
      <c r="S910" s="711"/>
      <c r="T910" s="711"/>
      <c r="U910" s="711"/>
      <c r="V910" s="711"/>
      <c r="W910" s="711"/>
      <c r="X910" s="711"/>
      <c r="Y910" s="711"/>
      <c r="Z910" s="711"/>
    </row>
    <row r="911" spans="1:26" ht="15">
      <c r="A911" s="711"/>
      <c r="B911" s="711"/>
      <c r="C911" s="711"/>
      <c r="D911" s="711"/>
      <c r="E911" s="711"/>
      <c r="F911" s="1216"/>
      <c r="G911" s="711"/>
      <c r="H911" s="711"/>
      <c r="I911" s="711"/>
      <c r="J911" s="711"/>
      <c r="K911" s="711"/>
      <c r="L911" s="711"/>
      <c r="M911" s="711"/>
      <c r="N911" s="711"/>
      <c r="O911" s="711"/>
      <c r="P911" s="711"/>
      <c r="Q911" s="711"/>
      <c r="R911" s="711"/>
      <c r="S911" s="711"/>
      <c r="T911" s="711"/>
      <c r="U911" s="711"/>
      <c r="V911" s="711"/>
      <c r="W911" s="711"/>
      <c r="X911" s="711"/>
      <c r="Y911" s="711"/>
      <c r="Z911" s="711"/>
    </row>
    <row r="912" spans="1:26" ht="15">
      <c r="A912" s="711"/>
      <c r="B912" s="711"/>
      <c r="C912" s="711"/>
      <c r="D912" s="711"/>
      <c r="E912" s="711"/>
      <c r="F912" s="1216"/>
      <c r="G912" s="711"/>
      <c r="H912" s="711"/>
      <c r="I912" s="711"/>
      <c r="J912" s="711"/>
      <c r="K912" s="711"/>
      <c r="L912" s="711"/>
      <c r="M912" s="711"/>
      <c r="N912" s="711"/>
      <c r="O912" s="711"/>
      <c r="P912" s="711"/>
      <c r="Q912" s="711"/>
      <c r="R912" s="711"/>
      <c r="S912" s="711"/>
      <c r="T912" s="711"/>
      <c r="U912" s="711"/>
      <c r="V912" s="711"/>
      <c r="W912" s="711"/>
      <c r="X912" s="711"/>
      <c r="Y912" s="711"/>
      <c r="Z912" s="711"/>
    </row>
    <row r="913" spans="1:26" ht="15">
      <c r="A913" s="711"/>
      <c r="B913" s="711"/>
      <c r="C913" s="711"/>
      <c r="D913" s="711"/>
      <c r="E913" s="711"/>
      <c r="F913" s="1216"/>
      <c r="G913" s="711"/>
      <c r="H913" s="711"/>
      <c r="I913" s="711"/>
      <c r="J913" s="711"/>
      <c r="K913" s="711"/>
      <c r="L913" s="711"/>
      <c r="M913" s="711"/>
      <c r="N913" s="711"/>
      <c r="O913" s="711"/>
      <c r="P913" s="711"/>
      <c r="Q913" s="711"/>
      <c r="R913" s="711"/>
      <c r="S913" s="711"/>
      <c r="T913" s="711"/>
      <c r="U913" s="711"/>
      <c r="V913" s="711"/>
      <c r="W913" s="711"/>
      <c r="X913" s="711"/>
      <c r="Y913" s="711"/>
      <c r="Z913" s="711"/>
    </row>
    <row r="914" spans="1:26" ht="15">
      <c r="A914" s="711"/>
      <c r="B914" s="711"/>
      <c r="C914" s="711"/>
      <c r="D914" s="711"/>
      <c r="E914" s="711"/>
      <c r="F914" s="1216"/>
      <c r="G914" s="711"/>
      <c r="H914" s="711"/>
      <c r="I914" s="711"/>
      <c r="J914" s="711"/>
      <c r="K914" s="711"/>
      <c r="L914" s="711"/>
      <c r="M914" s="711"/>
      <c r="N914" s="711"/>
      <c r="O914" s="711"/>
      <c r="P914" s="711"/>
      <c r="Q914" s="711"/>
      <c r="R914" s="711"/>
      <c r="S914" s="711"/>
      <c r="T914" s="711"/>
      <c r="U914" s="711"/>
      <c r="V914" s="711"/>
      <c r="W914" s="711"/>
      <c r="X914" s="711"/>
      <c r="Y914" s="711"/>
      <c r="Z914" s="711"/>
    </row>
    <row r="915" spans="1:26" ht="15">
      <c r="A915" s="711"/>
      <c r="B915" s="711"/>
      <c r="C915" s="711"/>
      <c r="D915" s="711"/>
      <c r="E915" s="711"/>
      <c r="F915" s="1216"/>
      <c r="G915" s="711"/>
      <c r="H915" s="711"/>
      <c r="I915" s="711"/>
      <c r="J915" s="711"/>
      <c r="K915" s="711"/>
      <c r="L915" s="711"/>
      <c r="M915" s="711"/>
      <c r="N915" s="711"/>
      <c r="O915" s="711"/>
      <c r="P915" s="711"/>
      <c r="Q915" s="711"/>
      <c r="R915" s="711"/>
      <c r="S915" s="711"/>
      <c r="T915" s="711"/>
      <c r="U915" s="711"/>
      <c r="V915" s="711"/>
      <c r="W915" s="711"/>
      <c r="X915" s="711"/>
      <c r="Y915" s="711"/>
      <c r="Z915" s="711"/>
    </row>
    <row r="916" spans="1:26" ht="15">
      <c r="A916" s="711"/>
      <c r="B916" s="711"/>
      <c r="C916" s="711"/>
      <c r="D916" s="711"/>
      <c r="E916" s="711"/>
      <c r="F916" s="1216"/>
      <c r="G916" s="711"/>
      <c r="H916" s="711"/>
      <c r="I916" s="711"/>
      <c r="J916" s="711"/>
      <c r="K916" s="711"/>
      <c r="L916" s="711"/>
      <c r="M916" s="711"/>
      <c r="N916" s="711"/>
      <c r="O916" s="711"/>
      <c r="P916" s="711"/>
      <c r="Q916" s="711"/>
      <c r="R916" s="711"/>
      <c r="S916" s="711"/>
      <c r="T916" s="711"/>
      <c r="U916" s="711"/>
      <c r="V916" s="711"/>
      <c r="W916" s="711"/>
      <c r="X916" s="711"/>
      <c r="Y916" s="711"/>
      <c r="Z916" s="711"/>
    </row>
    <row r="917" spans="1:26" ht="15">
      <c r="A917" s="711"/>
      <c r="B917" s="711"/>
      <c r="C917" s="711"/>
      <c r="D917" s="711"/>
      <c r="E917" s="711"/>
      <c r="F917" s="1216"/>
      <c r="G917" s="711"/>
      <c r="H917" s="711"/>
      <c r="I917" s="711"/>
      <c r="J917" s="711"/>
      <c r="K917" s="711"/>
      <c r="L917" s="711"/>
      <c r="M917" s="711"/>
      <c r="N917" s="711"/>
      <c r="O917" s="711"/>
      <c r="P917" s="711"/>
      <c r="Q917" s="711"/>
      <c r="R917" s="711"/>
      <c r="S917" s="711"/>
      <c r="T917" s="711"/>
      <c r="U917" s="711"/>
      <c r="V917" s="711"/>
      <c r="W917" s="711"/>
      <c r="X917" s="711"/>
      <c r="Y917" s="711"/>
      <c r="Z917" s="711"/>
    </row>
    <row r="918" spans="1:26" ht="15">
      <c r="A918" s="711"/>
      <c r="B918" s="711"/>
      <c r="C918" s="711"/>
      <c r="D918" s="711"/>
      <c r="E918" s="711"/>
      <c r="F918" s="1216"/>
      <c r="G918" s="711"/>
      <c r="H918" s="711"/>
      <c r="I918" s="711"/>
      <c r="J918" s="711"/>
      <c r="K918" s="711"/>
      <c r="L918" s="711"/>
      <c r="M918" s="711"/>
      <c r="N918" s="711"/>
      <c r="O918" s="711"/>
      <c r="P918" s="711"/>
      <c r="Q918" s="711"/>
      <c r="R918" s="711"/>
      <c r="S918" s="711"/>
      <c r="T918" s="711"/>
      <c r="U918" s="711"/>
      <c r="V918" s="711"/>
      <c r="W918" s="711"/>
      <c r="X918" s="711"/>
      <c r="Y918" s="711"/>
      <c r="Z918" s="711"/>
    </row>
    <row r="919" spans="1:26" ht="15">
      <c r="A919" s="711"/>
      <c r="B919" s="711"/>
      <c r="C919" s="711"/>
      <c r="D919" s="711"/>
      <c r="E919" s="711"/>
      <c r="F919" s="1216"/>
      <c r="G919" s="711"/>
      <c r="H919" s="711"/>
      <c r="I919" s="711"/>
      <c r="J919" s="711"/>
      <c r="K919" s="711"/>
      <c r="L919" s="711"/>
      <c r="M919" s="711"/>
      <c r="N919" s="711"/>
      <c r="O919" s="711"/>
      <c r="P919" s="711"/>
      <c r="Q919" s="711"/>
      <c r="R919" s="711"/>
      <c r="S919" s="711"/>
      <c r="T919" s="711"/>
      <c r="U919" s="711"/>
      <c r="V919" s="711"/>
      <c r="W919" s="711"/>
      <c r="X919" s="711"/>
      <c r="Y919" s="711"/>
      <c r="Z919" s="711"/>
    </row>
    <row r="920" spans="1:26" ht="15">
      <c r="A920" s="711"/>
      <c r="B920" s="711"/>
      <c r="C920" s="711"/>
      <c r="D920" s="711"/>
      <c r="E920" s="711"/>
      <c r="F920" s="1216"/>
      <c r="G920" s="711"/>
      <c r="H920" s="711"/>
      <c r="I920" s="711"/>
      <c r="J920" s="711"/>
      <c r="K920" s="711"/>
      <c r="L920" s="711"/>
      <c r="M920" s="711"/>
      <c r="N920" s="711"/>
      <c r="O920" s="711"/>
      <c r="P920" s="711"/>
      <c r="Q920" s="711"/>
      <c r="R920" s="711"/>
      <c r="S920" s="711"/>
      <c r="T920" s="711"/>
      <c r="U920" s="711"/>
      <c r="V920" s="711"/>
      <c r="W920" s="711"/>
      <c r="X920" s="711"/>
      <c r="Y920" s="711"/>
      <c r="Z920" s="711"/>
    </row>
    <row r="921" spans="1:26" ht="15">
      <c r="A921" s="711"/>
      <c r="B921" s="711"/>
      <c r="C921" s="711"/>
      <c r="D921" s="711"/>
      <c r="E921" s="711"/>
      <c r="F921" s="1216"/>
      <c r="G921" s="711"/>
      <c r="H921" s="711"/>
      <c r="I921" s="711"/>
      <c r="J921" s="711"/>
      <c r="K921" s="711"/>
      <c r="L921" s="711"/>
      <c r="M921" s="711"/>
      <c r="N921" s="711"/>
      <c r="O921" s="711"/>
      <c r="P921" s="711"/>
      <c r="Q921" s="711"/>
      <c r="R921" s="711"/>
      <c r="S921" s="711"/>
      <c r="T921" s="711"/>
      <c r="U921" s="711"/>
      <c r="V921" s="711"/>
      <c r="W921" s="711"/>
      <c r="X921" s="711"/>
      <c r="Y921" s="711"/>
      <c r="Z921" s="711"/>
    </row>
    <row r="922" spans="1:26" ht="15">
      <c r="A922" s="711"/>
      <c r="B922" s="711"/>
      <c r="C922" s="711"/>
      <c r="D922" s="711"/>
      <c r="E922" s="711"/>
      <c r="F922" s="1216"/>
      <c r="G922" s="711"/>
      <c r="H922" s="711"/>
      <c r="I922" s="711"/>
      <c r="J922" s="711"/>
      <c r="K922" s="711"/>
      <c r="L922" s="711"/>
      <c r="M922" s="711"/>
      <c r="N922" s="711"/>
      <c r="O922" s="711"/>
      <c r="P922" s="711"/>
      <c r="Q922" s="711"/>
      <c r="R922" s="711"/>
      <c r="S922" s="711"/>
      <c r="T922" s="711"/>
      <c r="U922" s="711"/>
      <c r="V922" s="711"/>
      <c r="W922" s="711"/>
      <c r="X922" s="711"/>
      <c r="Y922" s="711"/>
      <c r="Z922" s="711"/>
    </row>
    <row r="923" spans="1:26" ht="15">
      <c r="A923" s="711"/>
      <c r="B923" s="711"/>
      <c r="C923" s="711"/>
      <c r="D923" s="711"/>
      <c r="E923" s="711"/>
      <c r="F923" s="1216"/>
      <c r="G923" s="711"/>
      <c r="H923" s="711"/>
      <c r="I923" s="711"/>
      <c r="J923" s="711"/>
      <c r="K923" s="711"/>
      <c r="L923" s="711"/>
      <c r="M923" s="711"/>
      <c r="N923" s="711"/>
      <c r="O923" s="711"/>
      <c r="P923" s="711"/>
      <c r="Q923" s="711"/>
      <c r="R923" s="711"/>
      <c r="S923" s="711"/>
      <c r="T923" s="711"/>
      <c r="U923" s="711"/>
      <c r="V923" s="711"/>
      <c r="W923" s="711"/>
      <c r="X923" s="711"/>
      <c r="Y923" s="711"/>
      <c r="Z923" s="711"/>
    </row>
    <row r="924" spans="1:26" ht="15">
      <c r="A924" s="711"/>
      <c r="B924" s="711"/>
      <c r="C924" s="711"/>
      <c r="D924" s="711"/>
      <c r="E924" s="711"/>
      <c r="F924" s="1216"/>
      <c r="G924" s="711"/>
      <c r="H924" s="711"/>
      <c r="I924" s="711"/>
      <c r="J924" s="711"/>
      <c r="K924" s="711"/>
      <c r="L924" s="711"/>
      <c r="M924" s="711"/>
      <c r="N924" s="711"/>
      <c r="O924" s="711"/>
      <c r="P924" s="711"/>
      <c r="Q924" s="711"/>
      <c r="R924" s="711"/>
      <c r="S924" s="711"/>
      <c r="T924" s="711"/>
      <c r="U924" s="711"/>
      <c r="V924" s="711"/>
      <c r="W924" s="711"/>
      <c r="X924" s="711"/>
      <c r="Y924" s="711"/>
      <c r="Z924" s="711"/>
    </row>
    <row r="925" spans="1:26" ht="15">
      <c r="A925" s="711"/>
      <c r="B925" s="711"/>
      <c r="C925" s="711"/>
      <c r="D925" s="711"/>
      <c r="E925" s="711"/>
      <c r="F925" s="1216"/>
      <c r="G925" s="711"/>
      <c r="H925" s="711"/>
      <c r="I925" s="711"/>
      <c r="J925" s="711"/>
      <c r="K925" s="711"/>
      <c r="L925" s="711"/>
      <c r="M925" s="711"/>
      <c r="N925" s="711"/>
      <c r="O925" s="711"/>
      <c r="P925" s="711"/>
      <c r="Q925" s="711"/>
      <c r="R925" s="711"/>
      <c r="S925" s="711"/>
      <c r="T925" s="711"/>
      <c r="U925" s="711"/>
      <c r="V925" s="711"/>
      <c r="W925" s="711"/>
      <c r="X925" s="711"/>
      <c r="Y925" s="711"/>
      <c r="Z925" s="711"/>
    </row>
    <row r="926" spans="1:26" ht="15">
      <c r="A926" s="711"/>
      <c r="B926" s="711"/>
      <c r="C926" s="711"/>
      <c r="D926" s="711"/>
      <c r="E926" s="711"/>
      <c r="F926" s="1216"/>
      <c r="G926" s="711"/>
      <c r="H926" s="711"/>
      <c r="I926" s="711"/>
      <c r="J926" s="711"/>
      <c r="K926" s="711"/>
      <c r="L926" s="711"/>
      <c r="M926" s="711"/>
      <c r="N926" s="711"/>
      <c r="O926" s="711"/>
      <c r="P926" s="711"/>
      <c r="Q926" s="711"/>
      <c r="R926" s="711"/>
      <c r="S926" s="711"/>
      <c r="T926" s="711"/>
      <c r="U926" s="711"/>
      <c r="V926" s="711"/>
      <c r="W926" s="711"/>
      <c r="X926" s="711"/>
      <c r="Y926" s="711"/>
      <c r="Z926" s="711"/>
    </row>
    <row r="927" spans="1:26" ht="15">
      <c r="A927" s="711"/>
      <c r="B927" s="711"/>
      <c r="C927" s="711"/>
      <c r="D927" s="711"/>
      <c r="E927" s="711"/>
      <c r="F927" s="1216"/>
      <c r="G927" s="711"/>
      <c r="H927" s="711"/>
      <c r="I927" s="711"/>
      <c r="J927" s="711"/>
      <c r="K927" s="711"/>
      <c r="L927" s="711"/>
      <c r="M927" s="711"/>
      <c r="N927" s="711"/>
      <c r="O927" s="711"/>
      <c r="P927" s="711"/>
      <c r="Q927" s="711"/>
      <c r="R927" s="711"/>
      <c r="S927" s="711"/>
      <c r="T927" s="711"/>
      <c r="U927" s="711"/>
      <c r="V927" s="711"/>
      <c r="W927" s="711"/>
      <c r="X927" s="711"/>
      <c r="Y927" s="711"/>
      <c r="Z927" s="711"/>
    </row>
    <row r="928" spans="1:26" ht="15">
      <c r="A928" s="711"/>
      <c r="B928" s="711"/>
      <c r="C928" s="711"/>
      <c r="D928" s="711"/>
      <c r="E928" s="711"/>
      <c r="F928" s="1216"/>
      <c r="G928" s="711"/>
      <c r="H928" s="711"/>
      <c r="I928" s="711"/>
      <c r="J928" s="711"/>
      <c r="K928" s="711"/>
      <c r="L928" s="711"/>
      <c r="M928" s="711"/>
      <c r="N928" s="711"/>
      <c r="O928" s="711"/>
      <c r="P928" s="711"/>
      <c r="Q928" s="711"/>
      <c r="R928" s="711"/>
      <c r="S928" s="711"/>
      <c r="T928" s="711"/>
      <c r="U928" s="711"/>
      <c r="V928" s="711"/>
      <c r="W928" s="711"/>
      <c r="X928" s="711"/>
      <c r="Y928" s="711"/>
      <c r="Z928" s="711"/>
    </row>
    <row r="929" spans="1:26" ht="15">
      <c r="A929" s="711"/>
      <c r="B929" s="711"/>
      <c r="C929" s="711"/>
      <c r="D929" s="711"/>
      <c r="E929" s="711"/>
      <c r="F929" s="1216"/>
      <c r="G929" s="711"/>
      <c r="H929" s="711"/>
      <c r="I929" s="711"/>
      <c r="J929" s="711"/>
      <c r="K929" s="711"/>
      <c r="L929" s="711"/>
      <c r="M929" s="711"/>
      <c r="N929" s="711"/>
      <c r="O929" s="711"/>
      <c r="P929" s="711"/>
      <c r="Q929" s="711"/>
      <c r="R929" s="711"/>
      <c r="S929" s="711"/>
      <c r="T929" s="711"/>
      <c r="U929" s="711"/>
      <c r="V929" s="711"/>
      <c r="W929" s="711"/>
      <c r="X929" s="711"/>
      <c r="Y929" s="711"/>
      <c r="Z929" s="711"/>
    </row>
    <row r="930" spans="1:26" ht="15">
      <c r="A930" s="711"/>
      <c r="B930" s="711"/>
      <c r="C930" s="711"/>
      <c r="D930" s="711"/>
      <c r="E930" s="711"/>
      <c r="F930" s="1216"/>
      <c r="G930" s="711"/>
      <c r="H930" s="711"/>
      <c r="I930" s="711"/>
      <c r="J930" s="711"/>
      <c r="K930" s="711"/>
      <c r="L930" s="711"/>
      <c r="M930" s="711"/>
      <c r="N930" s="711"/>
      <c r="O930" s="711"/>
      <c r="P930" s="711"/>
      <c r="Q930" s="711"/>
      <c r="R930" s="711"/>
      <c r="S930" s="711"/>
      <c r="T930" s="711"/>
      <c r="U930" s="711"/>
      <c r="V930" s="711"/>
      <c r="W930" s="711"/>
      <c r="X930" s="711"/>
      <c r="Y930" s="711"/>
      <c r="Z930" s="711"/>
    </row>
    <row r="931" spans="1:26" ht="15">
      <c r="A931" s="711"/>
      <c r="B931" s="711"/>
      <c r="C931" s="711"/>
      <c r="D931" s="711"/>
      <c r="E931" s="711"/>
      <c r="F931" s="1216"/>
      <c r="G931" s="711"/>
      <c r="H931" s="711"/>
      <c r="I931" s="711"/>
      <c r="J931" s="711"/>
      <c r="K931" s="711"/>
      <c r="L931" s="711"/>
      <c r="M931" s="711"/>
      <c r="N931" s="711"/>
      <c r="O931" s="711"/>
      <c r="P931" s="711"/>
      <c r="Q931" s="711"/>
      <c r="R931" s="711"/>
      <c r="S931" s="711"/>
      <c r="T931" s="711"/>
      <c r="U931" s="711"/>
      <c r="V931" s="711"/>
      <c r="W931" s="711"/>
      <c r="X931" s="711"/>
      <c r="Y931" s="711"/>
      <c r="Z931" s="711"/>
    </row>
    <row r="932" spans="1:26" ht="15">
      <c r="A932" s="711"/>
      <c r="B932" s="711"/>
      <c r="C932" s="711"/>
      <c r="D932" s="711"/>
      <c r="E932" s="711"/>
      <c r="F932" s="1216"/>
      <c r="G932" s="711"/>
      <c r="H932" s="711"/>
      <c r="I932" s="711"/>
      <c r="J932" s="711"/>
      <c r="K932" s="711"/>
      <c r="L932" s="711"/>
      <c r="M932" s="711"/>
      <c r="N932" s="711"/>
      <c r="O932" s="711"/>
      <c r="P932" s="711"/>
      <c r="Q932" s="711"/>
      <c r="R932" s="711"/>
      <c r="S932" s="711"/>
      <c r="T932" s="711"/>
      <c r="U932" s="711"/>
      <c r="V932" s="711"/>
      <c r="W932" s="711"/>
      <c r="X932" s="711"/>
      <c r="Y932" s="711"/>
      <c r="Z932" s="711"/>
    </row>
    <row r="933" spans="1:26" ht="15">
      <c r="A933" s="711"/>
      <c r="B933" s="711"/>
      <c r="C933" s="711"/>
      <c r="D933" s="711"/>
      <c r="E933" s="711"/>
      <c r="F933" s="1216"/>
      <c r="G933" s="711"/>
      <c r="H933" s="711"/>
      <c r="I933" s="711"/>
      <c r="J933" s="711"/>
      <c r="K933" s="711"/>
      <c r="L933" s="711"/>
      <c r="M933" s="711"/>
      <c r="N933" s="711"/>
      <c r="O933" s="711"/>
      <c r="P933" s="711"/>
      <c r="Q933" s="711"/>
      <c r="R933" s="711"/>
      <c r="S933" s="711"/>
      <c r="T933" s="711"/>
      <c r="U933" s="711"/>
      <c r="V933" s="711"/>
      <c r="W933" s="711"/>
      <c r="X933" s="711"/>
      <c r="Y933" s="711"/>
      <c r="Z933" s="711"/>
    </row>
    <row r="934" spans="1:26" ht="15">
      <c r="A934" s="711"/>
      <c r="B934" s="711"/>
      <c r="C934" s="711"/>
      <c r="D934" s="711"/>
      <c r="E934" s="711"/>
      <c r="F934" s="1216"/>
      <c r="G934" s="711"/>
      <c r="H934" s="711"/>
      <c r="I934" s="711"/>
      <c r="J934" s="711"/>
      <c r="K934" s="711"/>
      <c r="L934" s="711"/>
      <c r="M934" s="711"/>
      <c r="N934" s="711"/>
      <c r="O934" s="711"/>
      <c r="P934" s="711"/>
      <c r="Q934" s="711"/>
      <c r="R934" s="711"/>
      <c r="S934" s="711"/>
      <c r="T934" s="711"/>
      <c r="U934" s="711"/>
      <c r="V934" s="711"/>
      <c r="W934" s="711"/>
      <c r="X934" s="711"/>
      <c r="Y934" s="711"/>
      <c r="Z934" s="711"/>
    </row>
    <row r="935" spans="1:26" ht="15">
      <c r="A935" s="711"/>
      <c r="B935" s="711"/>
      <c r="C935" s="711"/>
      <c r="D935" s="711"/>
      <c r="E935" s="711"/>
      <c r="F935" s="1216"/>
      <c r="G935" s="711"/>
      <c r="H935" s="711"/>
      <c r="I935" s="711"/>
      <c r="J935" s="711"/>
      <c r="K935" s="711"/>
      <c r="L935" s="711"/>
      <c r="M935" s="711"/>
      <c r="N935" s="711"/>
      <c r="O935" s="711"/>
      <c r="P935" s="711"/>
      <c r="Q935" s="711"/>
      <c r="R935" s="711"/>
      <c r="S935" s="711"/>
      <c r="T935" s="711"/>
      <c r="U935" s="711"/>
      <c r="V935" s="711"/>
      <c r="W935" s="711"/>
      <c r="X935" s="711"/>
      <c r="Y935" s="711"/>
      <c r="Z935" s="711"/>
    </row>
    <row r="936" spans="1:26" ht="15">
      <c r="A936" s="711"/>
      <c r="B936" s="711"/>
      <c r="C936" s="711"/>
      <c r="D936" s="711"/>
      <c r="E936" s="711"/>
      <c r="F936" s="1216"/>
      <c r="G936" s="711"/>
      <c r="H936" s="711"/>
      <c r="I936" s="711"/>
      <c r="J936" s="711"/>
      <c r="K936" s="711"/>
      <c r="L936" s="711"/>
      <c r="M936" s="711"/>
      <c r="N936" s="711"/>
      <c r="O936" s="711"/>
      <c r="P936" s="711"/>
      <c r="Q936" s="711"/>
      <c r="R936" s="711"/>
      <c r="S936" s="711"/>
      <c r="T936" s="711"/>
      <c r="U936" s="711"/>
      <c r="V936" s="711"/>
      <c r="W936" s="711"/>
      <c r="X936" s="711"/>
      <c r="Y936" s="711"/>
      <c r="Z936" s="711"/>
    </row>
    <row r="937" spans="1:26" ht="15">
      <c r="A937" s="711"/>
      <c r="B937" s="711"/>
      <c r="C937" s="711"/>
      <c r="D937" s="711"/>
      <c r="E937" s="711"/>
      <c r="F937" s="1216"/>
      <c r="G937" s="711"/>
      <c r="H937" s="711"/>
      <c r="I937" s="711"/>
      <c r="J937" s="711"/>
      <c r="K937" s="711"/>
      <c r="L937" s="711"/>
      <c r="M937" s="711"/>
      <c r="N937" s="711"/>
      <c r="O937" s="711"/>
      <c r="P937" s="711"/>
      <c r="Q937" s="711"/>
      <c r="R937" s="711"/>
      <c r="S937" s="711"/>
      <c r="T937" s="711"/>
      <c r="U937" s="711"/>
      <c r="V937" s="711"/>
      <c r="W937" s="711"/>
      <c r="X937" s="711"/>
      <c r="Y937" s="711"/>
      <c r="Z937" s="711"/>
    </row>
    <row r="938" spans="1:26" ht="15">
      <c r="A938" s="711"/>
      <c r="B938" s="711"/>
      <c r="C938" s="711"/>
      <c r="D938" s="711"/>
      <c r="E938" s="711"/>
      <c r="F938" s="1216"/>
      <c r="G938" s="711"/>
      <c r="H938" s="711"/>
      <c r="I938" s="711"/>
      <c r="J938" s="711"/>
      <c r="K938" s="711"/>
      <c r="L938" s="711"/>
      <c r="M938" s="711"/>
      <c r="N938" s="711"/>
      <c r="O938" s="711"/>
      <c r="P938" s="711"/>
      <c r="Q938" s="711"/>
      <c r="R938" s="711"/>
      <c r="S938" s="711"/>
      <c r="T938" s="711"/>
      <c r="U938" s="711"/>
      <c r="V938" s="711"/>
      <c r="W938" s="711"/>
      <c r="X938" s="711"/>
      <c r="Y938" s="711"/>
      <c r="Z938" s="711"/>
    </row>
    <row r="939" spans="1:26" ht="15">
      <c r="A939" s="711"/>
      <c r="B939" s="711"/>
      <c r="C939" s="711"/>
      <c r="D939" s="711"/>
      <c r="E939" s="711"/>
      <c r="F939" s="1216"/>
      <c r="G939" s="711"/>
      <c r="H939" s="711"/>
      <c r="I939" s="711"/>
      <c r="J939" s="711"/>
      <c r="K939" s="711"/>
      <c r="L939" s="711"/>
      <c r="M939" s="711"/>
      <c r="N939" s="711"/>
      <c r="O939" s="711"/>
      <c r="P939" s="711"/>
      <c r="Q939" s="711"/>
      <c r="R939" s="711"/>
      <c r="S939" s="711"/>
      <c r="T939" s="711"/>
      <c r="U939" s="711"/>
      <c r="V939" s="711"/>
      <c r="W939" s="711"/>
      <c r="X939" s="711"/>
      <c r="Y939" s="711"/>
      <c r="Z939" s="711"/>
    </row>
    <row r="940" spans="1:26" ht="15">
      <c r="A940" s="711"/>
      <c r="B940" s="711"/>
      <c r="C940" s="711"/>
      <c r="D940" s="711"/>
      <c r="E940" s="711"/>
      <c r="F940" s="1216"/>
      <c r="G940" s="711"/>
      <c r="H940" s="711"/>
      <c r="I940" s="711"/>
      <c r="J940" s="711"/>
      <c r="K940" s="711"/>
      <c r="L940" s="711"/>
      <c r="M940" s="711"/>
      <c r="N940" s="711"/>
      <c r="O940" s="711"/>
      <c r="P940" s="711"/>
      <c r="Q940" s="711"/>
      <c r="R940" s="711"/>
      <c r="S940" s="711"/>
      <c r="T940" s="711"/>
      <c r="U940" s="711"/>
      <c r="V940" s="711"/>
      <c r="W940" s="711"/>
      <c r="X940" s="711"/>
      <c r="Y940" s="711"/>
      <c r="Z940" s="711"/>
    </row>
    <row r="941" spans="1:26" ht="15">
      <c r="A941" s="711"/>
      <c r="B941" s="711"/>
      <c r="C941" s="711"/>
      <c r="D941" s="711"/>
      <c r="E941" s="711"/>
      <c r="F941" s="1216"/>
      <c r="G941" s="711"/>
      <c r="H941" s="711"/>
      <c r="I941" s="711"/>
      <c r="J941" s="711"/>
      <c r="K941" s="711"/>
      <c r="L941" s="711"/>
      <c r="M941" s="711"/>
      <c r="N941" s="711"/>
      <c r="O941" s="711"/>
      <c r="P941" s="711"/>
      <c r="Q941" s="711"/>
      <c r="R941" s="711"/>
      <c r="S941" s="711"/>
      <c r="T941" s="711"/>
      <c r="U941" s="711"/>
      <c r="V941" s="711"/>
      <c r="W941" s="711"/>
      <c r="X941" s="711"/>
      <c r="Y941" s="711"/>
      <c r="Z941" s="711"/>
    </row>
    <row r="942" spans="1:26" ht="15">
      <c r="A942" s="711"/>
      <c r="B942" s="711"/>
      <c r="C942" s="711"/>
      <c r="D942" s="711"/>
      <c r="E942" s="711"/>
      <c r="F942" s="1216"/>
      <c r="G942" s="711"/>
      <c r="H942" s="711"/>
      <c r="I942" s="711"/>
      <c r="J942" s="711"/>
      <c r="K942" s="711"/>
      <c r="L942" s="711"/>
      <c r="M942" s="711"/>
      <c r="N942" s="711"/>
      <c r="O942" s="711"/>
      <c r="P942" s="711"/>
      <c r="Q942" s="711"/>
      <c r="R942" s="711"/>
      <c r="S942" s="711"/>
      <c r="T942" s="711"/>
      <c r="U942" s="711"/>
      <c r="V942" s="711"/>
      <c r="W942" s="711"/>
      <c r="X942" s="711"/>
      <c r="Y942" s="711"/>
      <c r="Z942" s="711"/>
    </row>
    <row r="943" spans="1:26" ht="15">
      <c r="A943" s="711"/>
      <c r="B943" s="711"/>
      <c r="C943" s="711"/>
      <c r="D943" s="711"/>
      <c r="E943" s="711"/>
      <c r="F943" s="1216"/>
      <c r="G943" s="711"/>
      <c r="H943" s="711"/>
      <c r="I943" s="711"/>
      <c r="J943" s="711"/>
      <c r="K943" s="711"/>
      <c r="L943" s="711"/>
      <c r="M943" s="711"/>
      <c r="N943" s="711"/>
      <c r="O943" s="711"/>
      <c r="P943" s="711"/>
      <c r="Q943" s="711"/>
      <c r="R943" s="711"/>
      <c r="S943" s="711"/>
      <c r="T943" s="711"/>
      <c r="U943" s="711"/>
      <c r="V943" s="711"/>
      <c r="W943" s="711"/>
      <c r="X943" s="711"/>
      <c r="Y943" s="711"/>
      <c r="Z943" s="711"/>
    </row>
    <row r="944" spans="1:26" ht="15">
      <c r="A944" s="711"/>
      <c r="B944" s="711"/>
      <c r="C944" s="711"/>
      <c r="D944" s="711"/>
      <c r="E944" s="711"/>
      <c r="F944" s="1216"/>
      <c r="G944" s="711"/>
      <c r="H944" s="711"/>
      <c r="I944" s="711"/>
      <c r="J944" s="711"/>
      <c r="K944" s="711"/>
      <c r="L944" s="711"/>
      <c r="M944" s="711"/>
      <c r="N944" s="711"/>
      <c r="O944" s="711"/>
      <c r="P944" s="711"/>
      <c r="Q944" s="711"/>
      <c r="R944" s="711"/>
      <c r="S944" s="711"/>
      <c r="T944" s="711"/>
      <c r="U944" s="711"/>
      <c r="V944" s="711"/>
      <c r="W944" s="711"/>
      <c r="X944" s="711"/>
      <c r="Y944" s="711"/>
      <c r="Z944" s="711"/>
    </row>
    <row r="945" spans="1:26" ht="15">
      <c r="A945" s="711"/>
      <c r="B945" s="711"/>
      <c r="C945" s="711"/>
      <c r="D945" s="711"/>
      <c r="E945" s="711"/>
      <c r="F945" s="1216"/>
      <c r="G945" s="711"/>
      <c r="H945" s="711"/>
      <c r="I945" s="711"/>
      <c r="J945" s="711"/>
      <c r="K945" s="711"/>
      <c r="L945" s="711"/>
      <c r="M945" s="711"/>
      <c r="N945" s="711"/>
      <c r="O945" s="711"/>
      <c r="P945" s="711"/>
      <c r="Q945" s="711"/>
      <c r="R945" s="711"/>
      <c r="S945" s="711"/>
      <c r="T945" s="711"/>
      <c r="U945" s="711"/>
      <c r="V945" s="711"/>
      <c r="W945" s="711"/>
      <c r="X945" s="711"/>
      <c r="Y945" s="711"/>
      <c r="Z945" s="711"/>
    </row>
    <row r="946" spans="1:26" ht="15">
      <c r="A946" s="711"/>
      <c r="B946" s="711"/>
      <c r="C946" s="711"/>
      <c r="D946" s="711"/>
      <c r="E946" s="711"/>
      <c r="F946" s="1216"/>
      <c r="G946" s="711"/>
      <c r="H946" s="711"/>
      <c r="I946" s="711"/>
      <c r="J946" s="711"/>
      <c r="K946" s="711"/>
      <c r="L946" s="711"/>
      <c r="M946" s="711"/>
      <c r="N946" s="711"/>
      <c r="O946" s="711"/>
      <c r="P946" s="711"/>
      <c r="Q946" s="711"/>
      <c r="R946" s="711"/>
      <c r="S946" s="711"/>
      <c r="T946" s="711"/>
      <c r="U946" s="711"/>
      <c r="V946" s="711"/>
      <c r="W946" s="711"/>
      <c r="X946" s="711"/>
      <c r="Y946" s="711"/>
      <c r="Z946" s="711"/>
    </row>
    <row r="947" spans="1:26" ht="15">
      <c r="A947" s="711"/>
      <c r="B947" s="711"/>
      <c r="C947" s="711"/>
      <c r="D947" s="711"/>
      <c r="E947" s="711"/>
      <c r="F947" s="1216"/>
      <c r="G947" s="711"/>
      <c r="H947" s="711"/>
      <c r="I947" s="711"/>
      <c r="J947" s="711"/>
      <c r="K947" s="711"/>
      <c r="L947" s="711"/>
      <c r="M947" s="711"/>
      <c r="N947" s="711"/>
      <c r="O947" s="711"/>
      <c r="P947" s="711"/>
      <c r="Q947" s="711"/>
      <c r="R947" s="711"/>
      <c r="S947" s="711"/>
      <c r="T947" s="711"/>
      <c r="U947" s="711"/>
      <c r="V947" s="711"/>
      <c r="W947" s="711"/>
      <c r="X947" s="711"/>
      <c r="Y947" s="711"/>
      <c r="Z947" s="711"/>
    </row>
    <row r="948" spans="1:26" ht="15">
      <c r="A948" s="711"/>
      <c r="B948" s="711"/>
      <c r="C948" s="711"/>
      <c r="D948" s="711"/>
      <c r="E948" s="711"/>
      <c r="F948" s="1216"/>
      <c r="G948" s="711"/>
      <c r="H948" s="711"/>
      <c r="I948" s="711"/>
      <c r="J948" s="711"/>
      <c r="K948" s="711"/>
      <c r="L948" s="711"/>
      <c r="M948" s="711"/>
      <c r="N948" s="711"/>
      <c r="O948" s="711"/>
      <c r="P948" s="711"/>
      <c r="Q948" s="711"/>
      <c r="R948" s="711"/>
      <c r="S948" s="711"/>
      <c r="T948" s="711"/>
      <c r="U948" s="711"/>
      <c r="V948" s="711"/>
      <c r="W948" s="711"/>
      <c r="X948" s="711"/>
      <c r="Y948" s="711"/>
      <c r="Z948" s="711"/>
    </row>
    <row r="949" spans="1:26" ht="15">
      <c r="A949" s="711"/>
      <c r="B949" s="711"/>
      <c r="C949" s="711"/>
      <c r="D949" s="711"/>
      <c r="E949" s="711"/>
      <c r="F949" s="1216"/>
      <c r="G949" s="711"/>
      <c r="H949" s="711"/>
      <c r="I949" s="711"/>
      <c r="J949" s="711"/>
      <c r="K949" s="711"/>
      <c r="L949" s="711"/>
      <c r="M949" s="711"/>
      <c r="N949" s="711"/>
      <c r="O949" s="711"/>
      <c r="P949" s="711"/>
      <c r="Q949" s="711"/>
      <c r="R949" s="711"/>
      <c r="S949" s="711"/>
      <c r="T949" s="711"/>
      <c r="U949" s="711"/>
      <c r="V949" s="711"/>
      <c r="W949" s="711"/>
      <c r="X949" s="711"/>
      <c r="Y949" s="711"/>
      <c r="Z949" s="711"/>
    </row>
    <row r="950" spans="1:26" ht="15">
      <c r="A950" s="711"/>
      <c r="B950" s="711"/>
      <c r="C950" s="711"/>
      <c r="D950" s="711"/>
      <c r="E950" s="711"/>
      <c r="F950" s="1216"/>
      <c r="G950" s="711"/>
      <c r="H950" s="711"/>
      <c r="I950" s="711"/>
      <c r="J950" s="711"/>
      <c r="K950" s="711"/>
      <c r="L950" s="711"/>
      <c r="M950" s="711"/>
      <c r="N950" s="711"/>
      <c r="O950" s="711"/>
      <c r="P950" s="711"/>
      <c r="Q950" s="711"/>
      <c r="R950" s="711"/>
      <c r="S950" s="711"/>
      <c r="T950" s="711"/>
      <c r="U950" s="711"/>
      <c r="V950" s="711"/>
      <c r="W950" s="711"/>
      <c r="X950" s="711"/>
      <c r="Y950" s="711"/>
      <c r="Z950" s="711"/>
    </row>
    <row r="951" spans="1:26" ht="15">
      <c r="A951" s="711"/>
      <c r="B951" s="711"/>
      <c r="C951" s="711"/>
      <c r="D951" s="711"/>
      <c r="E951" s="711"/>
      <c r="F951" s="1216"/>
      <c r="G951" s="711"/>
      <c r="H951" s="711"/>
      <c r="I951" s="711"/>
      <c r="J951" s="711"/>
      <c r="K951" s="711"/>
      <c r="L951" s="711"/>
      <c r="M951" s="711"/>
      <c r="N951" s="711"/>
      <c r="O951" s="711"/>
      <c r="P951" s="711"/>
      <c r="Q951" s="711"/>
      <c r="R951" s="711"/>
      <c r="S951" s="711"/>
      <c r="T951" s="711"/>
      <c r="U951" s="711"/>
      <c r="V951" s="711"/>
      <c r="W951" s="711"/>
      <c r="X951" s="711"/>
      <c r="Y951" s="711"/>
      <c r="Z951" s="711"/>
    </row>
    <row r="952" spans="1:26" ht="15">
      <c r="A952" s="711"/>
      <c r="B952" s="711"/>
      <c r="C952" s="711"/>
      <c r="D952" s="711"/>
      <c r="E952" s="711"/>
      <c r="F952" s="1216"/>
      <c r="G952" s="711"/>
      <c r="H952" s="711"/>
      <c r="I952" s="711"/>
      <c r="J952" s="711"/>
      <c r="K952" s="711"/>
      <c r="L952" s="711"/>
      <c r="M952" s="711"/>
      <c r="N952" s="711"/>
      <c r="O952" s="711"/>
      <c r="P952" s="711"/>
      <c r="Q952" s="711"/>
      <c r="R952" s="711"/>
      <c r="S952" s="711"/>
      <c r="T952" s="711"/>
      <c r="U952" s="711"/>
      <c r="V952" s="711"/>
      <c r="W952" s="711"/>
      <c r="X952" s="711"/>
      <c r="Y952" s="711"/>
      <c r="Z952" s="711"/>
    </row>
    <row r="953" spans="1:26" ht="15">
      <c r="A953" s="711"/>
      <c r="B953" s="711"/>
      <c r="C953" s="711"/>
      <c r="D953" s="711"/>
      <c r="E953" s="711"/>
      <c r="F953" s="1216"/>
      <c r="G953" s="711"/>
      <c r="H953" s="711"/>
      <c r="I953" s="711"/>
      <c r="J953" s="711"/>
      <c r="K953" s="711"/>
      <c r="L953" s="711"/>
      <c r="M953" s="711"/>
      <c r="N953" s="711"/>
      <c r="O953" s="711"/>
      <c r="P953" s="711"/>
      <c r="Q953" s="711"/>
      <c r="R953" s="711"/>
      <c r="S953" s="711"/>
      <c r="T953" s="711"/>
      <c r="U953" s="711"/>
      <c r="V953" s="711"/>
      <c r="W953" s="711"/>
      <c r="X953" s="711"/>
      <c r="Y953" s="711"/>
      <c r="Z953" s="711"/>
    </row>
    <row r="954" spans="1:26" ht="15">
      <c r="A954" s="711"/>
      <c r="B954" s="711"/>
      <c r="C954" s="711"/>
      <c r="D954" s="711"/>
      <c r="E954" s="711"/>
      <c r="F954" s="1216"/>
      <c r="G954" s="711"/>
      <c r="H954" s="711"/>
      <c r="I954" s="711"/>
      <c r="J954" s="711"/>
      <c r="K954" s="711"/>
      <c r="L954" s="711"/>
      <c r="M954" s="711"/>
      <c r="N954" s="711"/>
      <c r="O954" s="711"/>
      <c r="P954" s="711"/>
      <c r="Q954" s="711"/>
      <c r="R954" s="711"/>
      <c r="S954" s="711"/>
      <c r="T954" s="711"/>
      <c r="U954" s="711"/>
      <c r="V954" s="711"/>
      <c r="W954" s="711"/>
      <c r="X954" s="711"/>
      <c r="Y954" s="711"/>
      <c r="Z954" s="711"/>
    </row>
    <row r="955" spans="1:26" ht="15">
      <c r="A955" s="711"/>
      <c r="B955" s="711"/>
      <c r="C955" s="711"/>
      <c r="D955" s="711"/>
      <c r="E955" s="711"/>
      <c r="F955" s="1216"/>
      <c r="G955" s="711"/>
      <c r="H955" s="711"/>
      <c r="I955" s="711"/>
      <c r="J955" s="711"/>
      <c r="K955" s="711"/>
      <c r="L955" s="711"/>
      <c r="M955" s="711"/>
      <c r="N955" s="711"/>
      <c r="O955" s="711"/>
      <c r="P955" s="711"/>
      <c r="Q955" s="711"/>
      <c r="R955" s="711"/>
      <c r="S955" s="711"/>
      <c r="T955" s="711"/>
      <c r="U955" s="711"/>
      <c r="V955" s="711"/>
      <c r="W955" s="711"/>
      <c r="X955" s="711"/>
      <c r="Y955" s="711"/>
      <c r="Z955" s="711"/>
    </row>
    <row r="956" spans="1:26" ht="15">
      <c r="A956" s="711"/>
      <c r="B956" s="711"/>
      <c r="C956" s="711"/>
      <c r="D956" s="711"/>
      <c r="E956" s="711"/>
      <c r="F956" s="1216"/>
      <c r="G956" s="711"/>
      <c r="H956" s="711"/>
      <c r="I956" s="711"/>
      <c r="J956" s="711"/>
      <c r="K956" s="711"/>
      <c r="L956" s="711"/>
      <c r="M956" s="711"/>
      <c r="N956" s="711"/>
      <c r="O956" s="711"/>
      <c r="P956" s="711"/>
      <c r="Q956" s="711"/>
      <c r="R956" s="711"/>
      <c r="S956" s="711"/>
      <c r="T956" s="711"/>
      <c r="U956" s="711"/>
      <c r="V956" s="711"/>
      <c r="W956" s="711"/>
      <c r="X956" s="711"/>
      <c r="Y956" s="711"/>
      <c r="Z956" s="711"/>
    </row>
    <row r="957" spans="1:26" ht="15">
      <c r="A957" s="711"/>
      <c r="B957" s="711"/>
      <c r="C957" s="711"/>
      <c r="D957" s="711"/>
      <c r="E957" s="711"/>
      <c r="F957" s="1216"/>
      <c r="G957" s="711"/>
      <c r="H957" s="711"/>
      <c r="I957" s="711"/>
      <c r="J957" s="711"/>
      <c r="K957" s="711"/>
      <c r="L957" s="711"/>
      <c r="M957" s="711"/>
      <c r="N957" s="711"/>
      <c r="O957" s="711"/>
      <c r="P957" s="711"/>
      <c r="Q957" s="711"/>
      <c r="R957" s="711"/>
      <c r="S957" s="711"/>
      <c r="T957" s="711"/>
      <c r="U957" s="711"/>
      <c r="V957" s="711"/>
      <c r="W957" s="711"/>
      <c r="X957" s="711"/>
      <c r="Y957" s="711"/>
      <c r="Z957" s="711"/>
    </row>
    <row r="958" spans="1:26" ht="15">
      <c r="A958" s="711"/>
      <c r="B958" s="711"/>
      <c r="C958" s="711"/>
      <c r="D958" s="711"/>
      <c r="E958" s="711"/>
      <c r="F958" s="1216"/>
      <c r="G958" s="711"/>
      <c r="H958" s="711"/>
      <c r="I958" s="711"/>
      <c r="J958" s="711"/>
      <c r="K958" s="711"/>
      <c r="L958" s="711"/>
      <c r="M958" s="711"/>
      <c r="N958" s="711"/>
      <c r="O958" s="711"/>
      <c r="P958" s="711"/>
      <c r="Q958" s="711"/>
      <c r="R958" s="711"/>
      <c r="S958" s="711"/>
      <c r="T958" s="711"/>
      <c r="U958" s="711"/>
      <c r="V958" s="711"/>
      <c r="W958" s="711"/>
      <c r="X958" s="711"/>
      <c r="Y958" s="711"/>
      <c r="Z958" s="711"/>
    </row>
    <row r="959" spans="1:26" ht="15">
      <c r="A959" s="711"/>
      <c r="B959" s="711"/>
      <c r="C959" s="711"/>
      <c r="D959" s="711"/>
      <c r="E959" s="711"/>
      <c r="F959" s="1216"/>
      <c r="G959" s="711"/>
      <c r="H959" s="711"/>
      <c r="I959" s="711"/>
      <c r="J959" s="711"/>
      <c r="K959" s="711"/>
      <c r="L959" s="711"/>
      <c r="M959" s="711"/>
      <c r="N959" s="711"/>
      <c r="O959" s="711"/>
      <c r="P959" s="711"/>
      <c r="Q959" s="711"/>
      <c r="R959" s="711"/>
      <c r="S959" s="711"/>
      <c r="T959" s="711"/>
      <c r="U959" s="711"/>
      <c r="V959" s="711"/>
      <c r="W959" s="711"/>
      <c r="X959" s="711"/>
      <c r="Y959" s="711"/>
      <c r="Z959" s="711"/>
    </row>
    <row r="960" spans="1:26" ht="15">
      <c r="A960" s="711"/>
      <c r="B960" s="711"/>
      <c r="C960" s="711"/>
      <c r="D960" s="711"/>
      <c r="E960" s="711"/>
      <c r="F960" s="1216"/>
      <c r="G960" s="711"/>
      <c r="H960" s="711"/>
      <c r="I960" s="711"/>
      <c r="J960" s="711"/>
      <c r="K960" s="711"/>
      <c r="L960" s="711"/>
      <c r="M960" s="711"/>
      <c r="N960" s="711"/>
      <c r="O960" s="711"/>
      <c r="P960" s="711"/>
      <c r="Q960" s="711"/>
      <c r="R960" s="711"/>
      <c r="S960" s="711"/>
      <c r="T960" s="711"/>
      <c r="U960" s="711"/>
      <c r="V960" s="711"/>
      <c r="W960" s="711"/>
      <c r="X960" s="711"/>
      <c r="Y960" s="711"/>
      <c r="Z960" s="711"/>
    </row>
    <row r="961" spans="1:26" ht="15">
      <c r="A961" s="711"/>
      <c r="B961" s="711"/>
      <c r="C961" s="711"/>
      <c r="D961" s="711"/>
      <c r="E961" s="711"/>
      <c r="F961" s="1216"/>
      <c r="G961" s="711"/>
      <c r="H961" s="711"/>
      <c r="I961" s="711"/>
      <c r="J961" s="711"/>
      <c r="K961" s="711"/>
      <c r="L961" s="711"/>
      <c r="M961" s="711"/>
      <c r="N961" s="711"/>
      <c r="O961" s="711"/>
      <c r="P961" s="711"/>
      <c r="Q961" s="711"/>
      <c r="R961" s="711"/>
      <c r="S961" s="711"/>
      <c r="T961" s="711"/>
      <c r="U961" s="711"/>
      <c r="V961" s="711"/>
      <c r="W961" s="711"/>
      <c r="X961" s="711"/>
      <c r="Y961" s="711"/>
      <c r="Z961" s="711"/>
    </row>
    <row r="962" spans="1:26" ht="15">
      <c r="A962" s="711"/>
      <c r="B962" s="711"/>
      <c r="C962" s="711"/>
      <c r="D962" s="711"/>
      <c r="E962" s="711"/>
      <c r="F962" s="1216"/>
      <c r="G962" s="711"/>
      <c r="H962" s="711"/>
      <c r="I962" s="711"/>
      <c r="J962" s="711"/>
      <c r="K962" s="711"/>
      <c r="L962" s="711"/>
      <c r="M962" s="711"/>
      <c r="N962" s="711"/>
      <c r="O962" s="711"/>
      <c r="P962" s="711"/>
      <c r="Q962" s="711"/>
      <c r="R962" s="711"/>
      <c r="S962" s="711"/>
      <c r="T962" s="711"/>
      <c r="U962" s="711"/>
      <c r="V962" s="711"/>
      <c r="W962" s="711"/>
      <c r="X962" s="711"/>
      <c r="Y962" s="711"/>
      <c r="Z962" s="711"/>
    </row>
    <row r="963" spans="1:26" ht="15">
      <c r="A963" s="711"/>
      <c r="B963" s="711"/>
      <c r="C963" s="711"/>
      <c r="D963" s="711"/>
      <c r="E963" s="711"/>
      <c r="F963" s="1216"/>
      <c r="G963" s="711"/>
      <c r="H963" s="711"/>
      <c r="I963" s="711"/>
      <c r="J963" s="711"/>
      <c r="K963" s="711"/>
      <c r="L963" s="711"/>
      <c r="M963" s="711"/>
      <c r="N963" s="711"/>
      <c r="O963" s="711"/>
      <c r="P963" s="711"/>
      <c r="Q963" s="711"/>
      <c r="R963" s="711"/>
      <c r="S963" s="711"/>
      <c r="T963" s="711"/>
      <c r="U963" s="711"/>
      <c r="V963" s="711"/>
      <c r="W963" s="711"/>
      <c r="X963" s="711"/>
      <c r="Y963" s="711"/>
      <c r="Z963" s="711"/>
    </row>
    <row r="964" spans="1:26" ht="15">
      <c r="A964" s="711"/>
      <c r="B964" s="711"/>
      <c r="C964" s="711"/>
      <c r="D964" s="711"/>
      <c r="E964" s="711"/>
      <c r="F964" s="1216"/>
      <c r="G964" s="711"/>
      <c r="H964" s="711"/>
      <c r="I964" s="711"/>
      <c r="J964" s="711"/>
      <c r="K964" s="711"/>
      <c r="L964" s="711"/>
      <c r="M964" s="711"/>
      <c r="N964" s="711"/>
      <c r="O964" s="711"/>
      <c r="P964" s="711"/>
      <c r="Q964" s="711"/>
      <c r="R964" s="711"/>
      <c r="S964" s="711"/>
      <c r="T964" s="711"/>
      <c r="U964" s="711"/>
      <c r="V964" s="711"/>
      <c r="W964" s="711"/>
      <c r="X964" s="711"/>
      <c r="Y964" s="711"/>
      <c r="Z964" s="711"/>
    </row>
    <row r="965" spans="1:26" ht="15">
      <c r="A965" s="711"/>
      <c r="B965" s="711"/>
      <c r="C965" s="711"/>
      <c r="D965" s="711"/>
      <c r="E965" s="711"/>
      <c r="F965" s="1216"/>
      <c r="G965" s="711"/>
      <c r="H965" s="711"/>
      <c r="I965" s="711"/>
      <c r="J965" s="711"/>
      <c r="K965" s="711"/>
      <c r="L965" s="711"/>
      <c r="M965" s="711"/>
      <c r="N965" s="711"/>
      <c r="O965" s="711"/>
      <c r="P965" s="711"/>
      <c r="Q965" s="711"/>
      <c r="R965" s="711"/>
      <c r="S965" s="711"/>
      <c r="T965" s="711"/>
      <c r="U965" s="711"/>
      <c r="V965" s="711"/>
      <c r="W965" s="711"/>
      <c r="X965" s="711"/>
      <c r="Y965" s="711"/>
      <c r="Z965" s="711"/>
    </row>
    <row r="966" spans="1:26" ht="15">
      <c r="A966" s="711"/>
      <c r="B966" s="711"/>
      <c r="C966" s="711"/>
      <c r="D966" s="711"/>
      <c r="E966" s="711"/>
      <c r="F966" s="1216"/>
      <c r="G966" s="711"/>
      <c r="H966" s="711"/>
      <c r="I966" s="711"/>
      <c r="J966" s="711"/>
      <c r="K966" s="711"/>
      <c r="L966" s="711"/>
      <c r="M966" s="711"/>
      <c r="N966" s="711"/>
      <c r="O966" s="711"/>
      <c r="P966" s="711"/>
      <c r="Q966" s="711"/>
      <c r="R966" s="711"/>
      <c r="S966" s="711"/>
      <c r="T966" s="711"/>
      <c r="U966" s="711"/>
      <c r="V966" s="711"/>
      <c r="W966" s="711"/>
      <c r="X966" s="711"/>
      <c r="Y966" s="711"/>
      <c r="Z966" s="711"/>
    </row>
    <row r="967" spans="1:26" ht="15">
      <c r="A967" s="711"/>
      <c r="B967" s="711"/>
      <c r="C967" s="711"/>
      <c r="D967" s="711"/>
      <c r="E967" s="711"/>
      <c r="F967" s="1216"/>
      <c r="G967" s="711"/>
      <c r="H967" s="711"/>
      <c r="I967" s="711"/>
      <c r="J967" s="711"/>
      <c r="K967" s="711"/>
      <c r="L967" s="711"/>
      <c r="M967" s="711"/>
      <c r="N967" s="711"/>
      <c r="O967" s="711"/>
      <c r="P967" s="711"/>
      <c r="Q967" s="711"/>
      <c r="R967" s="711"/>
      <c r="S967" s="711"/>
      <c r="T967" s="711"/>
      <c r="U967" s="711"/>
      <c r="V967" s="711"/>
      <c r="W967" s="711"/>
      <c r="X967" s="711"/>
      <c r="Y967" s="711"/>
      <c r="Z967" s="711"/>
    </row>
    <row r="968" spans="1:26" ht="15">
      <c r="A968" s="711"/>
      <c r="B968" s="711"/>
      <c r="C968" s="711"/>
      <c r="D968" s="711"/>
      <c r="E968" s="711"/>
      <c r="F968" s="1216"/>
      <c r="G968" s="711"/>
      <c r="H968" s="711"/>
      <c r="I968" s="711"/>
      <c r="J968" s="711"/>
      <c r="K968" s="711"/>
      <c r="L968" s="711"/>
      <c r="M968" s="711"/>
      <c r="N968" s="711"/>
      <c r="O968" s="711"/>
      <c r="P968" s="711"/>
      <c r="Q968" s="711"/>
      <c r="R968" s="711"/>
      <c r="S968" s="711"/>
      <c r="T968" s="711"/>
      <c r="U968" s="711"/>
      <c r="V968" s="711"/>
      <c r="W968" s="711"/>
      <c r="X968" s="711"/>
      <c r="Y968" s="711"/>
      <c r="Z968" s="711"/>
    </row>
    <row r="969" spans="1:26" ht="15">
      <c r="A969" s="711"/>
      <c r="B969" s="711"/>
      <c r="C969" s="711"/>
      <c r="D969" s="711"/>
      <c r="E969" s="711"/>
      <c r="F969" s="1216"/>
      <c r="G969" s="711"/>
      <c r="H969" s="711"/>
      <c r="I969" s="711"/>
      <c r="J969" s="711"/>
      <c r="K969" s="711"/>
      <c r="L969" s="711"/>
      <c r="M969" s="711"/>
      <c r="N969" s="711"/>
      <c r="O969" s="711"/>
      <c r="P969" s="711"/>
      <c r="Q969" s="711"/>
      <c r="R969" s="711"/>
      <c r="S969" s="711"/>
      <c r="T969" s="711"/>
      <c r="U969" s="711"/>
      <c r="V969" s="711"/>
      <c r="W969" s="711"/>
      <c r="X969" s="711"/>
      <c r="Y969" s="711"/>
      <c r="Z969" s="711"/>
    </row>
    <row r="970" spans="1:26" ht="15">
      <c r="A970" s="711"/>
      <c r="B970" s="711"/>
      <c r="C970" s="711"/>
      <c r="D970" s="711"/>
      <c r="E970" s="711"/>
      <c r="F970" s="1216"/>
      <c r="G970" s="711"/>
      <c r="H970" s="711"/>
      <c r="I970" s="711"/>
      <c r="J970" s="711"/>
      <c r="K970" s="711"/>
      <c r="L970" s="711"/>
      <c r="M970" s="711"/>
      <c r="N970" s="711"/>
      <c r="O970" s="711"/>
      <c r="P970" s="711"/>
      <c r="Q970" s="711"/>
      <c r="R970" s="711"/>
      <c r="S970" s="711"/>
      <c r="T970" s="711"/>
      <c r="U970" s="711"/>
      <c r="V970" s="711"/>
      <c r="W970" s="711"/>
      <c r="X970" s="711"/>
      <c r="Y970" s="711"/>
      <c r="Z970" s="711"/>
    </row>
    <row r="971" spans="1:26" ht="15">
      <c r="A971" s="711"/>
      <c r="B971" s="711"/>
      <c r="C971" s="711"/>
      <c r="D971" s="711"/>
      <c r="E971" s="711"/>
      <c r="F971" s="1216"/>
      <c r="G971" s="711"/>
      <c r="H971" s="711"/>
      <c r="I971" s="711"/>
      <c r="J971" s="711"/>
      <c r="K971" s="711"/>
      <c r="L971" s="711"/>
      <c r="M971" s="711"/>
      <c r="N971" s="711"/>
      <c r="O971" s="711"/>
      <c r="P971" s="711"/>
      <c r="Q971" s="711"/>
      <c r="R971" s="711"/>
      <c r="S971" s="711"/>
      <c r="T971" s="711"/>
      <c r="U971" s="711"/>
      <c r="V971" s="711"/>
      <c r="W971" s="711"/>
      <c r="X971" s="711"/>
      <c r="Y971" s="711"/>
      <c r="Z971" s="711"/>
    </row>
    <row r="972" spans="1:26" ht="15">
      <c r="A972" s="711"/>
      <c r="B972" s="711"/>
      <c r="C972" s="711"/>
      <c r="D972" s="711"/>
      <c r="E972" s="711"/>
      <c r="F972" s="1216"/>
      <c r="G972" s="711"/>
      <c r="H972" s="711"/>
      <c r="I972" s="711"/>
      <c r="J972" s="711"/>
      <c r="K972" s="711"/>
      <c r="L972" s="711"/>
      <c r="M972" s="711"/>
      <c r="N972" s="711"/>
      <c r="O972" s="711"/>
      <c r="P972" s="711"/>
      <c r="Q972" s="711"/>
      <c r="R972" s="711"/>
      <c r="S972" s="711"/>
      <c r="T972" s="711"/>
      <c r="U972" s="711"/>
      <c r="V972" s="711"/>
      <c r="W972" s="711"/>
      <c r="X972" s="711"/>
      <c r="Y972" s="711"/>
      <c r="Z972" s="711"/>
    </row>
    <row r="973" spans="1:26" ht="15">
      <c r="A973" s="711"/>
      <c r="B973" s="711"/>
      <c r="C973" s="711"/>
      <c r="D973" s="711"/>
      <c r="E973" s="711"/>
      <c r="F973" s="1216"/>
      <c r="G973" s="711"/>
      <c r="H973" s="711"/>
      <c r="I973" s="711"/>
      <c r="J973" s="711"/>
      <c r="K973" s="711"/>
      <c r="L973" s="711"/>
      <c r="M973" s="711"/>
      <c r="N973" s="711"/>
      <c r="O973" s="711"/>
      <c r="P973" s="711"/>
      <c r="Q973" s="711"/>
      <c r="R973" s="711"/>
      <c r="S973" s="711"/>
      <c r="T973" s="711"/>
      <c r="U973" s="711"/>
      <c r="V973" s="711"/>
      <c r="W973" s="711"/>
      <c r="X973" s="711"/>
      <c r="Y973" s="711"/>
      <c r="Z973" s="711"/>
    </row>
    <row r="974" spans="1:26" ht="15">
      <c r="A974" s="711"/>
      <c r="B974" s="711"/>
      <c r="C974" s="711"/>
      <c r="D974" s="711"/>
      <c r="E974" s="711"/>
      <c r="F974" s="1216"/>
      <c r="G974" s="711"/>
      <c r="H974" s="711"/>
      <c r="I974" s="711"/>
      <c r="J974" s="711"/>
      <c r="K974" s="711"/>
      <c r="L974" s="711"/>
      <c r="M974" s="711"/>
      <c r="N974" s="711"/>
      <c r="O974" s="711"/>
      <c r="P974" s="711"/>
      <c r="Q974" s="711"/>
      <c r="R974" s="711"/>
      <c r="S974" s="711"/>
      <c r="T974" s="711"/>
      <c r="U974" s="711"/>
      <c r="V974" s="711"/>
      <c r="W974" s="711"/>
      <c r="X974" s="711"/>
      <c r="Y974" s="711"/>
      <c r="Z974" s="711"/>
    </row>
    <row r="975" spans="1:26" ht="15">
      <c r="A975" s="711"/>
      <c r="B975" s="711"/>
      <c r="C975" s="711"/>
      <c r="D975" s="711"/>
      <c r="E975" s="711"/>
      <c r="F975" s="1216"/>
      <c r="G975" s="711"/>
      <c r="H975" s="711"/>
      <c r="I975" s="711"/>
      <c r="J975" s="711"/>
      <c r="K975" s="711"/>
      <c r="L975" s="711"/>
      <c r="M975" s="711"/>
      <c r="N975" s="711"/>
      <c r="O975" s="711"/>
      <c r="P975" s="711"/>
      <c r="Q975" s="711"/>
      <c r="R975" s="711"/>
      <c r="S975" s="711"/>
      <c r="T975" s="711"/>
      <c r="U975" s="711"/>
      <c r="V975" s="711"/>
      <c r="W975" s="711"/>
      <c r="X975" s="711"/>
      <c r="Y975" s="711"/>
      <c r="Z975" s="711"/>
    </row>
    <row r="976" spans="1:26" ht="15">
      <c r="A976" s="711"/>
      <c r="B976" s="711"/>
      <c r="C976" s="711"/>
      <c r="D976" s="711"/>
      <c r="E976" s="711"/>
      <c r="F976" s="1216"/>
      <c r="G976" s="711"/>
      <c r="H976" s="711"/>
      <c r="I976" s="711"/>
      <c r="J976" s="711"/>
      <c r="K976" s="711"/>
      <c r="L976" s="711"/>
      <c r="M976" s="711"/>
      <c r="N976" s="711"/>
      <c r="O976" s="711"/>
      <c r="P976" s="711"/>
      <c r="Q976" s="711"/>
      <c r="R976" s="711"/>
      <c r="S976" s="711"/>
      <c r="T976" s="711"/>
      <c r="U976" s="711"/>
      <c r="V976" s="711"/>
      <c r="W976" s="711"/>
      <c r="X976" s="711"/>
      <c r="Y976" s="711"/>
      <c r="Z976" s="711"/>
    </row>
    <row r="977" spans="1:26" ht="15">
      <c r="A977" s="711"/>
      <c r="B977" s="711"/>
      <c r="C977" s="711"/>
      <c r="D977" s="711"/>
      <c r="E977" s="711"/>
      <c r="F977" s="1216"/>
      <c r="G977" s="711"/>
      <c r="H977" s="711"/>
      <c r="I977" s="711"/>
      <c r="J977" s="711"/>
      <c r="K977" s="711"/>
      <c r="L977" s="711"/>
      <c r="M977" s="711"/>
      <c r="N977" s="711"/>
      <c r="O977" s="711"/>
      <c r="P977" s="711"/>
      <c r="Q977" s="711"/>
      <c r="R977" s="711"/>
      <c r="S977" s="711"/>
      <c r="T977" s="711"/>
      <c r="U977" s="711"/>
      <c r="V977" s="711"/>
      <c r="W977" s="711"/>
      <c r="X977" s="711"/>
      <c r="Y977" s="711"/>
      <c r="Z977" s="711"/>
    </row>
    <row r="978" spans="1:26" ht="15">
      <c r="A978" s="711"/>
      <c r="B978" s="711"/>
      <c r="C978" s="711"/>
      <c r="D978" s="711"/>
      <c r="E978" s="711"/>
      <c r="F978" s="1216"/>
      <c r="G978" s="711"/>
      <c r="H978" s="711"/>
      <c r="I978" s="711"/>
      <c r="J978" s="711"/>
      <c r="K978" s="711"/>
      <c r="L978" s="711"/>
      <c r="M978" s="711"/>
      <c r="N978" s="711"/>
      <c r="O978" s="711"/>
      <c r="P978" s="711"/>
      <c r="Q978" s="711"/>
      <c r="R978" s="711"/>
      <c r="S978" s="711"/>
      <c r="T978" s="711"/>
      <c r="U978" s="711"/>
      <c r="V978" s="711"/>
      <c r="W978" s="711"/>
      <c r="X978" s="711"/>
      <c r="Y978" s="711"/>
      <c r="Z978" s="711"/>
    </row>
    <row r="979" spans="1:26" ht="15">
      <c r="A979" s="711"/>
      <c r="B979" s="711"/>
      <c r="C979" s="711"/>
      <c r="D979" s="711"/>
      <c r="E979" s="711"/>
      <c r="F979" s="1216"/>
      <c r="G979" s="711"/>
      <c r="H979" s="711"/>
      <c r="I979" s="711"/>
      <c r="J979" s="711"/>
      <c r="K979" s="711"/>
      <c r="L979" s="711"/>
      <c r="M979" s="711"/>
      <c r="N979" s="711"/>
      <c r="O979" s="711"/>
      <c r="P979" s="711"/>
      <c r="Q979" s="711"/>
      <c r="R979" s="711"/>
      <c r="S979" s="711"/>
      <c r="T979" s="711"/>
      <c r="U979" s="711"/>
      <c r="V979" s="711"/>
      <c r="W979" s="711"/>
      <c r="X979" s="711"/>
      <c r="Y979" s="711"/>
      <c r="Z979" s="711"/>
    </row>
    <row r="980" spans="1:26" ht="15">
      <c r="A980" s="711"/>
      <c r="B980" s="711"/>
      <c r="C980" s="711"/>
      <c r="D980" s="711"/>
      <c r="E980" s="711"/>
      <c r="F980" s="1216"/>
      <c r="G980" s="711"/>
      <c r="H980" s="711"/>
      <c r="I980" s="711"/>
      <c r="J980" s="711"/>
      <c r="K980" s="711"/>
      <c r="L980" s="711"/>
      <c r="M980" s="711"/>
      <c r="N980" s="711"/>
      <c r="O980" s="711"/>
      <c r="P980" s="711"/>
      <c r="Q980" s="711"/>
      <c r="R980" s="711"/>
      <c r="S980" s="711"/>
      <c r="T980" s="711"/>
      <c r="U980" s="711"/>
      <c r="V980" s="711"/>
      <c r="W980" s="711"/>
      <c r="X980" s="711"/>
      <c r="Y980" s="711"/>
      <c r="Z980" s="711"/>
    </row>
    <row r="981" spans="1:26" ht="15">
      <c r="A981" s="711"/>
      <c r="B981" s="711"/>
      <c r="C981" s="711"/>
      <c r="D981" s="711"/>
      <c r="E981" s="711"/>
      <c r="F981" s="1216"/>
      <c r="G981" s="711"/>
      <c r="H981" s="711"/>
      <c r="I981" s="711"/>
      <c r="J981" s="711"/>
      <c r="K981" s="711"/>
      <c r="L981" s="711"/>
      <c r="M981" s="711"/>
      <c r="N981" s="711"/>
      <c r="O981" s="711"/>
      <c r="P981" s="711"/>
      <c r="Q981" s="711"/>
      <c r="R981" s="711"/>
      <c r="S981" s="711"/>
      <c r="T981" s="711"/>
      <c r="U981" s="711"/>
      <c r="V981" s="711"/>
      <c r="W981" s="711"/>
      <c r="X981" s="711"/>
      <c r="Y981" s="711"/>
      <c r="Z981" s="711"/>
    </row>
    <row r="982" spans="1:26" ht="15">
      <c r="A982" s="711"/>
      <c r="B982" s="711"/>
      <c r="C982" s="711"/>
      <c r="D982" s="711"/>
      <c r="E982" s="711"/>
      <c r="F982" s="1216"/>
      <c r="G982" s="711"/>
      <c r="H982" s="711"/>
      <c r="I982" s="711"/>
      <c r="J982" s="711"/>
      <c r="K982" s="711"/>
      <c r="L982" s="711"/>
      <c r="M982" s="711"/>
      <c r="N982" s="711"/>
      <c r="O982" s="711"/>
      <c r="P982" s="711"/>
      <c r="Q982" s="711"/>
      <c r="R982" s="711"/>
      <c r="S982" s="711"/>
      <c r="T982" s="711"/>
      <c r="U982" s="711"/>
      <c r="V982" s="711"/>
      <c r="W982" s="711"/>
      <c r="X982" s="711"/>
      <c r="Y982" s="711"/>
      <c r="Z982" s="711"/>
    </row>
    <row r="983" spans="1:26" ht="15">
      <c r="A983" s="711"/>
      <c r="B983" s="711"/>
      <c r="C983" s="711"/>
      <c r="D983" s="711"/>
      <c r="E983" s="711"/>
      <c r="F983" s="1216"/>
      <c r="G983" s="711"/>
      <c r="H983" s="711"/>
      <c r="I983" s="711"/>
      <c r="J983" s="711"/>
      <c r="K983" s="711"/>
      <c r="L983" s="711"/>
      <c r="M983" s="711"/>
      <c r="N983" s="711"/>
      <c r="O983" s="711"/>
      <c r="P983" s="711"/>
      <c r="Q983" s="711"/>
      <c r="R983" s="711"/>
      <c r="S983" s="711"/>
      <c r="T983" s="711"/>
      <c r="U983" s="711"/>
      <c r="V983" s="711"/>
      <c r="W983" s="711"/>
      <c r="X983" s="711"/>
      <c r="Y983" s="711"/>
      <c r="Z983" s="711"/>
    </row>
    <row r="984" spans="1:26" ht="15">
      <c r="A984" s="711"/>
      <c r="B984" s="711"/>
      <c r="C984" s="711"/>
      <c r="D984" s="711"/>
      <c r="E984" s="711"/>
      <c r="F984" s="1216"/>
      <c r="G984" s="711"/>
      <c r="H984" s="711"/>
      <c r="I984" s="711"/>
      <c r="J984" s="711"/>
      <c r="K984" s="711"/>
      <c r="L984" s="711"/>
      <c r="M984" s="711"/>
      <c r="N984" s="711"/>
      <c r="O984" s="711"/>
      <c r="P984" s="711"/>
      <c r="Q984" s="711"/>
      <c r="R984" s="711"/>
      <c r="S984" s="711"/>
      <c r="T984" s="711"/>
      <c r="U984" s="711"/>
      <c r="V984" s="711"/>
      <c r="W984" s="711"/>
      <c r="X984" s="711"/>
      <c r="Y984" s="711"/>
      <c r="Z984" s="711"/>
    </row>
    <row r="985" spans="1:26" ht="15">
      <c r="A985" s="711"/>
      <c r="B985" s="711"/>
      <c r="C985" s="711"/>
      <c r="D985" s="711"/>
      <c r="E985" s="711"/>
      <c r="F985" s="1216"/>
      <c r="G985" s="711"/>
      <c r="H985" s="711"/>
      <c r="I985" s="711"/>
      <c r="J985" s="711"/>
      <c r="K985" s="711"/>
      <c r="L985" s="711"/>
      <c r="M985" s="711"/>
      <c r="N985" s="711"/>
      <c r="O985" s="711"/>
      <c r="P985" s="711"/>
      <c r="Q985" s="711"/>
      <c r="R985" s="711"/>
      <c r="S985" s="711"/>
      <c r="T985" s="711"/>
      <c r="U985" s="711"/>
      <c r="V985" s="711"/>
      <c r="W985" s="711"/>
      <c r="X985" s="711"/>
      <c r="Y985" s="711"/>
      <c r="Z985" s="711"/>
    </row>
    <row r="986" spans="1:26" ht="15">
      <c r="A986" s="711"/>
      <c r="B986" s="711"/>
      <c r="C986" s="711"/>
      <c r="D986" s="711"/>
      <c r="E986" s="711"/>
      <c r="F986" s="1216"/>
      <c r="G986" s="711"/>
      <c r="H986" s="711"/>
      <c r="I986" s="711"/>
      <c r="J986" s="711"/>
      <c r="K986" s="711"/>
      <c r="L986" s="711"/>
      <c r="M986" s="711"/>
      <c r="N986" s="711"/>
      <c r="O986" s="711"/>
      <c r="P986" s="711"/>
      <c r="Q986" s="711"/>
      <c r="R986" s="711"/>
      <c r="S986" s="711"/>
      <c r="T986" s="711"/>
      <c r="U986" s="711"/>
      <c r="V986" s="711"/>
      <c r="W986" s="711"/>
      <c r="X986" s="711"/>
      <c r="Y986" s="711"/>
      <c r="Z986" s="711"/>
    </row>
    <row r="987" spans="1:26" ht="15">
      <c r="A987" s="711"/>
      <c r="B987" s="711"/>
      <c r="C987" s="711"/>
      <c r="D987" s="711"/>
      <c r="E987" s="711"/>
      <c r="F987" s="1216"/>
      <c r="G987" s="711"/>
      <c r="H987" s="711"/>
      <c r="I987" s="711"/>
      <c r="J987" s="711"/>
      <c r="K987" s="711"/>
      <c r="L987" s="711"/>
      <c r="M987" s="711"/>
      <c r="N987" s="711"/>
      <c r="O987" s="711"/>
      <c r="P987" s="711"/>
      <c r="Q987" s="711"/>
      <c r="R987" s="711"/>
      <c r="S987" s="711"/>
      <c r="T987" s="711"/>
      <c r="U987" s="711"/>
      <c r="V987" s="711"/>
      <c r="W987" s="711"/>
      <c r="X987" s="711"/>
      <c r="Y987" s="711"/>
      <c r="Z987" s="711"/>
    </row>
    <row r="988" spans="1:26" ht="15">
      <c r="A988" s="711"/>
      <c r="B988" s="711"/>
      <c r="C988" s="711"/>
      <c r="D988" s="711"/>
      <c r="E988" s="711"/>
      <c r="F988" s="1216"/>
      <c r="G988" s="711"/>
      <c r="H988" s="711"/>
      <c r="I988" s="711"/>
      <c r="J988" s="711"/>
      <c r="K988" s="711"/>
      <c r="L988" s="711"/>
      <c r="M988" s="711"/>
      <c r="N988" s="711"/>
      <c r="O988" s="711"/>
      <c r="P988" s="711"/>
      <c r="Q988" s="711"/>
      <c r="R988" s="711"/>
      <c r="S988" s="711"/>
      <c r="T988" s="711"/>
      <c r="U988" s="711"/>
      <c r="V988" s="711"/>
      <c r="W988" s="711"/>
      <c r="X988" s="711"/>
      <c r="Y988" s="711"/>
      <c r="Z988" s="711"/>
    </row>
    <row r="989" spans="1:26" ht="15">
      <c r="A989" s="711"/>
      <c r="B989" s="711"/>
      <c r="C989" s="711"/>
      <c r="D989" s="711"/>
      <c r="E989" s="711"/>
      <c r="F989" s="1216"/>
      <c r="G989" s="711"/>
      <c r="H989" s="711"/>
      <c r="I989" s="711"/>
      <c r="J989" s="711"/>
      <c r="K989" s="711"/>
      <c r="L989" s="711"/>
      <c r="M989" s="711"/>
      <c r="N989" s="711"/>
      <c r="O989" s="711"/>
      <c r="P989" s="711"/>
      <c r="Q989" s="711"/>
      <c r="R989" s="711"/>
      <c r="S989" s="711"/>
      <c r="T989" s="711"/>
      <c r="U989" s="711"/>
      <c r="V989" s="711"/>
      <c r="W989" s="711"/>
      <c r="X989" s="711"/>
      <c r="Y989" s="711"/>
      <c r="Z989" s="711"/>
    </row>
    <row r="990" spans="1:26" ht="15">
      <c r="A990" s="711"/>
      <c r="B990" s="711"/>
      <c r="C990" s="711"/>
      <c r="D990" s="711"/>
      <c r="E990" s="711"/>
      <c r="F990" s="1216"/>
      <c r="G990" s="711"/>
      <c r="H990" s="711"/>
      <c r="I990" s="711"/>
      <c r="J990" s="711"/>
      <c r="K990" s="711"/>
      <c r="L990" s="711"/>
      <c r="M990" s="711"/>
      <c r="N990" s="711"/>
      <c r="O990" s="711"/>
      <c r="P990" s="711"/>
      <c r="Q990" s="711"/>
      <c r="R990" s="711"/>
      <c r="S990" s="711"/>
      <c r="T990" s="711"/>
      <c r="U990" s="711"/>
      <c r="V990" s="711"/>
      <c r="W990" s="711"/>
      <c r="X990" s="711"/>
      <c r="Y990" s="711"/>
      <c r="Z990" s="711"/>
    </row>
    <row r="991" spans="1:26" ht="15">
      <c r="A991" s="711"/>
      <c r="B991" s="711"/>
      <c r="C991" s="711"/>
      <c r="D991" s="711"/>
      <c r="E991" s="711"/>
      <c r="F991" s="1216"/>
      <c r="G991" s="711"/>
      <c r="H991" s="711"/>
      <c r="I991" s="711"/>
      <c r="J991" s="711"/>
      <c r="K991" s="711"/>
      <c r="L991" s="711"/>
      <c r="M991" s="711"/>
      <c r="N991" s="711"/>
      <c r="O991" s="711"/>
      <c r="P991" s="711"/>
      <c r="Q991" s="711"/>
      <c r="R991" s="711"/>
      <c r="S991" s="711"/>
      <c r="T991" s="711"/>
      <c r="U991" s="711"/>
      <c r="V991" s="711"/>
      <c r="W991" s="711"/>
      <c r="X991" s="711"/>
      <c r="Y991" s="711"/>
      <c r="Z991" s="711"/>
    </row>
    <row r="992" spans="1:26" ht="15">
      <c r="A992" s="711"/>
      <c r="B992" s="711"/>
      <c r="C992" s="711"/>
      <c r="D992" s="711"/>
      <c r="E992" s="711"/>
      <c r="F992" s="1216"/>
      <c r="G992" s="711"/>
      <c r="H992" s="711"/>
      <c r="I992" s="711"/>
      <c r="J992" s="711"/>
      <c r="K992" s="711"/>
      <c r="L992" s="711"/>
      <c r="M992" s="711"/>
      <c r="N992" s="711"/>
      <c r="O992" s="711"/>
      <c r="P992" s="711"/>
      <c r="Q992" s="711"/>
      <c r="R992" s="711"/>
      <c r="S992" s="711"/>
      <c r="T992" s="711"/>
      <c r="U992" s="711"/>
      <c r="V992" s="711"/>
      <c r="W992" s="711"/>
      <c r="X992" s="711"/>
      <c r="Y992" s="711"/>
      <c r="Z992" s="711"/>
    </row>
    <row r="993" spans="1:26" ht="15">
      <c r="A993" s="711"/>
      <c r="B993" s="711"/>
      <c r="C993" s="711"/>
      <c r="D993" s="711"/>
      <c r="E993" s="711"/>
      <c r="F993" s="1216"/>
      <c r="G993" s="711"/>
      <c r="H993" s="711"/>
      <c r="I993" s="711"/>
      <c r="J993" s="711"/>
      <c r="K993" s="711"/>
      <c r="L993" s="711"/>
      <c r="M993" s="711"/>
      <c r="N993" s="711"/>
      <c r="O993" s="711"/>
      <c r="P993" s="711"/>
      <c r="Q993" s="711"/>
      <c r="R993" s="711"/>
      <c r="S993" s="711"/>
      <c r="T993" s="711"/>
      <c r="U993" s="711"/>
      <c r="V993" s="711"/>
      <c r="W993" s="711"/>
      <c r="X993" s="711"/>
      <c r="Y993" s="711"/>
      <c r="Z993" s="711"/>
    </row>
    <row r="994" spans="1:26" ht="15">
      <c r="A994" s="711"/>
      <c r="B994" s="711"/>
      <c r="C994" s="711"/>
      <c r="D994" s="711"/>
      <c r="E994" s="711"/>
      <c r="F994" s="1216"/>
      <c r="G994" s="711"/>
      <c r="H994" s="711"/>
      <c r="I994" s="711"/>
      <c r="J994" s="711"/>
      <c r="K994" s="711"/>
      <c r="L994" s="711"/>
      <c r="M994" s="711"/>
      <c r="N994" s="711"/>
      <c r="O994" s="711"/>
      <c r="P994" s="711"/>
      <c r="Q994" s="711"/>
      <c r="R994" s="711"/>
      <c r="S994" s="711"/>
      <c r="T994" s="711"/>
      <c r="U994" s="711"/>
      <c r="V994" s="711"/>
      <c r="W994" s="711"/>
      <c r="X994" s="711"/>
      <c r="Y994" s="711"/>
      <c r="Z994" s="711"/>
    </row>
    <row r="995" spans="1:26" ht="15">
      <c r="A995" s="711"/>
      <c r="B995" s="711"/>
      <c r="C995" s="711"/>
      <c r="D995" s="711"/>
      <c r="E995" s="711"/>
      <c r="F995" s="1216"/>
      <c r="G995" s="711"/>
      <c r="H995" s="711"/>
      <c r="I995" s="711"/>
      <c r="J995" s="711"/>
      <c r="K995" s="711"/>
      <c r="L995" s="711"/>
      <c r="M995" s="711"/>
      <c r="N995" s="711"/>
      <c r="O995" s="711"/>
      <c r="P995" s="711"/>
      <c r="Q995" s="711"/>
      <c r="R995" s="711"/>
      <c r="S995" s="711"/>
      <c r="T995" s="711"/>
      <c r="U995" s="711"/>
      <c r="V995" s="711"/>
      <c r="W995" s="711"/>
      <c r="X995" s="711"/>
      <c r="Y995" s="711"/>
      <c r="Z995" s="711"/>
    </row>
    <row r="996" spans="1:26" ht="15">
      <c r="A996" s="711"/>
      <c r="B996" s="711"/>
      <c r="C996" s="711"/>
      <c r="D996" s="711"/>
      <c r="E996" s="711"/>
      <c r="F996" s="1216"/>
      <c r="G996" s="711"/>
      <c r="H996" s="711"/>
      <c r="I996" s="711"/>
      <c r="J996" s="711"/>
      <c r="K996" s="711"/>
      <c r="L996" s="711"/>
      <c r="M996" s="711"/>
      <c r="N996" s="711"/>
      <c r="O996" s="711"/>
      <c r="P996" s="711"/>
      <c r="Q996" s="711"/>
      <c r="R996" s="711"/>
      <c r="S996" s="711"/>
      <c r="T996" s="711"/>
      <c r="U996" s="711"/>
      <c r="V996" s="711"/>
      <c r="W996" s="711"/>
      <c r="X996" s="711"/>
      <c r="Y996" s="711"/>
      <c r="Z996" s="711"/>
    </row>
    <row r="997" spans="1:26" ht="15">
      <c r="A997" s="711"/>
      <c r="B997" s="711"/>
      <c r="C997" s="711"/>
      <c r="D997" s="711"/>
      <c r="E997" s="711"/>
      <c r="F997" s="1216"/>
      <c r="G997" s="711"/>
      <c r="H997" s="711"/>
      <c r="I997" s="711"/>
      <c r="J997" s="711"/>
      <c r="K997" s="711"/>
      <c r="L997" s="711"/>
      <c r="M997" s="711"/>
      <c r="N997" s="711"/>
      <c r="O997" s="711"/>
      <c r="P997" s="711"/>
      <c r="Q997" s="711"/>
      <c r="R997" s="711"/>
      <c r="S997" s="711"/>
      <c r="T997" s="711"/>
      <c r="U997" s="711"/>
      <c r="V997" s="711"/>
      <c r="W997" s="711"/>
      <c r="X997" s="711"/>
      <c r="Y997" s="711"/>
      <c r="Z997" s="711"/>
    </row>
    <row r="998" spans="1:26" ht="15">
      <c r="A998" s="711"/>
      <c r="B998" s="711"/>
      <c r="C998" s="711"/>
      <c r="D998" s="711"/>
      <c r="E998" s="711"/>
      <c r="F998" s="1216"/>
      <c r="G998" s="711"/>
      <c r="H998" s="711"/>
      <c r="I998" s="711"/>
      <c r="J998" s="711"/>
      <c r="K998" s="711"/>
      <c r="L998" s="711"/>
      <c r="M998" s="711"/>
      <c r="N998" s="711"/>
      <c r="O998" s="711"/>
      <c r="P998" s="711"/>
      <c r="Q998" s="711"/>
      <c r="R998" s="711"/>
      <c r="S998" s="711"/>
      <c r="T998" s="711"/>
      <c r="U998" s="711"/>
      <c r="V998" s="711"/>
      <c r="W998" s="711"/>
      <c r="X998" s="711"/>
      <c r="Y998" s="711"/>
      <c r="Z998" s="711"/>
    </row>
    <row r="999" spans="1:26" ht="15">
      <c r="A999" s="711"/>
      <c r="B999" s="711"/>
      <c r="C999" s="711"/>
      <c r="D999" s="711"/>
      <c r="E999" s="711"/>
      <c r="F999" s="1216"/>
      <c r="G999" s="711"/>
      <c r="H999" s="711"/>
      <c r="I999" s="711"/>
      <c r="J999" s="711"/>
      <c r="K999" s="711"/>
      <c r="L999" s="711"/>
      <c r="M999" s="711"/>
      <c r="N999" s="711"/>
      <c r="O999" s="711"/>
      <c r="P999" s="711"/>
      <c r="Q999" s="711"/>
      <c r="R999" s="711"/>
      <c r="S999" s="711"/>
      <c r="T999" s="711"/>
      <c r="U999" s="711"/>
      <c r="V999" s="711"/>
      <c r="W999" s="711"/>
      <c r="X999" s="711"/>
      <c r="Y999" s="711"/>
      <c r="Z999" s="711"/>
    </row>
    <row r="1000" spans="1:26" ht="15">
      <c r="A1000" s="711"/>
      <c r="B1000" s="711"/>
      <c r="C1000" s="711"/>
      <c r="D1000" s="711"/>
      <c r="E1000" s="711"/>
      <c r="F1000" s="1216"/>
      <c r="G1000" s="711"/>
      <c r="H1000" s="711"/>
      <c r="I1000" s="711"/>
      <c r="J1000" s="711"/>
      <c r="K1000" s="711"/>
      <c r="L1000" s="711"/>
      <c r="M1000" s="711"/>
      <c r="N1000" s="711"/>
      <c r="O1000" s="711"/>
      <c r="P1000" s="711"/>
      <c r="Q1000" s="711"/>
      <c r="R1000" s="711"/>
      <c r="S1000" s="711"/>
      <c r="T1000" s="711"/>
      <c r="U1000" s="711"/>
      <c r="V1000" s="711"/>
      <c r="W1000" s="711"/>
      <c r="X1000" s="711"/>
      <c r="Y1000" s="711"/>
      <c r="Z1000" s="711"/>
    </row>
  </sheetData>
  <mergeCells count="2">
    <mergeCell ref="A1:C1"/>
    <mergeCell ref="F1:G1"/>
  </mergeCells>
  <pageMargins left="0.18152000081490466" right="0" top="0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C0C0C"/>
    <pageSetUpPr fitToPage="1"/>
  </sheetPr>
  <dimension ref="A1:X1012"/>
  <sheetViews>
    <sheetView workbookViewId="0">
      <selection activeCell="I5" sqref="I5"/>
    </sheetView>
  </sheetViews>
  <sheetFormatPr defaultColWidth="14.42578125" defaultRowHeight="15.75" customHeight="1"/>
  <cols>
    <col min="1" max="1" width="29.42578125" customWidth="1"/>
    <col min="2" max="2" width="26.42578125" customWidth="1"/>
    <col min="3" max="3" width="37.42578125" customWidth="1"/>
    <col min="4" max="4" width="19.5703125" customWidth="1"/>
    <col min="5" max="5" width="24.7109375" customWidth="1"/>
    <col min="6" max="6" width="14.28515625" customWidth="1"/>
    <col min="7" max="7" width="18.7109375" customWidth="1"/>
    <col min="8" max="24" width="12.5703125" customWidth="1"/>
  </cols>
  <sheetData>
    <row r="1" spans="1:24" ht="56.25" customHeight="1">
      <c r="A1" s="231" t="s">
        <v>222</v>
      </c>
      <c r="B1" s="231"/>
      <c r="C1" s="232"/>
      <c r="D1" s="233"/>
      <c r="E1" s="233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spans="1:24" ht="25.5" customHeight="1">
      <c r="A2" s="1282" t="s">
        <v>223</v>
      </c>
      <c r="B2" s="1283"/>
      <c r="C2" s="1283"/>
      <c r="D2" s="1283"/>
      <c r="E2" s="1283"/>
      <c r="F2" s="1283"/>
      <c r="G2" s="1283"/>
      <c r="H2" s="128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</row>
    <row r="3" spans="1:24">
      <c r="A3" s="235" t="s">
        <v>5</v>
      </c>
      <c r="B3" s="236" t="s">
        <v>224</v>
      </c>
      <c r="C3" s="235" t="s">
        <v>225</v>
      </c>
      <c r="D3" s="235" t="s">
        <v>226</v>
      </c>
      <c r="E3" s="235" t="s">
        <v>227</v>
      </c>
      <c r="F3" s="235" t="s">
        <v>228</v>
      </c>
      <c r="G3" s="237" t="s">
        <v>229</v>
      </c>
      <c r="H3" s="235" t="s">
        <v>11</v>
      </c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</row>
    <row r="4" spans="1:24" ht="45.75" customHeight="1">
      <c r="A4" s="239"/>
      <c r="B4" s="240"/>
      <c r="C4" s="241" t="s">
        <v>230</v>
      </c>
      <c r="D4" s="242" t="s">
        <v>231</v>
      </c>
      <c r="E4" s="243"/>
      <c r="F4" s="242" t="s">
        <v>232</v>
      </c>
      <c r="G4" s="244" t="s">
        <v>233</v>
      </c>
      <c r="H4" s="245" t="s">
        <v>231</v>
      </c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</row>
    <row r="5" spans="1:24">
      <c r="A5" s="1288"/>
      <c r="B5" s="247" t="s">
        <v>17</v>
      </c>
      <c r="C5" s="248" t="s">
        <v>234</v>
      </c>
      <c r="D5" s="249" t="s">
        <v>235</v>
      </c>
      <c r="E5" s="250" t="s">
        <v>236</v>
      </c>
      <c r="F5" s="251" t="s">
        <v>237</v>
      </c>
      <c r="G5" s="252">
        <v>242.00000000000003</v>
      </c>
      <c r="H5" s="253" t="s">
        <v>235</v>
      </c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4">
      <c r="A6" s="1289"/>
      <c r="B6" s="254" t="s">
        <v>17</v>
      </c>
      <c r="C6" s="255" t="s">
        <v>234</v>
      </c>
      <c r="D6" s="256" t="s">
        <v>238</v>
      </c>
      <c r="E6" s="257" t="s">
        <v>236</v>
      </c>
      <c r="F6" s="256" t="s">
        <v>239</v>
      </c>
      <c r="G6" s="258">
        <v>259</v>
      </c>
      <c r="H6" s="259" t="s">
        <v>238</v>
      </c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spans="1:24">
      <c r="A7" s="1289"/>
      <c r="B7" s="254" t="s">
        <v>17</v>
      </c>
      <c r="C7" s="255" t="s">
        <v>234</v>
      </c>
      <c r="D7" s="256" t="s">
        <v>240</v>
      </c>
      <c r="E7" s="257" t="s">
        <v>236</v>
      </c>
      <c r="F7" s="256" t="s">
        <v>241</v>
      </c>
      <c r="G7" s="258">
        <v>286</v>
      </c>
      <c r="H7" s="259" t="s">
        <v>240</v>
      </c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</row>
    <row r="8" spans="1:24">
      <c r="A8" s="1289"/>
      <c r="B8" s="254" t="s">
        <v>17</v>
      </c>
      <c r="C8" s="255" t="s">
        <v>234</v>
      </c>
      <c r="D8" s="256" t="s">
        <v>242</v>
      </c>
      <c r="E8" s="257" t="s">
        <v>236</v>
      </c>
      <c r="F8" s="256" t="s">
        <v>243</v>
      </c>
      <c r="G8" s="258">
        <v>352</v>
      </c>
      <c r="H8" s="259" t="s">
        <v>242</v>
      </c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</row>
    <row r="9" spans="1:24">
      <c r="A9" s="1289"/>
      <c r="B9" s="254" t="s">
        <v>17</v>
      </c>
      <c r="C9" s="255" t="s">
        <v>234</v>
      </c>
      <c r="D9" s="256" t="s">
        <v>244</v>
      </c>
      <c r="E9" s="257"/>
      <c r="F9" s="256" t="s">
        <v>245</v>
      </c>
      <c r="G9" s="258">
        <v>418.00000000000006</v>
      </c>
      <c r="H9" s="259" t="s">
        <v>246</v>
      </c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</row>
    <row r="10" spans="1:24">
      <c r="A10" s="1289"/>
      <c r="B10" s="254" t="s">
        <v>17</v>
      </c>
      <c r="C10" s="255" t="s">
        <v>234</v>
      </c>
      <c r="D10" s="256" t="s">
        <v>247</v>
      </c>
      <c r="E10" s="257"/>
      <c r="F10" s="256" t="s">
        <v>248</v>
      </c>
      <c r="G10" s="258">
        <v>484.00000000000006</v>
      </c>
      <c r="H10" s="259" t="s">
        <v>249</v>
      </c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</row>
    <row r="11" spans="1:24">
      <c r="A11" s="1289"/>
      <c r="B11" s="254" t="s">
        <v>17</v>
      </c>
      <c r="C11" s="255" t="s">
        <v>234</v>
      </c>
      <c r="D11" s="256" t="s">
        <v>250</v>
      </c>
      <c r="E11" s="256"/>
      <c r="F11" s="256" t="s">
        <v>251</v>
      </c>
      <c r="G11" s="258">
        <v>550</v>
      </c>
      <c r="H11" s="259" t="s">
        <v>252</v>
      </c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</row>
    <row r="12" spans="1:24">
      <c r="A12" s="1289"/>
      <c r="B12" s="254" t="s">
        <v>17</v>
      </c>
      <c r="C12" s="255" t="s">
        <v>234</v>
      </c>
      <c r="D12" s="256" t="s">
        <v>253</v>
      </c>
      <c r="E12" s="256"/>
      <c r="F12" s="256" t="s">
        <v>254</v>
      </c>
      <c r="G12" s="258">
        <v>616</v>
      </c>
      <c r="H12" s="259" t="s">
        <v>255</v>
      </c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</row>
    <row r="13" spans="1:24">
      <c r="A13" s="1289"/>
      <c r="B13" s="254" t="s">
        <v>17</v>
      </c>
      <c r="C13" s="255" t="s">
        <v>234</v>
      </c>
      <c r="D13" s="256" t="s">
        <v>256</v>
      </c>
      <c r="E13" s="256"/>
      <c r="F13" s="256" t="s">
        <v>257</v>
      </c>
      <c r="G13" s="258">
        <v>682</v>
      </c>
      <c r="H13" s="259" t="s">
        <v>258</v>
      </c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</row>
    <row r="14" spans="1:24" ht="15.75" customHeight="1">
      <c r="A14" s="1289"/>
      <c r="B14" s="254" t="s">
        <v>17</v>
      </c>
      <c r="C14" s="255" t="s">
        <v>234</v>
      </c>
      <c r="D14" s="256" t="s">
        <v>259</v>
      </c>
      <c r="E14" s="256"/>
      <c r="F14" s="256" t="s">
        <v>260</v>
      </c>
      <c r="G14" s="258">
        <v>748.00000000000011</v>
      </c>
      <c r="H14" s="259" t="s">
        <v>261</v>
      </c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1:24" ht="49.5" customHeight="1">
      <c r="A15" s="246"/>
      <c r="B15" s="260" t="s">
        <v>17</v>
      </c>
      <c r="C15" s="261" t="s">
        <v>262</v>
      </c>
      <c r="D15" s="262" t="s">
        <v>263</v>
      </c>
      <c r="E15" s="262"/>
      <c r="F15" s="263" t="s">
        <v>264</v>
      </c>
      <c r="G15" s="264">
        <v>300</v>
      </c>
      <c r="H15" s="259" t="s">
        <v>263</v>
      </c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</row>
    <row r="16" spans="1:24" ht="49.5" customHeight="1">
      <c r="A16" s="266"/>
      <c r="B16" s="260" t="s">
        <v>265</v>
      </c>
      <c r="C16" s="267" t="s">
        <v>266</v>
      </c>
      <c r="D16" s="268" t="s">
        <v>267</v>
      </c>
      <c r="E16" s="269" t="s">
        <v>268</v>
      </c>
      <c r="F16" s="270"/>
      <c r="G16" s="271">
        <v>450</v>
      </c>
      <c r="H16" s="272" t="s">
        <v>267</v>
      </c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</row>
    <row r="17" spans="1:24" ht="49.5" customHeight="1">
      <c r="A17" s="273"/>
      <c r="B17" s="274" t="s">
        <v>17</v>
      </c>
      <c r="C17" s="267" t="s">
        <v>269</v>
      </c>
      <c r="D17" s="275" t="s">
        <v>270</v>
      </c>
      <c r="E17" s="276"/>
      <c r="F17" s="277" t="s">
        <v>271</v>
      </c>
      <c r="G17" s="271">
        <v>72</v>
      </c>
      <c r="H17" s="272" t="s">
        <v>270</v>
      </c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</row>
    <row r="18" spans="1:24" ht="49.5" customHeight="1">
      <c r="A18" s="246"/>
      <c r="B18" s="254" t="s">
        <v>17</v>
      </c>
      <c r="C18" s="278" t="s">
        <v>272</v>
      </c>
      <c r="D18" s="262" t="s">
        <v>273</v>
      </c>
      <c r="E18" s="262"/>
      <c r="F18" s="262" t="s">
        <v>274</v>
      </c>
      <c r="G18" s="258">
        <v>132</v>
      </c>
      <c r="H18" s="259" t="s">
        <v>275</v>
      </c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</row>
    <row r="19" spans="1:24" ht="50.25" customHeight="1">
      <c r="A19" s="246"/>
      <c r="B19" s="274" t="s">
        <v>17</v>
      </c>
      <c r="C19" s="279" t="s">
        <v>276</v>
      </c>
      <c r="D19" s="280" t="s">
        <v>277</v>
      </c>
      <c r="E19" s="281"/>
      <c r="F19" s="280" t="s">
        <v>278</v>
      </c>
      <c r="G19" s="271">
        <v>75</v>
      </c>
      <c r="H19" s="272" t="s">
        <v>279</v>
      </c>
      <c r="I19" s="282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</row>
    <row r="20" spans="1:24" ht="50.25" customHeight="1">
      <c r="A20" s="246"/>
      <c r="B20" s="254" t="s">
        <v>17</v>
      </c>
      <c r="C20" s="278" t="s">
        <v>280</v>
      </c>
      <c r="D20" s="262" t="s">
        <v>281</v>
      </c>
      <c r="E20" s="283" t="s">
        <v>282</v>
      </c>
      <c r="F20" s="284"/>
      <c r="G20" s="258">
        <v>72</v>
      </c>
      <c r="H20" s="259" t="s">
        <v>283</v>
      </c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</row>
    <row r="21" spans="1:24" ht="50.25" customHeight="1">
      <c r="A21" s="246"/>
      <c r="B21" s="254" t="s">
        <v>17</v>
      </c>
      <c r="C21" s="278" t="s">
        <v>284</v>
      </c>
      <c r="D21" s="262" t="s">
        <v>285</v>
      </c>
      <c r="E21" s="283" t="s">
        <v>282</v>
      </c>
      <c r="F21" s="262"/>
      <c r="G21" s="271">
        <v>95</v>
      </c>
      <c r="H21" s="259" t="s">
        <v>286</v>
      </c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</row>
    <row r="22" spans="1:24" ht="42" customHeight="1">
      <c r="A22" s="246"/>
      <c r="B22" s="254" t="s">
        <v>17</v>
      </c>
      <c r="C22" s="278" t="s">
        <v>287</v>
      </c>
      <c r="D22" s="262" t="s">
        <v>288</v>
      </c>
      <c r="E22" s="283" t="s">
        <v>282</v>
      </c>
      <c r="F22" s="262"/>
      <c r="G22" s="258">
        <v>72</v>
      </c>
      <c r="H22" s="259" t="s">
        <v>289</v>
      </c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</row>
    <row r="23" spans="1:24" ht="50.25" customHeight="1">
      <c r="A23" s="246"/>
      <c r="B23" s="254" t="s">
        <v>17</v>
      </c>
      <c r="C23" s="278" t="s">
        <v>290</v>
      </c>
      <c r="D23" s="262" t="s">
        <v>291</v>
      </c>
      <c r="E23" s="283" t="s">
        <v>292</v>
      </c>
      <c r="F23" s="262"/>
      <c r="G23" s="258">
        <v>83</v>
      </c>
      <c r="H23" s="259" t="s">
        <v>293</v>
      </c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</row>
    <row r="24" spans="1:24" ht="50.25" customHeight="1">
      <c r="A24" s="285"/>
      <c r="B24" s="254" t="s">
        <v>17</v>
      </c>
      <c r="C24" s="286" t="s">
        <v>294</v>
      </c>
      <c r="D24" s="287" t="s">
        <v>295</v>
      </c>
      <c r="E24" s="283" t="s">
        <v>282</v>
      </c>
      <c r="F24" s="287"/>
      <c r="G24" s="258">
        <v>22</v>
      </c>
      <c r="H24" s="288" t="s">
        <v>296</v>
      </c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</row>
    <row r="25" spans="1:24" ht="42.75" customHeight="1">
      <c r="A25" s="246"/>
      <c r="B25" s="289" t="s">
        <v>17</v>
      </c>
      <c r="C25" s="261" t="s">
        <v>297</v>
      </c>
      <c r="D25" s="290"/>
      <c r="E25" s="290"/>
      <c r="F25" s="290"/>
      <c r="G25" s="291">
        <v>495</v>
      </c>
      <c r="H25" s="259" t="s">
        <v>298</v>
      </c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</row>
    <row r="26" spans="1:24" ht="40.5" customHeight="1">
      <c r="A26" s="246"/>
      <c r="B26" s="289" t="s">
        <v>17</v>
      </c>
      <c r="C26" s="292" t="s">
        <v>299</v>
      </c>
      <c r="D26" s="287"/>
      <c r="E26" s="293"/>
      <c r="F26" s="287"/>
      <c r="G26" s="258">
        <v>495</v>
      </c>
      <c r="H26" s="288" t="s">
        <v>300</v>
      </c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</row>
    <row r="27" spans="1:24" ht="42.75" customHeight="1">
      <c r="A27" s="246"/>
      <c r="B27" s="254" t="s">
        <v>17</v>
      </c>
      <c r="C27" s="286" t="s">
        <v>301</v>
      </c>
      <c r="D27" s="287"/>
      <c r="E27" s="293"/>
      <c r="F27" s="287"/>
      <c r="G27" s="258">
        <v>495</v>
      </c>
      <c r="H27" s="288" t="s">
        <v>302</v>
      </c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</row>
    <row r="28" spans="1:24" ht="46.5" customHeight="1">
      <c r="A28" s="246"/>
      <c r="B28" s="254" t="s">
        <v>17</v>
      </c>
      <c r="C28" s="286" t="s">
        <v>303</v>
      </c>
      <c r="D28" s="287" t="s">
        <v>304</v>
      </c>
      <c r="E28" s="293"/>
      <c r="F28" s="287" t="s">
        <v>305</v>
      </c>
      <c r="G28" s="294">
        <v>8250</v>
      </c>
      <c r="H28" s="288" t="s">
        <v>306</v>
      </c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</row>
    <row r="29" spans="1:24" ht="48" customHeight="1">
      <c r="A29" s="246"/>
      <c r="B29" s="254" t="s">
        <v>17</v>
      </c>
      <c r="C29" s="286" t="s">
        <v>303</v>
      </c>
      <c r="D29" s="287" t="s">
        <v>307</v>
      </c>
      <c r="E29" s="293"/>
      <c r="F29" s="287" t="s">
        <v>308</v>
      </c>
      <c r="G29" s="258">
        <v>8250</v>
      </c>
      <c r="H29" s="288" t="s">
        <v>309</v>
      </c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</row>
    <row r="30" spans="1:24" ht="51.75" customHeight="1">
      <c r="A30" s="295"/>
      <c r="B30" s="296" t="s">
        <v>17</v>
      </c>
      <c r="C30" s="297" t="s">
        <v>310</v>
      </c>
      <c r="D30" s="298"/>
      <c r="E30" s="299"/>
      <c r="F30" s="298"/>
      <c r="G30" s="300">
        <v>1375</v>
      </c>
      <c r="H30" s="301" t="s">
        <v>311</v>
      </c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</row>
    <row r="31" spans="1:24">
      <c r="A31" s="302" t="s">
        <v>312</v>
      </c>
      <c r="B31" s="302"/>
      <c r="C31" s="234"/>
      <c r="D31" s="239"/>
      <c r="E31" s="239"/>
      <c r="F31" s="239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</row>
    <row r="32" spans="1:24" ht="18.75" customHeight="1">
      <c r="A32" s="234"/>
      <c r="B32" s="234"/>
      <c r="C32" s="234"/>
      <c r="D32" s="239"/>
      <c r="E32" s="239"/>
      <c r="F32" s="239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</row>
    <row r="33" spans="1:24">
      <c r="A33" s="234"/>
      <c r="B33" s="234"/>
      <c r="C33" s="234"/>
      <c r="D33" s="239"/>
      <c r="E33" s="239"/>
      <c r="F33" s="239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</row>
    <row r="34" spans="1:24">
      <c r="A34" s="234"/>
      <c r="B34" s="234"/>
      <c r="C34" s="234"/>
      <c r="D34" s="239"/>
      <c r="E34" s="239"/>
      <c r="F34" s="239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</row>
    <row r="35" spans="1:24" ht="4.5" customHeight="1">
      <c r="A35" s="234"/>
      <c r="B35" s="234"/>
      <c r="C35" s="234"/>
      <c r="D35" s="239"/>
      <c r="E35" s="239"/>
      <c r="F35" s="239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</row>
    <row r="36" spans="1:24" ht="27" customHeight="1">
      <c r="A36" s="1290" t="s">
        <v>313</v>
      </c>
      <c r="B36" s="1291"/>
      <c r="C36" s="1291"/>
      <c r="D36" s="1291"/>
      <c r="E36" s="1291"/>
      <c r="F36" s="1291"/>
      <c r="G36" s="1291"/>
      <c r="H36" s="303"/>
      <c r="J36" s="303"/>
      <c r="K36" s="303"/>
      <c r="L36" s="30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</row>
    <row r="37" spans="1:24" ht="31.5">
      <c r="A37" s="305" t="s">
        <v>3</v>
      </c>
      <c r="B37" s="305" t="s">
        <v>4</v>
      </c>
      <c r="C37" s="305" t="s">
        <v>5</v>
      </c>
      <c r="D37" s="305" t="s">
        <v>314</v>
      </c>
      <c r="E37" s="305" t="s">
        <v>315</v>
      </c>
      <c r="F37" s="305" t="s">
        <v>316</v>
      </c>
      <c r="G37" s="305" t="s">
        <v>317</v>
      </c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</row>
    <row r="38" spans="1:24" ht="18.75">
      <c r="A38" s="1293"/>
      <c r="B38" s="1281" t="s">
        <v>318</v>
      </c>
      <c r="C38" s="1294" t="s">
        <v>319</v>
      </c>
      <c r="D38" s="1281" t="s">
        <v>320</v>
      </c>
      <c r="E38" s="308" t="s">
        <v>321</v>
      </c>
      <c r="F38" s="309" t="s">
        <v>322</v>
      </c>
      <c r="G38" s="310">
        <v>484</v>
      </c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</row>
    <row r="39" spans="1:24" ht="18.75">
      <c r="A39" s="1220"/>
      <c r="B39" s="1220"/>
      <c r="C39" s="1220"/>
      <c r="D39" s="1220"/>
      <c r="E39" s="308" t="s">
        <v>323</v>
      </c>
      <c r="F39" s="309" t="s">
        <v>324</v>
      </c>
      <c r="G39" s="310">
        <v>517</v>
      </c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</row>
    <row r="40" spans="1:24" ht="18.75">
      <c r="A40" s="1220"/>
      <c r="B40" s="1220"/>
      <c r="C40" s="1220"/>
      <c r="D40" s="1220"/>
      <c r="E40" s="308" t="s">
        <v>325</v>
      </c>
      <c r="F40" s="309" t="s">
        <v>326</v>
      </c>
      <c r="G40" s="310">
        <v>572</v>
      </c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</row>
    <row r="41" spans="1:24" ht="18.75">
      <c r="A41" s="1220"/>
      <c r="B41" s="1220"/>
      <c r="C41" s="1220"/>
      <c r="D41" s="1220"/>
      <c r="E41" s="308" t="s">
        <v>327</v>
      </c>
      <c r="F41" s="309" t="s">
        <v>328</v>
      </c>
      <c r="G41" s="310">
        <v>704</v>
      </c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</row>
    <row r="42" spans="1:24" ht="18.75">
      <c r="A42" s="1220"/>
      <c r="B42" s="1220"/>
      <c r="C42" s="1220"/>
      <c r="D42" s="1220"/>
      <c r="E42" s="308" t="s">
        <v>329</v>
      </c>
      <c r="F42" s="309" t="s">
        <v>322</v>
      </c>
      <c r="G42" s="310">
        <f t="shared" ref="G42" si="0">G40+G48</f>
        <v>836</v>
      </c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</row>
    <row r="43" spans="1:24" ht="18.75">
      <c r="A43" s="1220"/>
      <c r="B43" s="1220"/>
      <c r="C43" s="1220"/>
      <c r="D43" s="1220"/>
      <c r="E43" s="308" t="s">
        <v>330</v>
      </c>
      <c r="F43" s="309" t="s">
        <v>324</v>
      </c>
      <c r="G43" s="310">
        <f t="shared" ref="G43" si="1">G41+G48</f>
        <v>968</v>
      </c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</row>
    <row r="44" spans="1:24" ht="18.75">
      <c r="A44" s="1220"/>
      <c r="B44" s="1220"/>
      <c r="C44" s="1220"/>
      <c r="D44" s="1220"/>
      <c r="E44" s="308" t="s">
        <v>331</v>
      </c>
      <c r="F44" s="309" t="s">
        <v>326</v>
      </c>
      <c r="G44" s="310">
        <f t="shared" ref="G44" si="2">G40+G48*2</f>
        <v>1100</v>
      </c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</row>
    <row r="45" spans="1:24" ht="18.75">
      <c r="A45" s="1220"/>
      <c r="B45" s="1220"/>
      <c r="C45" s="1220"/>
      <c r="D45" s="1220"/>
      <c r="E45" s="308" t="s">
        <v>332</v>
      </c>
      <c r="F45" s="309" t="s">
        <v>328</v>
      </c>
      <c r="G45" s="310">
        <f t="shared" ref="G45" si="3">G41+G48*2</f>
        <v>1232</v>
      </c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</row>
    <row r="46" spans="1:24" ht="18.75">
      <c r="A46" s="1220"/>
      <c r="B46" s="1220"/>
      <c r="C46" s="1220"/>
      <c r="D46" s="1220"/>
      <c r="E46" s="308" t="s">
        <v>333</v>
      </c>
      <c r="F46" s="309" t="s">
        <v>322</v>
      </c>
      <c r="G46" s="310">
        <f t="shared" ref="G46" si="4">G40+G48*3</f>
        <v>1364</v>
      </c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</row>
    <row r="47" spans="1:24" ht="30">
      <c r="A47" s="1218"/>
      <c r="B47" s="1218"/>
      <c r="C47" s="1218"/>
      <c r="D47" s="1218"/>
      <c r="E47" s="308" t="s">
        <v>334</v>
      </c>
      <c r="F47" s="309" t="s">
        <v>324</v>
      </c>
      <c r="G47" s="310">
        <f t="shared" ref="G47" si="5">G41+G48*3</f>
        <v>1496</v>
      </c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</row>
    <row r="48" spans="1:24" ht="96">
      <c r="A48" s="311"/>
      <c r="B48" s="309" t="s">
        <v>335</v>
      </c>
      <c r="C48" s="308" t="s">
        <v>336</v>
      </c>
      <c r="D48" s="312" t="s">
        <v>320</v>
      </c>
      <c r="E48" s="313" t="s">
        <v>337</v>
      </c>
      <c r="F48" s="312" t="s">
        <v>338</v>
      </c>
      <c r="G48" s="314">
        <v>264</v>
      </c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</row>
    <row r="49" spans="1:24" ht="96">
      <c r="A49" s="315"/>
      <c r="B49" s="309" t="s">
        <v>339</v>
      </c>
      <c r="C49" s="308" t="s">
        <v>340</v>
      </c>
      <c r="D49" s="312" t="s">
        <v>320</v>
      </c>
      <c r="E49" s="313" t="s">
        <v>341</v>
      </c>
      <c r="F49" s="316" t="s">
        <v>342</v>
      </c>
      <c r="G49" s="314">
        <v>165</v>
      </c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</row>
    <row r="50" spans="1:24" ht="84">
      <c r="A50" s="315"/>
      <c r="B50" s="309" t="s">
        <v>343</v>
      </c>
      <c r="C50" s="308" t="s">
        <v>344</v>
      </c>
      <c r="D50" s="312" t="s">
        <v>320</v>
      </c>
      <c r="E50" s="313" t="s">
        <v>345</v>
      </c>
      <c r="F50" s="316" t="s">
        <v>346</v>
      </c>
      <c r="G50" s="314">
        <v>143</v>
      </c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</row>
    <row r="51" spans="1:24" ht="84">
      <c r="A51" s="311"/>
      <c r="B51" s="309" t="s">
        <v>347</v>
      </c>
      <c r="C51" s="308" t="s">
        <v>348</v>
      </c>
      <c r="D51" s="312" t="s">
        <v>320</v>
      </c>
      <c r="E51" s="317" t="s">
        <v>349</v>
      </c>
      <c r="F51" s="318" t="s">
        <v>350</v>
      </c>
      <c r="G51" s="314">
        <v>143</v>
      </c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</row>
    <row r="52" spans="1:24" ht="96">
      <c r="A52" s="311"/>
      <c r="B52" s="309" t="s">
        <v>351</v>
      </c>
      <c r="C52" s="308" t="s">
        <v>352</v>
      </c>
      <c r="D52" s="312" t="s">
        <v>320</v>
      </c>
      <c r="E52" s="313" t="s">
        <v>353</v>
      </c>
      <c r="F52" s="318" t="s">
        <v>350</v>
      </c>
      <c r="G52" s="314">
        <v>165</v>
      </c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</row>
    <row r="53" spans="1:24" ht="60">
      <c r="A53" s="311"/>
      <c r="B53" s="309" t="s">
        <v>354</v>
      </c>
      <c r="C53" s="308" t="s">
        <v>355</v>
      </c>
      <c r="D53" s="312" t="s">
        <v>320</v>
      </c>
      <c r="E53" s="313" t="s">
        <v>321</v>
      </c>
      <c r="F53" s="319"/>
      <c r="G53" s="314">
        <v>44</v>
      </c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</row>
    <row r="54" spans="1:24" ht="43.5" customHeight="1">
      <c r="A54" s="256"/>
      <c r="B54" s="309"/>
      <c r="C54" s="308" t="s">
        <v>262</v>
      </c>
      <c r="D54" s="312"/>
      <c r="E54" s="313" t="s">
        <v>263</v>
      </c>
      <c r="F54" s="316" t="s">
        <v>356</v>
      </c>
      <c r="G54" s="314">
        <v>300</v>
      </c>
      <c r="N54" s="234"/>
      <c r="O54" s="234"/>
      <c r="P54" s="234"/>
      <c r="Q54" s="234"/>
      <c r="R54" s="234"/>
      <c r="S54" s="234"/>
      <c r="T54" s="234"/>
      <c r="U54" s="234"/>
      <c r="V54" s="234"/>
      <c r="W54" s="234"/>
    </row>
    <row r="55" spans="1:24" ht="37.5" customHeight="1">
      <c r="A55" s="320"/>
      <c r="B55" s="309"/>
      <c r="C55" s="308" t="s">
        <v>266</v>
      </c>
      <c r="D55" s="312"/>
      <c r="E55" s="313" t="s">
        <v>267</v>
      </c>
      <c r="F55" s="318" t="s">
        <v>357</v>
      </c>
      <c r="G55" s="314">
        <v>450</v>
      </c>
      <c r="N55" s="234"/>
      <c r="O55" s="234"/>
      <c r="P55" s="234"/>
      <c r="Q55" s="234"/>
      <c r="R55" s="234"/>
      <c r="S55" s="234"/>
      <c r="T55" s="234"/>
      <c r="U55" s="234"/>
      <c r="V55" s="234"/>
      <c r="W55" s="234"/>
    </row>
    <row r="56" spans="1:24">
      <c r="A56" s="321"/>
      <c r="B56" s="322"/>
      <c r="C56" s="322"/>
      <c r="D56" s="35"/>
      <c r="E56" s="35"/>
      <c r="O56" s="234"/>
      <c r="P56" s="234"/>
      <c r="Q56" s="234"/>
      <c r="R56" s="234"/>
      <c r="S56" s="234"/>
      <c r="T56" s="234"/>
      <c r="U56" s="234"/>
      <c r="V56" s="234"/>
      <c r="W56" s="234"/>
      <c r="X56" s="234"/>
    </row>
    <row r="57" spans="1:24" ht="18.75">
      <c r="A57" s="323"/>
      <c r="B57" s="324"/>
      <c r="C57" s="324"/>
      <c r="D57" s="322"/>
      <c r="E57" s="322"/>
      <c r="F57" s="324"/>
      <c r="G57" s="324"/>
      <c r="I57" s="325"/>
      <c r="J57" s="325"/>
      <c r="K57" s="325"/>
      <c r="L57" s="326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</row>
    <row r="58" spans="1:24" ht="24.75" customHeight="1">
      <c r="A58" s="1282" t="s">
        <v>358</v>
      </c>
      <c r="B58" s="1283"/>
      <c r="C58" s="1283"/>
      <c r="D58" s="1283"/>
      <c r="E58" s="1283"/>
      <c r="F58" s="1283"/>
      <c r="G58" s="1283"/>
      <c r="O58" s="234"/>
      <c r="P58" s="234"/>
      <c r="Q58" s="234"/>
      <c r="R58" s="234"/>
      <c r="S58" s="234"/>
      <c r="T58" s="234"/>
      <c r="U58" s="234"/>
      <c r="V58" s="234"/>
      <c r="W58" s="234"/>
      <c r="X58" s="234"/>
    </row>
    <row r="59" spans="1:24">
      <c r="A59" s="327" t="s">
        <v>5</v>
      </c>
      <c r="B59" s="328" t="s">
        <v>224</v>
      </c>
      <c r="C59" s="329" t="s">
        <v>225</v>
      </c>
      <c r="D59" s="329" t="s">
        <v>226</v>
      </c>
      <c r="E59" s="329" t="s">
        <v>227</v>
      </c>
      <c r="F59" s="329" t="s">
        <v>228</v>
      </c>
      <c r="G59" s="329" t="s">
        <v>229</v>
      </c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</row>
    <row r="60" spans="1:24" ht="54" customHeight="1">
      <c r="A60" s="256"/>
      <c r="B60" s="105" t="s">
        <v>17</v>
      </c>
      <c r="C60" s="330" t="s">
        <v>359</v>
      </c>
      <c r="D60" s="331" t="s">
        <v>360</v>
      </c>
      <c r="E60" s="331"/>
      <c r="F60" s="331" t="s">
        <v>361</v>
      </c>
      <c r="G60" s="332">
        <v>300</v>
      </c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</row>
    <row r="61" spans="1:24" ht="54" customHeight="1">
      <c r="A61" s="256"/>
      <c r="B61" s="111" t="s">
        <v>17</v>
      </c>
      <c r="C61" s="333" t="s">
        <v>359</v>
      </c>
      <c r="D61" s="262" t="s">
        <v>362</v>
      </c>
      <c r="E61" s="262"/>
      <c r="F61" s="262" t="s">
        <v>363</v>
      </c>
      <c r="G61" s="334">
        <v>325</v>
      </c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</row>
    <row r="62" spans="1:24" ht="53.25" customHeight="1">
      <c r="A62" s="256"/>
      <c r="B62" s="111" t="s">
        <v>17</v>
      </c>
      <c r="C62" s="333" t="s">
        <v>359</v>
      </c>
      <c r="D62" s="262" t="s">
        <v>364</v>
      </c>
      <c r="E62" s="262"/>
      <c r="F62" s="263" t="s">
        <v>365</v>
      </c>
      <c r="G62" s="334">
        <v>350</v>
      </c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</row>
    <row r="63" spans="1:24" ht="61.5" customHeight="1">
      <c r="A63" s="256"/>
      <c r="B63" s="335" t="s">
        <v>17</v>
      </c>
      <c r="C63" s="336" t="s">
        <v>359</v>
      </c>
      <c r="D63" s="298" t="s">
        <v>366</v>
      </c>
      <c r="E63" s="298"/>
      <c r="F63" s="298" t="s">
        <v>367</v>
      </c>
      <c r="G63" s="337">
        <v>375</v>
      </c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</row>
    <row r="64" spans="1:24">
      <c r="A64" s="234"/>
      <c r="B64" s="234"/>
      <c r="C64" s="234"/>
      <c r="D64" s="239"/>
      <c r="E64" s="239"/>
      <c r="F64" s="239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</row>
    <row r="65" spans="1:24" ht="21.75" customHeight="1">
      <c r="A65" s="1282" t="s">
        <v>368</v>
      </c>
      <c r="B65" s="1283"/>
      <c r="C65" s="1283"/>
      <c r="D65" s="1283"/>
      <c r="E65" s="1283"/>
      <c r="F65" s="1283"/>
      <c r="G65" s="1283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</row>
    <row r="66" spans="1:24">
      <c r="A66" s="338" t="s">
        <v>5</v>
      </c>
      <c r="B66" s="328" t="s">
        <v>224</v>
      </c>
      <c r="C66" s="329" t="s">
        <v>225</v>
      </c>
      <c r="D66" s="329" t="s">
        <v>226</v>
      </c>
      <c r="E66" s="329" t="s">
        <v>227</v>
      </c>
      <c r="F66" s="329" t="s">
        <v>228</v>
      </c>
      <c r="G66" s="329" t="s">
        <v>229</v>
      </c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</row>
    <row r="67" spans="1:24" ht="39.75" customHeight="1">
      <c r="A67" s="339"/>
      <c r="B67" s="105" t="s">
        <v>17</v>
      </c>
      <c r="C67" s="340" t="s">
        <v>369</v>
      </c>
      <c r="D67" s="341" t="s">
        <v>370</v>
      </c>
      <c r="E67" s="249"/>
      <c r="F67" s="249" t="s">
        <v>371</v>
      </c>
      <c r="G67" s="342">
        <v>25</v>
      </c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</row>
    <row r="68" spans="1:24" ht="41.25" customHeight="1">
      <c r="A68" s="343"/>
      <c r="B68" s="111" t="s">
        <v>17</v>
      </c>
      <c r="C68" s="344" t="s">
        <v>372</v>
      </c>
      <c r="D68" s="345" t="s">
        <v>373</v>
      </c>
      <c r="E68" s="256"/>
      <c r="F68" s="256" t="s">
        <v>374</v>
      </c>
      <c r="G68" s="346">
        <v>30</v>
      </c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</row>
    <row r="69" spans="1:24" ht="47.25" customHeight="1">
      <c r="A69" s="347"/>
      <c r="B69" s="335" t="s">
        <v>17</v>
      </c>
      <c r="C69" s="348" t="s">
        <v>375</v>
      </c>
      <c r="D69" s="349" t="s">
        <v>376</v>
      </c>
      <c r="E69" s="350"/>
      <c r="F69" s="350" t="s">
        <v>377</v>
      </c>
      <c r="G69" s="351">
        <v>16</v>
      </c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</row>
    <row r="70" spans="1:24" ht="40.5" customHeight="1">
      <c r="A70" s="1285" t="s">
        <v>378</v>
      </c>
      <c r="B70" s="1286"/>
      <c r="C70" s="1286"/>
      <c r="D70" s="1286"/>
      <c r="E70" s="1286"/>
      <c r="F70" s="1286"/>
      <c r="G70" s="1286"/>
      <c r="H70" s="353"/>
      <c r="I70" s="353"/>
      <c r="J70" s="353"/>
      <c r="K70" s="353"/>
      <c r="L70" s="353"/>
      <c r="M70" s="353"/>
      <c r="N70" s="353"/>
      <c r="O70" s="353"/>
      <c r="P70" s="353"/>
      <c r="Q70" s="353"/>
      <c r="R70" s="353"/>
      <c r="S70" s="353"/>
      <c r="T70" s="353"/>
      <c r="U70" s="353"/>
      <c r="V70" s="353"/>
      <c r="W70" s="353"/>
      <c r="X70" s="353"/>
    </row>
    <row r="71" spans="1:24" ht="40.5" customHeight="1">
      <c r="A71" s="354" t="s">
        <v>5</v>
      </c>
      <c r="B71" s="355" t="s">
        <v>224</v>
      </c>
      <c r="C71" s="355" t="s">
        <v>225</v>
      </c>
      <c r="D71" s="355" t="s">
        <v>226</v>
      </c>
      <c r="E71" s="355" t="s">
        <v>227</v>
      </c>
      <c r="F71" s="355" t="s">
        <v>228</v>
      </c>
      <c r="G71" s="355" t="s">
        <v>229</v>
      </c>
      <c r="H71" s="353"/>
      <c r="I71" s="353"/>
      <c r="J71" s="353"/>
      <c r="K71" s="353"/>
      <c r="L71" s="353"/>
      <c r="M71" s="353"/>
      <c r="N71" s="353"/>
      <c r="O71" s="353"/>
      <c r="P71" s="353"/>
      <c r="Q71" s="353"/>
      <c r="R71" s="353"/>
      <c r="S71" s="353"/>
      <c r="T71" s="353"/>
      <c r="U71" s="353"/>
      <c r="V71" s="353"/>
      <c r="W71" s="353"/>
      <c r="X71" s="353"/>
    </row>
    <row r="72" spans="1:24" ht="40.5" customHeight="1">
      <c r="A72" s="356"/>
      <c r="B72" s="357" t="s">
        <v>17</v>
      </c>
      <c r="C72" s="358" t="s">
        <v>379</v>
      </c>
      <c r="D72" s="359" t="s">
        <v>380</v>
      </c>
      <c r="E72" s="360"/>
      <c r="F72" s="360" t="s">
        <v>371</v>
      </c>
      <c r="G72" s="361">
        <v>400</v>
      </c>
      <c r="H72" s="353"/>
      <c r="I72" s="353"/>
      <c r="J72" s="353"/>
      <c r="K72" s="353"/>
      <c r="L72" s="353"/>
      <c r="M72" s="353"/>
      <c r="N72" s="353"/>
      <c r="O72" s="353"/>
      <c r="P72" s="353"/>
      <c r="Q72" s="353"/>
      <c r="R72" s="353"/>
      <c r="S72" s="353"/>
      <c r="T72" s="353"/>
      <c r="U72" s="353"/>
      <c r="V72" s="353"/>
      <c r="W72" s="353"/>
      <c r="X72" s="353"/>
    </row>
    <row r="73" spans="1:24" ht="40.5" customHeight="1">
      <c r="A73" s="356"/>
      <c r="B73" s="357" t="s">
        <v>17</v>
      </c>
      <c r="C73" s="358" t="s">
        <v>381</v>
      </c>
      <c r="D73" s="359" t="s">
        <v>382</v>
      </c>
      <c r="E73" s="360"/>
      <c r="F73" s="360" t="s">
        <v>374</v>
      </c>
      <c r="G73" s="361">
        <v>450</v>
      </c>
      <c r="H73" s="353"/>
      <c r="I73" s="353"/>
      <c r="J73" s="353"/>
      <c r="K73" s="353"/>
      <c r="L73" s="353"/>
      <c r="M73" s="353"/>
      <c r="N73" s="353"/>
      <c r="O73" s="353"/>
      <c r="P73" s="353"/>
      <c r="Q73" s="353"/>
      <c r="R73" s="353"/>
      <c r="S73" s="353"/>
      <c r="T73" s="353"/>
      <c r="U73" s="353"/>
      <c r="V73" s="353"/>
      <c r="W73" s="353"/>
      <c r="X73" s="353"/>
    </row>
    <row r="74" spans="1:24" ht="40.5" customHeight="1">
      <c r="A74" s="362"/>
      <c r="B74" s="363" t="s">
        <v>17</v>
      </c>
      <c r="C74" s="364" t="s">
        <v>375</v>
      </c>
      <c r="D74" s="365" t="s">
        <v>383</v>
      </c>
      <c r="E74" s="366"/>
      <c r="F74" s="366" t="s">
        <v>377</v>
      </c>
      <c r="G74" s="367">
        <v>35</v>
      </c>
      <c r="H74" s="353"/>
      <c r="I74" s="353"/>
      <c r="J74" s="353"/>
      <c r="K74" s="353"/>
      <c r="L74" s="353"/>
      <c r="M74" s="353"/>
      <c r="N74" s="353"/>
      <c r="O74" s="353"/>
      <c r="P74" s="353"/>
      <c r="Q74" s="353"/>
      <c r="R74" s="353"/>
      <c r="S74" s="353"/>
      <c r="T74" s="353"/>
      <c r="U74" s="353"/>
      <c r="V74" s="353"/>
      <c r="W74" s="353"/>
      <c r="X74" s="353"/>
    </row>
    <row r="75" spans="1:24" ht="40.5" customHeight="1">
      <c r="A75" s="234"/>
      <c r="B75" s="234"/>
      <c r="C75" s="234"/>
      <c r="D75" s="239"/>
      <c r="E75" s="239"/>
      <c r="F75" s="239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</row>
    <row r="76" spans="1:24" ht="45">
      <c r="A76" s="231" t="s">
        <v>384</v>
      </c>
      <c r="B76" s="231"/>
      <c r="C76" s="234"/>
      <c r="D76" s="239"/>
      <c r="E76" s="239"/>
      <c r="F76" s="239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</row>
    <row r="77" spans="1:24" ht="30" customHeight="1">
      <c r="A77" s="235" t="s">
        <v>5</v>
      </c>
      <c r="B77" s="328"/>
      <c r="C77" s="235" t="s">
        <v>4</v>
      </c>
      <c r="D77" s="368" t="s">
        <v>226</v>
      </c>
      <c r="E77" s="369" t="s">
        <v>385</v>
      </c>
      <c r="F77" s="369" t="s">
        <v>386</v>
      </c>
      <c r="G77" s="328" t="s">
        <v>229</v>
      </c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</row>
    <row r="78" spans="1:24" ht="46.5" customHeight="1">
      <c r="A78" s="295"/>
      <c r="B78" s="295"/>
      <c r="C78" s="370"/>
      <c r="D78" s="371" t="s">
        <v>387</v>
      </c>
      <c r="E78" s="295" t="s">
        <v>388</v>
      </c>
      <c r="F78" s="372" t="s">
        <v>389</v>
      </c>
      <c r="G78" s="373">
        <v>4000</v>
      </c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</row>
    <row r="79" spans="1:24">
      <c r="A79" s="234"/>
      <c r="B79" s="234"/>
      <c r="C79" s="234"/>
      <c r="D79" s="239"/>
      <c r="E79" s="239"/>
      <c r="F79" s="239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</row>
    <row r="80" spans="1:24">
      <c r="A80" s="234"/>
      <c r="B80" s="234"/>
      <c r="C80" s="234"/>
      <c r="D80" s="239"/>
      <c r="E80" s="239"/>
      <c r="F80" s="239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</row>
    <row r="81" spans="1:24" ht="45">
      <c r="A81" s="1287" t="s">
        <v>390</v>
      </c>
      <c r="B81" s="1239"/>
      <c r="C81" s="1239"/>
      <c r="D81" s="1239"/>
      <c r="E81" s="239"/>
      <c r="F81" s="239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</row>
    <row r="82" spans="1:24">
      <c r="A82" s="374" t="s">
        <v>3</v>
      </c>
      <c r="B82" s="375" t="s">
        <v>4</v>
      </c>
      <c r="C82" s="375" t="s">
        <v>5</v>
      </c>
      <c r="D82" s="375" t="s">
        <v>314</v>
      </c>
      <c r="E82" s="375" t="s">
        <v>315</v>
      </c>
      <c r="F82" s="375" t="s">
        <v>316</v>
      </c>
      <c r="G82" s="375" t="s">
        <v>391</v>
      </c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</row>
    <row r="83" spans="1:24" ht="77.25" customHeight="1">
      <c r="A83" s="376" t="s">
        <v>392</v>
      </c>
      <c r="B83" s="377" t="s">
        <v>393</v>
      </c>
      <c r="C83" s="378"/>
      <c r="D83" s="377" t="s">
        <v>394</v>
      </c>
      <c r="E83" s="379"/>
      <c r="F83" s="380" t="s">
        <v>395</v>
      </c>
      <c r="G83" s="378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</row>
    <row r="84" spans="1:24">
      <c r="A84" s="234"/>
      <c r="B84" s="234"/>
      <c r="C84" s="234"/>
      <c r="D84" s="239"/>
      <c r="E84" s="239"/>
      <c r="F84" s="239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</row>
    <row r="85" spans="1:24">
      <c r="A85" s="234"/>
      <c r="B85" s="234"/>
      <c r="C85" s="234"/>
      <c r="D85" s="239"/>
      <c r="E85" s="239"/>
      <c r="F85" s="239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</row>
    <row r="86" spans="1:24">
      <c r="A86" s="234"/>
      <c r="B86" s="234"/>
      <c r="C86" s="234"/>
      <c r="D86" s="239"/>
      <c r="E86" s="239"/>
      <c r="F86" s="239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</row>
    <row r="87" spans="1:24">
      <c r="A87" s="234"/>
      <c r="B87" s="234"/>
      <c r="C87" s="234"/>
      <c r="D87" s="239"/>
      <c r="E87" s="239"/>
      <c r="F87" s="239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</row>
    <row r="88" spans="1:24">
      <c r="A88" s="234"/>
      <c r="B88" s="234"/>
      <c r="C88" s="234"/>
      <c r="D88" s="239"/>
      <c r="E88" s="239"/>
      <c r="F88" s="239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</row>
    <row r="89" spans="1:24">
      <c r="A89" s="234"/>
      <c r="B89" s="234"/>
      <c r="C89" s="234"/>
      <c r="D89" s="239"/>
      <c r="E89" s="239"/>
      <c r="F89" s="239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</row>
    <row r="90" spans="1:24">
      <c r="A90" s="234"/>
      <c r="B90" s="234"/>
      <c r="C90" s="234"/>
      <c r="D90" s="239"/>
      <c r="E90" s="239"/>
      <c r="F90" s="239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</row>
    <row r="91" spans="1:24">
      <c r="A91" s="234"/>
      <c r="B91" s="234"/>
      <c r="C91" s="234"/>
      <c r="D91" s="239"/>
      <c r="E91" s="239"/>
      <c r="F91" s="239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</row>
    <row r="92" spans="1:24">
      <c r="A92" s="234"/>
      <c r="B92" s="234"/>
      <c r="C92" s="234"/>
      <c r="D92" s="239"/>
      <c r="E92" s="239"/>
      <c r="F92" s="239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</row>
    <row r="93" spans="1:24">
      <c r="A93" s="234"/>
      <c r="B93" s="234"/>
      <c r="C93" s="234"/>
      <c r="D93" s="239"/>
      <c r="E93" s="239"/>
      <c r="F93" s="239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</row>
    <row r="94" spans="1:24">
      <c r="A94" s="234"/>
      <c r="B94" s="234"/>
      <c r="C94" s="234"/>
      <c r="D94" s="239"/>
      <c r="E94" s="239"/>
      <c r="F94" s="239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</row>
    <row r="95" spans="1:24">
      <c r="A95" s="234"/>
      <c r="B95" s="234"/>
      <c r="C95" s="234"/>
      <c r="D95" s="239"/>
      <c r="E95" s="239"/>
      <c r="F95" s="239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</row>
    <row r="96" spans="1:24">
      <c r="A96" s="234"/>
      <c r="B96" s="234"/>
      <c r="C96" s="234"/>
      <c r="D96" s="239"/>
      <c r="E96" s="239"/>
      <c r="F96" s="239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</row>
    <row r="97" spans="1:24">
      <c r="A97" s="234"/>
      <c r="B97" s="234"/>
      <c r="C97" s="234"/>
      <c r="D97" s="239"/>
      <c r="E97" s="239"/>
      <c r="F97" s="239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</row>
    <row r="98" spans="1:24">
      <c r="A98" s="234"/>
      <c r="B98" s="234"/>
      <c r="C98" s="234"/>
      <c r="D98" s="239"/>
      <c r="E98" s="239"/>
      <c r="F98" s="239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</row>
    <row r="99" spans="1:24">
      <c r="A99" s="234"/>
      <c r="B99" s="234"/>
      <c r="C99" s="234"/>
      <c r="D99" s="239"/>
      <c r="E99" s="239"/>
      <c r="F99" s="239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</row>
    <row r="100" spans="1:24">
      <c r="A100" s="234"/>
      <c r="B100" s="234"/>
      <c r="C100" s="234"/>
      <c r="D100" s="239"/>
      <c r="E100" s="239"/>
      <c r="F100" s="239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</row>
    <row r="101" spans="1:24">
      <c r="A101" s="234"/>
      <c r="B101" s="234"/>
      <c r="C101" s="234"/>
      <c r="D101" s="239"/>
      <c r="E101" s="239"/>
      <c r="F101" s="239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</row>
    <row r="102" spans="1:24">
      <c r="A102" s="234"/>
      <c r="B102" s="234"/>
      <c r="C102" s="234"/>
      <c r="D102" s="239"/>
      <c r="E102" s="239"/>
      <c r="F102" s="239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</row>
    <row r="103" spans="1:24">
      <c r="A103" s="234"/>
      <c r="B103" s="234"/>
      <c r="C103" s="234"/>
      <c r="D103" s="239"/>
      <c r="E103" s="239"/>
      <c r="F103" s="239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</row>
    <row r="104" spans="1:24">
      <c r="A104" s="234"/>
      <c r="B104" s="234"/>
      <c r="C104" s="234"/>
      <c r="D104" s="239"/>
      <c r="E104" s="239"/>
      <c r="F104" s="239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</row>
    <row r="105" spans="1:24">
      <c r="A105" s="234"/>
      <c r="B105" s="234"/>
      <c r="C105" s="234"/>
      <c r="D105" s="239"/>
      <c r="E105" s="239"/>
      <c r="F105" s="239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</row>
    <row r="106" spans="1:24">
      <c r="A106" s="234"/>
      <c r="B106" s="234"/>
      <c r="C106" s="234"/>
      <c r="D106" s="239"/>
      <c r="E106" s="239"/>
      <c r="F106" s="239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</row>
    <row r="107" spans="1:24">
      <c r="A107" s="234"/>
      <c r="B107" s="234"/>
      <c r="C107" s="234"/>
      <c r="D107" s="239"/>
      <c r="E107" s="239"/>
      <c r="F107" s="239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</row>
    <row r="108" spans="1:24">
      <c r="A108" s="234"/>
      <c r="B108" s="234"/>
      <c r="C108" s="234"/>
      <c r="D108" s="239"/>
      <c r="E108" s="239"/>
      <c r="F108" s="239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</row>
    <row r="109" spans="1:24">
      <c r="A109" s="234"/>
      <c r="B109" s="234"/>
      <c r="C109" s="234"/>
      <c r="D109" s="239"/>
      <c r="E109" s="239"/>
      <c r="F109" s="239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</row>
    <row r="110" spans="1:24">
      <c r="A110" s="234"/>
      <c r="B110" s="234"/>
      <c r="C110" s="234"/>
      <c r="D110" s="239"/>
      <c r="E110" s="239"/>
      <c r="F110" s="239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</row>
    <row r="111" spans="1:24">
      <c r="A111" s="234"/>
      <c r="B111" s="234"/>
      <c r="C111" s="234"/>
      <c r="D111" s="239"/>
      <c r="E111" s="239"/>
      <c r="F111" s="239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</row>
    <row r="112" spans="1:24">
      <c r="A112" s="234"/>
      <c r="B112" s="234"/>
      <c r="C112" s="234"/>
      <c r="D112" s="239"/>
      <c r="E112" s="239"/>
      <c r="F112" s="239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</row>
    <row r="113" spans="1:24">
      <c r="A113" s="234"/>
      <c r="B113" s="234"/>
      <c r="C113" s="234"/>
      <c r="D113" s="239"/>
      <c r="E113" s="239"/>
      <c r="F113" s="239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</row>
    <row r="114" spans="1:24">
      <c r="A114" s="234"/>
      <c r="B114" s="234"/>
      <c r="C114" s="234"/>
      <c r="D114" s="239"/>
      <c r="E114" s="239"/>
      <c r="F114" s="239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</row>
    <row r="115" spans="1:24">
      <c r="A115" s="234"/>
      <c r="B115" s="234"/>
      <c r="C115" s="234"/>
      <c r="D115" s="239"/>
      <c r="E115" s="239"/>
      <c r="F115" s="239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</row>
    <row r="116" spans="1:24">
      <c r="A116" s="234"/>
      <c r="B116" s="234"/>
      <c r="C116" s="234"/>
      <c r="D116" s="239"/>
      <c r="E116" s="239"/>
      <c r="F116" s="239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</row>
    <row r="117" spans="1:24">
      <c r="A117" s="234"/>
      <c r="B117" s="234"/>
      <c r="C117" s="234"/>
      <c r="D117" s="239"/>
      <c r="E117" s="239"/>
      <c r="F117" s="239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</row>
    <row r="118" spans="1:24">
      <c r="A118" s="234"/>
      <c r="B118" s="234"/>
      <c r="C118" s="234"/>
      <c r="D118" s="239"/>
      <c r="E118" s="239"/>
      <c r="F118" s="239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</row>
    <row r="119" spans="1:24">
      <c r="A119" s="234"/>
      <c r="B119" s="234"/>
      <c r="C119" s="234"/>
      <c r="D119" s="239"/>
      <c r="E119" s="239"/>
      <c r="F119" s="239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</row>
    <row r="120" spans="1:24">
      <c r="A120" s="234"/>
      <c r="B120" s="234"/>
      <c r="C120" s="234"/>
      <c r="D120" s="239"/>
      <c r="E120" s="239"/>
      <c r="F120" s="239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</row>
    <row r="121" spans="1:24">
      <c r="A121" s="234"/>
      <c r="B121" s="234"/>
      <c r="C121" s="234"/>
      <c r="D121" s="239"/>
      <c r="E121" s="239"/>
      <c r="F121" s="239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</row>
    <row r="122" spans="1:24">
      <c r="A122" s="234"/>
      <c r="B122" s="234"/>
      <c r="C122" s="234"/>
      <c r="D122" s="239"/>
      <c r="E122" s="239"/>
      <c r="F122" s="239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</row>
    <row r="123" spans="1:24">
      <c r="A123" s="234"/>
      <c r="B123" s="234"/>
      <c r="C123" s="234"/>
      <c r="D123" s="239"/>
      <c r="E123" s="239"/>
      <c r="F123" s="239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</row>
    <row r="124" spans="1:24">
      <c r="A124" s="234"/>
      <c r="B124" s="234"/>
      <c r="C124" s="234"/>
      <c r="D124" s="239"/>
      <c r="E124" s="239"/>
      <c r="F124" s="239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</row>
    <row r="125" spans="1:24">
      <c r="A125" s="234"/>
      <c r="B125" s="234"/>
      <c r="C125" s="234"/>
      <c r="D125" s="239"/>
      <c r="E125" s="239"/>
      <c r="F125" s="239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</row>
    <row r="126" spans="1:24">
      <c r="A126" s="234"/>
      <c r="B126" s="234"/>
      <c r="C126" s="234"/>
      <c r="D126" s="239"/>
      <c r="E126" s="239"/>
      <c r="F126" s="239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</row>
    <row r="127" spans="1:24">
      <c r="A127" s="234"/>
      <c r="B127" s="234"/>
      <c r="C127" s="234"/>
      <c r="D127" s="239"/>
      <c r="E127" s="239"/>
      <c r="F127" s="239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</row>
    <row r="128" spans="1:24">
      <c r="A128" s="234"/>
      <c r="B128" s="234"/>
      <c r="C128" s="234"/>
      <c r="D128" s="239"/>
      <c r="E128" s="239"/>
      <c r="F128" s="239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</row>
    <row r="129" spans="1:24">
      <c r="A129" s="234"/>
      <c r="B129" s="234"/>
      <c r="C129" s="234"/>
      <c r="D129" s="239"/>
      <c r="E129" s="239"/>
      <c r="F129" s="239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</row>
    <row r="130" spans="1:24">
      <c r="A130" s="234"/>
      <c r="B130" s="234"/>
      <c r="C130" s="234"/>
      <c r="D130" s="239"/>
      <c r="E130" s="239"/>
      <c r="F130" s="239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</row>
    <row r="131" spans="1:24">
      <c r="A131" s="234"/>
      <c r="B131" s="234"/>
      <c r="C131" s="234"/>
      <c r="D131" s="239"/>
      <c r="E131" s="239"/>
      <c r="F131" s="239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</row>
    <row r="132" spans="1:24">
      <c r="A132" s="234"/>
      <c r="B132" s="234"/>
      <c r="C132" s="234"/>
      <c r="D132" s="239"/>
      <c r="E132" s="239"/>
      <c r="F132" s="239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</row>
    <row r="133" spans="1:24">
      <c r="A133" s="234"/>
      <c r="B133" s="234"/>
      <c r="C133" s="234"/>
      <c r="D133" s="239"/>
      <c r="E133" s="239"/>
      <c r="F133" s="239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</row>
    <row r="134" spans="1:24">
      <c r="A134" s="234"/>
      <c r="B134" s="234"/>
      <c r="C134" s="234"/>
      <c r="D134" s="239"/>
      <c r="E134" s="239"/>
      <c r="F134" s="239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</row>
    <row r="135" spans="1:24">
      <c r="A135" s="234"/>
      <c r="B135" s="234"/>
      <c r="C135" s="234"/>
      <c r="D135" s="239"/>
      <c r="E135" s="239"/>
      <c r="F135" s="239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</row>
    <row r="136" spans="1:24">
      <c r="A136" s="234"/>
      <c r="B136" s="234"/>
      <c r="C136" s="234"/>
      <c r="D136" s="239"/>
      <c r="E136" s="239"/>
      <c r="F136" s="239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</row>
    <row r="137" spans="1:24">
      <c r="A137" s="234"/>
      <c r="B137" s="234"/>
      <c r="C137" s="234"/>
      <c r="D137" s="239"/>
      <c r="E137" s="239"/>
      <c r="F137" s="239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</row>
    <row r="138" spans="1:24">
      <c r="A138" s="234"/>
      <c r="B138" s="234"/>
      <c r="C138" s="234"/>
      <c r="D138" s="239"/>
      <c r="E138" s="239"/>
      <c r="F138" s="239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</row>
    <row r="139" spans="1:24">
      <c r="A139" s="234"/>
      <c r="B139" s="234"/>
      <c r="C139" s="234"/>
      <c r="D139" s="239"/>
      <c r="E139" s="239"/>
      <c r="F139" s="239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</row>
    <row r="140" spans="1:24">
      <c r="A140" s="234"/>
      <c r="B140" s="234"/>
      <c r="C140" s="234"/>
      <c r="D140" s="239"/>
      <c r="E140" s="239"/>
      <c r="F140" s="239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</row>
    <row r="141" spans="1:24">
      <c r="A141" s="234"/>
      <c r="B141" s="234"/>
      <c r="C141" s="234"/>
      <c r="D141" s="239"/>
      <c r="E141" s="239"/>
      <c r="F141" s="239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</row>
    <row r="142" spans="1:24">
      <c r="A142" s="234"/>
      <c r="B142" s="234"/>
      <c r="C142" s="234"/>
      <c r="D142" s="239"/>
      <c r="E142" s="239"/>
      <c r="F142" s="239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</row>
    <row r="143" spans="1:24">
      <c r="A143" s="234"/>
      <c r="B143" s="234"/>
      <c r="C143" s="234"/>
      <c r="D143" s="239"/>
      <c r="E143" s="239"/>
      <c r="F143" s="239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</row>
    <row r="144" spans="1:24">
      <c r="A144" s="234"/>
      <c r="B144" s="234"/>
      <c r="C144" s="234"/>
      <c r="D144" s="239"/>
      <c r="E144" s="239"/>
      <c r="F144" s="239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</row>
    <row r="145" spans="1:24">
      <c r="A145" s="234"/>
      <c r="B145" s="234"/>
      <c r="C145" s="234"/>
      <c r="D145" s="239"/>
      <c r="E145" s="239"/>
      <c r="F145" s="239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</row>
    <row r="146" spans="1:24">
      <c r="A146" s="234"/>
      <c r="B146" s="234"/>
      <c r="C146" s="234"/>
      <c r="D146" s="239"/>
      <c r="E146" s="239"/>
      <c r="F146" s="239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</row>
    <row r="147" spans="1:24">
      <c r="A147" s="234"/>
      <c r="B147" s="234"/>
      <c r="C147" s="234"/>
      <c r="D147" s="239"/>
      <c r="E147" s="239"/>
      <c r="F147" s="239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</row>
    <row r="148" spans="1:24">
      <c r="A148" s="234"/>
      <c r="B148" s="234"/>
      <c r="C148" s="234"/>
      <c r="D148" s="239"/>
      <c r="E148" s="239"/>
      <c r="F148" s="239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</row>
    <row r="149" spans="1:24">
      <c r="A149" s="234"/>
      <c r="B149" s="234"/>
      <c r="C149" s="234"/>
      <c r="D149" s="239"/>
      <c r="E149" s="239"/>
      <c r="F149" s="239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</row>
    <row r="150" spans="1:24">
      <c r="A150" s="234"/>
      <c r="B150" s="234"/>
      <c r="C150" s="234"/>
      <c r="D150" s="239"/>
      <c r="E150" s="239"/>
      <c r="F150" s="239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</row>
    <row r="151" spans="1:24">
      <c r="A151" s="234"/>
      <c r="B151" s="234"/>
      <c r="C151" s="234"/>
      <c r="D151" s="239"/>
      <c r="E151" s="239"/>
      <c r="F151" s="239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</row>
    <row r="152" spans="1:24">
      <c r="A152" s="234"/>
      <c r="B152" s="234"/>
      <c r="C152" s="234"/>
      <c r="D152" s="239"/>
      <c r="E152" s="239"/>
      <c r="F152" s="239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</row>
    <row r="153" spans="1:24">
      <c r="A153" s="234"/>
      <c r="B153" s="234"/>
      <c r="C153" s="234"/>
      <c r="D153" s="239"/>
      <c r="E153" s="239"/>
      <c r="F153" s="239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</row>
    <row r="154" spans="1:24">
      <c r="A154" s="234"/>
      <c r="B154" s="234"/>
      <c r="C154" s="234"/>
      <c r="D154" s="239"/>
      <c r="E154" s="239"/>
      <c r="F154" s="239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</row>
    <row r="155" spans="1:24">
      <c r="A155" s="234"/>
      <c r="B155" s="234"/>
      <c r="C155" s="234"/>
      <c r="D155" s="239"/>
      <c r="E155" s="239"/>
      <c r="F155" s="239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</row>
    <row r="156" spans="1:24">
      <c r="A156" s="234"/>
      <c r="B156" s="234"/>
      <c r="C156" s="234"/>
      <c r="D156" s="239"/>
      <c r="E156" s="239"/>
      <c r="F156" s="239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</row>
    <row r="157" spans="1:24">
      <c r="A157" s="234"/>
      <c r="B157" s="234"/>
      <c r="C157" s="234"/>
      <c r="D157" s="239"/>
      <c r="E157" s="239"/>
      <c r="F157" s="239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</row>
    <row r="158" spans="1:24">
      <c r="A158" s="234"/>
      <c r="B158" s="234"/>
      <c r="C158" s="234"/>
      <c r="D158" s="239"/>
      <c r="E158" s="239"/>
      <c r="F158" s="239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</row>
    <row r="159" spans="1:24">
      <c r="A159" s="234"/>
      <c r="B159" s="234"/>
      <c r="C159" s="234"/>
      <c r="D159" s="239"/>
      <c r="E159" s="239"/>
      <c r="F159" s="239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</row>
    <row r="160" spans="1:24">
      <c r="A160" s="234"/>
      <c r="B160" s="234"/>
      <c r="C160" s="234"/>
      <c r="D160" s="239"/>
      <c r="E160" s="239"/>
      <c r="F160" s="239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</row>
    <row r="161" spans="1:24">
      <c r="A161" s="234"/>
      <c r="B161" s="234"/>
      <c r="C161" s="234"/>
      <c r="D161" s="239"/>
      <c r="E161" s="239"/>
      <c r="F161" s="239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</row>
    <row r="162" spans="1:24">
      <c r="A162" s="234"/>
      <c r="B162" s="234"/>
      <c r="C162" s="234"/>
      <c r="D162" s="239"/>
      <c r="E162" s="239"/>
      <c r="F162" s="239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</row>
    <row r="163" spans="1:24">
      <c r="A163" s="234"/>
      <c r="B163" s="234"/>
      <c r="C163" s="234"/>
      <c r="D163" s="239"/>
      <c r="E163" s="239"/>
      <c r="F163" s="239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</row>
    <row r="164" spans="1:24">
      <c r="A164" s="234"/>
      <c r="B164" s="234"/>
      <c r="C164" s="234"/>
      <c r="D164" s="239"/>
      <c r="E164" s="239"/>
      <c r="F164" s="239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</row>
    <row r="165" spans="1:24">
      <c r="A165" s="234"/>
      <c r="B165" s="234"/>
      <c r="C165" s="234"/>
      <c r="D165" s="239"/>
      <c r="E165" s="239"/>
      <c r="F165" s="239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</row>
    <row r="166" spans="1:24">
      <c r="A166" s="234"/>
      <c r="B166" s="234"/>
      <c r="C166" s="234"/>
      <c r="D166" s="239"/>
      <c r="E166" s="239"/>
      <c r="F166" s="239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</row>
    <row r="167" spans="1:24">
      <c r="A167" s="234"/>
      <c r="B167" s="234"/>
      <c r="C167" s="234"/>
      <c r="D167" s="239"/>
      <c r="E167" s="239"/>
      <c r="F167" s="239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</row>
    <row r="168" spans="1:24">
      <c r="A168" s="234"/>
      <c r="B168" s="234"/>
      <c r="C168" s="234"/>
      <c r="D168" s="239"/>
      <c r="E168" s="239"/>
      <c r="F168" s="239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</row>
    <row r="169" spans="1:24">
      <c r="A169" s="234"/>
      <c r="B169" s="234"/>
      <c r="C169" s="234"/>
      <c r="D169" s="239"/>
      <c r="E169" s="239"/>
      <c r="F169" s="239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</row>
    <row r="170" spans="1:24">
      <c r="A170" s="234"/>
      <c r="B170" s="234"/>
      <c r="C170" s="234"/>
      <c r="D170" s="239"/>
      <c r="E170" s="239"/>
      <c r="F170" s="239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</row>
    <row r="171" spans="1:24">
      <c r="A171" s="234"/>
      <c r="B171" s="234"/>
      <c r="C171" s="234"/>
      <c r="D171" s="239"/>
      <c r="E171" s="239"/>
      <c r="F171" s="239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</row>
    <row r="172" spans="1:24">
      <c r="A172" s="234"/>
      <c r="B172" s="234"/>
      <c r="C172" s="234"/>
      <c r="D172" s="239"/>
      <c r="E172" s="239"/>
      <c r="F172" s="239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</row>
    <row r="173" spans="1:24">
      <c r="A173" s="234"/>
      <c r="B173" s="234"/>
      <c r="C173" s="234"/>
      <c r="D173" s="239"/>
      <c r="E173" s="239"/>
      <c r="F173" s="239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</row>
    <row r="174" spans="1:24">
      <c r="A174" s="234"/>
      <c r="B174" s="234"/>
      <c r="C174" s="234"/>
      <c r="D174" s="239"/>
      <c r="E174" s="239"/>
      <c r="F174" s="239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</row>
    <row r="175" spans="1:24">
      <c r="A175" s="234"/>
      <c r="B175" s="234"/>
      <c r="C175" s="234"/>
      <c r="D175" s="239"/>
      <c r="E175" s="239"/>
      <c r="F175" s="239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</row>
    <row r="176" spans="1:24">
      <c r="A176" s="234"/>
      <c r="B176" s="234"/>
      <c r="C176" s="234"/>
      <c r="D176" s="239"/>
      <c r="E176" s="239"/>
      <c r="F176" s="239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</row>
    <row r="177" spans="1:24">
      <c r="A177" s="234"/>
      <c r="B177" s="234"/>
      <c r="C177" s="234"/>
      <c r="D177" s="239"/>
      <c r="E177" s="239"/>
      <c r="F177" s="239"/>
      <c r="G177" s="234"/>
      <c r="H177" s="234"/>
      <c r="I177" s="234"/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</row>
    <row r="178" spans="1:24">
      <c r="A178" s="234"/>
      <c r="B178" s="234"/>
      <c r="C178" s="234"/>
      <c r="D178" s="239"/>
      <c r="E178" s="239"/>
      <c r="F178" s="239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</row>
    <row r="179" spans="1:24">
      <c r="A179" s="234"/>
      <c r="B179" s="234"/>
      <c r="C179" s="234"/>
      <c r="D179" s="239"/>
      <c r="E179" s="239"/>
      <c r="F179" s="239"/>
      <c r="G179" s="234"/>
      <c r="H179" s="234"/>
      <c r="I179" s="234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</row>
    <row r="180" spans="1:24">
      <c r="A180" s="234"/>
      <c r="B180" s="234"/>
      <c r="C180" s="234"/>
      <c r="D180" s="239"/>
      <c r="E180" s="239"/>
      <c r="F180" s="239"/>
      <c r="G180" s="234"/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234"/>
    </row>
    <row r="181" spans="1:24">
      <c r="A181" s="234"/>
      <c r="B181" s="234"/>
      <c r="C181" s="234"/>
      <c r="D181" s="239"/>
      <c r="E181" s="239"/>
      <c r="F181" s="239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</row>
    <row r="182" spans="1:24">
      <c r="A182" s="234"/>
      <c r="B182" s="234"/>
      <c r="C182" s="234"/>
      <c r="D182" s="239"/>
      <c r="E182" s="239"/>
      <c r="F182" s="239"/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</row>
    <row r="183" spans="1:24">
      <c r="A183" s="234"/>
      <c r="B183" s="234"/>
      <c r="C183" s="234"/>
      <c r="D183" s="239"/>
      <c r="E183" s="239"/>
      <c r="F183" s="239"/>
      <c r="G183" s="234"/>
      <c r="H183" s="234"/>
      <c r="I183" s="234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</row>
    <row r="184" spans="1:24">
      <c r="A184" s="234"/>
      <c r="B184" s="234"/>
      <c r="C184" s="234"/>
      <c r="D184" s="239"/>
      <c r="E184" s="239"/>
      <c r="F184" s="239"/>
      <c r="G184" s="234"/>
      <c r="H184" s="234"/>
      <c r="I184" s="234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234"/>
    </row>
    <row r="185" spans="1:24">
      <c r="A185" s="234"/>
      <c r="B185" s="234"/>
      <c r="C185" s="234"/>
      <c r="D185" s="239"/>
      <c r="E185" s="239"/>
      <c r="F185" s="239"/>
      <c r="G185" s="234"/>
      <c r="H185" s="234"/>
      <c r="I185" s="234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234"/>
      <c r="V185" s="234"/>
      <c r="W185" s="234"/>
      <c r="X185" s="234"/>
    </row>
    <row r="186" spans="1:24">
      <c r="A186" s="234"/>
      <c r="B186" s="234"/>
      <c r="C186" s="234"/>
      <c r="D186" s="239"/>
      <c r="E186" s="239"/>
      <c r="F186" s="239"/>
      <c r="G186" s="234"/>
      <c r="H186" s="234"/>
      <c r="I186" s="234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</row>
    <row r="187" spans="1:24">
      <c r="A187" s="234"/>
      <c r="B187" s="234"/>
      <c r="C187" s="234"/>
      <c r="D187" s="239"/>
      <c r="E187" s="239"/>
      <c r="F187" s="239"/>
      <c r="G187" s="234"/>
      <c r="H187" s="234"/>
      <c r="I187" s="234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</row>
    <row r="188" spans="1:24">
      <c r="A188" s="234"/>
      <c r="B188" s="234"/>
      <c r="C188" s="234"/>
      <c r="D188" s="239"/>
      <c r="E188" s="239"/>
      <c r="F188" s="239"/>
      <c r="G188" s="234"/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X188" s="234"/>
    </row>
    <row r="189" spans="1:24">
      <c r="A189" s="234"/>
      <c r="B189" s="234"/>
      <c r="C189" s="234"/>
      <c r="D189" s="239"/>
      <c r="E189" s="239"/>
      <c r="F189" s="239"/>
      <c r="G189" s="234"/>
      <c r="H189" s="234"/>
      <c r="I189" s="234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234"/>
      <c r="V189" s="234"/>
      <c r="W189" s="234"/>
      <c r="X189" s="234"/>
    </row>
    <row r="190" spans="1:24">
      <c r="A190" s="234"/>
      <c r="B190" s="234"/>
      <c r="C190" s="234"/>
      <c r="D190" s="239"/>
      <c r="E190" s="239"/>
      <c r="F190" s="239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</row>
    <row r="191" spans="1:24">
      <c r="A191" s="234"/>
      <c r="B191" s="234"/>
      <c r="C191" s="234"/>
      <c r="D191" s="239"/>
      <c r="E191" s="239"/>
      <c r="F191" s="239"/>
      <c r="G191" s="234"/>
      <c r="H191" s="234"/>
      <c r="I191" s="234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234"/>
      <c r="V191" s="234"/>
      <c r="W191" s="234"/>
      <c r="X191" s="234"/>
    </row>
    <row r="192" spans="1:24">
      <c r="A192" s="234"/>
      <c r="B192" s="234"/>
      <c r="C192" s="234"/>
      <c r="D192" s="239"/>
      <c r="E192" s="239"/>
      <c r="F192" s="239"/>
      <c r="G192" s="234"/>
      <c r="H192" s="234"/>
      <c r="I192" s="234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234"/>
      <c r="V192" s="234"/>
      <c r="W192" s="234"/>
      <c r="X192" s="234"/>
    </row>
    <row r="193" spans="1:24">
      <c r="A193" s="234"/>
      <c r="B193" s="234"/>
      <c r="C193" s="234"/>
      <c r="D193" s="239"/>
      <c r="E193" s="239"/>
      <c r="F193" s="239"/>
      <c r="G193" s="234"/>
      <c r="H193" s="234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4"/>
      <c r="X193" s="234"/>
    </row>
    <row r="194" spans="1:24">
      <c r="A194" s="234"/>
      <c r="B194" s="234"/>
      <c r="C194" s="234"/>
      <c r="D194" s="239"/>
      <c r="E194" s="239"/>
      <c r="F194" s="239"/>
      <c r="G194" s="234"/>
      <c r="H194" s="234"/>
      <c r="I194" s="234"/>
      <c r="J194" s="234"/>
      <c r="K194" s="234"/>
      <c r="L194" s="234"/>
      <c r="M194" s="234"/>
      <c r="N194" s="234"/>
      <c r="O194" s="234"/>
      <c r="P194" s="234"/>
      <c r="Q194" s="234"/>
      <c r="R194" s="234"/>
      <c r="S194" s="234"/>
      <c r="T194" s="234"/>
      <c r="U194" s="234"/>
      <c r="V194" s="234"/>
      <c r="W194" s="234"/>
      <c r="X194" s="234"/>
    </row>
    <row r="195" spans="1:24">
      <c r="A195" s="234"/>
      <c r="B195" s="234"/>
      <c r="C195" s="234"/>
      <c r="D195" s="239"/>
      <c r="E195" s="239"/>
      <c r="F195" s="239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</row>
    <row r="196" spans="1:24">
      <c r="A196" s="234"/>
      <c r="B196" s="234"/>
      <c r="C196" s="234"/>
      <c r="D196" s="239"/>
      <c r="E196" s="239"/>
      <c r="F196" s="239"/>
      <c r="G196" s="234"/>
      <c r="H196" s="234"/>
      <c r="I196" s="234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4"/>
      <c r="X196" s="234"/>
    </row>
    <row r="197" spans="1:24">
      <c r="A197" s="234"/>
      <c r="B197" s="234"/>
      <c r="C197" s="234"/>
      <c r="D197" s="239"/>
      <c r="E197" s="239"/>
      <c r="F197" s="239"/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</row>
    <row r="198" spans="1:24">
      <c r="A198" s="234"/>
      <c r="B198" s="234"/>
      <c r="C198" s="234"/>
      <c r="D198" s="239"/>
      <c r="E198" s="239"/>
      <c r="F198" s="239"/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</row>
    <row r="199" spans="1:24">
      <c r="A199" s="234"/>
      <c r="B199" s="234"/>
      <c r="C199" s="234"/>
      <c r="D199" s="239"/>
      <c r="E199" s="239"/>
      <c r="F199" s="239"/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4"/>
      <c r="X199" s="234"/>
    </row>
    <row r="200" spans="1:24">
      <c r="A200" s="234"/>
      <c r="B200" s="234"/>
      <c r="C200" s="234"/>
      <c r="D200" s="239"/>
      <c r="E200" s="239"/>
      <c r="F200" s="239"/>
      <c r="G200" s="234"/>
      <c r="H200" s="234"/>
      <c r="I200" s="234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234"/>
      <c r="U200" s="234"/>
      <c r="V200" s="234"/>
      <c r="W200" s="234"/>
      <c r="X200" s="234"/>
    </row>
    <row r="201" spans="1:24">
      <c r="A201" s="234"/>
      <c r="B201" s="234"/>
      <c r="C201" s="234"/>
      <c r="D201" s="239"/>
      <c r="E201" s="239"/>
      <c r="F201" s="239"/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</row>
    <row r="202" spans="1:24">
      <c r="A202" s="234"/>
      <c r="B202" s="234"/>
      <c r="C202" s="234"/>
      <c r="D202" s="239"/>
      <c r="E202" s="239"/>
      <c r="F202" s="239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</row>
    <row r="203" spans="1:24">
      <c r="A203" s="234"/>
      <c r="B203" s="234"/>
      <c r="C203" s="234"/>
      <c r="D203" s="239"/>
      <c r="E203" s="239"/>
      <c r="F203" s="239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</row>
    <row r="204" spans="1:24">
      <c r="A204" s="234"/>
      <c r="B204" s="234"/>
      <c r="C204" s="234"/>
      <c r="D204" s="239"/>
      <c r="E204" s="239"/>
      <c r="F204" s="239"/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</row>
    <row r="205" spans="1:24">
      <c r="A205" s="234"/>
      <c r="B205" s="234"/>
      <c r="C205" s="234"/>
      <c r="D205" s="239"/>
      <c r="E205" s="239"/>
      <c r="F205" s="239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</row>
    <row r="206" spans="1:24">
      <c r="A206" s="234"/>
      <c r="B206" s="234"/>
      <c r="C206" s="234"/>
      <c r="D206" s="239"/>
      <c r="E206" s="239"/>
      <c r="F206" s="239"/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</row>
    <row r="207" spans="1:24">
      <c r="A207" s="234"/>
      <c r="B207" s="234"/>
      <c r="C207" s="234"/>
      <c r="D207" s="239"/>
      <c r="E207" s="239"/>
      <c r="F207" s="239"/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</row>
    <row r="208" spans="1:24">
      <c r="A208" s="234"/>
      <c r="B208" s="234"/>
      <c r="C208" s="234"/>
      <c r="D208" s="239"/>
      <c r="E208" s="239"/>
      <c r="F208" s="239"/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4"/>
      <c r="R208" s="234"/>
      <c r="S208" s="234"/>
      <c r="T208" s="234"/>
      <c r="U208" s="234"/>
      <c r="V208" s="234"/>
      <c r="W208" s="234"/>
      <c r="X208" s="234"/>
    </row>
    <row r="209" spans="1:24">
      <c r="A209" s="234"/>
      <c r="B209" s="234"/>
      <c r="C209" s="234"/>
      <c r="D209" s="239"/>
      <c r="E209" s="239"/>
      <c r="F209" s="239"/>
      <c r="G209" s="234"/>
      <c r="H209" s="234"/>
      <c r="I209" s="234"/>
      <c r="J209" s="234"/>
      <c r="K209" s="234"/>
      <c r="L209" s="234"/>
      <c r="M209" s="234"/>
      <c r="N209" s="234"/>
      <c r="O209" s="234"/>
      <c r="P209" s="234"/>
      <c r="Q209" s="234"/>
      <c r="R209" s="234"/>
      <c r="S209" s="234"/>
      <c r="T209" s="234"/>
      <c r="U209" s="234"/>
      <c r="V209" s="234"/>
      <c r="W209" s="234"/>
      <c r="X209" s="234"/>
    </row>
    <row r="210" spans="1:24">
      <c r="A210" s="234"/>
      <c r="B210" s="234"/>
      <c r="C210" s="234"/>
      <c r="D210" s="239"/>
      <c r="E210" s="239"/>
      <c r="F210" s="239"/>
      <c r="G210" s="234"/>
      <c r="H210" s="234"/>
      <c r="I210" s="234"/>
      <c r="J210" s="234"/>
      <c r="K210" s="234"/>
      <c r="L210" s="234"/>
      <c r="M210" s="234"/>
      <c r="N210" s="234"/>
      <c r="O210" s="234"/>
      <c r="P210" s="234"/>
      <c r="Q210" s="234"/>
      <c r="R210" s="234"/>
      <c r="S210" s="234"/>
      <c r="T210" s="234"/>
      <c r="U210" s="234"/>
      <c r="V210" s="234"/>
      <c r="W210" s="234"/>
      <c r="X210" s="234"/>
    </row>
    <row r="211" spans="1:24">
      <c r="A211" s="234"/>
      <c r="B211" s="234"/>
      <c r="C211" s="234"/>
      <c r="D211" s="239"/>
      <c r="E211" s="239"/>
      <c r="F211" s="239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</row>
    <row r="212" spans="1:24">
      <c r="A212" s="234"/>
      <c r="B212" s="234"/>
      <c r="C212" s="234"/>
      <c r="D212" s="239"/>
      <c r="E212" s="239"/>
      <c r="F212" s="239"/>
      <c r="G212" s="234"/>
      <c r="H212" s="234"/>
      <c r="I212" s="234"/>
      <c r="J212" s="234"/>
      <c r="K212" s="234"/>
      <c r="L212" s="234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</row>
    <row r="213" spans="1:24">
      <c r="A213" s="234"/>
      <c r="B213" s="234"/>
      <c r="C213" s="234"/>
      <c r="D213" s="239"/>
      <c r="E213" s="239"/>
      <c r="F213" s="239"/>
      <c r="G213" s="234"/>
      <c r="H213" s="234"/>
      <c r="I213" s="234"/>
      <c r="J213" s="234"/>
      <c r="K213" s="234"/>
      <c r="L213" s="234"/>
      <c r="M213" s="234"/>
      <c r="N213" s="234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</row>
    <row r="214" spans="1:24">
      <c r="A214" s="234"/>
      <c r="B214" s="234"/>
      <c r="C214" s="234"/>
      <c r="D214" s="239"/>
      <c r="E214" s="239"/>
      <c r="F214" s="239"/>
      <c r="G214" s="234"/>
      <c r="H214" s="234"/>
      <c r="I214" s="234"/>
      <c r="J214" s="234"/>
      <c r="K214" s="234"/>
      <c r="L214" s="234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</row>
    <row r="215" spans="1:24">
      <c r="A215" s="234"/>
      <c r="B215" s="234"/>
      <c r="C215" s="234"/>
      <c r="D215" s="239"/>
      <c r="E215" s="239"/>
      <c r="F215" s="239"/>
      <c r="G215" s="234"/>
      <c r="H215" s="234"/>
      <c r="I215" s="234"/>
      <c r="J215" s="234"/>
      <c r="K215" s="234"/>
      <c r="L215" s="234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</row>
    <row r="216" spans="1:24">
      <c r="A216" s="234"/>
      <c r="B216" s="234"/>
      <c r="C216" s="234"/>
      <c r="D216" s="239"/>
      <c r="E216" s="239"/>
      <c r="F216" s="239"/>
      <c r="G216" s="234"/>
      <c r="H216" s="234"/>
      <c r="I216" s="234"/>
      <c r="J216" s="234"/>
      <c r="K216" s="234"/>
      <c r="L216" s="234"/>
      <c r="M216" s="234"/>
      <c r="N216" s="234"/>
      <c r="O216" s="234"/>
      <c r="P216" s="234"/>
      <c r="Q216" s="234"/>
      <c r="R216" s="234"/>
      <c r="S216" s="234"/>
      <c r="T216" s="234"/>
      <c r="U216" s="234"/>
      <c r="V216" s="234"/>
      <c r="W216" s="234"/>
      <c r="X216" s="234"/>
    </row>
    <row r="217" spans="1:24">
      <c r="A217" s="234"/>
      <c r="B217" s="234"/>
      <c r="C217" s="234"/>
      <c r="D217" s="239"/>
      <c r="E217" s="239"/>
      <c r="F217" s="239"/>
      <c r="G217" s="234"/>
      <c r="H217" s="234"/>
      <c r="I217" s="234"/>
      <c r="J217" s="234"/>
      <c r="K217" s="234"/>
      <c r="L217" s="234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</row>
    <row r="218" spans="1:24">
      <c r="A218" s="234"/>
      <c r="B218" s="234"/>
      <c r="C218" s="234"/>
      <c r="D218" s="239"/>
      <c r="E218" s="239"/>
      <c r="F218" s="239"/>
      <c r="G218" s="234"/>
      <c r="H218" s="234"/>
      <c r="I218" s="234"/>
      <c r="J218" s="234"/>
      <c r="K218" s="234"/>
      <c r="L218" s="234"/>
      <c r="M218" s="234"/>
      <c r="N218" s="234"/>
      <c r="O218" s="234"/>
      <c r="P218" s="234"/>
      <c r="Q218" s="234"/>
      <c r="R218" s="234"/>
      <c r="S218" s="234"/>
      <c r="T218" s="234"/>
      <c r="U218" s="234"/>
      <c r="V218" s="234"/>
      <c r="W218" s="234"/>
      <c r="X218" s="234"/>
    </row>
    <row r="219" spans="1:24">
      <c r="A219" s="234"/>
      <c r="B219" s="234"/>
      <c r="C219" s="234"/>
      <c r="D219" s="239"/>
      <c r="E219" s="239"/>
      <c r="F219" s="239"/>
      <c r="G219" s="234"/>
      <c r="H219" s="234"/>
      <c r="I219" s="234"/>
      <c r="J219" s="234"/>
      <c r="K219" s="234"/>
      <c r="L219" s="234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</row>
    <row r="220" spans="1:24">
      <c r="A220" s="234"/>
      <c r="B220" s="234"/>
      <c r="C220" s="234"/>
      <c r="D220" s="239"/>
      <c r="E220" s="239"/>
      <c r="F220" s="239"/>
      <c r="G220" s="234"/>
      <c r="H220" s="234"/>
      <c r="I220" s="234"/>
      <c r="J220" s="234"/>
      <c r="K220" s="234"/>
      <c r="L220" s="234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4"/>
      <c r="X220" s="234"/>
    </row>
    <row r="221" spans="1:24">
      <c r="A221" s="234"/>
      <c r="B221" s="234"/>
      <c r="C221" s="234"/>
      <c r="D221" s="239"/>
      <c r="E221" s="239"/>
      <c r="F221" s="239"/>
      <c r="G221" s="234"/>
      <c r="H221" s="234"/>
      <c r="I221" s="234"/>
      <c r="J221" s="234"/>
      <c r="K221" s="234"/>
      <c r="L221" s="234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</row>
    <row r="222" spans="1:24">
      <c r="A222" s="234"/>
      <c r="B222" s="234"/>
      <c r="C222" s="234"/>
      <c r="D222" s="239"/>
      <c r="E222" s="239"/>
      <c r="F222" s="239"/>
      <c r="G222" s="234"/>
      <c r="H222" s="234"/>
      <c r="I222" s="234"/>
      <c r="J222" s="234"/>
      <c r="K222" s="234"/>
      <c r="L222" s="234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</row>
    <row r="223" spans="1:24">
      <c r="A223" s="234"/>
      <c r="B223" s="234"/>
      <c r="C223" s="234"/>
      <c r="D223" s="239"/>
      <c r="E223" s="239"/>
      <c r="F223" s="239"/>
      <c r="G223" s="234"/>
      <c r="H223" s="234"/>
      <c r="I223" s="234"/>
      <c r="J223" s="234"/>
      <c r="K223" s="234"/>
      <c r="L223" s="234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4"/>
      <c r="X223" s="234"/>
    </row>
    <row r="224" spans="1:24">
      <c r="A224" s="234"/>
      <c r="B224" s="234"/>
      <c r="C224" s="234"/>
      <c r="D224" s="239"/>
      <c r="E224" s="239"/>
      <c r="F224" s="239"/>
      <c r="G224" s="234"/>
      <c r="H224" s="234"/>
      <c r="I224" s="234"/>
      <c r="J224" s="234"/>
      <c r="K224" s="234"/>
      <c r="L224" s="234"/>
      <c r="M224" s="234"/>
      <c r="N224" s="234"/>
      <c r="O224" s="234"/>
      <c r="P224" s="234"/>
      <c r="Q224" s="234"/>
      <c r="R224" s="234"/>
      <c r="S224" s="234"/>
      <c r="T224" s="234"/>
      <c r="U224" s="234"/>
      <c r="V224" s="234"/>
      <c r="W224" s="234"/>
      <c r="X224" s="234"/>
    </row>
    <row r="225" spans="1:24">
      <c r="A225" s="234"/>
      <c r="B225" s="234"/>
      <c r="C225" s="234"/>
      <c r="D225" s="239"/>
      <c r="E225" s="239"/>
      <c r="F225" s="239"/>
      <c r="G225" s="234"/>
      <c r="H225" s="234"/>
      <c r="I225" s="234"/>
      <c r="J225" s="234"/>
      <c r="K225" s="234"/>
      <c r="L225" s="234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</row>
    <row r="226" spans="1:24">
      <c r="A226" s="234"/>
      <c r="B226" s="234"/>
      <c r="C226" s="234"/>
      <c r="D226" s="239"/>
      <c r="E226" s="239"/>
      <c r="F226" s="239"/>
      <c r="G226" s="234"/>
      <c r="H226" s="234"/>
      <c r="I226" s="234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4"/>
      <c r="X226" s="234"/>
    </row>
    <row r="227" spans="1:24">
      <c r="A227" s="234"/>
      <c r="B227" s="234"/>
      <c r="C227" s="234"/>
      <c r="D227" s="239"/>
      <c r="E227" s="239"/>
      <c r="F227" s="239"/>
      <c r="G227" s="234"/>
      <c r="H227" s="234"/>
      <c r="I227" s="234"/>
      <c r="J227" s="234"/>
      <c r="K227" s="234"/>
      <c r="L227" s="234"/>
      <c r="M227" s="234"/>
      <c r="N227" s="234"/>
      <c r="O227" s="234"/>
      <c r="P227" s="234"/>
      <c r="Q227" s="234"/>
      <c r="R227" s="234"/>
      <c r="S227" s="234"/>
      <c r="T227" s="234"/>
      <c r="U227" s="234"/>
      <c r="V227" s="234"/>
      <c r="W227" s="234"/>
      <c r="X227" s="234"/>
    </row>
    <row r="228" spans="1:24">
      <c r="A228" s="234"/>
      <c r="B228" s="234"/>
      <c r="C228" s="234"/>
      <c r="D228" s="239"/>
      <c r="E228" s="239"/>
      <c r="F228" s="239"/>
      <c r="G228" s="234"/>
      <c r="H228" s="234"/>
      <c r="I228" s="234"/>
      <c r="J228" s="234"/>
      <c r="K228" s="234"/>
      <c r="L228" s="234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</row>
    <row r="229" spans="1:24">
      <c r="A229" s="234"/>
      <c r="B229" s="234"/>
      <c r="C229" s="234"/>
      <c r="D229" s="239"/>
      <c r="E229" s="239"/>
      <c r="F229" s="239"/>
      <c r="G229" s="234"/>
      <c r="H229" s="234"/>
      <c r="I229" s="234"/>
      <c r="J229" s="234"/>
      <c r="K229" s="234"/>
      <c r="L229" s="234"/>
      <c r="M229" s="234"/>
      <c r="N229" s="234"/>
      <c r="O229" s="234"/>
      <c r="P229" s="234"/>
      <c r="Q229" s="234"/>
      <c r="R229" s="234"/>
      <c r="S229" s="234"/>
      <c r="T229" s="234"/>
      <c r="U229" s="234"/>
      <c r="V229" s="234"/>
      <c r="W229" s="234"/>
      <c r="X229" s="234"/>
    </row>
    <row r="230" spans="1:24">
      <c r="A230" s="234"/>
      <c r="B230" s="234"/>
      <c r="C230" s="234"/>
      <c r="D230" s="239"/>
      <c r="E230" s="239"/>
      <c r="F230" s="239"/>
      <c r="G230" s="234"/>
      <c r="H230" s="234"/>
      <c r="I230" s="234"/>
      <c r="J230" s="234"/>
      <c r="K230" s="234"/>
      <c r="L230" s="234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</row>
    <row r="231" spans="1:24">
      <c r="A231" s="234"/>
      <c r="B231" s="234"/>
      <c r="C231" s="234"/>
      <c r="D231" s="239"/>
      <c r="E231" s="239"/>
      <c r="F231" s="239"/>
      <c r="G231" s="234"/>
      <c r="H231" s="234"/>
      <c r="I231" s="234"/>
      <c r="J231" s="234"/>
      <c r="K231" s="234"/>
      <c r="L231" s="234"/>
      <c r="M231" s="234"/>
      <c r="N231" s="234"/>
      <c r="O231" s="234"/>
      <c r="P231" s="234"/>
      <c r="Q231" s="234"/>
      <c r="R231" s="234"/>
      <c r="S231" s="234"/>
      <c r="T231" s="234"/>
      <c r="U231" s="234"/>
      <c r="V231" s="234"/>
      <c r="W231" s="234"/>
      <c r="X231" s="234"/>
    </row>
    <row r="232" spans="1:24">
      <c r="A232" s="234"/>
      <c r="B232" s="234"/>
      <c r="C232" s="234"/>
      <c r="D232" s="239"/>
      <c r="E232" s="239"/>
      <c r="F232" s="239"/>
      <c r="G232" s="234"/>
      <c r="H232" s="234"/>
      <c r="I232" s="234"/>
      <c r="J232" s="234"/>
      <c r="K232" s="234"/>
      <c r="L232" s="234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4"/>
      <c r="X232" s="234"/>
    </row>
    <row r="233" spans="1:24">
      <c r="A233" s="234"/>
      <c r="B233" s="234"/>
      <c r="C233" s="234"/>
      <c r="D233" s="239"/>
      <c r="E233" s="239"/>
      <c r="F233" s="239"/>
      <c r="G233" s="234"/>
      <c r="H233" s="234"/>
      <c r="I233" s="234"/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</row>
    <row r="234" spans="1:24">
      <c r="A234" s="234"/>
      <c r="B234" s="234"/>
      <c r="C234" s="234"/>
      <c r="D234" s="239"/>
      <c r="E234" s="239"/>
      <c r="F234" s="239"/>
      <c r="G234" s="234"/>
      <c r="H234" s="234"/>
      <c r="I234" s="234"/>
      <c r="J234" s="234"/>
      <c r="K234" s="234"/>
      <c r="L234" s="234"/>
      <c r="M234" s="234"/>
      <c r="N234" s="234"/>
      <c r="O234" s="234"/>
      <c r="P234" s="234"/>
      <c r="Q234" s="234"/>
      <c r="R234" s="234"/>
      <c r="S234" s="234"/>
      <c r="T234" s="234"/>
      <c r="U234" s="234"/>
      <c r="V234" s="234"/>
      <c r="W234" s="234"/>
      <c r="X234" s="234"/>
    </row>
    <row r="235" spans="1:24">
      <c r="A235" s="234"/>
      <c r="B235" s="234"/>
      <c r="C235" s="234"/>
      <c r="D235" s="239"/>
      <c r="E235" s="239"/>
      <c r="F235" s="239"/>
      <c r="G235" s="234"/>
      <c r="H235" s="234"/>
      <c r="I235" s="234"/>
      <c r="J235" s="234"/>
      <c r="K235" s="234"/>
      <c r="L235" s="234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4"/>
      <c r="X235" s="234"/>
    </row>
    <row r="236" spans="1:24">
      <c r="A236" s="234"/>
      <c r="B236" s="234"/>
      <c r="C236" s="234"/>
      <c r="D236" s="239"/>
      <c r="E236" s="239"/>
      <c r="F236" s="239"/>
      <c r="G236" s="234"/>
      <c r="H236" s="234"/>
      <c r="I236" s="234"/>
      <c r="J236" s="234"/>
      <c r="K236" s="234"/>
      <c r="L236" s="234"/>
      <c r="M236" s="234"/>
      <c r="N236" s="234"/>
      <c r="O236" s="234"/>
      <c r="P236" s="234"/>
      <c r="Q236" s="234"/>
      <c r="R236" s="234"/>
      <c r="S236" s="234"/>
      <c r="T236" s="234"/>
      <c r="U236" s="234"/>
      <c r="V236" s="234"/>
      <c r="W236" s="234"/>
      <c r="X236" s="234"/>
    </row>
    <row r="237" spans="1:24">
      <c r="A237" s="234"/>
      <c r="B237" s="234"/>
      <c r="C237" s="234"/>
      <c r="D237" s="239"/>
      <c r="E237" s="239"/>
      <c r="F237" s="239"/>
      <c r="G237" s="234"/>
      <c r="H237" s="234"/>
      <c r="I237" s="234"/>
      <c r="J237" s="234"/>
      <c r="K237" s="234"/>
      <c r="L237" s="234"/>
      <c r="M237" s="234"/>
      <c r="N237" s="234"/>
      <c r="O237" s="234"/>
      <c r="P237" s="234"/>
      <c r="Q237" s="234"/>
      <c r="R237" s="234"/>
      <c r="S237" s="234"/>
      <c r="T237" s="234"/>
      <c r="U237" s="234"/>
      <c r="V237" s="234"/>
      <c r="W237" s="234"/>
      <c r="X237" s="234"/>
    </row>
    <row r="238" spans="1:24">
      <c r="A238" s="234"/>
      <c r="B238" s="234"/>
      <c r="C238" s="234"/>
      <c r="D238" s="239"/>
      <c r="E238" s="239"/>
      <c r="F238" s="239"/>
      <c r="G238" s="234"/>
      <c r="H238" s="234"/>
      <c r="I238" s="234"/>
      <c r="J238" s="234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</row>
    <row r="239" spans="1:24">
      <c r="A239" s="234"/>
      <c r="B239" s="234"/>
      <c r="C239" s="234"/>
      <c r="D239" s="239"/>
      <c r="E239" s="239"/>
      <c r="F239" s="239"/>
      <c r="G239" s="234"/>
      <c r="H239" s="234"/>
      <c r="I239" s="234"/>
      <c r="J239" s="234"/>
      <c r="K239" s="234"/>
      <c r="L239" s="234"/>
      <c r="M239" s="234"/>
      <c r="N239" s="234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</row>
    <row r="240" spans="1:24">
      <c r="A240" s="234"/>
      <c r="B240" s="234"/>
      <c r="C240" s="234"/>
      <c r="D240" s="239"/>
      <c r="E240" s="239"/>
      <c r="F240" s="239"/>
      <c r="G240" s="234"/>
      <c r="H240" s="234"/>
      <c r="I240" s="234"/>
      <c r="J240" s="234"/>
      <c r="K240" s="234"/>
      <c r="L240" s="234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</row>
    <row r="241" spans="1:24">
      <c r="A241" s="234"/>
      <c r="B241" s="234"/>
      <c r="C241" s="234"/>
      <c r="D241" s="239"/>
      <c r="E241" s="239"/>
      <c r="F241" s="239"/>
      <c r="G241" s="234"/>
      <c r="H241" s="234"/>
      <c r="I241" s="234"/>
      <c r="J241" s="234"/>
      <c r="K241" s="234"/>
      <c r="L241" s="234"/>
      <c r="M241" s="234"/>
      <c r="N241" s="234"/>
      <c r="O241" s="234"/>
      <c r="P241" s="234"/>
      <c r="Q241" s="234"/>
      <c r="R241" s="234"/>
      <c r="S241" s="234"/>
      <c r="T241" s="234"/>
      <c r="U241" s="234"/>
      <c r="V241" s="234"/>
      <c r="W241" s="234"/>
      <c r="X241" s="234"/>
    </row>
    <row r="242" spans="1:24">
      <c r="A242" s="234"/>
      <c r="B242" s="234"/>
      <c r="C242" s="234"/>
      <c r="D242" s="239"/>
      <c r="E242" s="239"/>
      <c r="F242" s="239"/>
      <c r="G242" s="234"/>
      <c r="H242" s="234"/>
      <c r="I242" s="234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</row>
    <row r="243" spans="1:24">
      <c r="A243" s="234"/>
      <c r="B243" s="234"/>
      <c r="C243" s="234"/>
      <c r="D243" s="239"/>
      <c r="E243" s="239"/>
      <c r="F243" s="239"/>
      <c r="G243" s="234"/>
      <c r="H243" s="234"/>
      <c r="I243" s="234"/>
      <c r="J243" s="234"/>
      <c r="K243" s="234"/>
      <c r="L243" s="234"/>
      <c r="M243" s="234"/>
      <c r="N243" s="234"/>
      <c r="O243" s="234"/>
      <c r="P243" s="234"/>
      <c r="Q243" s="234"/>
      <c r="R243" s="234"/>
      <c r="S243" s="234"/>
      <c r="T243" s="234"/>
      <c r="U243" s="234"/>
      <c r="V243" s="234"/>
      <c r="W243" s="234"/>
      <c r="X243" s="234"/>
    </row>
    <row r="244" spans="1:24">
      <c r="A244" s="234"/>
      <c r="B244" s="234"/>
      <c r="C244" s="234"/>
      <c r="D244" s="239"/>
      <c r="E244" s="239"/>
      <c r="F244" s="239"/>
      <c r="G244" s="234"/>
      <c r="H244" s="234"/>
      <c r="I244" s="234"/>
      <c r="J244" s="234"/>
      <c r="K244" s="234"/>
      <c r="L244" s="234"/>
      <c r="M244" s="234"/>
      <c r="N244" s="234"/>
      <c r="O244" s="234"/>
      <c r="P244" s="234"/>
      <c r="Q244" s="234"/>
      <c r="R244" s="234"/>
      <c r="S244" s="234"/>
      <c r="T244" s="234"/>
      <c r="U244" s="234"/>
      <c r="V244" s="234"/>
      <c r="W244" s="234"/>
      <c r="X244" s="234"/>
    </row>
    <row r="245" spans="1:24">
      <c r="A245" s="234"/>
      <c r="B245" s="234"/>
      <c r="C245" s="234"/>
      <c r="D245" s="239"/>
      <c r="E245" s="239"/>
      <c r="F245" s="239"/>
      <c r="G245" s="234"/>
      <c r="H245" s="234"/>
      <c r="I245" s="234"/>
      <c r="J245" s="234"/>
      <c r="K245" s="234"/>
      <c r="L245" s="234"/>
      <c r="M245" s="234"/>
      <c r="N245" s="234"/>
      <c r="O245" s="234"/>
      <c r="P245" s="234"/>
      <c r="Q245" s="234"/>
      <c r="R245" s="234"/>
      <c r="S245" s="234"/>
      <c r="T245" s="234"/>
      <c r="U245" s="234"/>
      <c r="V245" s="234"/>
      <c r="W245" s="234"/>
      <c r="X245" s="234"/>
    </row>
    <row r="246" spans="1:24">
      <c r="A246" s="234"/>
      <c r="B246" s="234"/>
      <c r="C246" s="234"/>
      <c r="D246" s="239"/>
      <c r="E246" s="239"/>
      <c r="F246" s="239"/>
      <c r="G246" s="234"/>
      <c r="H246" s="234"/>
      <c r="I246" s="234"/>
      <c r="J246" s="234"/>
      <c r="K246" s="234"/>
      <c r="L246" s="234"/>
      <c r="M246" s="234"/>
      <c r="N246" s="234"/>
      <c r="O246" s="234"/>
      <c r="P246" s="234"/>
      <c r="Q246" s="234"/>
      <c r="R246" s="234"/>
      <c r="S246" s="234"/>
      <c r="T246" s="234"/>
      <c r="U246" s="234"/>
      <c r="V246" s="234"/>
      <c r="W246" s="234"/>
      <c r="X246" s="234"/>
    </row>
    <row r="247" spans="1:24">
      <c r="A247" s="234"/>
      <c r="B247" s="234"/>
      <c r="C247" s="234"/>
      <c r="D247" s="239"/>
      <c r="E247" s="239"/>
      <c r="F247" s="239"/>
      <c r="G247" s="234"/>
      <c r="H247" s="234"/>
      <c r="I247" s="234"/>
      <c r="J247" s="234"/>
      <c r="K247" s="234"/>
      <c r="L247" s="234"/>
      <c r="M247" s="234"/>
      <c r="N247" s="234"/>
      <c r="O247" s="234"/>
      <c r="P247" s="234"/>
      <c r="Q247" s="234"/>
      <c r="R247" s="234"/>
      <c r="S247" s="234"/>
      <c r="T247" s="234"/>
      <c r="U247" s="234"/>
      <c r="V247" s="234"/>
      <c r="W247" s="234"/>
      <c r="X247" s="234"/>
    </row>
    <row r="248" spans="1:24">
      <c r="A248" s="234"/>
      <c r="B248" s="234"/>
      <c r="C248" s="234"/>
      <c r="D248" s="239"/>
      <c r="E248" s="239"/>
      <c r="F248" s="239"/>
      <c r="G248" s="234"/>
      <c r="H248" s="234"/>
      <c r="I248" s="234"/>
      <c r="J248" s="234"/>
      <c r="K248" s="234"/>
      <c r="L248" s="234"/>
      <c r="M248" s="234"/>
      <c r="N248" s="234"/>
      <c r="O248" s="234"/>
      <c r="P248" s="234"/>
      <c r="Q248" s="234"/>
      <c r="R248" s="234"/>
      <c r="S248" s="234"/>
      <c r="T248" s="234"/>
      <c r="U248" s="234"/>
      <c r="V248" s="234"/>
      <c r="W248" s="234"/>
      <c r="X248" s="234"/>
    </row>
    <row r="249" spans="1:24">
      <c r="A249" s="234"/>
      <c r="B249" s="234"/>
      <c r="C249" s="234"/>
      <c r="D249" s="239"/>
      <c r="E249" s="239"/>
      <c r="F249" s="239"/>
      <c r="G249" s="234"/>
      <c r="H249" s="234"/>
      <c r="I249" s="234"/>
      <c r="J249" s="234"/>
      <c r="K249" s="234"/>
      <c r="L249" s="234"/>
      <c r="M249" s="234"/>
      <c r="N249" s="234"/>
      <c r="O249" s="234"/>
      <c r="P249" s="234"/>
      <c r="Q249" s="234"/>
      <c r="R249" s="234"/>
      <c r="S249" s="234"/>
      <c r="T249" s="234"/>
      <c r="U249" s="234"/>
      <c r="V249" s="234"/>
      <c r="W249" s="234"/>
      <c r="X249" s="234"/>
    </row>
    <row r="250" spans="1:24">
      <c r="A250" s="234"/>
      <c r="B250" s="234"/>
      <c r="C250" s="234"/>
      <c r="D250" s="239"/>
      <c r="E250" s="239"/>
      <c r="F250" s="239"/>
      <c r="G250" s="234"/>
      <c r="H250" s="234"/>
      <c r="I250" s="234"/>
      <c r="J250" s="234"/>
      <c r="K250" s="234"/>
      <c r="L250" s="234"/>
      <c r="M250" s="234"/>
      <c r="N250" s="234"/>
      <c r="O250" s="234"/>
      <c r="P250" s="234"/>
      <c r="Q250" s="234"/>
      <c r="R250" s="234"/>
      <c r="S250" s="234"/>
      <c r="T250" s="234"/>
      <c r="U250" s="234"/>
      <c r="V250" s="234"/>
      <c r="W250" s="234"/>
      <c r="X250" s="234"/>
    </row>
    <row r="251" spans="1:24">
      <c r="A251" s="234"/>
      <c r="B251" s="234"/>
      <c r="C251" s="234"/>
      <c r="D251" s="239"/>
      <c r="E251" s="239"/>
      <c r="F251" s="239"/>
      <c r="G251" s="234"/>
      <c r="H251" s="234"/>
      <c r="I251" s="234"/>
      <c r="J251" s="234"/>
      <c r="K251" s="234"/>
      <c r="L251" s="234"/>
      <c r="M251" s="234"/>
      <c r="N251" s="234"/>
      <c r="O251" s="234"/>
      <c r="P251" s="234"/>
      <c r="Q251" s="234"/>
      <c r="R251" s="234"/>
      <c r="S251" s="234"/>
      <c r="T251" s="234"/>
      <c r="U251" s="234"/>
      <c r="V251" s="234"/>
      <c r="W251" s="234"/>
      <c r="X251" s="234"/>
    </row>
    <row r="252" spans="1:24">
      <c r="A252" s="234"/>
      <c r="B252" s="234"/>
      <c r="C252" s="234"/>
      <c r="D252" s="239"/>
      <c r="E252" s="239"/>
      <c r="F252" s="239"/>
      <c r="G252" s="234"/>
      <c r="H252" s="234"/>
      <c r="I252" s="234"/>
      <c r="J252" s="234"/>
      <c r="K252" s="234"/>
      <c r="L252" s="234"/>
      <c r="M252" s="234"/>
      <c r="N252" s="234"/>
      <c r="O252" s="234"/>
      <c r="P252" s="234"/>
      <c r="Q252" s="234"/>
      <c r="R252" s="234"/>
      <c r="S252" s="234"/>
      <c r="T252" s="234"/>
      <c r="U252" s="234"/>
      <c r="V252" s="234"/>
      <c r="W252" s="234"/>
      <c r="X252" s="234"/>
    </row>
    <row r="253" spans="1:24">
      <c r="A253" s="234"/>
      <c r="B253" s="234"/>
      <c r="C253" s="234"/>
      <c r="D253" s="239"/>
      <c r="E253" s="239"/>
      <c r="F253" s="239"/>
      <c r="G253" s="234"/>
      <c r="H253" s="234"/>
      <c r="I253" s="234"/>
      <c r="J253" s="234"/>
      <c r="K253" s="234"/>
      <c r="L253" s="234"/>
      <c r="M253" s="234"/>
      <c r="N253" s="234"/>
      <c r="O253" s="234"/>
      <c r="P253" s="234"/>
      <c r="Q253" s="234"/>
      <c r="R253" s="234"/>
      <c r="S253" s="234"/>
      <c r="T253" s="234"/>
      <c r="U253" s="234"/>
      <c r="V253" s="234"/>
      <c r="W253" s="234"/>
      <c r="X253" s="234"/>
    </row>
    <row r="254" spans="1:24">
      <c r="A254" s="234"/>
      <c r="B254" s="234"/>
      <c r="C254" s="234"/>
      <c r="D254" s="239"/>
      <c r="E254" s="239"/>
      <c r="F254" s="239"/>
      <c r="G254" s="234"/>
      <c r="H254" s="234"/>
      <c r="I254" s="234"/>
      <c r="J254" s="234"/>
      <c r="K254" s="234"/>
      <c r="L254" s="234"/>
      <c r="M254" s="234"/>
      <c r="N254" s="234"/>
      <c r="O254" s="234"/>
      <c r="P254" s="234"/>
      <c r="Q254" s="234"/>
      <c r="R254" s="234"/>
      <c r="S254" s="234"/>
      <c r="T254" s="234"/>
      <c r="U254" s="234"/>
      <c r="V254" s="234"/>
      <c r="W254" s="234"/>
      <c r="X254" s="234"/>
    </row>
    <row r="255" spans="1:24">
      <c r="A255" s="234"/>
      <c r="B255" s="234"/>
      <c r="C255" s="234"/>
      <c r="D255" s="239"/>
      <c r="E255" s="239"/>
      <c r="F255" s="239"/>
      <c r="G255" s="234"/>
      <c r="H255" s="234"/>
      <c r="I255" s="234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</row>
    <row r="256" spans="1:24">
      <c r="A256" s="234"/>
      <c r="B256" s="234"/>
      <c r="C256" s="234"/>
      <c r="D256" s="239"/>
      <c r="E256" s="239"/>
      <c r="F256" s="239"/>
      <c r="G256" s="234"/>
      <c r="H256" s="234"/>
      <c r="I256" s="234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</row>
    <row r="257" spans="1:24">
      <c r="A257" s="234"/>
      <c r="B257" s="234"/>
      <c r="C257" s="234"/>
      <c r="D257" s="239"/>
      <c r="E257" s="239"/>
      <c r="F257" s="239"/>
      <c r="G257" s="234"/>
      <c r="H257" s="234"/>
      <c r="I257" s="234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</row>
    <row r="258" spans="1:24">
      <c r="A258" s="234"/>
      <c r="B258" s="234"/>
      <c r="C258" s="234"/>
      <c r="D258" s="239"/>
      <c r="E258" s="239"/>
      <c r="F258" s="239"/>
      <c r="G258" s="234"/>
      <c r="H258" s="234"/>
      <c r="I258" s="234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</row>
    <row r="259" spans="1:24">
      <c r="A259" s="234"/>
      <c r="B259" s="234"/>
      <c r="C259" s="234"/>
      <c r="D259" s="239"/>
      <c r="E259" s="239"/>
      <c r="F259" s="239"/>
      <c r="G259" s="234"/>
      <c r="H259" s="234"/>
      <c r="I259" s="234"/>
      <c r="J259" s="234"/>
      <c r="K259" s="234"/>
      <c r="L259" s="234"/>
      <c r="M259" s="234"/>
      <c r="N259" s="234"/>
      <c r="O259" s="234"/>
      <c r="P259" s="234"/>
      <c r="Q259" s="234"/>
      <c r="R259" s="234"/>
      <c r="S259" s="234"/>
      <c r="T259" s="234"/>
      <c r="U259" s="234"/>
      <c r="V259" s="234"/>
      <c r="W259" s="234"/>
      <c r="X259" s="234"/>
    </row>
    <row r="260" spans="1:24">
      <c r="A260" s="234"/>
      <c r="B260" s="234"/>
      <c r="C260" s="234"/>
      <c r="D260" s="239"/>
      <c r="E260" s="239"/>
      <c r="F260" s="239"/>
      <c r="G260" s="234"/>
      <c r="H260" s="234"/>
      <c r="I260" s="234"/>
      <c r="J260" s="234"/>
      <c r="K260" s="234"/>
      <c r="L260" s="234"/>
      <c r="M260" s="234"/>
      <c r="N260" s="234"/>
      <c r="O260" s="234"/>
      <c r="P260" s="234"/>
      <c r="Q260" s="234"/>
      <c r="R260" s="234"/>
      <c r="S260" s="234"/>
      <c r="T260" s="234"/>
      <c r="U260" s="234"/>
      <c r="V260" s="234"/>
      <c r="W260" s="234"/>
      <c r="X260" s="234"/>
    </row>
    <row r="261" spans="1:24">
      <c r="A261" s="234"/>
      <c r="B261" s="234"/>
      <c r="C261" s="234"/>
      <c r="D261" s="239"/>
      <c r="E261" s="239"/>
      <c r="F261" s="239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</row>
    <row r="262" spans="1:24">
      <c r="A262" s="234"/>
      <c r="B262" s="234"/>
      <c r="C262" s="234"/>
      <c r="D262" s="239"/>
      <c r="E262" s="239"/>
      <c r="F262" s="239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</row>
    <row r="263" spans="1:24">
      <c r="A263" s="234"/>
      <c r="B263" s="234"/>
      <c r="C263" s="234"/>
      <c r="D263" s="239"/>
      <c r="E263" s="239"/>
      <c r="F263" s="239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</row>
    <row r="264" spans="1:24">
      <c r="A264" s="234"/>
      <c r="B264" s="234"/>
      <c r="C264" s="234"/>
      <c r="D264" s="239"/>
      <c r="E264" s="239"/>
      <c r="F264" s="239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</row>
    <row r="265" spans="1:24">
      <c r="A265" s="234"/>
      <c r="B265" s="234"/>
      <c r="C265" s="234"/>
      <c r="D265" s="239"/>
      <c r="E265" s="239"/>
      <c r="F265" s="239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</row>
    <row r="266" spans="1:24">
      <c r="A266" s="234"/>
      <c r="B266" s="234"/>
      <c r="C266" s="234"/>
      <c r="D266" s="239"/>
      <c r="E266" s="239"/>
      <c r="F266" s="239"/>
      <c r="G266" s="234"/>
      <c r="H266" s="234"/>
      <c r="I266" s="234"/>
      <c r="J266" s="234"/>
      <c r="K266" s="234"/>
      <c r="L266" s="234"/>
      <c r="M266" s="234"/>
      <c r="N266" s="234"/>
      <c r="O266" s="234"/>
      <c r="P266" s="234"/>
      <c r="Q266" s="234"/>
      <c r="R266" s="234"/>
      <c r="S266" s="234"/>
      <c r="T266" s="234"/>
      <c r="U266" s="234"/>
      <c r="V266" s="234"/>
      <c r="W266" s="234"/>
      <c r="X266" s="234"/>
    </row>
    <row r="267" spans="1:24">
      <c r="A267" s="234"/>
      <c r="B267" s="234"/>
      <c r="C267" s="234"/>
      <c r="D267" s="239"/>
      <c r="E267" s="239"/>
      <c r="F267" s="239"/>
      <c r="G267" s="234"/>
      <c r="H267" s="234"/>
      <c r="I267" s="234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</row>
    <row r="268" spans="1:24">
      <c r="A268" s="234"/>
      <c r="B268" s="234"/>
      <c r="C268" s="234"/>
      <c r="D268" s="239"/>
      <c r="E268" s="239"/>
      <c r="F268" s="239"/>
      <c r="G268" s="234"/>
      <c r="H268" s="234"/>
      <c r="I268" s="234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</row>
    <row r="269" spans="1:24">
      <c r="A269" s="234"/>
      <c r="B269" s="234"/>
      <c r="C269" s="234"/>
      <c r="D269" s="239"/>
      <c r="E269" s="239"/>
      <c r="F269" s="239"/>
      <c r="G269" s="234"/>
      <c r="H269" s="234"/>
      <c r="I269" s="234"/>
      <c r="J269" s="234"/>
      <c r="K269" s="234"/>
      <c r="L269" s="234"/>
      <c r="M269" s="234"/>
      <c r="N269" s="234"/>
      <c r="O269" s="234"/>
      <c r="P269" s="234"/>
      <c r="Q269" s="234"/>
      <c r="R269" s="234"/>
      <c r="S269" s="234"/>
      <c r="T269" s="234"/>
      <c r="U269" s="234"/>
      <c r="V269" s="234"/>
      <c r="W269" s="234"/>
      <c r="X269" s="234"/>
    </row>
    <row r="270" spans="1:24">
      <c r="A270" s="234"/>
      <c r="B270" s="234"/>
      <c r="C270" s="234"/>
      <c r="D270" s="239"/>
      <c r="E270" s="239"/>
      <c r="F270" s="239"/>
      <c r="G270" s="234"/>
      <c r="H270" s="234"/>
      <c r="I270" s="234"/>
      <c r="J270" s="234"/>
      <c r="K270" s="234"/>
      <c r="L270" s="234"/>
      <c r="M270" s="234"/>
      <c r="N270" s="234"/>
      <c r="O270" s="234"/>
      <c r="P270" s="234"/>
      <c r="Q270" s="234"/>
      <c r="R270" s="234"/>
      <c r="S270" s="234"/>
      <c r="T270" s="234"/>
      <c r="U270" s="234"/>
      <c r="V270" s="234"/>
      <c r="W270" s="234"/>
      <c r="X270" s="234"/>
    </row>
    <row r="271" spans="1:24">
      <c r="A271" s="234"/>
      <c r="B271" s="234"/>
      <c r="C271" s="234"/>
      <c r="D271" s="239"/>
      <c r="E271" s="239"/>
      <c r="F271" s="239"/>
      <c r="G271" s="234"/>
      <c r="H271" s="234"/>
      <c r="I271" s="234"/>
      <c r="J271" s="234"/>
      <c r="K271" s="234"/>
      <c r="L271" s="234"/>
      <c r="M271" s="234"/>
      <c r="N271" s="234"/>
      <c r="O271" s="234"/>
      <c r="P271" s="234"/>
      <c r="Q271" s="234"/>
      <c r="R271" s="234"/>
      <c r="S271" s="234"/>
      <c r="T271" s="234"/>
      <c r="U271" s="234"/>
      <c r="V271" s="234"/>
      <c r="W271" s="234"/>
      <c r="X271" s="234"/>
    </row>
    <row r="272" spans="1:24">
      <c r="A272" s="234"/>
      <c r="B272" s="234"/>
      <c r="C272" s="234"/>
      <c r="D272" s="239"/>
      <c r="E272" s="239"/>
      <c r="F272" s="239"/>
      <c r="G272" s="234"/>
      <c r="H272" s="234"/>
      <c r="I272" s="234"/>
      <c r="J272" s="234"/>
      <c r="K272" s="234"/>
      <c r="L272" s="234"/>
      <c r="M272" s="234"/>
      <c r="N272" s="234"/>
      <c r="O272" s="234"/>
      <c r="P272" s="234"/>
      <c r="Q272" s="234"/>
      <c r="R272" s="234"/>
      <c r="S272" s="234"/>
      <c r="T272" s="234"/>
      <c r="U272" s="234"/>
      <c r="V272" s="234"/>
      <c r="W272" s="234"/>
      <c r="X272" s="234"/>
    </row>
    <row r="273" spans="1:24">
      <c r="A273" s="234"/>
      <c r="B273" s="234"/>
      <c r="C273" s="234"/>
      <c r="D273" s="239"/>
      <c r="E273" s="239"/>
      <c r="F273" s="239"/>
      <c r="G273" s="234"/>
      <c r="H273" s="234"/>
      <c r="I273" s="234"/>
      <c r="J273" s="234"/>
      <c r="K273" s="234"/>
      <c r="L273" s="234"/>
      <c r="M273" s="234"/>
      <c r="N273" s="234"/>
      <c r="O273" s="234"/>
      <c r="P273" s="234"/>
      <c r="Q273" s="234"/>
      <c r="R273" s="234"/>
      <c r="S273" s="234"/>
      <c r="T273" s="234"/>
      <c r="U273" s="234"/>
      <c r="V273" s="234"/>
      <c r="W273" s="234"/>
      <c r="X273" s="234"/>
    </row>
    <row r="274" spans="1:24">
      <c r="A274" s="234"/>
      <c r="B274" s="234"/>
      <c r="C274" s="234"/>
      <c r="D274" s="239"/>
      <c r="E274" s="239"/>
      <c r="F274" s="239"/>
      <c r="G274" s="234"/>
      <c r="H274" s="234"/>
      <c r="I274" s="234"/>
      <c r="J274" s="234"/>
      <c r="K274" s="234"/>
      <c r="L274" s="234"/>
      <c r="M274" s="234"/>
      <c r="N274" s="234"/>
      <c r="O274" s="234"/>
      <c r="P274" s="234"/>
      <c r="Q274" s="234"/>
      <c r="R274" s="234"/>
      <c r="S274" s="234"/>
      <c r="T274" s="234"/>
      <c r="U274" s="234"/>
      <c r="V274" s="234"/>
      <c r="W274" s="234"/>
      <c r="X274" s="234"/>
    </row>
    <row r="275" spans="1:24">
      <c r="A275" s="234"/>
      <c r="B275" s="234"/>
      <c r="C275" s="234"/>
      <c r="D275" s="239"/>
      <c r="E275" s="239"/>
      <c r="F275" s="239"/>
      <c r="G275" s="234"/>
      <c r="H275" s="234"/>
      <c r="I275" s="234"/>
      <c r="J275" s="234"/>
      <c r="K275" s="234"/>
      <c r="L275" s="234"/>
      <c r="M275" s="234"/>
      <c r="N275" s="234"/>
      <c r="O275" s="234"/>
      <c r="P275" s="234"/>
      <c r="Q275" s="234"/>
      <c r="R275" s="234"/>
      <c r="S275" s="234"/>
      <c r="T275" s="234"/>
      <c r="U275" s="234"/>
      <c r="V275" s="234"/>
      <c r="W275" s="234"/>
      <c r="X275" s="234"/>
    </row>
    <row r="276" spans="1:24">
      <c r="A276" s="234"/>
      <c r="B276" s="234"/>
      <c r="C276" s="234"/>
      <c r="D276" s="239"/>
      <c r="E276" s="239"/>
      <c r="F276" s="239"/>
      <c r="G276" s="234"/>
      <c r="H276" s="234"/>
      <c r="I276" s="234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</row>
    <row r="277" spans="1:24">
      <c r="A277" s="234"/>
      <c r="B277" s="234"/>
      <c r="C277" s="234"/>
      <c r="D277" s="239"/>
      <c r="E277" s="239"/>
      <c r="F277" s="239"/>
      <c r="G277" s="234"/>
      <c r="H277" s="234"/>
      <c r="I277" s="234"/>
      <c r="J277" s="234"/>
      <c r="K277" s="234"/>
      <c r="L277" s="234"/>
      <c r="M277" s="234"/>
      <c r="N277" s="234"/>
      <c r="O277" s="234"/>
      <c r="P277" s="234"/>
      <c r="Q277" s="234"/>
      <c r="R277" s="234"/>
      <c r="S277" s="234"/>
      <c r="T277" s="234"/>
      <c r="U277" s="234"/>
      <c r="V277" s="234"/>
      <c r="W277" s="234"/>
      <c r="X277" s="234"/>
    </row>
    <row r="278" spans="1:24">
      <c r="A278" s="234"/>
      <c r="B278" s="234"/>
      <c r="C278" s="234"/>
      <c r="D278" s="239"/>
      <c r="E278" s="239"/>
      <c r="F278" s="239"/>
      <c r="G278" s="234"/>
      <c r="H278" s="234"/>
      <c r="I278" s="234"/>
      <c r="J278" s="234"/>
      <c r="K278" s="234"/>
      <c r="L278" s="234"/>
      <c r="M278" s="234"/>
      <c r="N278" s="234"/>
      <c r="O278" s="234"/>
      <c r="P278" s="234"/>
      <c r="Q278" s="234"/>
      <c r="R278" s="234"/>
      <c r="S278" s="234"/>
      <c r="T278" s="234"/>
      <c r="U278" s="234"/>
      <c r="V278" s="234"/>
      <c r="W278" s="234"/>
      <c r="X278" s="234"/>
    </row>
    <row r="279" spans="1:24">
      <c r="A279" s="234"/>
      <c r="B279" s="234"/>
      <c r="C279" s="234"/>
      <c r="D279" s="239"/>
      <c r="E279" s="239"/>
      <c r="F279" s="239"/>
      <c r="G279" s="234"/>
      <c r="H279" s="234"/>
      <c r="I279" s="234"/>
      <c r="J279" s="234"/>
      <c r="K279" s="234"/>
      <c r="L279" s="234"/>
      <c r="M279" s="234"/>
      <c r="N279" s="234"/>
      <c r="O279" s="234"/>
      <c r="P279" s="234"/>
      <c r="Q279" s="234"/>
      <c r="R279" s="234"/>
      <c r="S279" s="234"/>
      <c r="T279" s="234"/>
      <c r="U279" s="234"/>
      <c r="V279" s="234"/>
      <c r="W279" s="234"/>
      <c r="X279" s="234"/>
    </row>
    <row r="280" spans="1:24">
      <c r="A280" s="234"/>
      <c r="B280" s="234"/>
      <c r="C280" s="234"/>
      <c r="D280" s="239"/>
      <c r="E280" s="239"/>
      <c r="F280" s="239"/>
      <c r="G280" s="234"/>
      <c r="H280" s="234"/>
      <c r="I280" s="234"/>
      <c r="J280" s="234"/>
      <c r="K280" s="234"/>
      <c r="L280" s="234"/>
      <c r="M280" s="234"/>
      <c r="N280" s="234"/>
      <c r="O280" s="234"/>
      <c r="P280" s="234"/>
      <c r="Q280" s="234"/>
      <c r="R280" s="234"/>
      <c r="S280" s="234"/>
      <c r="T280" s="234"/>
      <c r="U280" s="234"/>
      <c r="V280" s="234"/>
      <c r="W280" s="234"/>
      <c r="X280" s="234"/>
    </row>
    <row r="281" spans="1:24">
      <c r="A281" s="234"/>
      <c r="B281" s="234"/>
      <c r="C281" s="234"/>
      <c r="D281" s="239"/>
      <c r="E281" s="239"/>
      <c r="F281" s="239"/>
      <c r="G281" s="234"/>
      <c r="H281" s="234"/>
      <c r="I281" s="234"/>
      <c r="J281" s="234"/>
      <c r="K281" s="234"/>
      <c r="L281" s="234"/>
      <c r="M281" s="234"/>
      <c r="N281" s="234"/>
      <c r="O281" s="234"/>
      <c r="P281" s="234"/>
      <c r="Q281" s="234"/>
      <c r="R281" s="234"/>
      <c r="S281" s="234"/>
      <c r="T281" s="234"/>
      <c r="U281" s="234"/>
      <c r="V281" s="234"/>
      <c r="W281" s="234"/>
      <c r="X281" s="234"/>
    </row>
    <row r="282" spans="1:24">
      <c r="A282" s="234"/>
      <c r="B282" s="234"/>
      <c r="C282" s="234"/>
      <c r="D282" s="239"/>
      <c r="E282" s="239"/>
      <c r="F282" s="239"/>
      <c r="G282" s="234"/>
      <c r="H282" s="234"/>
      <c r="I282" s="234"/>
      <c r="J282" s="234"/>
      <c r="K282" s="234"/>
      <c r="L282" s="234"/>
      <c r="M282" s="234"/>
      <c r="N282" s="234"/>
      <c r="O282" s="234"/>
      <c r="P282" s="234"/>
      <c r="Q282" s="234"/>
      <c r="R282" s="234"/>
      <c r="S282" s="234"/>
      <c r="T282" s="234"/>
      <c r="U282" s="234"/>
      <c r="V282" s="234"/>
      <c r="W282" s="234"/>
      <c r="X282" s="234"/>
    </row>
    <row r="283" spans="1:24">
      <c r="A283" s="234"/>
      <c r="B283" s="234"/>
      <c r="C283" s="234"/>
      <c r="D283" s="239"/>
      <c r="E283" s="239"/>
      <c r="F283" s="239"/>
      <c r="G283" s="234"/>
      <c r="H283" s="234"/>
      <c r="I283" s="234"/>
      <c r="J283" s="234"/>
      <c r="K283" s="234"/>
      <c r="L283" s="234"/>
      <c r="M283" s="234"/>
      <c r="N283" s="234"/>
      <c r="O283" s="234"/>
      <c r="P283" s="234"/>
      <c r="Q283" s="234"/>
      <c r="R283" s="234"/>
      <c r="S283" s="234"/>
      <c r="T283" s="234"/>
      <c r="U283" s="234"/>
      <c r="V283" s="234"/>
      <c r="W283" s="234"/>
      <c r="X283" s="234"/>
    </row>
    <row r="284" spans="1:24">
      <c r="A284" s="234"/>
      <c r="B284" s="234"/>
      <c r="C284" s="234"/>
      <c r="D284" s="239"/>
      <c r="E284" s="239"/>
      <c r="F284" s="239"/>
      <c r="G284" s="234"/>
      <c r="H284" s="234"/>
      <c r="I284" s="234"/>
      <c r="J284" s="234"/>
      <c r="K284" s="234"/>
      <c r="L284" s="234"/>
      <c r="M284" s="234"/>
      <c r="N284" s="234"/>
      <c r="O284" s="234"/>
      <c r="P284" s="234"/>
      <c r="Q284" s="234"/>
      <c r="R284" s="234"/>
      <c r="S284" s="234"/>
      <c r="T284" s="234"/>
      <c r="U284" s="234"/>
      <c r="V284" s="234"/>
      <c r="W284" s="234"/>
      <c r="X284" s="234"/>
    </row>
    <row r="285" spans="1:24">
      <c r="A285" s="234"/>
      <c r="B285" s="234"/>
      <c r="C285" s="234"/>
      <c r="D285" s="239"/>
      <c r="E285" s="239"/>
      <c r="F285" s="239"/>
      <c r="G285" s="234"/>
      <c r="H285" s="234"/>
      <c r="I285" s="234"/>
      <c r="J285" s="234"/>
      <c r="K285" s="234"/>
      <c r="L285" s="234"/>
      <c r="M285" s="234"/>
      <c r="N285" s="234"/>
      <c r="O285" s="234"/>
      <c r="P285" s="234"/>
      <c r="Q285" s="234"/>
      <c r="R285" s="234"/>
      <c r="S285" s="234"/>
      <c r="T285" s="234"/>
      <c r="U285" s="234"/>
      <c r="V285" s="234"/>
      <c r="W285" s="234"/>
      <c r="X285" s="234"/>
    </row>
    <row r="286" spans="1:24">
      <c r="A286" s="234"/>
      <c r="B286" s="234"/>
      <c r="C286" s="234"/>
      <c r="D286" s="239"/>
      <c r="E286" s="239"/>
      <c r="F286" s="239"/>
      <c r="G286" s="234"/>
      <c r="H286" s="234"/>
      <c r="I286" s="234"/>
      <c r="J286" s="234"/>
      <c r="K286" s="234"/>
      <c r="L286" s="234"/>
      <c r="M286" s="234"/>
      <c r="N286" s="234"/>
      <c r="O286" s="234"/>
      <c r="P286" s="234"/>
      <c r="Q286" s="234"/>
      <c r="R286" s="234"/>
      <c r="S286" s="234"/>
      <c r="T286" s="234"/>
      <c r="U286" s="234"/>
      <c r="V286" s="234"/>
      <c r="W286" s="234"/>
      <c r="X286" s="234"/>
    </row>
    <row r="287" spans="1:24">
      <c r="A287" s="234"/>
      <c r="B287" s="234"/>
      <c r="C287" s="234"/>
      <c r="D287" s="239"/>
      <c r="E287" s="239"/>
      <c r="F287" s="239"/>
      <c r="G287" s="234"/>
      <c r="H287" s="234"/>
      <c r="I287" s="234"/>
      <c r="J287" s="234"/>
      <c r="K287" s="234"/>
      <c r="L287" s="234"/>
      <c r="M287" s="234"/>
      <c r="N287" s="234"/>
      <c r="O287" s="234"/>
      <c r="P287" s="234"/>
      <c r="Q287" s="234"/>
      <c r="R287" s="234"/>
      <c r="S287" s="234"/>
      <c r="T287" s="234"/>
      <c r="U287" s="234"/>
      <c r="V287" s="234"/>
      <c r="W287" s="234"/>
      <c r="X287" s="234"/>
    </row>
    <row r="288" spans="1:24">
      <c r="A288" s="234"/>
      <c r="B288" s="234"/>
      <c r="C288" s="234"/>
      <c r="D288" s="239"/>
      <c r="E288" s="239"/>
      <c r="F288" s="239"/>
      <c r="G288" s="234"/>
      <c r="H288" s="234"/>
      <c r="I288" s="234"/>
      <c r="J288" s="234"/>
      <c r="K288" s="234"/>
      <c r="L288" s="234"/>
      <c r="M288" s="234"/>
      <c r="N288" s="234"/>
      <c r="O288" s="234"/>
      <c r="P288" s="234"/>
      <c r="Q288" s="234"/>
      <c r="R288" s="234"/>
      <c r="S288" s="234"/>
      <c r="T288" s="234"/>
      <c r="U288" s="234"/>
      <c r="V288" s="234"/>
      <c r="W288" s="234"/>
      <c r="X288" s="234"/>
    </row>
    <row r="289" spans="1:24">
      <c r="A289" s="234"/>
      <c r="B289" s="234"/>
      <c r="C289" s="234"/>
      <c r="D289" s="239"/>
      <c r="E289" s="239"/>
      <c r="F289" s="239"/>
      <c r="G289" s="234"/>
      <c r="H289" s="234"/>
      <c r="I289" s="234"/>
      <c r="J289" s="234"/>
      <c r="K289" s="234"/>
      <c r="L289" s="234"/>
      <c r="M289" s="234"/>
      <c r="N289" s="234"/>
      <c r="O289" s="234"/>
      <c r="P289" s="234"/>
      <c r="Q289" s="234"/>
      <c r="R289" s="234"/>
      <c r="S289" s="234"/>
      <c r="T289" s="234"/>
      <c r="U289" s="234"/>
      <c r="V289" s="234"/>
      <c r="W289" s="234"/>
      <c r="X289" s="234"/>
    </row>
    <row r="290" spans="1:24">
      <c r="A290" s="234"/>
      <c r="B290" s="234"/>
      <c r="C290" s="234"/>
      <c r="D290" s="239"/>
      <c r="E290" s="239"/>
      <c r="F290" s="239"/>
      <c r="G290" s="234"/>
      <c r="H290" s="234"/>
      <c r="I290" s="234"/>
      <c r="J290" s="234"/>
      <c r="K290" s="234"/>
      <c r="L290" s="234"/>
      <c r="M290" s="234"/>
      <c r="N290" s="234"/>
      <c r="O290" s="234"/>
      <c r="P290" s="234"/>
      <c r="Q290" s="234"/>
      <c r="R290" s="234"/>
      <c r="S290" s="234"/>
      <c r="T290" s="234"/>
      <c r="U290" s="234"/>
      <c r="V290" s="234"/>
      <c r="W290" s="234"/>
      <c r="X290" s="234"/>
    </row>
    <row r="291" spans="1:24">
      <c r="A291" s="234"/>
      <c r="B291" s="234"/>
      <c r="C291" s="234"/>
      <c r="D291" s="239"/>
      <c r="E291" s="239"/>
      <c r="F291" s="239"/>
      <c r="G291" s="234"/>
      <c r="H291" s="234"/>
      <c r="I291" s="234"/>
      <c r="J291" s="234"/>
      <c r="K291" s="234"/>
      <c r="L291" s="234"/>
      <c r="M291" s="234"/>
      <c r="N291" s="234"/>
      <c r="O291" s="234"/>
      <c r="P291" s="234"/>
      <c r="Q291" s="234"/>
      <c r="R291" s="234"/>
      <c r="S291" s="234"/>
      <c r="T291" s="234"/>
      <c r="U291" s="234"/>
      <c r="V291" s="234"/>
      <c r="W291" s="234"/>
      <c r="X291" s="234"/>
    </row>
    <row r="292" spans="1:24">
      <c r="A292" s="234"/>
      <c r="B292" s="234"/>
      <c r="C292" s="234"/>
      <c r="D292" s="239"/>
      <c r="E292" s="239"/>
      <c r="F292" s="239"/>
      <c r="G292" s="234"/>
      <c r="H292" s="234"/>
      <c r="I292" s="234"/>
      <c r="J292" s="234"/>
      <c r="K292" s="234"/>
      <c r="L292" s="234"/>
      <c r="M292" s="234"/>
      <c r="N292" s="234"/>
      <c r="O292" s="234"/>
      <c r="P292" s="234"/>
      <c r="Q292" s="234"/>
      <c r="R292" s="234"/>
      <c r="S292" s="234"/>
      <c r="T292" s="234"/>
      <c r="U292" s="234"/>
      <c r="V292" s="234"/>
      <c r="W292" s="234"/>
      <c r="X292" s="234"/>
    </row>
    <row r="293" spans="1:24">
      <c r="A293" s="234"/>
      <c r="B293" s="234"/>
      <c r="C293" s="234"/>
      <c r="D293" s="239"/>
      <c r="E293" s="239"/>
      <c r="F293" s="239"/>
      <c r="G293" s="234"/>
      <c r="H293" s="234"/>
      <c r="I293" s="234"/>
      <c r="J293" s="234"/>
      <c r="K293" s="234"/>
      <c r="L293" s="234"/>
      <c r="M293" s="234"/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</row>
    <row r="294" spans="1:24">
      <c r="A294" s="234"/>
      <c r="B294" s="234"/>
      <c r="C294" s="234"/>
      <c r="D294" s="239"/>
      <c r="E294" s="239"/>
      <c r="F294" s="239"/>
      <c r="G294" s="234"/>
      <c r="H294" s="234"/>
      <c r="I294" s="234"/>
      <c r="J294" s="234"/>
      <c r="K294" s="234"/>
      <c r="L294" s="234"/>
      <c r="M294" s="234"/>
      <c r="N294" s="234"/>
      <c r="O294" s="234"/>
      <c r="P294" s="234"/>
      <c r="Q294" s="234"/>
      <c r="R294" s="234"/>
      <c r="S294" s="234"/>
      <c r="T294" s="234"/>
      <c r="U294" s="234"/>
      <c r="V294" s="234"/>
      <c r="W294" s="234"/>
      <c r="X294" s="234"/>
    </row>
    <row r="295" spans="1:24">
      <c r="A295" s="234"/>
      <c r="B295" s="234"/>
      <c r="C295" s="234"/>
      <c r="D295" s="239"/>
      <c r="E295" s="239"/>
      <c r="F295" s="239"/>
      <c r="G295" s="234"/>
      <c r="H295" s="234"/>
      <c r="I295" s="234"/>
      <c r="J295" s="234"/>
      <c r="K295" s="234"/>
      <c r="L295" s="234"/>
      <c r="M295" s="234"/>
      <c r="N295" s="234"/>
      <c r="O295" s="234"/>
      <c r="P295" s="234"/>
      <c r="Q295" s="234"/>
      <c r="R295" s="234"/>
      <c r="S295" s="234"/>
      <c r="T295" s="234"/>
      <c r="U295" s="234"/>
      <c r="V295" s="234"/>
      <c r="W295" s="234"/>
      <c r="X295" s="234"/>
    </row>
    <row r="296" spans="1:24">
      <c r="A296" s="234"/>
      <c r="B296" s="234"/>
      <c r="C296" s="234"/>
      <c r="D296" s="239"/>
      <c r="E296" s="239"/>
      <c r="F296" s="239"/>
      <c r="G296" s="234"/>
      <c r="H296" s="234"/>
      <c r="I296" s="234"/>
      <c r="J296" s="234"/>
      <c r="K296" s="234"/>
      <c r="L296" s="234"/>
      <c r="M296" s="234"/>
      <c r="N296" s="234"/>
      <c r="O296" s="234"/>
      <c r="P296" s="234"/>
      <c r="Q296" s="234"/>
      <c r="R296" s="234"/>
      <c r="S296" s="234"/>
      <c r="T296" s="234"/>
      <c r="U296" s="234"/>
      <c r="V296" s="234"/>
      <c r="W296" s="234"/>
      <c r="X296" s="234"/>
    </row>
    <row r="297" spans="1:24">
      <c r="A297" s="234"/>
      <c r="B297" s="234"/>
      <c r="C297" s="234"/>
      <c r="D297" s="239"/>
      <c r="E297" s="239"/>
      <c r="F297" s="239"/>
      <c r="G297" s="234"/>
      <c r="H297" s="234"/>
      <c r="I297" s="234"/>
      <c r="J297" s="234"/>
      <c r="K297" s="234"/>
      <c r="L297" s="234"/>
      <c r="M297" s="234"/>
      <c r="N297" s="234"/>
      <c r="O297" s="234"/>
      <c r="P297" s="234"/>
      <c r="Q297" s="234"/>
      <c r="R297" s="234"/>
      <c r="S297" s="234"/>
      <c r="T297" s="234"/>
      <c r="U297" s="234"/>
      <c r="V297" s="234"/>
      <c r="W297" s="234"/>
      <c r="X297" s="234"/>
    </row>
    <row r="298" spans="1:24">
      <c r="A298" s="234"/>
      <c r="B298" s="234"/>
      <c r="C298" s="234"/>
      <c r="D298" s="239"/>
      <c r="E298" s="239"/>
      <c r="F298" s="239"/>
      <c r="G298" s="234"/>
      <c r="H298" s="234"/>
      <c r="I298" s="234"/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</row>
    <row r="299" spans="1:24">
      <c r="A299" s="234"/>
      <c r="B299" s="234"/>
      <c r="C299" s="234"/>
      <c r="D299" s="239"/>
      <c r="E299" s="239"/>
      <c r="F299" s="239"/>
      <c r="G299" s="234"/>
      <c r="H299" s="234"/>
      <c r="I299" s="234"/>
      <c r="J299" s="234"/>
      <c r="K299" s="234"/>
      <c r="L299" s="234"/>
      <c r="M299" s="234"/>
      <c r="N299" s="234"/>
      <c r="O299" s="234"/>
      <c r="P299" s="234"/>
      <c r="Q299" s="234"/>
      <c r="R299" s="234"/>
      <c r="S299" s="234"/>
      <c r="T299" s="234"/>
      <c r="U299" s="234"/>
      <c r="V299" s="234"/>
      <c r="W299" s="234"/>
      <c r="X299" s="234"/>
    </row>
    <row r="300" spans="1:24">
      <c r="A300" s="234"/>
      <c r="B300" s="234"/>
      <c r="C300" s="234"/>
      <c r="D300" s="239"/>
      <c r="E300" s="239"/>
      <c r="F300" s="239"/>
      <c r="G300" s="234"/>
      <c r="H300" s="234"/>
      <c r="I300" s="234"/>
      <c r="J300" s="234"/>
      <c r="K300" s="234"/>
      <c r="L300" s="234"/>
      <c r="M300" s="234"/>
      <c r="N300" s="234"/>
      <c r="O300" s="234"/>
      <c r="P300" s="234"/>
      <c r="Q300" s="234"/>
      <c r="R300" s="234"/>
      <c r="S300" s="234"/>
      <c r="T300" s="234"/>
      <c r="U300" s="234"/>
      <c r="V300" s="234"/>
      <c r="W300" s="234"/>
      <c r="X300" s="234"/>
    </row>
    <row r="301" spans="1:24">
      <c r="A301" s="234"/>
      <c r="B301" s="234"/>
      <c r="C301" s="234"/>
      <c r="D301" s="239"/>
      <c r="E301" s="239"/>
      <c r="F301" s="239"/>
      <c r="G301" s="234"/>
      <c r="H301" s="234"/>
      <c r="I301" s="234"/>
      <c r="J301" s="234"/>
      <c r="K301" s="234"/>
      <c r="L301" s="234"/>
      <c r="M301" s="234"/>
      <c r="N301" s="234"/>
      <c r="O301" s="234"/>
      <c r="P301" s="234"/>
      <c r="Q301" s="234"/>
      <c r="R301" s="234"/>
      <c r="S301" s="234"/>
      <c r="T301" s="234"/>
      <c r="U301" s="234"/>
      <c r="V301" s="234"/>
      <c r="W301" s="234"/>
      <c r="X301" s="234"/>
    </row>
    <row r="302" spans="1:24">
      <c r="A302" s="234"/>
      <c r="B302" s="234"/>
      <c r="C302" s="234"/>
      <c r="D302" s="239"/>
      <c r="E302" s="239"/>
      <c r="F302" s="239"/>
      <c r="G302" s="234"/>
      <c r="H302" s="234"/>
      <c r="I302" s="234"/>
      <c r="J302" s="234"/>
      <c r="K302" s="234"/>
      <c r="L302" s="234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</row>
    <row r="303" spans="1:24">
      <c r="A303" s="234"/>
      <c r="B303" s="234"/>
      <c r="C303" s="234"/>
      <c r="D303" s="239"/>
      <c r="E303" s="239"/>
      <c r="F303" s="239"/>
      <c r="G303" s="234"/>
      <c r="H303" s="234"/>
      <c r="I303" s="234"/>
      <c r="J303" s="234"/>
      <c r="K303" s="234"/>
      <c r="L303" s="234"/>
      <c r="M303" s="234"/>
      <c r="N303" s="234"/>
      <c r="O303" s="234"/>
      <c r="P303" s="234"/>
      <c r="Q303" s="234"/>
      <c r="R303" s="234"/>
      <c r="S303" s="234"/>
      <c r="T303" s="234"/>
      <c r="U303" s="234"/>
      <c r="V303" s="234"/>
      <c r="W303" s="234"/>
      <c r="X303" s="234"/>
    </row>
    <row r="304" spans="1:24">
      <c r="A304" s="234"/>
      <c r="B304" s="234"/>
      <c r="C304" s="234"/>
      <c r="D304" s="239"/>
      <c r="E304" s="239"/>
      <c r="F304" s="239"/>
      <c r="G304" s="234"/>
      <c r="H304" s="234"/>
      <c r="I304" s="234"/>
      <c r="J304" s="234"/>
      <c r="K304" s="234"/>
      <c r="L304" s="234"/>
      <c r="M304" s="234"/>
      <c r="N304" s="234"/>
      <c r="O304" s="234"/>
      <c r="P304" s="234"/>
      <c r="Q304" s="234"/>
      <c r="R304" s="234"/>
      <c r="S304" s="234"/>
      <c r="T304" s="234"/>
      <c r="U304" s="234"/>
      <c r="V304" s="234"/>
      <c r="W304" s="234"/>
      <c r="X304" s="234"/>
    </row>
    <row r="305" spans="1:24">
      <c r="A305" s="234"/>
      <c r="B305" s="234"/>
      <c r="C305" s="234"/>
      <c r="D305" s="239"/>
      <c r="E305" s="239"/>
      <c r="F305" s="239"/>
      <c r="G305" s="234"/>
      <c r="H305" s="234"/>
      <c r="I305" s="234"/>
      <c r="J305" s="234"/>
      <c r="K305" s="234"/>
      <c r="L305" s="234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</row>
    <row r="306" spans="1:24">
      <c r="A306" s="234"/>
      <c r="B306" s="234"/>
      <c r="C306" s="234"/>
      <c r="D306" s="239"/>
      <c r="E306" s="239"/>
      <c r="F306" s="239"/>
      <c r="G306" s="234"/>
      <c r="H306" s="234"/>
      <c r="I306" s="234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</row>
    <row r="307" spans="1:24">
      <c r="A307" s="234"/>
      <c r="B307" s="234"/>
      <c r="C307" s="234"/>
      <c r="D307" s="239"/>
      <c r="E307" s="239"/>
      <c r="F307" s="239"/>
      <c r="G307" s="234"/>
      <c r="H307" s="234"/>
      <c r="I307" s="234"/>
      <c r="J307" s="234"/>
      <c r="K307" s="234"/>
      <c r="L307" s="234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</row>
    <row r="308" spans="1:24">
      <c r="A308" s="234"/>
      <c r="B308" s="234"/>
      <c r="C308" s="234"/>
      <c r="D308" s="239"/>
      <c r="E308" s="239"/>
      <c r="F308" s="239"/>
      <c r="G308" s="234"/>
      <c r="H308" s="234"/>
      <c r="I308" s="234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</row>
    <row r="309" spans="1:24">
      <c r="A309" s="234"/>
      <c r="B309" s="234"/>
      <c r="C309" s="234"/>
      <c r="D309" s="239"/>
      <c r="E309" s="239"/>
      <c r="F309" s="239"/>
      <c r="G309" s="234"/>
      <c r="H309" s="234"/>
      <c r="I309" s="234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</row>
    <row r="310" spans="1:24">
      <c r="A310" s="234"/>
      <c r="B310" s="234"/>
      <c r="C310" s="234"/>
      <c r="D310" s="239"/>
      <c r="E310" s="239"/>
      <c r="F310" s="239"/>
      <c r="G310" s="234"/>
      <c r="H310" s="234"/>
      <c r="I310" s="234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</row>
    <row r="311" spans="1:24">
      <c r="A311" s="234"/>
      <c r="B311" s="234"/>
      <c r="C311" s="234"/>
      <c r="D311" s="239"/>
      <c r="E311" s="239"/>
      <c r="F311" s="239"/>
      <c r="G311" s="234"/>
      <c r="H311" s="234"/>
      <c r="I311" s="234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</row>
    <row r="312" spans="1:24">
      <c r="A312" s="234"/>
      <c r="B312" s="234"/>
      <c r="C312" s="234"/>
      <c r="D312" s="239"/>
      <c r="E312" s="239"/>
      <c r="F312" s="239"/>
      <c r="G312" s="234"/>
      <c r="H312" s="234"/>
      <c r="I312" s="234"/>
      <c r="J312" s="234"/>
      <c r="K312" s="234"/>
      <c r="L312" s="234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</row>
    <row r="313" spans="1:24">
      <c r="A313" s="234"/>
      <c r="B313" s="234"/>
      <c r="C313" s="234"/>
      <c r="D313" s="239"/>
      <c r="E313" s="239"/>
      <c r="F313" s="239"/>
      <c r="G313" s="234"/>
      <c r="H313" s="234"/>
      <c r="I313" s="234"/>
      <c r="J313" s="234"/>
      <c r="K313" s="234"/>
      <c r="L313" s="234"/>
      <c r="M313" s="234"/>
      <c r="N313" s="234"/>
      <c r="O313" s="234"/>
      <c r="P313" s="234"/>
      <c r="Q313" s="234"/>
      <c r="R313" s="234"/>
      <c r="S313" s="234"/>
      <c r="T313" s="234"/>
      <c r="U313" s="234"/>
      <c r="V313" s="234"/>
      <c r="W313" s="234"/>
      <c r="X313" s="234"/>
    </row>
    <row r="314" spans="1:24">
      <c r="A314" s="234"/>
      <c r="B314" s="234"/>
      <c r="C314" s="234"/>
      <c r="D314" s="239"/>
      <c r="E314" s="239"/>
      <c r="F314" s="239"/>
      <c r="G314" s="234"/>
      <c r="H314" s="234"/>
      <c r="I314" s="234"/>
      <c r="J314" s="234"/>
      <c r="K314" s="234"/>
      <c r="L314" s="234"/>
      <c r="M314" s="234"/>
      <c r="N314" s="234"/>
      <c r="O314" s="234"/>
      <c r="P314" s="234"/>
      <c r="Q314" s="234"/>
      <c r="R314" s="234"/>
      <c r="S314" s="234"/>
      <c r="T314" s="234"/>
      <c r="U314" s="234"/>
      <c r="V314" s="234"/>
      <c r="W314" s="234"/>
      <c r="X314" s="234"/>
    </row>
    <row r="315" spans="1:24">
      <c r="A315" s="234"/>
      <c r="B315" s="234"/>
      <c r="C315" s="234"/>
      <c r="D315" s="239"/>
      <c r="E315" s="239"/>
      <c r="F315" s="239"/>
      <c r="G315" s="234"/>
      <c r="H315" s="234"/>
      <c r="I315" s="234"/>
      <c r="J315" s="234"/>
      <c r="K315" s="234"/>
      <c r="L315" s="234"/>
      <c r="M315" s="234"/>
      <c r="N315" s="234"/>
      <c r="O315" s="234"/>
      <c r="P315" s="234"/>
      <c r="Q315" s="234"/>
      <c r="R315" s="234"/>
      <c r="S315" s="234"/>
      <c r="T315" s="234"/>
      <c r="U315" s="234"/>
      <c r="V315" s="234"/>
      <c r="W315" s="234"/>
      <c r="X315" s="234"/>
    </row>
    <row r="316" spans="1:24">
      <c r="A316" s="234"/>
      <c r="B316" s="234"/>
      <c r="C316" s="234"/>
      <c r="D316" s="239"/>
      <c r="E316" s="239"/>
      <c r="F316" s="239"/>
      <c r="G316" s="234"/>
      <c r="H316" s="234"/>
      <c r="I316" s="234"/>
      <c r="J316" s="234"/>
      <c r="K316" s="234"/>
      <c r="L316" s="234"/>
      <c r="M316" s="234"/>
      <c r="N316" s="234"/>
      <c r="O316" s="234"/>
      <c r="P316" s="234"/>
      <c r="Q316" s="234"/>
      <c r="R316" s="234"/>
      <c r="S316" s="234"/>
      <c r="T316" s="234"/>
      <c r="U316" s="234"/>
      <c r="V316" s="234"/>
      <c r="W316" s="234"/>
      <c r="X316" s="234"/>
    </row>
    <row r="317" spans="1:24">
      <c r="A317" s="234"/>
      <c r="B317" s="234"/>
      <c r="C317" s="234"/>
      <c r="D317" s="239"/>
      <c r="E317" s="239"/>
      <c r="F317" s="239"/>
      <c r="G317" s="234"/>
      <c r="H317" s="234"/>
      <c r="I317" s="234"/>
      <c r="J317" s="234"/>
      <c r="K317" s="234"/>
      <c r="L317" s="234"/>
      <c r="M317" s="234"/>
      <c r="N317" s="234"/>
      <c r="O317" s="234"/>
      <c r="P317" s="234"/>
      <c r="Q317" s="234"/>
      <c r="R317" s="234"/>
      <c r="S317" s="234"/>
      <c r="T317" s="234"/>
      <c r="U317" s="234"/>
      <c r="V317" s="234"/>
      <c r="W317" s="234"/>
      <c r="X317" s="234"/>
    </row>
    <row r="318" spans="1:24">
      <c r="A318" s="234"/>
      <c r="B318" s="234"/>
      <c r="C318" s="234"/>
      <c r="D318" s="239"/>
      <c r="E318" s="239"/>
      <c r="F318" s="239"/>
      <c r="G318" s="234"/>
      <c r="H318" s="234"/>
      <c r="I318" s="234"/>
      <c r="J318" s="234"/>
      <c r="K318" s="234"/>
      <c r="L318" s="234"/>
      <c r="M318" s="234"/>
      <c r="N318" s="234"/>
      <c r="O318" s="234"/>
      <c r="P318" s="234"/>
      <c r="Q318" s="234"/>
      <c r="R318" s="234"/>
      <c r="S318" s="234"/>
      <c r="T318" s="234"/>
      <c r="U318" s="234"/>
      <c r="V318" s="234"/>
      <c r="W318" s="234"/>
      <c r="X318" s="234"/>
    </row>
    <row r="319" spans="1:24">
      <c r="A319" s="234"/>
      <c r="B319" s="234"/>
      <c r="C319" s="234"/>
      <c r="D319" s="239"/>
      <c r="E319" s="239"/>
      <c r="F319" s="239"/>
      <c r="G319" s="234"/>
      <c r="H319" s="234"/>
      <c r="I319" s="234"/>
      <c r="J319" s="234"/>
      <c r="K319" s="234"/>
      <c r="L319" s="234"/>
      <c r="M319" s="234"/>
      <c r="N319" s="234"/>
      <c r="O319" s="234"/>
      <c r="P319" s="234"/>
      <c r="Q319" s="234"/>
      <c r="R319" s="234"/>
      <c r="S319" s="234"/>
      <c r="T319" s="234"/>
      <c r="U319" s="234"/>
      <c r="V319" s="234"/>
      <c r="W319" s="234"/>
      <c r="X319" s="234"/>
    </row>
    <row r="320" spans="1:24">
      <c r="A320" s="234"/>
      <c r="B320" s="234"/>
      <c r="C320" s="234"/>
      <c r="D320" s="239"/>
      <c r="E320" s="239"/>
      <c r="F320" s="239"/>
      <c r="G320" s="234"/>
      <c r="H320" s="234"/>
      <c r="I320" s="234"/>
      <c r="J320" s="234"/>
      <c r="K320" s="234"/>
      <c r="L320" s="234"/>
      <c r="M320" s="234"/>
      <c r="N320" s="234"/>
      <c r="O320" s="234"/>
      <c r="P320" s="234"/>
      <c r="Q320" s="234"/>
      <c r="R320" s="234"/>
      <c r="S320" s="234"/>
      <c r="T320" s="234"/>
      <c r="U320" s="234"/>
      <c r="V320" s="234"/>
      <c r="W320" s="234"/>
      <c r="X320" s="234"/>
    </row>
    <row r="321" spans="1:24">
      <c r="A321" s="234"/>
      <c r="B321" s="234"/>
      <c r="C321" s="234"/>
      <c r="D321" s="239"/>
      <c r="E321" s="239"/>
      <c r="F321" s="239"/>
      <c r="G321" s="234"/>
      <c r="H321" s="234"/>
      <c r="I321" s="234"/>
      <c r="J321" s="234"/>
      <c r="K321" s="234"/>
      <c r="L321" s="234"/>
      <c r="M321" s="234"/>
      <c r="N321" s="234"/>
      <c r="O321" s="234"/>
      <c r="P321" s="234"/>
      <c r="Q321" s="234"/>
      <c r="R321" s="234"/>
      <c r="S321" s="234"/>
      <c r="T321" s="234"/>
      <c r="U321" s="234"/>
      <c r="V321" s="234"/>
      <c r="W321" s="234"/>
      <c r="X321" s="234"/>
    </row>
    <row r="322" spans="1:24">
      <c r="A322" s="234"/>
      <c r="B322" s="234"/>
      <c r="C322" s="234"/>
      <c r="D322" s="239"/>
      <c r="E322" s="239"/>
      <c r="F322" s="239"/>
      <c r="G322" s="234"/>
      <c r="H322" s="234"/>
      <c r="I322" s="234"/>
      <c r="J322" s="234"/>
      <c r="K322" s="234"/>
      <c r="L322" s="234"/>
      <c r="M322" s="234"/>
      <c r="N322" s="234"/>
      <c r="O322" s="234"/>
      <c r="P322" s="234"/>
      <c r="Q322" s="234"/>
      <c r="R322" s="234"/>
      <c r="S322" s="234"/>
      <c r="T322" s="234"/>
      <c r="U322" s="234"/>
      <c r="V322" s="234"/>
      <c r="W322" s="234"/>
      <c r="X322" s="234"/>
    </row>
    <row r="323" spans="1:24">
      <c r="A323" s="234"/>
      <c r="B323" s="234"/>
      <c r="C323" s="234"/>
      <c r="D323" s="239"/>
      <c r="E323" s="239"/>
      <c r="F323" s="239"/>
      <c r="G323" s="234"/>
      <c r="H323" s="234"/>
      <c r="I323" s="234"/>
      <c r="J323" s="234"/>
      <c r="K323" s="234"/>
      <c r="L323" s="234"/>
      <c r="M323" s="234"/>
      <c r="N323" s="234"/>
      <c r="O323" s="234"/>
      <c r="P323" s="234"/>
      <c r="Q323" s="234"/>
      <c r="R323" s="234"/>
      <c r="S323" s="234"/>
      <c r="T323" s="234"/>
      <c r="U323" s="234"/>
      <c r="V323" s="234"/>
      <c r="W323" s="234"/>
      <c r="X323" s="234"/>
    </row>
    <row r="324" spans="1:24">
      <c r="A324" s="234"/>
      <c r="B324" s="234"/>
      <c r="C324" s="234"/>
      <c r="D324" s="239"/>
      <c r="E324" s="239"/>
      <c r="F324" s="239"/>
      <c r="G324" s="234"/>
      <c r="H324" s="234"/>
      <c r="I324" s="234"/>
      <c r="J324" s="234"/>
      <c r="K324" s="234"/>
      <c r="L324" s="234"/>
      <c r="M324" s="234"/>
      <c r="N324" s="234"/>
      <c r="O324" s="234"/>
      <c r="P324" s="234"/>
      <c r="Q324" s="234"/>
      <c r="R324" s="234"/>
      <c r="S324" s="234"/>
      <c r="T324" s="234"/>
      <c r="U324" s="234"/>
      <c r="V324" s="234"/>
      <c r="W324" s="234"/>
      <c r="X324" s="234"/>
    </row>
    <row r="325" spans="1:24">
      <c r="A325" s="234"/>
      <c r="B325" s="234"/>
      <c r="C325" s="234"/>
      <c r="D325" s="239"/>
      <c r="E325" s="239"/>
      <c r="F325" s="239"/>
      <c r="G325" s="234"/>
      <c r="H325" s="234"/>
      <c r="I325" s="234"/>
      <c r="J325" s="234"/>
      <c r="K325" s="234"/>
      <c r="L325" s="234"/>
      <c r="M325" s="234"/>
      <c r="N325" s="234"/>
      <c r="O325" s="234"/>
      <c r="P325" s="234"/>
      <c r="Q325" s="234"/>
      <c r="R325" s="234"/>
      <c r="S325" s="234"/>
      <c r="T325" s="234"/>
      <c r="U325" s="234"/>
      <c r="V325" s="234"/>
      <c r="W325" s="234"/>
      <c r="X325" s="234"/>
    </row>
    <row r="326" spans="1:24">
      <c r="A326" s="234"/>
      <c r="B326" s="234"/>
      <c r="C326" s="234"/>
      <c r="D326" s="239"/>
      <c r="E326" s="239"/>
      <c r="F326" s="239"/>
      <c r="G326" s="234"/>
      <c r="H326" s="234"/>
      <c r="I326" s="234"/>
      <c r="J326" s="234"/>
      <c r="K326" s="234"/>
      <c r="L326" s="234"/>
      <c r="M326" s="234"/>
      <c r="N326" s="234"/>
      <c r="O326" s="234"/>
      <c r="P326" s="234"/>
      <c r="Q326" s="234"/>
      <c r="R326" s="234"/>
      <c r="S326" s="234"/>
      <c r="T326" s="234"/>
      <c r="U326" s="234"/>
      <c r="V326" s="234"/>
      <c r="W326" s="234"/>
      <c r="X326" s="234"/>
    </row>
    <row r="327" spans="1:24">
      <c r="A327" s="234"/>
      <c r="B327" s="234"/>
      <c r="C327" s="234"/>
      <c r="D327" s="239"/>
      <c r="E327" s="239"/>
      <c r="F327" s="239"/>
      <c r="G327" s="234"/>
      <c r="H327" s="234"/>
      <c r="I327" s="234"/>
      <c r="J327" s="234"/>
      <c r="K327" s="234"/>
      <c r="L327" s="234"/>
      <c r="M327" s="234"/>
      <c r="N327" s="234"/>
      <c r="O327" s="234"/>
      <c r="P327" s="234"/>
      <c r="Q327" s="234"/>
      <c r="R327" s="234"/>
      <c r="S327" s="234"/>
      <c r="T327" s="234"/>
      <c r="U327" s="234"/>
      <c r="V327" s="234"/>
      <c r="W327" s="234"/>
      <c r="X327" s="234"/>
    </row>
    <row r="328" spans="1:24">
      <c r="A328" s="234"/>
      <c r="B328" s="234"/>
      <c r="C328" s="234"/>
      <c r="D328" s="239"/>
      <c r="E328" s="239"/>
      <c r="F328" s="239"/>
      <c r="G328" s="234"/>
      <c r="H328" s="234"/>
      <c r="I328" s="234"/>
      <c r="J328" s="234"/>
      <c r="K328" s="234"/>
      <c r="L328" s="234"/>
      <c r="M328" s="234"/>
      <c r="N328" s="234"/>
      <c r="O328" s="234"/>
      <c r="P328" s="234"/>
      <c r="Q328" s="234"/>
      <c r="R328" s="234"/>
      <c r="S328" s="234"/>
      <c r="T328" s="234"/>
      <c r="U328" s="234"/>
      <c r="V328" s="234"/>
      <c r="W328" s="234"/>
      <c r="X328" s="234"/>
    </row>
    <row r="329" spans="1:24">
      <c r="A329" s="234"/>
      <c r="B329" s="234"/>
      <c r="C329" s="234"/>
      <c r="D329" s="239"/>
      <c r="E329" s="239"/>
      <c r="F329" s="239"/>
      <c r="G329" s="234"/>
      <c r="H329" s="234"/>
      <c r="I329" s="234"/>
      <c r="J329" s="234"/>
      <c r="K329" s="234"/>
      <c r="L329" s="234"/>
      <c r="M329" s="234"/>
      <c r="N329" s="234"/>
      <c r="O329" s="234"/>
      <c r="P329" s="234"/>
      <c r="Q329" s="234"/>
      <c r="R329" s="234"/>
      <c r="S329" s="234"/>
      <c r="T329" s="234"/>
      <c r="U329" s="234"/>
      <c r="V329" s="234"/>
      <c r="W329" s="234"/>
      <c r="X329" s="234"/>
    </row>
    <row r="330" spans="1:24">
      <c r="A330" s="234"/>
      <c r="B330" s="234"/>
      <c r="C330" s="234"/>
      <c r="D330" s="239"/>
      <c r="E330" s="239"/>
      <c r="F330" s="239"/>
      <c r="G330" s="234"/>
      <c r="H330" s="234"/>
      <c r="I330" s="234"/>
      <c r="J330" s="234"/>
      <c r="K330" s="234"/>
      <c r="L330" s="234"/>
      <c r="M330" s="234"/>
      <c r="N330" s="234"/>
      <c r="O330" s="234"/>
      <c r="P330" s="234"/>
      <c r="Q330" s="234"/>
      <c r="R330" s="234"/>
      <c r="S330" s="234"/>
      <c r="T330" s="234"/>
      <c r="U330" s="234"/>
      <c r="V330" s="234"/>
      <c r="W330" s="234"/>
      <c r="X330" s="234"/>
    </row>
    <row r="331" spans="1:24">
      <c r="A331" s="234"/>
      <c r="B331" s="234"/>
      <c r="C331" s="234"/>
      <c r="D331" s="239"/>
      <c r="E331" s="239"/>
      <c r="F331" s="239"/>
      <c r="G331" s="234"/>
      <c r="H331" s="234"/>
      <c r="I331" s="234"/>
      <c r="J331" s="234"/>
      <c r="K331" s="234"/>
      <c r="L331" s="234"/>
      <c r="M331" s="234"/>
      <c r="N331" s="234"/>
      <c r="O331" s="234"/>
      <c r="P331" s="234"/>
      <c r="Q331" s="234"/>
      <c r="R331" s="234"/>
      <c r="S331" s="234"/>
      <c r="T331" s="234"/>
      <c r="U331" s="234"/>
      <c r="V331" s="234"/>
      <c r="W331" s="234"/>
      <c r="X331" s="234"/>
    </row>
    <row r="332" spans="1:24">
      <c r="A332" s="234"/>
      <c r="B332" s="234"/>
      <c r="C332" s="234"/>
      <c r="D332" s="239"/>
      <c r="E332" s="239"/>
      <c r="F332" s="239"/>
      <c r="G332" s="234"/>
      <c r="H332" s="234"/>
      <c r="I332" s="234"/>
      <c r="J332" s="234"/>
      <c r="K332" s="234"/>
      <c r="L332" s="234"/>
      <c r="M332" s="234"/>
      <c r="N332" s="234"/>
      <c r="O332" s="234"/>
      <c r="P332" s="234"/>
      <c r="Q332" s="234"/>
      <c r="R332" s="234"/>
      <c r="S332" s="234"/>
      <c r="T332" s="234"/>
      <c r="U332" s="234"/>
      <c r="V332" s="234"/>
      <c r="W332" s="234"/>
      <c r="X332" s="234"/>
    </row>
    <row r="333" spans="1:24">
      <c r="A333" s="234"/>
      <c r="B333" s="234"/>
      <c r="C333" s="234"/>
      <c r="D333" s="239"/>
      <c r="E333" s="239"/>
      <c r="F333" s="239"/>
      <c r="G333" s="234"/>
      <c r="H333" s="234"/>
      <c r="I333" s="234"/>
      <c r="J333" s="234"/>
      <c r="K333" s="234"/>
      <c r="L333" s="234"/>
      <c r="M333" s="234"/>
      <c r="N333" s="234"/>
      <c r="O333" s="234"/>
      <c r="P333" s="234"/>
      <c r="Q333" s="234"/>
      <c r="R333" s="234"/>
      <c r="S333" s="234"/>
      <c r="T333" s="234"/>
      <c r="U333" s="234"/>
      <c r="V333" s="234"/>
      <c r="W333" s="234"/>
      <c r="X333" s="234"/>
    </row>
    <row r="334" spans="1:24">
      <c r="A334" s="234"/>
      <c r="B334" s="234"/>
      <c r="C334" s="234"/>
      <c r="D334" s="239"/>
      <c r="E334" s="239"/>
      <c r="F334" s="239"/>
      <c r="G334" s="234"/>
      <c r="H334" s="234"/>
      <c r="I334" s="234"/>
      <c r="J334" s="234"/>
      <c r="K334" s="234"/>
      <c r="L334" s="234"/>
      <c r="M334" s="234"/>
      <c r="N334" s="234"/>
      <c r="O334" s="234"/>
      <c r="P334" s="234"/>
      <c r="Q334" s="234"/>
      <c r="R334" s="234"/>
      <c r="S334" s="234"/>
      <c r="T334" s="234"/>
      <c r="U334" s="234"/>
      <c r="V334" s="234"/>
      <c r="W334" s="234"/>
      <c r="X334" s="234"/>
    </row>
    <row r="335" spans="1:24">
      <c r="A335" s="234"/>
      <c r="B335" s="234"/>
      <c r="C335" s="234"/>
      <c r="D335" s="239"/>
      <c r="E335" s="239"/>
      <c r="F335" s="239"/>
      <c r="G335" s="234"/>
      <c r="H335" s="234"/>
      <c r="I335" s="234"/>
      <c r="J335" s="234"/>
      <c r="K335" s="234"/>
      <c r="L335" s="234"/>
      <c r="M335" s="234"/>
      <c r="N335" s="234"/>
      <c r="O335" s="234"/>
      <c r="P335" s="234"/>
      <c r="Q335" s="234"/>
      <c r="R335" s="234"/>
      <c r="S335" s="234"/>
      <c r="T335" s="234"/>
      <c r="U335" s="234"/>
      <c r="V335" s="234"/>
      <c r="W335" s="234"/>
      <c r="X335" s="234"/>
    </row>
    <row r="336" spans="1:24">
      <c r="A336" s="234"/>
      <c r="B336" s="234"/>
      <c r="C336" s="234"/>
      <c r="D336" s="239"/>
      <c r="E336" s="239"/>
      <c r="F336" s="239"/>
      <c r="G336" s="234"/>
      <c r="H336" s="234"/>
      <c r="I336" s="234"/>
      <c r="J336" s="234"/>
      <c r="K336" s="234"/>
      <c r="L336" s="234"/>
      <c r="M336" s="234"/>
      <c r="N336" s="234"/>
      <c r="O336" s="234"/>
      <c r="P336" s="234"/>
      <c r="Q336" s="234"/>
      <c r="R336" s="234"/>
      <c r="S336" s="234"/>
      <c r="T336" s="234"/>
      <c r="U336" s="234"/>
      <c r="V336" s="234"/>
      <c r="W336" s="234"/>
      <c r="X336" s="234"/>
    </row>
    <row r="337" spans="1:24">
      <c r="A337" s="234"/>
      <c r="B337" s="234"/>
      <c r="C337" s="234"/>
      <c r="D337" s="239"/>
      <c r="E337" s="239"/>
      <c r="F337" s="239"/>
      <c r="G337" s="234"/>
      <c r="H337" s="234"/>
      <c r="I337" s="234"/>
      <c r="J337" s="234"/>
      <c r="K337" s="234"/>
      <c r="L337" s="234"/>
      <c r="M337" s="234"/>
      <c r="N337" s="234"/>
      <c r="O337" s="234"/>
      <c r="P337" s="234"/>
      <c r="Q337" s="234"/>
      <c r="R337" s="234"/>
      <c r="S337" s="234"/>
      <c r="T337" s="234"/>
      <c r="U337" s="234"/>
      <c r="V337" s="234"/>
      <c r="W337" s="234"/>
      <c r="X337" s="234"/>
    </row>
    <row r="338" spans="1:24">
      <c r="A338" s="234"/>
      <c r="B338" s="234"/>
      <c r="C338" s="234"/>
      <c r="D338" s="239"/>
      <c r="E338" s="239"/>
      <c r="F338" s="239"/>
      <c r="G338" s="234"/>
      <c r="H338" s="234"/>
      <c r="I338" s="234"/>
      <c r="J338" s="234"/>
      <c r="K338" s="234"/>
      <c r="L338" s="234"/>
      <c r="M338" s="234"/>
      <c r="N338" s="234"/>
      <c r="O338" s="234"/>
      <c r="P338" s="234"/>
      <c r="Q338" s="234"/>
      <c r="R338" s="234"/>
      <c r="S338" s="234"/>
      <c r="T338" s="234"/>
      <c r="U338" s="234"/>
      <c r="V338" s="234"/>
      <c r="W338" s="234"/>
      <c r="X338" s="234"/>
    </row>
    <row r="339" spans="1:24">
      <c r="A339" s="234"/>
      <c r="B339" s="234"/>
      <c r="C339" s="234"/>
      <c r="D339" s="239"/>
      <c r="E339" s="239"/>
      <c r="F339" s="239"/>
      <c r="G339" s="234"/>
      <c r="H339" s="234"/>
      <c r="I339" s="234"/>
      <c r="J339" s="234"/>
      <c r="K339" s="234"/>
      <c r="L339" s="234"/>
      <c r="M339" s="234"/>
      <c r="N339" s="234"/>
      <c r="O339" s="234"/>
      <c r="P339" s="234"/>
      <c r="Q339" s="234"/>
      <c r="R339" s="234"/>
      <c r="S339" s="234"/>
      <c r="T339" s="234"/>
      <c r="U339" s="234"/>
      <c r="V339" s="234"/>
      <c r="W339" s="234"/>
      <c r="X339" s="234"/>
    </row>
    <row r="340" spans="1:24">
      <c r="A340" s="234"/>
      <c r="B340" s="234"/>
      <c r="C340" s="234"/>
      <c r="D340" s="239"/>
      <c r="E340" s="239"/>
      <c r="F340" s="239"/>
      <c r="G340" s="234"/>
      <c r="H340" s="234"/>
      <c r="I340" s="234"/>
      <c r="J340" s="234"/>
      <c r="K340" s="234"/>
      <c r="L340" s="234"/>
      <c r="M340" s="234"/>
      <c r="N340" s="234"/>
      <c r="O340" s="234"/>
      <c r="P340" s="234"/>
      <c r="Q340" s="234"/>
      <c r="R340" s="234"/>
      <c r="S340" s="234"/>
      <c r="T340" s="234"/>
      <c r="U340" s="234"/>
      <c r="V340" s="234"/>
      <c r="W340" s="234"/>
      <c r="X340" s="234"/>
    </row>
    <row r="341" spans="1:24">
      <c r="A341" s="234"/>
      <c r="B341" s="234"/>
      <c r="C341" s="234"/>
      <c r="D341" s="239"/>
      <c r="E341" s="239"/>
      <c r="F341" s="239"/>
      <c r="G341" s="234"/>
      <c r="H341" s="234"/>
      <c r="I341" s="234"/>
      <c r="J341" s="234"/>
      <c r="K341" s="234"/>
      <c r="L341" s="234"/>
      <c r="M341" s="234"/>
      <c r="N341" s="234"/>
      <c r="O341" s="234"/>
      <c r="P341" s="234"/>
      <c r="Q341" s="234"/>
      <c r="R341" s="234"/>
      <c r="S341" s="234"/>
      <c r="T341" s="234"/>
      <c r="U341" s="234"/>
      <c r="V341" s="234"/>
      <c r="W341" s="234"/>
      <c r="X341" s="234"/>
    </row>
    <row r="342" spans="1:24">
      <c r="A342" s="234"/>
      <c r="B342" s="234"/>
      <c r="C342" s="234"/>
      <c r="D342" s="239"/>
      <c r="E342" s="239"/>
      <c r="F342" s="239"/>
      <c r="G342" s="234"/>
      <c r="H342" s="234"/>
      <c r="I342" s="234"/>
      <c r="J342" s="234"/>
      <c r="K342" s="234"/>
      <c r="L342" s="234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</row>
    <row r="343" spans="1:24">
      <c r="A343" s="234"/>
      <c r="B343" s="234"/>
      <c r="C343" s="234"/>
      <c r="D343" s="239"/>
      <c r="E343" s="239"/>
      <c r="F343" s="239"/>
      <c r="G343" s="234"/>
      <c r="H343" s="234"/>
      <c r="I343" s="234"/>
      <c r="J343" s="234"/>
      <c r="K343" s="234"/>
      <c r="L343" s="234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</row>
    <row r="344" spans="1:24">
      <c r="A344" s="234"/>
      <c r="B344" s="234"/>
      <c r="C344" s="234"/>
      <c r="D344" s="239"/>
      <c r="E344" s="239"/>
      <c r="F344" s="239"/>
      <c r="G344" s="234"/>
      <c r="H344" s="234"/>
      <c r="I344" s="234"/>
      <c r="J344" s="234"/>
      <c r="K344" s="234"/>
      <c r="L344" s="234"/>
      <c r="M344" s="234"/>
      <c r="N344" s="234"/>
      <c r="O344" s="234"/>
      <c r="P344" s="234"/>
      <c r="Q344" s="234"/>
      <c r="R344" s="234"/>
      <c r="S344" s="234"/>
      <c r="T344" s="234"/>
      <c r="U344" s="234"/>
      <c r="V344" s="234"/>
      <c r="W344" s="234"/>
      <c r="X344" s="234"/>
    </row>
    <row r="345" spans="1:24">
      <c r="A345" s="234"/>
      <c r="B345" s="234"/>
      <c r="C345" s="234"/>
      <c r="D345" s="239"/>
      <c r="E345" s="239"/>
      <c r="F345" s="239"/>
      <c r="G345" s="234"/>
      <c r="H345" s="234"/>
      <c r="I345" s="234"/>
      <c r="J345" s="234"/>
      <c r="K345" s="234"/>
      <c r="L345" s="234"/>
      <c r="M345" s="234"/>
      <c r="N345" s="234"/>
      <c r="O345" s="234"/>
      <c r="P345" s="234"/>
      <c r="Q345" s="234"/>
      <c r="R345" s="234"/>
      <c r="S345" s="234"/>
      <c r="T345" s="234"/>
      <c r="U345" s="234"/>
      <c r="V345" s="234"/>
      <c r="W345" s="234"/>
      <c r="X345" s="234"/>
    </row>
    <row r="346" spans="1:24">
      <c r="A346" s="234"/>
      <c r="B346" s="234"/>
      <c r="C346" s="234"/>
      <c r="D346" s="239"/>
      <c r="E346" s="239"/>
      <c r="F346" s="239"/>
      <c r="G346" s="234"/>
      <c r="H346" s="234"/>
      <c r="I346" s="234"/>
      <c r="J346" s="234"/>
      <c r="K346" s="234"/>
      <c r="L346" s="234"/>
      <c r="M346" s="234"/>
      <c r="N346" s="234"/>
      <c r="O346" s="234"/>
      <c r="P346" s="234"/>
      <c r="Q346" s="234"/>
      <c r="R346" s="234"/>
      <c r="S346" s="234"/>
      <c r="T346" s="234"/>
      <c r="U346" s="234"/>
      <c r="V346" s="234"/>
      <c r="W346" s="234"/>
      <c r="X346" s="234"/>
    </row>
    <row r="347" spans="1:24">
      <c r="A347" s="234"/>
      <c r="B347" s="234"/>
      <c r="C347" s="234"/>
      <c r="D347" s="239"/>
      <c r="E347" s="239"/>
      <c r="F347" s="239"/>
      <c r="G347" s="234"/>
      <c r="H347" s="234"/>
      <c r="I347" s="234"/>
      <c r="J347" s="234"/>
      <c r="K347" s="234"/>
      <c r="L347" s="234"/>
      <c r="M347" s="234"/>
      <c r="N347" s="234"/>
      <c r="O347" s="234"/>
      <c r="P347" s="234"/>
      <c r="Q347" s="234"/>
      <c r="R347" s="234"/>
      <c r="S347" s="234"/>
      <c r="T347" s="234"/>
      <c r="U347" s="234"/>
      <c r="V347" s="234"/>
      <c r="W347" s="234"/>
      <c r="X347" s="234"/>
    </row>
    <row r="348" spans="1:24">
      <c r="A348" s="234"/>
      <c r="B348" s="234"/>
      <c r="C348" s="234"/>
      <c r="D348" s="239"/>
      <c r="E348" s="239"/>
      <c r="F348" s="239"/>
      <c r="G348" s="234"/>
      <c r="H348" s="234"/>
      <c r="I348" s="234"/>
      <c r="J348" s="234"/>
      <c r="K348" s="234"/>
      <c r="L348" s="234"/>
      <c r="M348" s="234"/>
      <c r="N348" s="234"/>
      <c r="O348" s="234"/>
      <c r="P348" s="234"/>
      <c r="Q348" s="234"/>
      <c r="R348" s="234"/>
      <c r="S348" s="234"/>
      <c r="T348" s="234"/>
      <c r="U348" s="234"/>
      <c r="V348" s="234"/>
      <c r="W348" s="234"/>
      <c r="X348" s="234"/>
    </row>
    <row r="349" spans="1:24">
      <c r="A349" s="234"/>
      <c r="B349" s="234"/>
      <c r="C349" s="234"/>
      <c r="D349" s="239"/>
      <c r="E349" s="239"/>
      <c r="F349" s="239"/>
      <c r="G349" s="234"/>
      <c r="H349" s="234"/>
      <c r="I349" s="234"/>
      <c r="J349" s="234"/>
      <c r="K349" s="234"/>
      <c r="L349" s="234"/>
      <c r="M349" s="234"/>
      <c r="N349" s="234"/>
      <c r="O349" s="234"/>
      <c r="P349" s="234"/>
      <c r="Q349" s="234"/>
      <c r="R349" s="234"/>
      <c r="S349" s="234"/>
      <c r="T349" s="234"/>
      <c r="U349" s="234"/>
      <c r="V349" s="234"/>
      <c r="W349" s="234"/>
      <c r="X349" s="234"/>
    </row>
    <row r="350" spans="1:24">
      <c r="A350" s="234"/>
      <c r="B350" s="234"/>
      <c r="C350" s="234"/>
      <c r="D350" s="239"/>
      <c r="E350" s="239"/>
      <c r="F350" s="239"/>
      <c r="G350" s="234"/>
      <c r="H350" s="234"/>
      <c r="I350" s="234"/>
      <c r="J350" s="234"/>
      <c r="K350" s="234"/>
      <c r="L350" s="234"/>
      <c r="M350" s="234"/>
      <c r="N350" s="234"/>
      <c r="O350" s="234"/>
      <c r="P350" s="234"/>
      <c r="Q350" s="234"/>
      <c r="R350" s="234"/>
      <c r="S350" s="234"/>
      <c r="T350" s="234"/>
      <c r="U350" s="234"/>
      <c r="V350" s="234"/>
      <c r="W350" s="234"/>
      <c r="X350" s="234"/>
    </row>
    <row r="351" spans="1:24">
      <c r="A351" s="234"/>
      <c r="B351" s="234"/>
      <c r="C351" s="234"/>
      <c r="D351" s="239"/>
      <c r="E351" s="239"/>
      <c r="F351" s="239"/>
      <c r="G351" s="234"/>
      <c r="H351" s="234"/>
      <c r="I351" s="234"/>
      <c r="J351" s="234"/>
      <c r="K351" s="234"/>
      <c r="L351" s="234"/>
      <c r="M351" s="234"/>
      <c r="N351" s="234"/>
      <c r="O351" s="234"/>
      <c r="P351" s="234"/>
      <c r="Q351" s="234"/>
      <c r="R351" s="234"/>
      <c r="S351" s="234"/>
      <c r="T351" s="234"/>
      <c r="U351" s="234"/>
      <c r="V351" s="234"/>
      <c r="W351" s="234"/>
      <c r="X351" s="234"/>
    </row>
    <row r="352" spans="1:24">
      <c r="A352" s="234"/>
      <c r="B352" s="234"/>
      <c r="C352" s="234"/>
      <c r="D352" s="239"/>
      <c r="E352" s="239"/>
      <c r="F352" s="239"/>
      <c r="G352" s="234"/>
      <c r="H352" s="234"/>
      <c r="I352" s="234"/>
      <c r="J352" s="234"/>
      <c r="K352" s="234"/>
      <c r="L352" s="234"/>
      <c r="M352" s="234"/>
      <c r="N352" s="234"/>
      <c r="O352" s="234"/>
      <c r="P352" s="234"/>
      <c r="Q352" s="234"/>
      <c r="R352" s="234"/>
      <c r="S352" s="234"/>
      <c r="T352" s="234"/>
      <c r="U352" s="234"/>
      <c r="V352" s="234"/>
      <c r="W352" s="234"/>
      <c r="X352" s="234"/>
    </row>
    <row r="353" spans="1:24">
      <c r="A353" s="234"/>
      <c r="B353" s="234"/>
      <c r="C353" s="234"/>
      <c r="D353" s="239"/>
      <c r="E353" s="239"/>
      <c r="F353" s="239"/>
      <c r="G353" s="234"/>
      <c r="H353" s="234"/>
      <c r="I353" s="234"/>
      <c r="J353" s="234"/>
      <c r="K353" s="234"/>
      <c r="L353" s="234"/>
      <c r="M353" s="234"/>
      <c r="N353" s="234"/>
      <c r="O353" s="234"/>
      <c r="P353" s="234"/>
      <c r="Q353" s="234"/>
      <c r="R353" s="234"/>
      <c r="S353" s="234"/>
      <c r="T353" s="234"/>
      <c r="U353" s="234"/>
      <c r="V353" s="234"/>
      <c r="W353" s="234"/>
      <c r="X353" s="234"/>
    </row>
    <row r="354" spans="1:24">
      <c r="A354" s="234"/>
      <c r="B354" s="234"/>
      <c r="C354" s="234"/>
      <c r="D354" s="239"/>
      <c r="E354" s="239"/>
      <c r="F354" s="239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234"/>
      <c r="X354" s="234"/>
    </row>
    <row r="355" spans="1:24">
      <c r="A355" s="234"/>
      <c r="B355" s="234"/>
      <c r="C355" s="234"/>
      <c r="D355" s="239"/>
      <c r="E355" s="239"/>
      <c r="F355" s="239"/>
      <c r="G355" s="234"/>
      <c r="H355" s="234"/>
      <c r="I355" s="234"/>
      <c r="J355" s="234"/>
      <c r="K355" s="234"/>
      <c r="L355" s="234"/>
      <c r="M355" s="234"/>
      <c r="N355" s="234"/>
      <c r="O355" s="234"/>
      <c r="P355" s="234"/>
      <c r="Q355" s="234"/>
      <c r="R355" s="234"/>
      <c r="S355" s="234"/>
      <c r="T355" s="234"/>
      <c r="U355" s="234"/>
      <c r="V355" s="234"/>
      <c r="W355" s="234"/>
      <c r="X355" s="234"/>
    </row>
    <row r="356" spans="1:24">
      <c r="A356" s="234"/>
      <c r="B356" s="234"/>
      <c r="C356" s="234"/>
      <c r="D356" s="239"/>
      <c r="E356" s="239"/>
      <c r="F356" s="239"/>
      <c r="G356" s="234"/>
      <c r="H356" s="234"/>
      <c r="I356" s="234"/>
      <c r="J356" s="234"/>
      <c r="K356" s="234"/>
      <c r="L356" s="234"/>
      <c r="M356" s="234"/>
      <c r="N356" s="234"/>
      <c r="O356" s="234"/>
      <c r="P356" s="234"/>
      <c r="Q356" s="234"/>
      <c r="R356" s="234"/>
      <c r="S356" s="234"/>
      <c r="T356" s="234"/>
      <c r="U356" s="234"/>
      <c r="V356" s="234"/>
      <c r="W356" s="234"/>
      <c r="X356" s="234"/>
    </row>
    <row r="357" spans="1:24">
      <c r="A357" s="234"/>
      <c r="B357" s="234"/>
      <c r="C357" s="234"/>
      <c r="D357" s="239"/>
      <c r="E357" s="239"/>
      <c r="F357" s="239"/>
      <c r="G357" s="234"/>
      <c r="H357" s="234"/>
      <c r="I357" s="234"/>
      <c r="J357" s="234"/>
      <c r="K357" s="234"/>
      <c r="L357" s="234"/>
      <c r="M357" s="234"/>
      <c r="N357" s="234"/>
      <c r="O357" s="234"/>
      <c r="P357" s="234"/>
      <c r="Q357" s="234"/>
      <c r="R357" s="234"/>
      <c r="S357" s="234"/>
      <c r="T357" s="234"/>
      <c r="U357" s="234"/>
      <c r="V357" s="234"/>
      <c r="W357" s="234"/>
      <c r="X357" s="234"/>
    </row>
    <row r="358" spans="1:24">
      <c r="A358" s="234"/>
      <c r="B358" s="234"/>
      <c r="C358" s="234"/>
      <c r="D358" s="239"/>
      <c r="E358" s="239"/>
      <c r="F358" s="239"/>
      <c r="G358" s="234"/>
      <c r="H358" s="234"/>
      <c r="I358" s="234"/>
      <c r="J358" s="234"/>
      <c r="K358" s="234"/>
      <c r="L358" s="234"/>
      <c r="M358" s="234"/>
      <c r="N358" s="234"/>
      <c r="O358" s="234"/>
      <c r="P358" s="234"/>
      <c r="Q358" s="234"/>
      <c r="R358" s="234"/>
      <c r="S358" s="234"/>
      <c r="T358" s="234"/>
      <c r="U358" s="234"/>
      <c r="V358" s="234"/>
      <c r="W358" s="234"/>
      <c r="X358" s="234"/>
    </row>
    <row r="359" spans="1:24">
      <c r="A359" s="234"/>
      <c r="B359" s="234"/>
      <c r="C359" s="234"/>
      <c r="D359" s="239"/>
      <c r="E359" s="239"/>
      <c r="F359" s="239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234"/>
      <c r="X359" s="234"/>
    </row>
    <row r="360" spans="1:24">
      <c r="A360" s="234"/>
      <c r="B360" s="234"/>
      <c r="C360" s="234"/>
      <c r="D360" s="239"/>
      <c r="E360" s="239"/>
      <c r="F360" s="239"/>
      <c r="G360" s="234"/>
      <c r="H360" s="234"/>
      <c r="I360" s="234"/>
      <c r="J360" s="234"/>
      <c r="K360" s="234"/>
      <c r="L360" s="234"/>
      <c r="M360" s="234"/>
      <c r="N360" s="234"/>
      <c r="O360" s="234"/>
      <c r="P360" s="234"/>
      <c r="Q360" s="234"/>
      <c r="R360" s="234"/>
      <c r="S360" s="234"/>
      <c r="T360" s="234"/>
      <c r="U360" s="234"/>
      <c r="V360" s="234"/>
      <c r="W360" s="234"/>
      <c r="X360" s="234"/>
    </row>
    <row r="361" spans="1:24">
      <c r="A361" s="234"/>
      <c r="B361" s="234"/>
      <c r="C361" s="234"/>
      <c r="D361" s="239"/>
      <c r="E361" s="239"/>
      <c r="F361" s="239"/>
      <c r="G361" s="234"/>
      <c r="H361" s="234"/>
      <c r="I361" s="234"/>
      <c r="J361" s="234"/>
      <c r="K361" s="234"/>
      <c r="L361" s="234"/>
      <c r="M361" s="234"/>
      <c r="N361" s="234"/>
      <c r="O361" s="234"/>
      <c r="P361" s="234"/>
      <c r="Q361" s="234"/>
      <c r="R361" s="234"/>
      <c r="S361" s="234"/>
      <c r="T361" s="234"/>
      <c r="U361" s="234"/>
      <c r="V361" s="234"/>
      <c r="W361" s="234"/>
      <c r="X361" s="234"/>
    </row>
    <row r="362" spans="1:24">
      <c r="A362" s="234"/>
      <c r="B362" s="234"/>
      <c r="C362" s="234"/>
      <c r="D362" s="239"/>
      <c r="E362" s="239"/>
      <c r="F362" s="239"/>
      <c r="G362" s="234"/>
      <c r="H362" s="234"/>
      <c r="I362" s="234"/>
      <c r="J362" s="234"/>
      <c r="K362" s="234"/>
      <c r="L362" s="234"/>
      <c r="M362" s="234"/>
      <c r="N362" s="234"/>
      <c r="O362" s="234"/>
      <c r="P362" s="234"/>
      <c r="Q362" s="234"/>
      <c r="R362" s="234"/>
      <c r="S362" s="234"/>
      <c r="T362" s="234"/>
      <c r="U362" s="234"/>
      <c r="V362" s="234"/>
      <c r="W362" s="234"/>
      <c r="X362" s="234"/>
    </row>
    <row r="363" spans="1:24">
      <c r="A363" s="234"/>
      <c r="B363" s="234"/>
      <c r="C363" s="234"/>
      <c r="D363" s="239"/>
      <c r="E363" s="239"/>
      <c r="F363" s="239"/>
      <c r="G363" s="234"/>
      <c r="H363" s="234"/>
      <c r="I363" s="234"/>
      <c r="J363" s="234"/>
      <c r="K363" s="234"/>
      <c r="L363" s="234"/>
      <c r="M363" s="234"/>
      <c r="N363" s="234"/>
      <c r="O363" s="234"/>
      <c r="P363" s="234"/>
      <c r="Q363" s="234"/>
      <c r="R363" s="234"/>
      <c r="S363" s="234"/>
      <c r="T363" s="234"/>
      <c r="U363" s="234"/>
      <c r="V363" s="234"/>
      <c r="W363" s="234"/>
      <c r="X363" s="234"/>
    </row>
    <row r="364" spans="1:24">
      <c r="A364" s="234"/>
      <c r="B364" s="234"/>
      <c r="C364" s="234"/>
      <c r="D364" s="239"/>
      <c r="E364" s="239"/>
      <c r="F364" s="239"/>
      <c r="G364" s="234"/>
      <c r="H364" s="234"/>
      <c r="I364" s="234"/>
      <c r="J364" s="234"/>
      <c r="K364" s="234"/>
      <c r="L364" s="234"/>
      <c r="M364" s="234"/>
      <c r="N364" s="234"/>
      <c r="O364" s="234"/>
      <c r="P364" s="234"/>
      <c r="Q364" s="234"/>
      <c r="R364" s="234"/>
      <c r="S364" s="234"/>
      <c r="T364" s="234"/>
      <c r="U364" s="234"/>
      <c r="V364" s="234"/>
      <c r="W364" s="234"/>
      <c r="X364" s="234"/>
    </row>
    <row r="365" spans="1:24">
      <c r="A365" s="234"/>
      <c r="B365" s="234"/>
      <c r="C365" s="234"/>
      <c r="D365" s="239"/>
      <c r="E365" s="239"/>
      <c r="F365" s="239"/>
      <c r="G365" s="234"/>
      <c r="H365" s="234"/>
      <c r="I365" s="234"/>
      <c r="J365" s="234"/>
      <c r="K365" s="234"/>
      <c r="L365" s="234"/>
      <c r="M365" s="234"/>
      <c r="N365" s="234"/>
      <c r="O365" s="234"/>
      <c r="P365" s="234"/>
      <c r="Q365" s="234"/>
      <c r="R365" s="234"/>
      <c r="S365" s="234"/>
      <c r="T365" s="234"/>
      <c r="U365" s="234"/>
      <c r="V365" s="234"/>
      <c r="W365" s="234"/>
      <c r="X365" s="234"/>
    </row>
    <row r="366" spans="1:24">
      <c r="A366" s="234"/>
      <c r="B366" s="234"/>
      <c r="C366" s="234"/>
      <c r="D366" s="239"/>
      <c r="E366" s="239"/>
      <c r="F366" s="239"/>
      <c r="G366" s="234"/>
      <c r="H366" s="234"/>
      <c r="I366" s="234"/>
      <c r="J366" s="234"/>
      <c r="K366" s="234"/>
      <c r="L366" s="234"/>
      <c r="M366" s="234"/>
      <c r="N366" s="234"/>
      <c r="O366" s="234"/>
      <c r="P366" s="234"/>
      <c r="Q366" s="234"/>
      <c r="R366" s="234"/>
      <c r="S366" s="234"/>
      <c r="T366" s="234"/>
      <c r="U366" s="234"/>
      <c r="V366" s="234"/>
      <c r="W366" s="234"/>
      <c r="X366" s="234"/>
    </row>
    <row r="367" spans="1:24">
      <c r="A367" s="234"/>
      <c r="B367" s="234"/>
      <c r="C367" s="234"/>
      <c r="D367" s="239"/>
      <c r="E367" s="239"/>
      <c r="F367" s="239"/>
      <c r="G367" s="234"/>
      <c r="H367" s="234"/>
      <c r="I367" s="234"/>
      <c r="J367" s="234"/>
      <c r="K367" s="234"/>
      <c r="L367" s="234"/>
      <c r="M367" s="234"/>
      <c r="N367" s="234"/>
      <c r="O367" s="234"/>
      <c r="P367" s="234"/>
      <c r="Q367" s="234"/>
      <c r="R367" s="234"/>
      <c r="S367" s="234"/>
      <c r="T367" s="234"/>
      <c r="U367" s="234"/>
      <c r="V367" s="234"/>
      <c r="W367" s="234"/>
      <c r="X367" s="234"/>
    </row>
    <row r="368" spans="1:24">
      <c r="A368" s="234"/>
      <c r="B368" s="234"/>
      <c r="C368" s="234"/>
      <c r="D368" s="239"/>
      <c r="E368" s="239"/>
      <c r="F368" s="239"/>
      <c r="G368" s="234"/>
      <c r="H368" s="234"/>
      <c r="I368" s="234"/>
      <c r="J368" s="234"/>
      <c r="K368" s="234"/>
      <c r="L368" s="234"/>
      <c r="M368" s="234"/>
      <c r="N368" s="234"/>
      <c r="O368" s="234"/>
      <c r="P368" s="234"/>
      <c r="Q368" s="234"/>
      <c r="R368" s="234"/>
      <c r="S368" s="234"/>
      <c r="T368" s="234"/>
      <c r="U368" s="234"/>
      <c r="V368" s="234"/>
      <c r="W368" s="234"/>
      <c r="X368" s="234"/>
    </row>
    <row r="369" spans="1:24">
      <c r="A369" s="234"/>
      <c r="B369" s="234"/>
      <c r="C369" s="234"/>
      <c r="D369" s="239"/>
      <c r="E369" s="239"/>
      <c r="F369" s="239"/>
      <c r="G369" s="234"/>
      <c r="H369" s="234"/>
      <c r="I369" s="234"/>
      <c r="J369" s="234"/>
      <c r="K369" s="234"/>
      <c r="L369" s="234"/>
      <c r="M369" s="234"/>
      <c r="N369" s="234"/>
      <c r="O369" s="234"/>
      <c r="P369" s="234"/>
      <c r="Q369" s="234"/>
      <c r="R369" s="234"/>
      <c r="S369" s="234"/>
      <c r="T369" s="234"/>
      <c r="U369" s="234"/>
      <c r="V369" s="234"/>
      <c r="W369" s="234"/>
      <c r="X369" s="234"/>
    </row>
    <row r="370" spans="1:24">
      <c r="A370" s="234"/>
      <c r="B370" s="234"/>
      <c r="C370" s="234"/>
      <c r="D370" s="239"/>
      <c r="E370" s="239"/>
      <c r="F370" s="239"/>
      <c r="G370" s="234"/>
      <c r="H370" s="234"/>
      <c r="I370" s="234"/>
      <c r="J370" s="234"/>
      <c r="K370" s="234"/>
      <c r="L370" s="234"/>
      <c r="M370" s="234"/>
      <c r="N370" s="234"/>
      <c r="O370" s="234"/>
      <c r="P370" s="234"/>
      <c r="Q370" s="234"/>
      <c r="R370" s="234"/>
      <c r="S370" s="234"/>
      <c r="T370" s="234"/>
      <c r="U370" s="234"/>
      <c r="V370" s="234"/>
      <c r="W370" s="234"/>
      <c r="X370" s="234"/>
    </row>
    <row r="371" spans="1:24">
      <c r="A371" s="234"/>
      <c r="B371" s="234"/>
      <c r="C371" s="234"/>
      <c r="D371" s="239"/>
      <c r="E371" s="239"/>
      <c r="F371" s="239"/>
      <c r="G371" s="234"/>
      <c r="H371" s="234"/>
      <c r="I371" s="234"/>
      <c r="J371" s="234"/>
      <c r="K371" s="234"/>
      <c r="L371" s="234"/>
      <c r="M371" s="234"/>
      <c r="N371" s="234"/>
      <c r="O371" s="234"/>
      <c r="P371" s="234"/>
      <c r="Q371" s="234"/>
      <c r="R371" s="234"/>
      <c r="S371" s="234"/>
      <c r="T371" s="234"/>
      <c r="U371" s="234"/>
      <c r="V371" s="234"/>
      <c r="W371" s="234"/>
      <c r="X371" s="234"/>
    </row>
    <row r="372" spans="1:24">
      <c r="A372" s="234"/>
      <c r="B372" s="234"/>
      <c r="C372" s="234"/>
      <c r="D372" s="239"/>
      <c r="E372" s="239"/>
      <c r="F372" s="239"/>
      <c r="G372" s="234"/>
      <c r="H372" s="234"/>
      <c r="I372" s="234"/>
      <c r="J372" s="234"/>
      <c r="K372" s="234"/>
      <c r="L372" s="234"/>
      <c r="M372" s="234"/>
      <c r="N372" s="234"/>
      <c r="O372" s="234"/>
      <c r="P372" s="234"/>
      <c r="Q372" s="234"/>
      <c r="R372" s="234"/>
      <c r="S372" s="234"/>
      <c r="T372" s="234"/>
      <c r="U372" s="234"/>
      <c r="V372" s="234"/>
      <c r="W372" s="234"/>
      <c r="X372" s="234"/>
    </row>
    <row r="373" spans="1:24">
      <c r="A373" s="234"/>
      <c r="B373" s="234"/>
      <c r="C373" s="234"/>
      <c r="D373" s="239"/>
      <c r="E373" s="239"/>
      <c r="F373" s="239"/>
      <c r="G373" s="234"/>
      <c r="H373" s="234"/>
      <c r="I373" s="234"/>
      <c r="J373" s="234"/>
      <c r="K373" s="234"/>
      <c r="L373" s="234"/>
      <c r="M373" s="234"/>
      <c r="N373" s="234"/>
      <c r="O373" s="234"/>
      <c r="P373" s="234"/>
      <c r="Q373" s="234"/>
      <c r="R373" s="234"/>
      <c r="S373" s="234"/>
      <c r="T373" s="234"/>
      <c r="U373" s="234"/>
      <c r="V373" s="234"/>
      <c r="W373" s="234"/>
      <c r="X373" s="234"/>
    </row>
    <row r="374" spans="1:24">
      <c r="A374" s="234"/>
      <c r="B374" s="234"/>
      <c r="C374" s="234"/>
      <c r="D374" s="239"/>
      <c r="E374" s="239"/>
      <c r="F374" s="239"/>
      <c r="G374" s="234"/>
      <c r="H374" s="234"/>
      <c r="I374" s="234"/>
      <c r="J374" s="234"/>
      <c r="K374" s="234"/>
      <c r="L374" s="234"/>
      <c r="M374" s="234"/>
      <c r="N374" s="234"/>
      <c r="O374" s="234"/>
      <c r="P374" s="234"/>
      <c r="Q374" s="234"/>
      <c r="R374" s="234"/>
      <c r="S374" s="234"/>
      <c r="T374" s="234"/>
      <c r="U374" s="234"/>
      <c r="V374" s="234"/>
      <c r="W374" s="234"/>
      <c r="X374" s="234"/>
    </row>
    <row r="375" spans="1:24">
      <c r="A375" s="234"/>
      <c r="B375" s="234"/>
      <c r="C375" s="234"/>
      <c r="D375" s="239"/>
      <c r="E375" s="239"/>
      <c r="F375" s="239"/>
      <c r="G375" s="234"/>
      <c r="H375" s="234"/>
      <c r="I375" s="234"/>
      <c r="J375" s="234"/>
      <c r="K375" s="234"/>
      <c r="L375" s="234"/>
      <c r="M375" s="234"/>
      <c r="N375" s="234"/>
      <c r="O375" s="234"/>
      <c r="P375" s="234"/>
      <c r="Q375" s="234"/>
      <c r="R375" s="234"/>
      <c r="S375" s="234"/>
      <c r="T375" s="234"/>
      <c r="U375" s="234"/>
      <c r="V375" s="234"/>
      <c r="W375" s="234"/>
      <c r="X375" s="234"/>
    </row>
    <row r="376" spans="1:24">
      <c r="A376" s="234"/>
      <c r="B376" s="234"/>
      <c r="C376" s="234"/>
      <c r="D376" s="239"/>
      <c r="E376" s="239"/>
      <c r="F376" s="239"/>
      <c r="G376" s="234"/>
      <c r="H376" s="234"/>
      <c r="I376" s="234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</row>
    <row r="377" spans="1:24">
      <c r="A377" s="234"/>
      <c r="B377" s="234"/>
      <c r="C377" s="234"/>
      <c r="D377" s="239"/>
      <c r="E377" s="239"/>
      <c r="F377" s="239"/>
      <c r="G377" s="234"/>
      <c r="H377" s="234"/>
      <c r="I377" s="234"/>
      <c r="J377" s="234"/>
      <c r="K377" s="234"/>
      <c r="L377" s="234"/>
      <c r="M377" s="234"/>
      <c r="N377" s="234"/>
      <c r="O377" s="234"/>
      <c r="P377" s="234"/>
      <c r="Q377" s="234"/>
      <c r="R377" s="234"/>
      <c r="S377" s="234"/>
      <c r="T377" s="234"/>
      <c r="U377" s="234"/>
      <c r="V377" s="234"/>
      <c r="W377" s="234"/>
      <c r="X377" s="234"/>
    </row>
    <row r="378" spans="1:24">
      <c r="A378" s="234"/>
      <c r="B378" s="234"/>
      <c r="C378" s="234"/>
      <c r="D378" s="239"/>
      <c r="E378" s="239"/>
      <c r="F378" s="239"/>
      <c r="G378" s="234"/>
      <c r="H378" s="234"/>
      <c r="I378" s="234"/>
      <c r="J378" s="234"/>
      <c r="K378" s="234"/>
      <c r="L378" s="234"/>
      <c r="M378" s="234"/>
      <c r="N378" s="234"/>
      <c r="O378" s="234"/>
      <c r="P378" s="234"/>
      <c r="Q378" s="234"/>
      <c r="R378" s="234"/>
      <c r="S378" s="234"/>
      <c r="T378" s="234"/>
      <c r="U378" s="234"/>
      <c r="V378" s="234"/>
      <c r="W378" s="234"/>
      <c r="X378" s="234"/>
    </row>
    <row r="379" spans="1:24">
      <c r="A379" s="234"/>
      <c r="B379" s="234"/>
      <c r="C379" s="234"/>
      <c r="D379" s="239"/>
      <c r="E379" s="239"/>
      <c r="F379" s="239"/>
      <c r="G379" s="234"/>
      <c r="H379" s="234"/>
      <c r="I379" s="234"/>
      <c r="J379" s="234"/>
      <c r="K379" s="234"/>
      <c r="L379" s="234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4"/>
      <c r="X379" s="234"/>
    </row>
    <row r="380" spans="1:24">
      <c r="A380" s="234"/>
      <c r="B380" s="234"/>
      <c r="C380" s="234"/>
      <c r="D380" s="239"/>
      <c r="E380" s="239"/>
      <c r="F380" s="239"/>
      <c r="G380" s="234"/>
      <c r="H380" s="234"/>
      <c r="I380" s="234"/>
      <c r="J380" s="234"/>
      <c r="K380" s="234"/>
      <c r="L380" s="234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4"/>
    </row>
    <row r="381" spans="1:24">
      <c r="A381" s="234"/>
      <c r="B381" s="234"/>
      <c r="C381" s="234"/>
      <c r="D381" s="239"/>
      <c r="E381" s="239"/>
      <c r="F381" s="239"/>
      <c r="G381" s="234"/>
      <c r="H381" s="234"/>
      <c r="I381" s="234"/>
      <c r="J381" s="234"/>
      <c r="K381" s="234"/>
      <c r="L381" s="234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</row>
    <row r="382" spans="1:24">
      <c r="A382" s="234"/>
      <c r="B382" s="234"/>
      <c r="C382" s="234"/>
      <c r="D382" s="239"/>
      <c r="E382" s="239"/>
      <c r="F382" s="239"/>
      <c r="G382" s="234"/>
      <c r="H382" s="234"/>
      <c r="I382" s="234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</row>
    <row r="383" spans="1:24">
      <c r="A383" s="234"/>
      <c r="B383" s="234"/>
      <c r="C383" s="234"/>
      <c r="D383" s="239"/>
      <c r="E383" s="239"/>
      <c r="F383" s="239"/>
      <c r="G383" s="234"/>
      <c r="H383" s="234"/>
      <c r="I383" s="234"/>
      <c r="J383" s="234"/>
      <c r="K383" s="234"/>
      <c r="L383" s="234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</row>
    <row r="384" spans="1:24">
      <c r="A384" s="234"/>
      <c r="B384" s="234"/>
      <c r="C384" s="234"/>
      <c r="D384" s="239"/>
      <c r="E384" s="239"/>
      <c r="F384" s="239"/>
      <c r="G384" s="234"/>
      <c r="H384" s="234"/>
      <c r="I384" s="234"/>
      <c r="J384" s="234"/>
      <c r="K384" s="234"/>
      <c r="L384" s="234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</row>
    <row r="385" spans="1:24">
      <c r="A385" s="234"/>
      <c r="B385" s="234"/>
      <c r="C385" s="234"/>
      <c r="D385" s="239"/>
      <c r="E385" s="239"/>
      <c r="F385" s="239"/>
      <c r="G385" s="234"/>
      <c r="H385" s="234"/>
      <c r="I385" s="234"/>
      <c r="J385" s="234"/>
      <c r="K385" s="234"/>
      <c r="L385" s="234"/>
      <c r="M385" s="234"/>
      <c r="N385" s="234"/>
      <c r="O385" s="234"/>
      <c r="P385" s="234"/>
      <c r="Q385" s="234"/>
      <c r="R385" s="234"/>
      <c r="S385" s="234"/>
      <c r="T385" s="234"/>
      <c r="U385" s="234"/>
      <c r="V385" s="234"/>
      <c r="W385" s="234"/>
      <c r="X385" s="234"/>
    </row>
    <row r="386" spans="1:24">
      <c r="A386" s="234"/>
      <c r="B386" s="234"/>
      <c r="C386" s="234"/>
      <c r="D386" s="239"/>
      <c r="E386" s="239"/>
      <c r="F386" s="239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234"/>
      <c r="X386" s="234"/>
    </row>
    <row r="387" spans="1:24">
      <c r="A387" s="234"/>
      <c r="B387" s="234"/>
      <c r="C387" s="234"/>
      <c r="D387" s="239"/>
      <c r="E387" s="239"/>
      <c r="F387" s="239"/>
      <c r="G387" s="234"/>
      <c r="H387" s="234"/>
      <c r="I387" s="234"/>
      <c r="J387" s="234"/>
      <c r="K387" s="234"/>
      <c r="L387" s="234"/>
      <c r="M387" s="234"/>
      <c r="N387" s="234"/>
      <c r="O387" s="234"/>
      <c r="P387" s="234"/>
      <c r="Q387" s="234"/>
      <c r="R387" s="234"/>
      <c r="S387" s="234"/>
      <c r="T387" s="234"/>
      <c r="U387" s="234"/>
      <c r="V387" s="234"/>
      <c r="W387" s="234"/>
      <c r="X387" s="234"/>
    </row>
    <row r="388" spans="1:24">
      <c r="A388" s="234"/>
      <c r="B388" s="234"/>
      <c r="C388" s="234"/>
      <c r="D388" s="239"/>
      <c r="E388" s="239"/>
      <c r="F388" s="239"/>
      <c r="G388" s="234"/>
      <c r="H388" s="234"/>
      <c r="I388" s="234"/>
      <c r="J388" s="234"/>
      <c r="K388" s="234"/>
      <c r="L388" s="234"/>
      <c r="M388" s="234"/>
      <c r="N388" s="234"/>
      <c r="O388" s="234"/>
      <c r="P388" s="234"/>
      <c r="Q388" s="234"/>
      <c r="R388" s="234"/>
      <c r="S388" s="234"/>
      <c r="T388" s="234"/>
      <c r="U388" s="234"/>
      <c r="V388" s="234"/>
      <c r="W388" s="234"/>
      <c r="X388" s="234"/>
    </row>
    <row r="389" spans="1:24">
      <c r="A389" s="234"/>
      <c r="B389" s="234"/>
      <c r="C389" s="234"/>
      <c r="D389" s="239"/>
      <c r="E389" s="239"/>
      <c r="F389" s="239"/>
      <c r="G389" s="234"/>
      <c r="H389" s="234"/>
      <c r="I389" s="234"/>
      <c r="J389" s="234"/>
      <c r="K389" s="234"/>
      <c r="L389" s="234"/>
      <c r="M389" s="234"/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</row>
    <row r="390" spans="1:24">
      <c r="A390" s="234"/>
      <c r="B390" s="234"/>
      <c r="C390" s="234"/>
      <c r="D390" s="239"/>
      <c r="E390" s="239"/>
      <c r="F390" s="239"/>
      <c r="G390" s="234"/>
      <c r="H390" s="234"/>
      <c r="I390" s="234"/>
      <c r="J390" s="234"/>
      <c r="K390" s="234"/>
      <c r="L390" s="234"/>
      <c r="M390" s="234"/>
      <c r="N390" s="234"/>
      <c r="O390" s="234"/>
      <c r="P390" s="234"/>
      <c r="Q390" s="234"/>
      <c r="R390" s="234"/>
      <c r="S390" s="234"/>
      <c r="T390" s="234"/>
      <c r="U390" s="234"/>
      <c r="V390" s="234"/>
      <c r="W390" s="234"/>
      <c r="X390" s="234"/>
    </row>
    <row r="391" spans="1:24">
      <c r="A391" s="234"/>
      <c r="B391" s="234"/>
      <c r="C391" s="234"/>
      <c r="D391" s="239"/>
      <c r="E391" s="239"/>
      <c r="F391" s="239"/>
      <c r="G391" s="234"/>
      <c r="H391" s="234"/>
      <c r="I391" s="234"/>
      <c r="J391" s="234"/>
      <c r="K391" s="234"/>
      <c r="L391" s="234"/>
      <c r="M391" s="234"/>
      <c r="N391" s="234"/>
      <c r="O391" s="234"/>
      <c r="P391" s="234"/>
      <c r="Q391" s="234"/>
      <c r="R391" s="234"/>
      <c r="S391" s="234"/>
      <c r="T391" s="234"/>
      <c r="U391" s="234"/>
      <c r="V391" s="234"/>
      <c r="W391" s="234"/>
      <c r="X391" s="234"/>
    </row>
    <row r="392" spans="1:24">
      <c r="A392" s="234"/>
      <c r="B392" s="234"/>
      <c r="C392" s="234"/>
      <c r="D392" s="239"/>
      <c r="E392" s="239"/>
      <c r="F392" s="239"/>
      <c r="G392" s="234"/>
      <c r="H392" s="234"/>
      <c r="I392" s="234"/>
      <c r="J392" s="234"/>
      <c r="K392" s="234"/>
      <c r="L392" s="234"/>
      <c r="M392" s="234"/>
      <c r="N392" s="234"/>
      <c r="O392" s="234"/>
      <c r="P392" s="234"/>
      <c r="Q392" s="234"/>
      <c r="R392" s="234"/>
      <c r="S392" s="234"/>
      <c r="T392" s="234"/>
      <c r="U392" s="234"/>
      <c r="V392" s="234"/>
      <c r="W392" s="234"/>
      <c r="X392" s="234"/>
    </row>
    <row r="393" spans="1:24">
      <c r="A393" s="234"/>
      <c r="B393" s="234"/>
      <c r="C393" s="234"/>
      <c r="D393" s="239"/>
      <c r="E393" s="239"/>
      <c r="F393" s="239"/>
      <c r="G393" s="234"/>
      <c r="H393" s="234"/>
      <c r="I393" s="234"/>
      <c r="J393" s="234"/>
      <c r="K393" s="234"/>
      <c r="L393" s="234"/>
      <c r="M393" s="234"/>
      <c r="N393" s="234"/>
      <c r="O393" s="234"/>
      <c r="P393" s="234"/>
      <c r="Q393" s="234"/>
      <c r="R393" s="234"/>
      <c r="S393" s="234"/>
      <c r="T393" s="234"/>
      <c r="U393" s="234"/>
      <c r="V393" s="234"/>
      <c r="W393" s="234"/>
      <c r="X393" s="234"/>
    </row>
    <row r="394" spans="1:24">
      <c r="A394" s="234"/>
      <c r="B394" s="234"/>
      <c r="C394" s="234"/>
      <c r="D394" s="239"/>
      <c r="E394" s="239"/>
      <c r="F394" s="239"/>
      <c r="G394" s="234"/>
      <c r="H394" s="234"/>
      <c r="I394" s="234"/>
      <c r="J394" s="234"/>
      <c r="K394" s="234"/>
      <c r="L394" s="234"/>
      <c r="M394" s="234"/>
      <c r="N394" s="234"/>
      <c r="O394" s="234"/>
      <c r="P394" s="234"/>
      <c r="Q394" s="234"/>
      <c r="R394" s="234"/>
      <c r="S394" s="234"/>
      <c r="T394" s="234"/>
      <c r="U394" s="234"/>
      <c r="V394" s="234"/>
      <c r="W394" s="234"/>
      <c r="X394" s="234"/>
    </row>
    <row r="395" spans="1:24">
      <c r="A395" s="234"/>
      <c r="B395" s="234"/>
      <c r="C395" s="234"/>
      <c r="D395" s="239"/>
      <c r="E395" s="239"/>
      <c r="F395" s="239"/>
      <c r="G395" s="234"/>
      <c r="H395" s="234"/>
      <c r="I395" s="234"/>
      <c r="J395" s="234"/>
      <c r="K395" s="234"/>
      <c r="L395" s="234"/>
      <c r="M395" s="234"/>
      <c r="N395" s="234"/>
      <c r="O395" s="234"/>
      <c r="P395" s="234"/>
      <c r="Q395" s="234"/>
      <c r="R395" s="234"/>
      <c r="S395" s="234"/>
      <c r="T395" s="234"/>
      <c r="U395" s="234"/>
      <c r="V395" s="234"/>
      <c r="W395" s="234"/>
      <c r="X395" s="234"/>
    </row>
    <row r="396" spans="1:24">
      <c r="A396" s="234"/>
      <c r="B396" s="234"/>
      <c r="C396" s="234"/>
      <c r="D396" s="239"/>
      <c r="E396" s="239"/>
      <c r="F396" s="239"/>
      <c r="G396" s="234"/>
      <c r="H396" s="234"/>
      <c r="I396" s="234"/>
      <c r="J396" s="234"/>
      <c r="K396" s="234"/>
      <c r="L396" s="234"/>
      <c r="M396" s="234"/>
      <c r="N396" s="234"/>
      <c r="O396" s="234"/>
      <c r="P396" s="234"/>
      <c r="Q396" s="234"/>
      <c r="R396" s="234"/>
      <c r="S396" s="234"/>
      <c r="T396" s="234"/>
      <c r="U396" s="234"/>
      <c r="V396" s="234"/>
      <c r="W396" s="234"/>
      <c r="X396" s="234"/>
    </row>
    <row r="397" spans="1:24">
      <c r="A397" s="234"/>
      <c r="B397" s="234"/>
      <c r="C397" s="234"/>
      <c r="D397" s="239"/>
      <c r="E397" s="239"/>
      <c r="F397" s="239"/>
      <c r="G397" s="234"/>
      <c r="H397" s="234"/>
      <c r="I397" s="234"/>
      <c r="J397" s="234"/>
      <c r="K397" s="234"/>
      <c r="L397" s="234"/>
      <c r="M397" s="234"/>
      <c r="N397" s="234"/>
      <c r="O397" s="234"/>
      <c r="P397" s="234"/>
      <c r="Q397" s="234"/>
      <c r="R397" s="234"/>
      <c r="S397" s="234"/>
      <c r="T397" s="234"/>
      <c r="U397" s="234"/>
      <c r="V397" s="234"/>
      <c r="W397" s="234"/>
      <c r="X397" s="234"/>
    </row>
    <row r="398" spans="1:24">
      <c r="A398" s="234"/>
      <c r="B398" s="234"/>
      <c r="C398" s="234"/>
      <c r="D398" s="239"/>
      <c r="E398" s="239"/>
      <c r="F398" s="239"/>
      <c r="G398" s="234"/>
      <c r="H398" s="234"/>
      <c r="I398" s="234"/>
      <c r="J398" s="234"/>
      <c r="K398" s="234"/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</row>
    <row r="399" spans="1:24">
      <c r="A399" s="234"/>
      <c r="B399" s="234"/>
      <c r="C399" s="234"/>
      <c r="D399" s="239"/>
      <c r="E399" s="239"/>
      <c r="F399" s="239"/>
      <c r="G399" s="234"/>
      <c r="H399" s="234"/>
      <c r="I399" s="234"/>
      <c r="J399" s="234"/>
      <c r="K399" s="234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</row>
    <row r="400" spans="1:24">
      <c r="A400" s="234"/>
      <c r="B400" s="234"/>
      <c r="C400" s="234"/>
      <c r="D400" s="239"/>
      <c r="E400" s="239"/>
      <c r="F400" s="239"/>
      <c r="G400" s="234"/>
      <c r="H400" s="234"/>
      <c r="I400" s="234"/>
      <c r="J400" s="234"/>
      <c r="K400" s="234"/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</row>
    <row r="401" spans="1:24">
      <c r="A401" s="234"/>
      <c r="B401" s="234"/>
      <c r="C401" s="234"/>
      <c r="D401" s="239"/>
      <c r="E401" s="239"/>
      <c r="F401" s="239"/>
      <c r="G401" s="234"/>
      <c r="H401" s="234"/>
      <c r="I401" s="234"/>
      <c r="J401" s="234"/>
      <c r="K401" s="234"/>
      <c r="L401" s="234"/>
      <c r="M401" s="234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</row>
    <row r="402" spans="1:24">
      <c r="A402" s="234"/>
      <c r="B402" s="234"/>
      <c r="C402" s="234"/>
      <c r="D402" s="239"/>
      <c r="E402" s="239"/>
      <c r="F402" s="239"/>
      <c r="G402" s="234"/>
      <c r="H402" s="234"/>
      <c r="I402" s="234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</row>
    <row r="403" spans="1:24">
      <c r="A403" s="234"/>
      <c r="B403" s="234"/>
      <c r="C403" s="234"/>
      <c r="D403" s="239"/>
      <c r="E403" s="239"/>
      <c r="F403" s="239"/>
      <c r="G403" s="234"/>
      <c r="H403" s="234"/>
      <c r="I403" s="234"/>
      <c r="J403" s="234"/>
      <c r="K403" s="234"/>
      <c r="L403" s="234"/>
      <c r="M403" s="234"/>
      <c r="N403" s="234"/>
      <c r="O403" s="234"/>
      <c r="P403" s="234"/>
      <c r="Q403" s="234"/>
      <c r="R403" s="234"/>
      <c r="S403" s="234"/>
      <c r="T403" s="234"/>
      <c r="U403" s="234"/>
      <c r="V403" s="234"/>
      <c r="W403" s="234"/>
      <c r="X403" s="234"/>
    </row>
    <row r="404" spans="1:24">
      <c r="A404" s="234"/>
      <c r="B404" s="234"/>
      <c r="C404" s="234"/>
      <c r="D404" s="239"/>
      <c r="E404" s="239"/>
      <c r="F404" s="239"/>
      <c r="G404" s="234"/>
      <c r="H404" s="234"/>
      <c r="I404" s="234"/>
      <c r="J404" s="234"/>
      <c r="K404" s="234"/>
      <c r="L404" s="234"/>
      <c r="M404" s="234"/>
      <c r="N404" s="234"/>
      <c r="O404" s="234"/>
      <c r="P404" s="234"/>
      <c r="Q404" s="234"/>
      <c r="R404" s="234"/>
      <c r="S404" s="234"/>
      <c r="T404" s="234"/>
      <c r="U404" s="234"/>
      <c r="V404" s="234"/>
      <c r="W404" s="234"/>
      <c r="X404" s="234"/>
    </row>
    <row r="405" spans="1:24">
      <c r="A405" s="234"/>
      <c r="B405" s="234"/>
      <c r="C405" s="234"/>
      <c r="D405" s="239"/>
      <c r="E405" s="239"/>
      <c r="F405" s="239"/>
      <c r="G405" s="234"/>
      <c r="H405" s="234"/>
      <c r="I405" s="234"/>
      <c r="J405" s="234"/>
      <c r="K405" s="234"/>
      <c r="L405" s="234"/>
      <c r="M405" s="234"/>
      <c r="N405" s="234"/>
      <c r="O405" s="234"/>
      <c r="P405" s="234"/>
      <c r="Q405" s="234"/>
      <c r="R405" s="234"/>
      <c r="S405" s="234"/>
      <c r="T405" s="234"/>
      <c r="U405" s="234"/>
      <c r="V405" s="234"/>
      <c r="W405" s="234"/>
      <c r="X405" s="234"/>
    </row>
    <row r="406" spans="1:24">
      <c r="A406" s="234"/>
      <c r="B406" s="234"/>
      <c r="C406" s="234"/>
      <c r="D406" s="239"/>
      <c r="E406" s="239"/>
      <c r="F406" s="239"/>
      <c r="G406" s="234"/>
      <c r="H406" s="234"/>
      <c r="I406" s="234"/>
      <c r="J406" s="234"/>
      <c r="K406" s="234"/>
      <c r="L406" s="234"/>
      <c r="M406" s="234"/>
      <c r="N406" s="234"/>
      <c r="O406" s="234"/>
      <c r="P406" s="234"/>
      <c r="Q406" s="234"/>
      <c r="R406" s="234"/>
      <c r="S406" s="234"/>
      <c r="T406" s="234"/>
      <c r="U406" s="234"/>
      <c r="V406" s="234"/>
      <c r="W406" s="234"/>
      <c r="X406" s="234"/>
    </row>
    <row r="407" spans="1:24">
      <c r="A407" s="234"/>
      <c r="B407" s="234"/>
      <c r="C407" s="234"/>
      <c r="D407" s="239"/>
      <c r="E407" s="239"/>
      <c r="F407" s="239"/>
      <c r="G407" s="234"/>
      <c r="H407" s="234"/>
      <c r="I407" s="234"/>
      <c r="J407" s="234"/>
      <c r="K407" s="234"/>
      <c r="L407" s="234"/>
      <c r="M407" s="234"/>
      <c r="N407" s="234"/>
      <c r="O407" s="234"/>
      <c r="P407" s="234"/>
      <c r="Q407" s="234"/>
      <c r="R407" s="234"/>
      <c r="S407" s="234"/>
      <c r="T407" s="234"/>
      <c r="U407" s="234"/>
      <c r="V407" s="234"/>
      <c r="W407" s="234"/>
      <c r="X407" s="234"/>
    </row>
    <row r="408" spans="1:24">
      <c r="A408" s="234"/>
      <c r="B408" s="234"/>
      <c r="C408" s="234"/>
      <c r="D408" s="239"/>
      <c r="E408" s="239"/>
      <c r="F408" s="239"/>
      <c r="G408" s="234"/>
      <c r="H408" s="234"/>
      <c r="I408" s="234"/>
      <c r="J408" s="234"/>
      <c r="K408" s="234"/>
      <c r="L408" s="234"/>
      <c r="M408" s="234"/>
      <c r="N408" s="234"/>
      <c r="O408" s="234"/>
      <c r="P408" s="234"/>
      <c r="Q408" s="234"/>
      <c r="R408" s="234"/>
      <c r="S408" s="234"/>
      <c r="T408" s="234"/>
      <c r="U408" s="234"/>
      <c r="V408" s="234"/>
      <c r="W408" s="234"/>
      <c r="X408" s="234"/>
    </row>
    <row r="409" spans="1:24">
      <c r="A409" s="234"/>
      <c r="B409" s="234"/>
      <c r="C409" s="234"/>
      <c r="D409" s="239"/>
      <c r="E409" s="239"/>
      <c r="F409" s="239"/>
      <c r="G409" s="234"/>
      <c r="H409" s="234"/>
      <c r="I409" s="234"/>
      <c r="J409" s="234"/>
      <c r="K409" s="234"/>
      <c r="L409" s="234"/>
      <c r="M409" s="234"/>
      <c r="N409" s="234"/>
      <c r="O409" s="234"/>
      <c r="P409" s="234"/>
      <c r="Q409" s="234"/>
      <c r="R409" s="234"/>
      <c r="S409" s="234"/>
      <c r="T409" s="234"/>
      <c r="U409" s="234"/>
      <c r="V409" s="234"/>
      <c r="W409" s="234"/>
      <c r="X409" s="234"/>
    </row>
    <row r="410" spans="1:24">
      <c r="A410" s="234"/>
      <c r="B410" s="234"/>
      <c r="C410" s="234"/>
      <c r="D410" s="239"/>
      <c r="E410" s="239"/>
      <c r="F410" s="239"/>
      <c r="G410" s="234"/>
      <c r="H410" s="234"/>
      <c r="I410" s="234"/>
      <c r="J410" s="234"/>
      <c r="K410" s="234"/>
      <c r="L410" s="234"/>
      <c r="M410" s="234"/>
      <c r="N410" s="234"/>
      <c r="O410" s="234"/>
      <c r="P410" s="234"/>
      <c r="Q410" s="234"/>
      <c r="R410" s="234"/>
      <c r="S410" s="234"/>
      <c r="T410" s="234"/>
      <c r="U410" s="234"/>
      <c r="V410" s="234"/>
      <c r="W410" s="234"/>
      <c r="X410" s="234"/>
    </row>
    <row r="411" spans="1:24">
      <c r="A411" s="234"/>
      <c r="B411" s="234"/>
      <c r="C411" s="234"/>
      <c r="D411" s="239"/>
      <c r="E411" s="239"/>
      <c r="F411" s="239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</row>
    <row r="412" spans="1:24">
      <c r="A412" s="234"/>
      <c r="B412" s="234"/>
      <c r="C412" s="234"/>
      <c r="D412" s="239"/>
      <c r="E412" s="239"/>
      <c r="F412" s="239"/>
      <c r="G412" s="234"/>
      <c r="H412" s="234"/>
      <c r="I412" s="234"/>
      <c r="J412" s="234"/>
      <c r="K412" s="234"/>
      <c r="L412" s="234"/>
      <c r="M412" s="234"/>
      <c r="N412" s="234"/>
      <c r="O412" s="234"/>
      <c r="P412" s="234"/>
      <c r="Q412" s="234"/>
      <c r="R412" s="234"/>
      <c r="S412" s="234"/>
      <c r="T412" s="234"/>
      <c r="U412" s="234"/>
      <c r="V412" s="234"/>
      <c r="W412" s="234"/>
      <c r="X412" s="234"/>
    </row>
    <row r="413" spans="1:24">
      <c r="A413" s="234"/>
      <c r="B413" s="234"/>
      <c r="C413" s="234"/>
      <c r="D413" s="239"/>
      <c r="E413" s="239"/>
      <c r="F413" s="239"/>
      <c r="G413" s="234"/>
      <c r="H413" s="234"/>
      <c r="I413" s="234"/>
      <c r="J413" s="234"/>
      <c r="K413" s="234"/>
      <c r="L413" s="234"/>
      <c r="M413" s="234"/>
      <c r="N413" s="234"/>
      <c r="O413" s="234"/>
      <c r="P413" s="234"/>
      <c r="Q413" s="234"/>
      <c r="R413" s="234"/>
      <c r="S413" s="234"/>
      <c r="T413" s="234"/>
      <c r="U413" s="234"/>
      <c r="V413" s="234"/>
      <c r="W413" s="234"/>
      <c r="X413" s="234"/>
    </row>
    <row r="414" spans="1:24">
      <c r="A414" s="234"/>
      <c r="B414" s="234"/>
      <c r="C414" s="234"/>
      <c r="D414" s="239"/>
      <c r="E414" s="239"/>
      <c r="F414" s="239"/>
      <c r="G414" s="234"/>
      <c r="H414" s="234"/>
      <c r="I414" s="234"/>
      <c r="J414" s="234"/>
      <c r="K414" s="234"/>
      <c r="L414" s="234"/>
      <c r="M414" s="234"/>
      <c r="N414" s="234"/>
      <c r="O414" s="234"/>
      <c r="P414" s="234"/>
      <c r="Q414" s="234"/>
      <c r="R414" s="234"/>
      <c r="S414" s="234"/>
      <c r="T414" s="234"/>
      <c r="U414" s="234"/>
      <c r="V414" s="234"/>
      <c r="W414" s="234"/>
      <c r="X414" s="234"/>
    </row>
    <row r="415" spans="1:24">
      <c r="A415" s="234"/>
      <c r="B415" s="234"/>
      <c r="C415" s="234"/>
      <c r="D415" s="239"/>
      <c r="E415" s="239"/>
      <c r="F415" s="239"/>
      <c r="G415" s="234"/>
      <c r="H415" s="234"/>
      <c r="I415" s="234"/>
      <c r="J415" s="234"/>
      <c r="K415" s="234"/>
      <c r="L415" s="234"/>
      <c r="M415" s="234"/>
      <c r="N415" s="234"/>
      <c r="O415" s="234"/>
      <c r="P415" s="234"/>
      <c r="Q415" s="234"/>
      <c r="R415" s="234"/>
      <c r="S415" s="234"/>
      <c r="T415" s="234"/>
      <c r="U415" s="234"/>
      <c r="V415" s="234"/>
      <c r="W415" s="234"/>
      <c r="X415" s="234"/>
    </row>
    <row r="416" spans="1:24">
      <c r="A416" s="234"/>
      <c r="B416" s="234"/>
      <c r="C416" s="234"/>
      <c r="D416" s="239"/>
      <c r="E416" s="239"/>
      <c r="F416" s="239"/>
      <c r="G416" s="234"/>
      <c r="H416" s="234"/>
      <c r="I416" s="234"/>
      <c r="J416" s="234"/>
      <c r="K416" s="234"/>
      <c r="L416" s="234"/>
      <c r="M416" s="234"/>
      <c r="N416" s="234"/>
      <c r="O416" s="234"/>
      <c r="P416" s="234"/>
      <c r="Q416" s="234"/>
      <c r="R416" s="234"/>
      <c r="S416" s="234"/>
      <c r="T416" s="234"/>
      <c r="U416" s="234"/>
      <c r="V416" s="234"/>
      <c r="W416" s="234"/>
      <c r="X416" s="234"/>
    </row>
    <row r="417" spans="1:24">
      <c r="A417" s="234"/>
      <c r="B417" s="234"/>
      <c r="C417" s="234"/>
      <c r="D417" s="239"/>
      <c r="E417" s="239"/>
      <c r="F417" s="239"/>
      <c r="G417" s="234"/>
      <c r="H417" s="234"/>
      <c r="I417" s="234"/>
      <c r="J417" s="234"/>
      <c r="K417" s="234"/>
      <c r="L417" s="234"/>
      <c r="M417" s="234"/>
      <c r="N417" s="234"/>
      <c r="O417" s="234"/>
      <c r="P417" s="234"/>
      <c r="Q417" s="234"/>
      <c r="R417" s="234"/>
      <c r="S417" s="234"/>
      <c r="T417" s="234"/>
      <c r="U417" s="234"/>
      <c r="V417" s="234"/>
      <c r="W417" s="234"/>
      <c r="X417" s="234"/>
    </row>
    <row r="418" spans="1:24">
      <c r="A418" s="234"/>
      <c r="B418" s="234"/>
      <c r="C418" s="234"/>
      <c r="D418" s="239"/>
      <c r="E418" s="239"/>
      <c r="F418" s="239"/>
      <c r="G418" s="234"/>
      <c r="H418" s="234"/>
      <c r="I418" s="234"/>
      <c r="J418" s="234"/>
      <c r="K418" s="234"/>
      <c r="L418" s="234"/>
      <c r="M418" s="234"/>
      <c r="N418" s="234"/>
      <c r="O418" s="234"/>
      <c r="P418" s="234"/>
      <c r="Q418" s="234"/>
      <c r="R418" s="234"/>
      <c r="S418" s="234"/>
      <c r="T418" s="234"/>
      <c r="U418" s="234"/>
      <c r="V418" s="234"/>
      <c r="W418" s="234"/>
      <c r="X418" s="234"/>
    </row>
    <row r="419" spans="1:24">
      <c r="A419" s="234"/>
      <c r="B419" s="234"/>
      <c r="C419" s="234"/>
      <c r="D419" s="239"/>
      <c r="E419" s="239"/>
      <c r="F419" s="239"/>
      <c r="G419" s="234"/>
      <c r="H419" s="234"/>
      <c r="I419" s="234"/>
      <c r="J419" s="234"/>
      <c r="K419" s="234"/>
      <c r="L419" s="234"/>
      <c r="M419" s="234"/>
      <c r="N419" s="234"/>
      <c r="O419" s="234"/>
      <c r="P419" s="234"/>
      <c r="Q419" s="234"/>
      <c r="R419" s="234"/>
      <c r="S419" s="234"/>
      <c r="T419" s="234"/>
      <c r="U419" s="234"/>
      <c r="V419" s="234"/>
      <c r="W419" s="234"/>
      <c r="X419" s="234"/>
    </row>
    <row r="420" spans="1:24">
      <c r="A420" s="234"/>
      <c r="B420" s="234"/>
      <c r="C420" s="234"/>
      <c r="D420" s="239"/>
      <c r="E420" s="239"/>
      <c r="F420" s="239"/>
      <c r="G420" s="234"/>
      <c r="H420" s="234"/>
      <c r="I420" s="234"/>
      <c r="J420" s="234"/>
      <c r="K420" s="234"/>
      <c r="L420" s="234"/>
      <c r="M420" s="234"/>
      <c r="N420" s="234"/>
      <c r="O420" s="234"/>
      <c r="P420" s="234"/>
      <c r="Q420" s="234"/>
      <c r="R420" s="234"/>
      <c r="S420" s="234"/>
      <c r="T420" s="234"/>
      <c r="U420" s="234"/>
      <c r="V420" s="234"/>
      <c r="W420" s="234"/>
      <c r="X420" s="234"/>
    </row>
    <row r="421" spans="1:24">
      <c r="A421" s="234"/>
      <c r="B421" s="234"/>
      <c r="C421" s="234"/>
      <c r="D421" s="239"/>
      <c r="E421" s="239"/>
      <c r="F421" s="239"/>
      <c r="G421" s="234"/>
      <c r="H421" s="234"/>
      <c r="I421" s="234"/>
      <c r="J421" s="234"/>
      <c r="K421" s="234"/>
      <c r="L421" s="234"/>
      <c r="M421" s="234"/>
      <c r="N421" s="234"/>
      <c r="O421" s="234"/>
      <c r="P421" s="234"/>
      <c r="Q421" s="234"/>
      <c r="R421" s="234"/>
      <c r="S421" s="234"/>
      <c r="T421" s="234"/>
      <c r="U421" s="234"/>
      <c r="V421" s="234"/>
      <c r="W421" s="234"/>
      <c r="X421" s="234"/>
    </row>
    <row r="422" spans="1:24">
      <c r="A422" s="234"/>
      <c r="B422" s="234"/>
      <c r="C422" s="234"/>
      <c r="D422" s="239"/>
      <c r="E422" s="239"/>
      <c r="F422" s="239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</row>
    <row r="423" spans="1:24">
      <c r="A423" s="234"/>
      <c r="B423" s="234"/>
      <c r="C423" s="234"/>
      <c r="D423" s="239"/>
      <c r="E423" s="239"/>
      <c r="F423" s="239"/>
      <c r="G423" s="234"/>
      <c r="H423" s="234"/>
      <c r="I423" s="234"/>
      <c r="J423" s="234"/>
      <c r="K423" s="234"/>
      <c r="L423" s="234"/>
      <c r="M423" s="234"/>
      <c r="N423" s="234"/>
      <c r="O423" s="234"/>
      <c r="P423" s="234"/>
      <c r="Q423" s="234"/>
      <c r="R423" s="234"/>
      <c r="S423" s="234"/>
      <c r="T423" s="234"/>
      <c r="U423" s="234"/>
      <c r="V423" s="234"/>
      <c r="W423" s="234"/>
      <c r="X423" s="234"/>
    </row>
    <row r="424" spans="1:24">
      <c r="A424" s="234"/>
      <c r="B424" s="234"/>
      <c r="C424" s="234"/>
      <c r="D424" s="239"/>
      <c r="E424" s="239"/>
      <c r="F424" s="239"/>
      <c r="G424" s="234"/>
      <c r="H424" s="234"/>
      <c r="I424" s="234"/>
      <c r="J424" s="234"/>
      <c r="K424" s="234"/>
      <c r="L424" s="234"/>
      <c r="M424" s="234"/>
      <c r="N424" s="234"/>
      <c r="O424" s="234"/>
      <c r="P424" s="234"/>
      <c r="Q424" s="234"/>
      <c r="R424" s="234"/>
      <c r="S424" s="234"/>
      <c r="T424" s="234"/>
      <c r="U424" s="234"/>
      <c r="V424" s="234"/>
      <c r="W424" s="234"/>
      <c r="X424" s="234"/>
    </row>
    <row r="425" spans="1:24">
      <c r="A425" s="234"/>
      <c r="B425" s="234"/>
      <c r="C425" s="234"/>
      <c r="D425" s="239"/>
      <c r="E425" s="239"/>
      <c r="F425" s="239"/>
      <c r="G425" s="234"/>
      <c r="H425" s="234"/>
      <c r="I425" s="234"/>
      <c r="J425" s="234"/>
      <c r="K425" s="234"/>
      <c r="L425" s="234"/>
      <c r="M425" s="234"/>
      <c r="N425" s="234"/>
      <c r="O425" s="234"/>
      <c r="P425" s="234"/>
      <c r="Q425" s="234"/>
      <c r="R425" s="234"/>
      <c r="S425" s="234"/>
      <c r="T425" s="234"/>
      <c r="U425" s="234"/>
      <c r="V425" s="234"/>
      <c r="W425" s="234"/>
      <c r="X425" s="234"/>
    </row>
    <row r="426" spans="1:24">
      <c r="A426" s="234"/>
      <c r="B426" s="234"/>
      <c r="C426" s="234"/>
      <c r="D426" s="239"/>
      <c r="E426" s="239"/>
      <c r="F426" s="239"/>
      <c r="G426" s="234"/>
      <c r="H426" s="234"/>
      <c r="I426" s="234"/>
      <c r="J426" s="234"/>
      <c r="K426" s="234"/>
      <c r="L426" s="234"/>
      <c r="M426" s="234"/>
      <c r="N426" s="234"/>
      <c r="O426" s="234"/>
      <c r="P426" s="234"/>
      <c r="Q426" s="234"/>
      <c r="R426" s="234"/>
      <c r="S426" s="234"/>
      <c r="T426" s="234"/>
      <c r="U426" s="234"/>
      <c r="V426" s="234"/>
      <c r="W426" s="234"/>
      <c r="X426" s="234"/>
    </row>
    <row r="427" spans="1:24">
      <c r="A427" s="234"/>
      <c r="B427" s="234"/>
      <c r="C427" s="234"/>
      <c r="D427" s="239"/>
      <c r="E427" s="239"/>
      <c r="F427" s="239"/>
      <c r="G427" s="234"/>
      <c r="H427" s="234"/>
      <c r="I427" s="234"/>
      <c r="J427" s="234"/>
      <c r="K427" s="234"/>
      <c r="L427" s="234"/>
      <c r="M427" s="234"/>
      <c r="N427" s="234"/>
      <c r="O427" s="234"/>
      <c r="P427" s="234"/>
      <c r="Q427" s="234"/>
      <c r="R427" s="234"/>
      <c r="S427" s="234"/>
      <c r="T427" s="234"/>
      <c r="U427" s="234"/>
      <c r="V427" s="234"/>
      <c r="W427" s="234"/>
      <c r="X427" s="234"/>
    </row>
    <row r="428" spans="1:24">
      <c r="A428" s="234"/>
      <c r="B428" s="234"/>
      <c r="C428" s="234"/>
      <c r="D428" s="239"/>
      <c r="E428" s="239"/>
      <c r="F428" s="239"/>
      <c r="G428" s="234"/>
      <c r="H428" s="234"/>
      <c r="I428" s="234"/>
      <c r="J428" s="234"/>
      <c r="K428" s="234"/>
      <c r="L428" s="234"/>
      <c r="M428" s="234"/>
      <c r="N428" s="234"/>
      <c r="O428" s="234"/>
      <c r="P428" s="234"/>
      <c r="Q428" s="234"/>
      <c r="R428" s="234"/>
      <c r="S428" s="234"/>
      <c r="T428" s="234"/>
      <c r="U428" s="234"/>
      <c r="V428" s="234"/>
      <c r="W428" s="234"/>
      <c r="X428" s="234"/>
    </row>
    <row r="429" spans="1:24">
      <c r="A429" s="234"/>
      <c r="B429" s="234"/>
      <c r="C429" s="234"/>
      <c r="D429" s="239"/>
      <c r="E429" s="239"/>
      <c r="F429" s="239"/>
      <c r="G429" s="234"/>
      <c r="H429" s="234"/>
      <c r="I429" s="234"/>
      <c r="J429" s="234"/>
      <c r="K429" s="234"/>
      <c r="L429" s="234"/>
      <c r="M429" s="234"/>
      <c r="N429" s="234"/>
      <c r="O429" s="234"/>
      <c r="P429" s="234"/>
      <c r="Q429" s="234"/>
      <c r="R429" s="234"/>
      <c r="S429" s="234"/>
      <c r="T429" s="234"/>
      <c r="U429" s="234"/>
      <c r="V429" s="234"/>
      <c r="W429" s="234"/>
      <c r="X429" s="234"/>
    </row>
    <row r="430" spans="1:24">
      <c r="A430" s="234"/>
      <c r="B430" s="234"/>
      <c r="C430" s="234"/>
      <c r="D430" s="239"/>
      <c r="E430" s="239"/>
      <c r="F430" s="239"/>
      <c r="G430" s="234"/>
      <c r="H430" s="234"/>
      <c r="I430" s="234"/>
      <c r="J430" s="234"/>
      <c r="K430" s="234"/>
      <c r="L430" s="234"/>
      <c r="M430" s="234"/>
      <c r="N430" s="234"/>
      <c r="O430" s="234"/>
      <c r="P430" s="234"/>
      <c r="Q430" s="234"/>
      <c r="R430" s="234"/>
      <c r="S430" s="234"/>
      <c r="T430" s="234"/>
      <c r="U430" s="234"/>
      <c r="V430" s="234"/>
      <c r="W430" s="234"/>
      <c r="X430" s="234"/>
    </row>
    <row r="431" spans="1:24">
      <c r="A431" s="234"/>
      <c r="B431" s="234"/>
      <c r="C431" s="234"/>
      <c r="D431" s="239"/>
      <c r="E431" s="239"/>
      <c r="F431" s="239"/>
      <c r="G431" s="234"/>
      <c r="H431" s="234"/>
      <c r="I431" s="234"/>
      <c r="J431" s="234"/>
      <c r="K431" s="234"/>
      <c r="L431" s="234"/>
      <c r="M431" s="234"/>
      <c r="N431" s="234"/>
      <c r="O431" s="234"/>
      <c r="P431" s="234"/>
      <c r="Q431" s="234"/>
      <c r="R431" s="234"/>
      <c r="S431" s="234"/>
      <c r="T431" s="234"/>
      <c r="U431" s="234"/>
      <c r="V431" s="234"/>
      <c r="W431" s="234"/>
      <c r="X431" s="234"/>
    </row>
    <row r="432" spans="1:24">
      <c r="A432" s="234"/>
      <c r="B432" s="234"/>
      <c r="C432" s="234"/>
      <c r="D432" s="239"/>
      <c r="E432" s="239"/>
      <c r="F432" s="239"/>
      <c r="G432" s="234"/>
      <c r="H432" s="234"/>
      <c r="I432" s="234"/>
      <c r="J432" s="234"/>
      <c r="K432" s="234"/>
      <c r="L432" s="234"/>
      <c r="M432" s="234"/>
      <c r="N432" s="234"/>
      <c r="O432" s="234"/>
      <c r="P432" s="234"/>
      <c r="Q432" s="234"/>
      <c r="R432" s="234"/>
      <c r="S432" s="234"/>
      <c r="T432" s="234"/>
      <c r="U432" s="234"/>
      <c r="V432" s="234"/>
      <c r="W432" s="234"/>
      <c r="X432" s="234"/>
    </row>
    <row r="433" spans="1:24">
      <c r="A433" s="234"/>
      <c r="B433" s="234"/>
      <c r="C433" s="234"/>
      <c r="D433" s="239"/>
      <c r="E433" s="239"/>
      <c r="F433" s="239"/>
      <c r="G433" s="234"/>
      <c r="H433" s="234"/>
      <c r="I433" s="234"/>
      <c r="J433" s="234"/>
      <c r="K433" s="234"/>
      <c r="L433" s="234"/>
      <c r="M433" s="234"/>
      <c r="N433" s="234"/>
      <c r="O433" s="234"/>
      <c r="P433" s="234"/>
      <c r="Q433" s="234"/>
      <c r="R433" s="234"/>
      <c r="S433" s="234"/>
      <c r="T433" s="234"/>
      <c r="U433" s="234"/>
      <c r="V433" s="234"/>
      <c r="W433" s="234"/>
      <c r="X433" s="234"/>
    </row>
    <row r="434" spans="1:24">
      <c r="A434" s="234"/>
      <c r="B434" s="234"/>
      <c r="C434" s="234"/>
      <c r="D434" s="239"/>
      <c r="E434" s="239"/>
      <c r="F434" s="239"/>
      <c r="G434" s="234"/>
      <c r="H434" s="234"/>
      <c r="I434" s="234"/>
      <c r="J434" s="234"/>
      <c r="K434" s="234"/>
      <c r="L434" s="234"/>
      <c r="M434" s="234"/>
      <c r="N434" s="234"/>
      <c r="O434" s="234"/>
      <c r="P434" s="234"/>
      <c r="Q434" s="234"/>
      <c r="R434" s="234"/>
      <c r="S434" s="234"/>
      <c r="T434" s="234"/>
      <c r="U434" s="234"/>
      <c r="V434" s="234"/>
      <c r="W434" s="234"/>
      <c r="X434" s="234"/>
    </row>
    <row r="435" spans="1:24">
      <c r="A435" s="234"/>
      <c r="B435" s="234"/>
      <c r="C435" s="234"/>
      <c r="D435" s="239"/>
      <c r="E435" s="239"/>
      <c r="F435" s="239"/>
      <c r="G435" s="234"/>
      <c r="H435" s="234"/>
      <c r="I435" s="234"/>
      <c r="J435" s="234"/>
      <c r="K435" s="234"/>
      <c r="L435" s="234"/>
      <c r="M435" s="234"/>
      <c r="N435" s="234"/>
      <c r="O435" s="234"/>
      <c r="P435" s="234"/>
      <c r="Q435" s="234"/>
      <c r="R435" s="234"/>
      <c r="S435" s="234"/>
      <c r="T435" s="234"/>
      <c r="U435" s="234"/>
      <c r="V435" s="234"/>
      <c r="W435" s="234"/>
      <c r="X435" s="234"/>
    </row>
    <row r="436" spans="1:24">
      <c r="A436" s="234"/>
      <c r="B436" s="234"/>
      <c r="C436" s="234"/>
      <c r="D436" s="239"/>
      <c r="E436" s="239"/>
      <c r="F436" s="239"/>
      <c r="G436" s="234"/>
      <c r="H436" s="234"/>
      <c r="I436" s="234"/>
      <c r="J436" s="234"/>
      <c r="K436" s="234"/>
      <c r="L436" s="234"/>
      <c r="M436" s="234"/>
      <c r="N436" s="234"/>
      <c r="O436" s="234"/>
      <c r="P436" s="234"/>
      <c r="Q436" s="234"/>
      <c r="R436" s="234"/>
      <c r="S436" s="234"/>
      <c r="T436" s="234"/>
      <c r="U436" s="234"/>
      <c r="V436" s="234"/>
      <c r="W436" s="234"/>
      <c r="X436" s="234"/>
    </row>
    <row r="437" spans="1:24">
      <c r="A437" s="234"/>
      <c r="B437" s="234"/>
      <c r="C437" s="234"/>
      <c r="D437" s="239"/>
      <c r="E437" s="239"/>
      <c r="F437" s="239"/>
      <c r="G437" s="234"/>
      <c r="H437" s="234"/>
      <c r="I437" s="234"/>
      <c r="J437" s="234"/>
      <c r="K437" s="234"/>
      <c r="L437" s="234"/>
      <c r="M437" s="234"/>
      <c r="N437" s="234"/>
      <c r="O437" s="234"/>
      <c r="P437" s="234"/>
      <c r="Q437" s="234"/>
      <c r="R437" s="234"/>
      <c r="S437" s="234"/>
      <c r="T437" s="234"/>
      <c r="U437" s="234"/>
      <c r="V437" s="234"/>
      <c r="W437" s="234"/>
      <c r="X437" s="234"/>
    </row>
    <row r="438" spans="1:24">
      <c r="A438" s="234"/>
      <c r="B438" s="234"/>
      <c r="C438" s="234"/>
      <c r="D438" s="239"/>
      <c r="E438" s="239"/>
      <c r="F438" s="239"/>
      <c r="G438" s="234"/>
      <c r="H438" s="234"/>
      <c r="I438" s="234"/>
      <c r="J438" s="234"/>
      <c r="K438" s="234"/>
      <c r="L438" s="234"/>
      <c r="M438" s="234"/>
      <c r="N438" s="234"/>
      <c r="O438" s="234"/>
      <c r="P438" s="234"/>
      <c r="Q438" s="234"/>
      <c r="R438" s="234"/>
      <c r="S438" s="234"/>
      <c r="T438" s="234"/>
      <c r="U438" s="234"/>
      <c r="V438" s="234"/>
      <c r="W438" s="234"/>
      <c r="X438" s="234"/>
    </row>
    <row r="439" spans="1:24">
      <c r="A439" s="234"/>
      <c r="B439" s="234"/>
      <c r="C439" s="234"/>
      <c r="D439" s="239"/>
      <c r="E439" s="239"/>
      <c r="F439" s="239"/>
      <c r="G439" s="234"/>
      <c r="H439" s="234"/>
      <c r="I439" s="234"/>
      <c r="J439" s="234"/>
      <c r="K439" s="234"/>
      <c r="L439" s="234"/>
      <c r="M439" s="234"/>
      <c r="N439" s="234"/>
      <c r="O439" s="234"/>
      <c r="P439" s="234"/>
      <c r="Q439" s="234"/>
      <c r="R439" s="234"/>
      <c r="S439" s="234"/>
      <c r="T439" s="234"/>
      <c r="U439" s="234"/>
      <c r="V439" s="234"/>
      <c r="W439" s="234"/>
      <c r="X439" s="234"/>
    </row>
    <row r="440" spans="1:24">
      <c r="A440" s="234"/>
      <c r="B440" s="234"/>
      <c r="C440" s="234"/>
      <c r="D440" s="239"/>
      <c r="E440" s="239"/>
      <c r="F440" s="239"/>
      <c r="G440" s="234"/>
      <c r="H440" s="234"/>
      <c r="I440" s="234"/>
      <c r="J440" s="234"/>
      <c r="K440" s="234"/>
      <c r="L440" s="234"/>
      <c r="M440" s="234"/>
      <c r="N440" s="234"/>
      <c r="O440" s="234"/>
      <c r="P440" s="234"/>
      <c r="Q440" s="234"/>
      <c r="R440" s="234"/>
      <c r="S440" s="234"/>
      <c r="T440" s="234"/>
      <c r="U440" s="234"/>
      <c r="V440" s="234"/>
      <c r="W440" s="234"/>
      <c r="X440" s="234"/>
    </row>
    <row r="441" spans="1:24">
      <c r="A441" s="234"/>
      <c r="B441" s="234"/>
      <c r="C441" s="234"/>
      <c r="D441" s="239"/>
      <c r="E441" s="239"/>
      <c r="F441" s="239"/>
      <c r="G441" s="234"/>
      <c r="H441" s="234"/>
      <c r="I441" s="234"/>
      <c r="J441" s="234"/>
      <c r="K441" s="234"/>
      <c r="L441" s="234"/>
      <c r="M441" s="234"/>
      <c r="N441" s="234"/>
      <c r="O441" s="234"/>
      <c r="P441" s="234"/>
      <c r="Q441" s="234"/>
      <c r="R441" s="234"/>
      <c r="S441" s="234"/>
      <c r="T441" s="234"/>
      <c r="U441" s="234"/>
      <c r="V441" s="234"/>
      <c r="W441" s="234"/>
      <c r="X441" s="234"/>
    </row>
    <row r="442" spans="1:24">
      <c r="A442" s="234"/>
      <c r="B442" s="234"/>
      <c r="C442" s="234"/>
      <c r="D442" s="239"/>
      <c r="E442" s="239"/>
      <c r="F442" s="239"/>
      <c r="G442" s="234"/>
      <c r="H442" s="234"/>
      <c r="I442" s="234"/>
      <c r="J442" s="234"/>
      <c r="K442" s="234"/>
      <c r="L442" s="234"/>
      <c r="M442" s="234"/>
      <c r="N442" s="234"/>
      <c r="O442" s="234"/>
      <c r="P442" s="234"/>
      <c r="Q442" s="234"/>
      <c r="R442" s="234"/>
      <c r="S442" s="234"/>
      <c r="T442" s="234"/>
      <c r="U442" s="234"/>
      <c r="V442" s="234"/>
      <c r="W442" s="234"/>
      <c r="X442" s="234"/>
    </row>
    <row r="443" spans="1:24">
      <c r="A443" s="234"/>
      <c r="B443" s="234"/>
      <c r="C443" s="234"/>
      <c r="D443" s="239"/>
      <c r="E443" s="239"/>
      <c r="F443" s="239"/>
      <c r="G443" s="234"/>
      <c r="H443" s="234"/>
      <c r="I443" s="234"/>
      <c r="J443" s="234"/>
      <c r="K443" s="234"/>
      <c r="L443" s="234"/>
      <c r="M443" s="234"/>
      <c r="N443" s="234"/>
      <c r="O443" s="234"/>
      <c r="P443" s="234"/>
      <c r="Q443" s="234"/>
      <c r="R443" s="234"/>
      <c r="S443" s="234"/>
      <c r="T443" s="234"/>
      <c r="U443" s="234"/>
      <c r="V443" s="234"/>
      <c r="W443" s="234"/>
      <c r="X443" s="234"/>
    </row>
    <row r="444" spans="1:24">
      <c r="A444" s="234"/>
      <c r="B444" s="234"/>
      <c r="C444" s="234"/>
      <c r="D444" s="239"/>
      <c r="E444" s="239"/>
      <c r="F444" s="239"/>
      <c r="G444" s="234"/>
      <c r="H444" s="234"/>
      <c r="I444" s="234"/>
      <c r="J444" s="234"/>
      <c r="K444" s="234"/>
      <c r="L444" s="234"/>
      <c r="M444" s="234"/>
      <c r="N444" s="234"/>
      <c r="O444" s="234"/>
      <c r="P444" s="234"/>
      <c r="Q444" s="234"/>
      <c r="R444" s="234"/>
      <c r="S444" s="234"/>
      <c r="T444" s="234"/>
      <c r="U444" s="234"/>
      <c r="V444" s="234"/>
      <c r="W444" s="234"/>
      <c r="X444" s="234"/>
    </row>
    <row r="445" spans="1:24">
      <c r="A445" s="234"/>
      <c r="B445" s="234"/>
      <c r="C445" s="234"/>
      <c r="D445" s="239"/>
      <c r="E445" s="239"/>
      <c r="F445" s="239"/>
      <c r="G445" s="234"/>
      <c r="H445" s="234"/>
      <c r="I445" s="234"/>
      <c r="J445" s="234"/>
      <c r="K445" s="234"/>
      <c r="L445" s="234"/>
      <c r="M445" s="234"/>
      <c r="N445" s="234"/>
      <c r="O445" s="234"/>
      <c r="P445" s="234"/>
      <c r="Q445" s="234"/>
      <c r="R445" s="234"/>
      <c r="S445" s="234"/>
      <c r="T445" s="234"/>
      <c r="U445" s="234"/>
      <c r="V445" s="234"/>
      <c r="W445" s="234"/>
      <c r="X445" s="234"/>
    </row>
    <row r="446" spans="1:24">
      <c r="A446" s="234"/>
      <c r="B446" s="234"/>
      <c r="C446" s="234"/>
      <c r="D446" s="239"/>
      <c r="E446" s="239"/>
      <c r="F446" s="239"/>
      <c r="G446" s="234"/>
      <c r="H446" s="234"/>
      <c r="I446" s="234"/>
      <c r="J446" s="234"/>
      <c r="K446" s="234"/>
      <c r="L446" s="234"/>
      <c r="M446" s="234"/>
      <c r="N446" s="234"/>
      <c r="O446" s="234"/>
      <c r="P446" s="234"/>
      <c r="Q446" s="234"/>
      <c r="R446" s="234"/>
      <c r="S446" s="234"/>
      <c r="T446" s="234"/>
      <c r="U446" s="234"/>
      <c r="V446" s="234"/>
      <c r="W446" s="234"/>
      <c r="X446" s="234"/>
    </row>
    <row r="447" spans="1:24">
      <c r="A447" s="234"/>
      <c r="B447" s="234"/>
      <c r="C447" s="234"/>
      <c r="D447" s="239"/>
      <c r="E447" s="239"/>
      <c r="F447" s="239"/>
      <c r="G447" s="234"/>
      <c r="H447" s="234"/>
      <c r="I447" s="234"/>
      <c r="J447" s="234"/>
      <c r="K447" s="234"/>
      <c r="L447" s="234"/>
      <c r="M447" s="234"/>
      <c r="N447" s="234"/>
      <c r="O447" s="234"/>
      <c r="P447" s="234"/>
      <c r="Q447" s="234"/>
      <c r="R447" s="234"/>
      <c r="S447" s="234"/>
      <c r="T447" s="234"/>
      <c r="U447" s="234"/>
      <c r="V447" s="234"/>
      <c r="W447" s="234"/>
      <c r="X447" s="234"/>
    </row>
    <row r="448" spans="1:24">
      <c r="A448" s="234"/>
      <c r="B448" s="234"/>
      <c r="C448" s="234"/>
      <c r="D448" s="239"/>
      <c r="E448" s="239"/>
      <c r="F448" s="239"/>
      <c r="G448" s="234"/>
      <c r="H448" s="234"/>
      <c r="I448" s="234"/>
      <c r="J448" s="234"/>
      <c r="K448" s="234"/>
      <c r="L448" s="234"/>
      <c r="M448" s="234"/>
      <c r="N448" s="234"/>
      <c r="O448" s="234"/>
      <c r="P448" s="234"/>
      <c r="Q448" s="234"/>
      <c r="R448" s="234"/>
      <c r="S448" s="234"/>
      <c r="T448" s="234"/>
      <c r="U448" s="234"/>
      <c r="V448" s="234"/>
      <c r="W448" s="234"/>
      <c r="X448" s="234"/>
    </row>
    <row r="449" spans="1:24">
      <c r="A449" s="234"/>
      <c r="B449" s="234"/>
      <c r="C449" s="234"/>
      <c r="D449" s="239"/>
      <c r="E449" s="239"/>
      <c r="F449" s="239"/>
      <c r="G449" s="234"/>
      <c r="H449" s="234"/>
      <c r="I449" s="234"/>
      <c r="J449" s="234"/>
      <c r="K449" s="234"/>
      <c r="L449" s="234"/>
      <c r="M449" s="234"/>
      <c r="N449" s="234"/>
      <c r="O449" s="234"/>
      <c r="P449" s="234"/>
      <c r="Q449" s="234"/>
      <c r="R449" s="234"/>
      <c r="S449" s="234"/>
      <c r="T449" s="234"/>
      <c r="U449" s="234"/>
      <c r="V449" s="234"/>
      <c r="W449" s="234"/>
      <c r="X449" s="234"/>
    </row>
    <row r="450" spans="1:24">
      <c r="A450" s="234"/>
      <c r="B450" s="234"/>
      <c r="C450" s="234"/>
      <c r="D450" s="239"/>
      <c r="E450" s="239"/>
      <c r="F450" s="239"/>
      <c r="G450" s="234"/>
      <c r="H450" s="234"/>
      <c r="I450" s="234"/>
      <c r="J450" s="234"/>
      <c r="K450" s="234"/>
      <c r="L450" s="234"/>
      <c r="M450" s="234"/>
      <c r="N450" s="234"/>
      <c r="O450" s="234"/>
      <c r="P450" s="234"/>
      <c r="Q450" s="234"/>
      <c r="R450" s="234"/>
      <c r="S450" s="234"/>
      <c r="T450" s="234"/>
      <c r="U450" s="234"/>
      <c r="V450" s="234"/>
      <c r="W450" s="234"/>
      <c r="X450" s="234"/>
    </row>
    <row r="451" spans="1:24">
      <c r="A451" s="234"/>
      <c r="B451" s="234"/>
      <c r="C451" s="234"/>
      <c r="D451" s="239"/>
      <c r="E451" s="239"/>
      <c r="F451" s="239"/>
      <c r="G451" s="234"/>
      <c r="H451" s="234"/>
      <c r="I451" s="234"/>
      <c r="J451" s="234"/>
      <c r="K451" s="234"/>
      <c r="L451" s="234"/>
      <c r="M451" s="234"/>
      <c r="N451" s="234"/>
      <c r="O451" s="234"/>
      <c r="P451" s="234"/>
      <c r="Q451" s="234"/>
      <c r="R451" s="234"/>
      <c r="S451" s="234"/>
      <c r="T451" s="234"/>
      <c r="U451" s="234"/>
      <c r="V451" s="234"/>
      <c r="W451" s="234"/>
      <c r="X451" s="234"/>
    </row>
    <row r="452" spans="1:24">
      <c r="A452" s="234"/>
      <c r="B452" s="234"/>
      <c r="C452" s="234"/>
      <c r="D452" s="239"/>
      <c r="E452" s="239"/>
      <c r="F452" s="239"/>
      <c r="G452" s="234"/>
      <c r="H452" s="234"/>
      <c r="I452" s="234"/>
      <c r="J452" s="234"/>
      <c r="K452" s="234"/>
      <c r="L452" s="234"/>
      <c r="M452" s="234"/>
      <c r="N452" s="234"/>
      <c r="O452" s="234"/>
      <c r="P452" s="234"/>
      <c r="Q452" s="234"/>
      <c r="R452" s="234"/>
      <c r="S452" s="234"/>
      <c r="T452" s="234"/>
      <c r="U452" s="234"/>
      <c r="V452" s="234"/>
      <c r="W452" s="234"/>
      <c r="X452" s="234"/>
    </row>
    <row r="453" spans="1:24">
      <c r="A453" s="234"/>
      <c r="B453" s="234"/>
      <c r="C453" s="234"/>
      <c r="D453" s="239"/>
      <c r="E453" s="239"/>
      <c r="F453" s="239"/>
      <c r="G453" s="234"/>
      <c r="H453" s="234"/>
      <c r="I453" s="234"/>
      <c r="J453" s="234"/>
      <c r="K453" s="234"/>
      <c r="L453" s="234"/>
      <c r="M453" s="234"/>
      <c r="N453" s="234"/>
      <c r="O453" s="234"/>
      <c r="P453" s="234"/>
      <c r="Q453" s="234"/>
      <c r="R453" s="234"/>
      <c r="S453" s="234"/>
      <c r="T453" s="234"/>
      <c r="U453" s="234"/>
      <c r="V453" s="234"/>
      <c r="W453" s="234"/>
      <c r="X453" s="234"/>
    </row>
    <row r="454" spans="1:24">
      <c r="A454" s="234"/>
      <c r="B454" s="234"/>
      <c r="C454" s="234"/>
      <c r="D454" s="239"/>
      <c r="E454" s="239"/>
      <c r="F454" s="239"/>
      <c r="G454" s="234"/>
      <c r="H454" s="234"/>
      <c r="I454" s="234"/>
      <c r="J454" s="234"/>
      <c r="K454" s="234"/>
      <c r="L454" s="234"/>
      <c r="M454" s="234"/>
      <c r="N454" s="234"/>
      <c r="O454" s="234"/>
      <c r="P454" s="234"/>
      <c r="Q454" s="234"/>
      <c r="R454" s="234"/>
      <c r="S454" s="234"/>
      <c r="T454" s="234"/>
      <c r="U454" s="234"/>
      <c r="V454" s="234"/>
      <c r="W454" s="234"/>
      <c r="X454" s="234"/>
    </row>
    <row r="455" spans="1:24">
      <c r="A455" s="234"/>
      <c r="B455" s="234"/>
      <c r="C455" s="234"/>
      <c r="D455" s="239"/>
      <c r="E455" s="239"/>
      <c r="F455" s="239"/>
      <c r="G455" s="234"/>
      <c r="H455" s="234"/>
      <c r="I455" s="234"/>
      <c r="J455" s="234"/>
      <c r="K455" s="234"/>
      <c r="L455" s="234"/>
      <c r="M455" s="234"/>
      <c r="N455" s="234"/>
      <c r="O455" s="234"/>
      <c r="P455" s="234"/>
      <c r="Q455" s="234"/>
      <c r="R455" s="234"/>
      <c r="S455" s="234"/>
      <c r="T455" s="234"/>
      <c r="U455" s="234"/>
      <c r="V455" s="234"/>
      <c r="W455" s="234"/>
      <c r="X455" s="234"/>
    </row>
    <row r="456" spans="1:24">
      <c r="A456" s="234"/>
      <c r="B456" s="234"/>
      <c r="C456" s="234"/>
      <c r="D456" s="239"/>
      <c r="E456" s="239"/>
      <c r="F456" s="239"/>
      <c r="G456" s="234"/>
      <c r="H456" s="234"/>
      <c r="I456" s="234"/>
      <c r="J456" s="234"/>
      <c r="K456" s="234"/>
      <c r="L456" s="234"/>
      <c r="M456" s="234"/>
      <c r="N456" s="234"/>
      <c r="O456" s="234"/>
      <c r="P456" s="234"/>
      <c r="Q456" s="234"/>
      <c r="R456" s="234"/>
      <c r="S456" s="234"/>
      <c r="T456" s="234"/>
      <c r="U456" s="234"/>
      <c r="V456" s="234"/>
      <c r="W456" s="234"/>
      <c r="X456" s="234"/>
    </row>
    <row r="457" spans="1:24">
      <c r="A457" s="234"/>
      <c r="B457" s="234"/>
      <c r="C457" s="234"/>
      <c r="D457" s="239"/>
      <c r="E457" s="239"/>
      <c r="F457" s="239"/>
      <c r="G457" s="234"/>
      <c r="H457" s="234"/>
      <c r="I457" s="234"/>
      <c r="J457" s="234"/>
      <c r="K457" s="234"/>
      <c r="L457" s="234"/>
      <c r="M457" s="234"/>
      <c r="N457" s="234"/>
      <c r="O457" s="234"/>
      <c r="P457" s="234"/>
      <c r="Q457" s="234"/>
      <c r="R457" s="234"/>
      <c r="S457" s="234"/>
      <c r="T457" s="234"/>
      <c r="U457" s="234"/>
      <c r="V457" s="234"/>
      <c r="W457" s="234"/>
      <c r="X457" s="234"/>
    </row>
    <row r="458" spans="1:24">
      <c r="A458" s="234"/>
      <c r="B458" s="234"/>
      <c r="C458" s="234"/>
      <c r="D458" s="239"/>
      <c r="E458" s="239"/>
      <c r="F458" s="239"/>
      <c r="G458" s="234"/>
      <c r="H458" s="234"/>
      <c r="I458" s="234"/>
      <c r="J458" s="234"/>
      <c r="K458" s="234"/>
      <c r="L458" s="234"/>
      <c r="M458" s="234"/>
      <c r="N458" s="234"/>
      <c r="O458" s="234"/>
      <c r="P458" s="234"/>
      <c r="Q458" s="234"/>
      <c r="R458" s="234"/>
      <c r="S458" s="234"/>
      <c r="T458" s="234"/>
      <c r="U458" s="234"/>
      <c r="V458" s="234"/>
      <c r="W458" s="234"/>
      <c r="X458" s="234"/>
    </row>
    <row r="459" spans="1:24">
      <c r="A459" s="234"/>
      <c r="B459" s="234"/>
      <c r="C459" s="234"/>
      <c r="D459" s="239"/>
      <c r="E459" s="239"/>
      <c r="F459" s="239"/>
      <c r="G459" s="234"/>
      <c r="H459" s="234"/>
      <c r="I459" s="234"/>
      <c r="J459" s="234"/>
      <c r="K459" s="234"/>
      <c r="L459" s="234"/>
      <c r="M459" s="234"/>
      <c r="N459" s="234"/>
      <c r="O459" s="234"/>
      <c r="P459" s="234"/>
      <c r="Q459" s="234"/>
      <c r="R459" s="234"/>
      <c r="S459" s="234"/>
      <c r="T459" s="234"/>
      <c r="U459" s="234"/>
      <c r="V459" s="234"/>
      <c r="W459" s="234"/>
      <c r="X459" s="234"/>
    </row>
    <row r="460" spans="1:24">
      <c r="A460" s="234"/>
      <c r="B460" s="234"/>
      <c r="C460" s="234"/>
      <c r="D460" s="239"/>
      <c r="E460" s="239"/>
      <c r="F460" s="239"/>
      <c r="G460" s="234"/>
      <c r="H460" s="234"/>
      <c r="I460" s="234"/>
      <c r="J460" s="234"/>
      <c r="K460" s="234"/>
      <c r="L460" s="234"/>
      <c r="M460" s="234"/>
      <c r="N460" s="234"/>
      <c r="O460" s="234"/>
      <c r="P460" s="234"/>
      <c r="Q460" s="234"/>
      <c r="R460" s="234"/>
      <c r="S460" s="234"/>
      <c r="T460" s="234"/>
      <c r="U460" s="234"/>
      <c r="V460" s="234"/>
      <c r="W460" s="234"/>
      <c r="X460" s="234"/>
    </row>
    <row r="461" spans="1:24">
      <c r="A461" s="234"/>
      <c r="B461" s="234"/>
      <c r="C461" s="234"/>
      <c r="D461" s="239"/>
      <c r="E461" s="239"/>
      <c r="F461" s="239"/>
      <c r="G461" s="234"/>
      <c r="H461" s="234"/>
      <c r="I461" s="234"/>
      <c r="J461" s="234"/>
      <c r="K461" s="234"/>
      <c r="L461" s="234"/>
      <c r="M461" s="234"/>
      <c r="N461" s="234"/>
      <c r="O461" s="234"/>
      <c r="P461" s="234"/>
      <c r="Q461" s="234"/>
      <c r="R461" s="234"/>
      <c r="S461" s="234"/>
      <c r="T461" s="234"/>
      <c r="U461" s="234"/>
      <c r="V461" s="234"/>
      <c r="W461" s="234"/>
      <c r="X461" s="234"/>
    </row>
    <row r="462" spans="1:24">
      <c r="A462" s="234"/>
      <c r="B462" s="234"/>
      <c r="C462" s="234"/>
      <c r="D462" s="239"/>
      <c r="E462" s="239"/>
      <c r="F462" s="239"/>
      <c r="G462" s="234"/>
      <c r="H462" s="234"/>
      <c r="I462" s="234"/>
      <c r="J462" s="234"/>
      <c r="K462" s="234"/>
      <c r="L462" s="234"/>
      <c r="M462" s="234"/>
      <c r="N462" s="234"/>
      <c r="O462" s="234"/>
      <c r="P462" s="234"/>
      <c r="Q462" s="234"/>
      <c r="R462" s="234"/>
      <c r="S462" s="234"/>
      <c r="T462" s="234"/>
      <c r="U462" s="234"/>
      <c r="V462" s="234"/>
      <c r="W462" s="234"/>
      <c r="X462" s="234"/>
    </row>
    <row r="463" spans="1:24">
      <c r="A463" s="234"/>
      <c r="B463" s="234"/>
      <c r="C463" s="234"/>
      <c r="D463" s="239"/>
      <c r="E463" s="239"/>
      <c r="F463" s="239"/>
      <c r="G463" s="234"/>
      <c r="H463" s="234"/>
      <c r="I463" s="234"/>
      <c r="J463" s="234"/>
      <c r="K463" s="234"/>
      <c r="L463" s="234"/>
      <c r="M463" s="234"/>
      <c r="N463" s="234"/>
      <c r="O463" s="234"/>
      <c r="P463" s="234"/>
      <c r="Q463" s="234"/>
      <c r="R463" s="234"/>
      <c r="S463" s="234"/>
      <c r="T463" s="234"/>
      <c r="U463" s="234"/>
      <c r="V463" s="234"/>
      <c r="W463" s="234"/>
      <c r="X463" s="234"/>
    </row>
    <row r="464" spans="1:24">
      <c r="A464" s="234"/>
      <c r="B464" s="234"/>
      <c r="C464" s="234"/>
      <c r="D464" s="239"/>
      <c r="E464" s="239"/>
      <c r="F464" s="239"/>
      <c r="G464" s="234"/>
      <c r="H464" s="234"/>
      <c r="I464" s="234"/>
      <c r="J464" s="234"/>
      <c r="K464" s="234"/>
      <c r="L464" s="234"/>
      <c r="M464" s="234"/>
      <c r="N464" s="234"/>
      <c r="O464" s="234"/>
      <c r="P464" s="234"/>
      <c r="Q464" s="234"/>
      <c r="R464" s="234"/>
      <c r="S464" s="234"/>
      <c r="T464" s="234"/>
      <c r="U464" s="234"/>
      <c r="V464" s="234"/>
      <c r="W464" s="234"/>
      <c r="X464" s="234"/>
    </row>
    <row r="465" spans="1:24">
      <c r="A465" s="234"/>
      <c r="B465" s="234"/>
      <c r="C465" s="234"/>
      <c r="D465" s="239"/>
      <c r="E465" s="239"/>
      <c r="F465" s="239"/>
      <c r="G465" s="234"/>
      <c r="H465" s="234"/>
      <c r="I465" s="234"/>
      <c r="J465" s="234"/>
      <c r="K465" s="234"/>
      <c r="L465" s="234"/>
      <c r="M465" s="234"/>
      <c r="N465" s="234"/>
      <c r="O465" s="234"/>
      <c r="P465" s="234"/>
      <c r="Q465" s="234"/>
      <c r="R465" s="234"/>
      <c r="S465" s="234"/>
      <c r="T465" s="234"/>
      <c r="U465" s="234"/>
      <c r="V465" s="234"/>
      <c r="W465" s="234"/>
      <c r="X465" s="234"/>
    </row>
    <row r="466" spans="1:24">
      <c r="A466" s="234"/>
      <c r="B466" s="234"/>
      <c r="C466" s="234"/>
      <c r="D466" s="239"/>
      <c r="E466" s="239"/>
      <c r="F466" s="239"/>
      <c r="G466" s="234"/>
      <c r="H466" s="234"/>
      <c r="I466" s="234"/>
      <c r="J466" s="234"/>
      <c r="K466" s="234"/>
      <c r="L466" s="234"/>
      <c r="M466" s="234"/>
      <c r="N466" s="234"/>
      <c r="O466" s="234"/>
      <c r="P466" s="234"/>
      <c r="Q466" s="234"/>
      <c r="R466" s="234"/>
      <c r="S466" s="234"/>
      <c r="T466" s="234"/>
      <c r="U466" s="234"/>
      <c r="V466" s="234"/>
      <c r="W466" s="234"/>
      <c r="X466" s="234"/>
    </row>
    <row r="467" spans="1:24">
      <c r="A467" s="234"/>
      <c r="B467" s="234"/>
      <c r="C467" s="234"/>
      <c r="D467" s="239"/>
      <c r="E467" s="239"/>
      <c r="F467" s="239"/>
      <c r="G467" s="234"/>
      <c r="H467" s="234"/>
      <c r="I467" s="234"/>
      <c r="J467" s="234"/>
      <c r="K467" s="234"/>
      <c r="L467" s="234"/>
      <c r="M467" s="234"/>
      <c r="N467" s="234"/>
      <c r="O467" s="234"/>
      <c r="P467" s="234"/>
      <c r="Q467" s="234"/>
      <c r="R467" s="234"/>
      <c r="S467" s="234"/>
      <c r="T467" s="234"/>
      <c r="U467" s="234"/>
      <c r="V467" s="234"/>
      <c r="W467" s="234"/>
      <c r="X467" s="234"/>
    </row>
    <row r="468" spans="1:24">
      <c r="A468" s="234"/>
      <c r="B468" s="234"/>
      <c r="C468" s="234"/>
      <c r="D468" s="239"/>
      <c r="E468" s="239"/>
      <c r="F468" s="239"/>
      <c r="G468" s="234"/>
      <c r="H468" s="234"/>
      <c r="I468" s="234"/>
      <c r="J468" s="234"/>
      <c r="K468" s="234"/>
      <c r="L468" s="234"/>
      <c r="M468" s="234"/>
      <c r="N468" s="234"/>
      <c r="O468" s="234"/>
      <c r="P468" s="234"/>
      <c r="Q468" s="234"/>
      <c r="R468" s="234"/>
      <c r="S468" s="234"/>
      <c r="T468" s="234"/>
      <c r="U468" s="234"/>
      <c r="V468" s="234"/>
      <c r="W468" s="234"/>
      <c r="X468" s="234"/>
    </row>
    <row r="469" spans="1:24">
      <c r="A469" s="234"/>
      <c r="B469" s="234"/>
      <c r="C469" s="234"/>
      <c r="D469" s="239"/>
      <c r="E469" s="239"/>
      <c r="F469" s="239"/>
      <c r="G469" s="234"/>
      <c r="H469" s="234"/>
      <c r="I469" s="234"/>
      <c r="J469" s="234"/>
      <c r="K469" s="234"/>
      <c r="L469" s="234"/>
      <c r="M469" s="234"/>
      <c r="N469" s="234"/>
      <c r="O469" s="234"/>
      <c r="P469" s="234"/>
      <c r="Q469" s="234"/>
      <c r="R469" s="234"/>
      <c r="S469" s="234"/>
      <c r="T469" s="234"/>
      <c r="U469" s="234"/>
      <c r="V469" s="234"/>
      <c r="W469" s="234"/>
      <c r="X469" s="234"/>
    </row>
    <row r="470" spans="1:24">
      <c r="A470" s="234"/>
      <c r="B470" s="234"/>
      <c r="C470" s="234"/>
      <c r="D470" s="239"/>
      <c r="E470" s="239"/>
      <c r="F470" s="239"/>
      <c r="G470" s="234"/>
      <c r="H470" s="234"/>
      <c r="I470" s="234"/>
      <c r="J470" s="234"/>
      <c r="K470" s="234"/>
      <c r="L470" s="234"/>
      <c r="M470" s="234"/>
      <c r="N470" s="234"/>
      <c r="O470" s="234"/>
      <c r="P470" s="234"/>
      <c r="Q470" s="234"/>
      <c r="R470" s="234"/>
      <c r="S470" s="234"/>
      <c r="T470" s="234"/>
      <c r="U470" s="234"/>
      <c r="V470" s="234"/>
      <c r="W470" s="234"/>
      <c r="X470" s="234"/>
    </row>
    <row r="471" spans="1:24">
      <c r="A471" s="234"/>
      <c r="B471" s="234"/>
      <c r="C471" s="234"/>
      <c r="D471" s="239"/>
      <c r="E471" s="239"/>
      <c r="F471" s="239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</row>
    <row r="472" spans="1:24">
      <c r="A472" s="234"/>
      <c r="B472" s="234"/>
      <c r="C472" s="234"/>
      <c r="D472" s="239"/>
      <c r="E472" s="239"/>
      <c r="F472" s="239"/>
      <c r="G472" s="234"/>
      <c r="H472" s="234"/>
      <c r="I472" s="234"/>
      <c r="J472" s="234"/>
      <c r="K472" s="234"/>
      <c r="L472" s="234"/>
      <c r="M472" s="234"/>
      <c r="N472" s="234"/>
      <c r="O472" s="234"/>
      <c r="P472" s="234"/>
      <c r="Q472" s="234"/>
      <c r="R472" s="234"/>
      <c r="S472" s="234"/>
      <c r="T472" s="234"/>
      <c r="U472" s="234"/>
      <c r="V472" s="234"/>
      <c r="W472" s="234"/>
      <c r="X472" s="234"/>
    </row>
    <row r="473" spans="1:24">
      <c r="A473" s="234"/>
      <c r="B473" s="234"/>
      <c r="C473" s="234"/>
      <c r="D473" s="239"/>
      <c r="E473" s="239"/>
      <c r="F473" s="239"/>
      <c r="G473" s="234"/>
      <c r="H473" s="234"/>
      <c r="I473" s="234"/>
      <c r="J473" s="234"/>
      <c r="K473" s="234"/>
      <c r="L473" s="234"/>
      <c r="M473" s="234"/>
      <c r="N473" s="234"/>
      <c r="O473" s="234"/>
      <c r="P473" s="234"/>
      <c r="Q473" s="234"/>
      <c r="R473" s="234"/>
      <c r="S473" s="234"/>
      <c r="T473" s="234"/>
      <c r="U473" s="234"/>
      <c r="V473" s="234"/>
      <c r="W473" s="234"/>
      <c r="X473" s="234"/>
    </row>
    <row r="474" spans="1:24">
      <c r="A474" s="234"/>
      <c r="B474" s="234"/>
      <c r="C474" s="234"/>
      <c r="D474" s="239"/>
      <c r="E474" s="239"/>
      <c r="F474" s="239"/>
      <c r="G474" s="234"/>
      <c r="H474" s="234"/>
      <c r="I474" s="234"/>
      <c r="J474" s="234"/>
      <c r="K474" s="234"/>
      <c r="L474" s="234"/>
      <c r="M474" s="234"/>
      <c r="N474" s="234"/>
      <c r="O474" s="234"/>
      <c r="P474" s="234"/>
      <c r="Q474" s="234"/>
      <c r="R474" s="234"/>
      <c r="S474" s="234"/>
      <c r="T474" s="234"/>
      <c r="U474" s="234"/>
      <c r="V474" s="234"/>
      <c r="W474" s="234"/>
      <c r="X474" s="234"/>
    </row>
    <row r="475" spans="1:24">
      <c r="A475" s="234"/>
      <c r="B475" s="234"/>
      <c r="C475" s="234"/>
      <c r="D475" s="239"/>
      <c r="E475" s="239"/>
      <c r="F475" s="239"/>
      <c r="G475" s="234"/>
      <c r="H475" s="234"/>
      <c r="I475" s="234"/>
      <c r="J475" s="234"/>
      <c r="K475" s="234"/>
      <c r="L475" s="234"/>
      <c r="M475" s="234"/>
      <c r="N475" s="234"/>
      <c r="O475" s="234"/>
      <c r="P475" s="234"/>
      <c r="Q475" s="234"/>
      <c r="R475" s="234"/>
      <c r="S475" s="234"/>
      <c r="T475" s="234"/>
      <c r="U475" s="234"/>
      <c r="V475" s="234"/>
      <c r="W475" s="234"/>
      <c r="X475" s="234"/>
    </row>
    <row r="476" spans="1:24">
      <c r="A476" s="234"/>
      <c r="B476" s="234"/>
      <c r="C476" s="234"/>
      <c r="D476" s="239"/>
      <c r="E476" s="239"/>
      <c r="F476" s="239"/>
      <c r="G476" s="234"/>
      <c r="H476" s="234"/>
      <c r="I476" s="234"/>
      <c r="J476" s="234"/>
      <c r="K476" s="234"/>
      <c r="L476" s="234"/>
      <c r="M476" s="234"/>
      <c r="N476" s="234"/>
      <c r="O476" s="234"/>
      <c r="P476" s="234"/>
      <c r="Q476" s="234"/>
      <c r="R476" s="234"/>
      <c r="S476" s="234"/>
      <c r="T476" s="234"/>
      <c r="U476" s="234"/>
      <c r="V476" s="234"/>
      <c r="W476" s="234"/>
      <c r="X476" s="234"/>
    </row>
    <row r="477" spans="1:24">
      <c r="A477" s="234"/>
      <c r="B477" s="234"/>
      <c r="C477" s="234"/>
      <c r="D477" s="239"/>
      <c r="E477" s="239"/>
      <c r="F477" s="239"/>
      <c r="G477" s="234"/>
      <c r="H477" s="234"/>
      <c r="I477" s="234"/>
      <c r="J477" s="234"/>
      <c r="K477" s="234"/>
      <c r="L477" s="234"/>
      <c r="M477" s="234"/>
      <c r="N477" s="234"/>
      <c r="O477" s="234"/>
      <c r="P477" s="234"/>
      <c r="Q477" s="234"/>
      <c r="R477" s="234"/>
      <c r="S477" s="234"/>
      <c r="T477" s="234"/>
      <c r="U477" s="234"/>
      <c r="V477" s="234"/>
      <c r="W477" s="234"/>
      <c r="X477" s="234"/>
    </row>
    <row r="478" spans="1:24">
      <c r="A478" s="234"/>
      <c r="B478" s="234"/>
      <c r="C478" s="234"/>
      <c r="D478" s="239"/>
      <c r="E478" s="239"/>
      <c r="F478" s="239"/>
      <c r="G478" s="234"/>
      <c r="H478" s="234"/>
      <c r="I478" s="234"/>
      <c r="J478" s="234"/>
      <c r="K478" s="234"/>
      <c r="L478" s="234"/>
      <c r="M478" s="234"/>
      <c r="N478" s="234"/>
      <c r="O478" s="234"/>
      <c r="P478" s="234"/>
      <c r="Q478" s="234"/>
      <c r="R478" s="234"/>
      <c r="S478" s="234"/>
      <c r="T478" s="234"/>
      <c r="U478" s="234"/>
      <c r="V478" s="234"/>
      <c r="W478" s="234"/>
      <c r="X478" s="234"/>
    </row>
    <row r="479" spans="1:24">
      <c r="A479" s="234"/>
      <c r="B479" s="234"/>
      <c r="C479" s="234"/>
      <c r="D479" s="239"/>
      <c r="E479" s="239"/>
      <c r="F479" s="239"/>
      <c r="G479" s="234"/>
      <c r="H479" s="234"/>
      <c r="I479" s="234"/>
      <c r="J479" s="234"/>
      <c r="K479" s="234"/>
      <c r="L479" s="234"/>
      <c r="M479" s="234"/>
      <c r="N479" s="234"/>
      <c r="O479" s="234"/>
      <c r="P479" s="234"/>
      <c r="Q479" s="234"/>
      <c r="R479" s="234"/>
      <c r="S479" s="234"/>
      <c r="T479" s="234"/>
      <c r="U479" s="234"/>
      <c r="V479" s="234"/>
      <c r="W479" s="234"/>
      <c r="X479" s="234"/>
    </row>
    <row r="480" spans="1:24">
      <c r="A480" s="234"/>
      <c r="B480" s="234"/>
      <c r="C480" s="234"/>
      <c r="D480" s="239"/>
      <c r="E480" s="239"/>
      <c r="F480" s="239"/>
      <c r="G480" s="234"/>
      <c r="H480" s="234"/>
      <c r="I480" s="234"/>
      <c r="J480" s="234"/>
      <c r="K480" s="234"/>
      <c r="L480" s="234"/>
      <c r="M480" s="234"/>
      <c r="N480" s="234"/>
      <c r="O480" s="234"/>
      <c r="P480" s="234"/>
      <c r="Q480" s="234"/>
      <c r="R480" s="234"/>
      <c r="S480" s="234"/>
      <c r="T480" s="234"/>
      <c r="U480" s="234"/>
      <c r="V480" s="234"/>
      <c r="W480" s="234"/>
      <c r="X480" s="234"/>
    </row>
    <row r="481" spans="1:24">
      <c r="A481" s="234"/>
      <c r="B481" s="234"/>
      <c r="C481" s="234"/>
      <c r="D481" s="239"/>
      <c r="E481" s="239"/>
      <c r="F481" s="239"/>
      <c r="G481" s="234"/>
      <c r="H481" s="234"/>
      <c r="I481" s="234"/>
      <c r="J481" s="234"/>
      <c r="K481" s="234"/>
      <c r="L481" s="234"/>
      <c r="M481" s="234"/>
      <c r="N481" s="234"/>
      <c r="O481" s="234"/>
      <c r="P481" s="234"/>
      <c r="Q481" s="234"/>
      <c r="R481" s="234"/>
      <c r="S481" s="234"/>
      <c r="T481" s="234"/>
      <c r="U481" s="234"/>
      <c r="V481" s="234"/>
      <c r="W481" s="234"/>
      <c r="X481" s="234"/>
    </row>
    <row r="482" spans="1:24">
      <c r="A482" s="234"/>
      <c r="B482" s="234"/>
      <c r="C482" s="234"/>
      <c r="D482" s="239"/>
      <c r="E482" s="239"/>
      <c r="F482" s="239"/>
      <c r="G482" s="234"/>
      <c r="H482" s="234"/>
      <c r="I482" s="234"/>
      <c r="J482" s="234"/>
      <c r="K482" s="234"/>
      <c r="L482" s="234"/>
      <c r="M482" s="234"/>
      <c r="N482" s="234"/>
      <c r="O482" s="234"/>
      <c r="P482" s="234"/>
      <c r="Q482" s="234"/>
      <c r="R482" s="234"/>
      <c r="S482" s="234"/>
      <c r="T482" s="234"/>
      <c r="U482" s="234"/>
      <c r="V482" s="234"/>
      <c r="W482" s="234"/>
      <c r="X482" s="234"/>
    </row>
    <row r="483" spans="1:24">
      <c r="A483" s="234"/>
      <c r="B483" s="234"/>
      <c r="C483" s="234"/>
      <c r="D483" s="239"/>
      <c r="E483" s="239"/>
      <c r="F483" s="239"/>
      <c r="G483" s="234"/>
      <c r="H483" s="234"/>
      <c r="I483" s="234"/>
      <c r="J483" s="234"/>
      <c r="K483" s="234"/>
      <c r="L483" s="234"/>
      <c r="M483" s="234"/>
      <c r="N483" s="234"/>
      <c r="O483" s="234"/>
      <c r="P483" s="234"/>
      <c r="Q483" s="234"/>
      <c r="R483" s="234"/>
      <c r="S483" s="234"/>
      <c r="T483" s="234"/>
      <c r="U483" s="234"/>
      <c r="V483" s="234"/>
      <c r="W483" s="234"/>
      <c r="X483" s="234"/>
    </row>
    <row r="484" spans="1:24">
      <c r="A484" s="234"/>
      <c r="B484" s="234"/>
      <c r="C484" s="234"/>
      <c r="D484" s="239"/>
      <c r="E484" s="239"/>
      <c r="F484" s="239"/>
      <c r="G484" s="234"/>
      <c r="H484" s="234"/>
      <c r="I484" s="234"/>
      <c r="J484" s="234"/>
      <c r="K484" s="234"/>
      <c r="L484" s="234"/>
      <c r="M484" s="234"/>
      <c r="N484" s="234"/>
      <c r="O484" s="234"/>
      <c r="P484" s="234"/>
      <c r="Q484" s="234"/>
      <c r="R484" s="234"/>
      <c r="S484" s="234"/>
      <c r="T484" s="234"/>
      <c r="U484" s="234"/>
      <c r="V484" s="234"/>
      <c r="W484" s="234"/>
      <c r="X484" s="234"/>
    </row>
    <row r="485" spans="1:24">
      <c r="A485" s="234"/>
      <c r="B485" s="234"/>
      <c r="C485" s="234"/>
      <c r="D485" s="239"/>
      <c r="E485" s="239"/>
      <c r="F485" s="239"/>
      <c r="G485" s="234"/>
      <c r="H485" s="234"/>
      <c r="I485" s="234"/>
      <c r="J485" s="234"/>
      <c r="K485" s="234"/>
      <c r="L485" s="234"/>
      <c r="M485" s="234"/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</row>
    <row r="486" spans="1:24">
      <c r="A486" s="234"/>
      <c r="B486" s="234"/>
      <c r="C486" s="234"/>
      <c r="D486" s="239"/>
      <c r="E486" s="239"/>
      <c r="F486" s="239"/>
      <c r="G486" s="234"/>
      <c r="H486" s="234"/>
      <c r="I486" s="234"/>
      <c r="J486" s="234"/>
      <c r="K486" s="234"/>
      <c r="L486" s="234"/>
      <c r="M486" s="234"/>
      <c r="N486" s="234"/>
      <c r="O486" s="234"/>
      <c r="P486" s="234"/>
      <c r="Q486" s="234"/>
      <c r="R486" s="234"/>
      <c r="S486" s="234"/>
      <c r="T486" s="234"/>
      <c r="U486" s="234"/>
      <c r="V486" s="234"/>
      <c r="W486" s="234"/>
      <c r="X486" s="234"/>
    </row>
    <row r="487" spans="1:24">
      <c r="A487" s="234"/>
      <c r="B487" s="234"/>
      <c r="C487" s="234"/>
      <c r="D487" s="239"/>
      <c r="E487" s="239"/>
      <c r="F487" s="239"/>
      <c r="G487" s="234"/>
      <c r="H487" s="234"/>
      <c r="I487" s="234"/>
      <c r="J487" s="234"/>
      <c r="K487" s="234"/>
      <c r="L487" s="234"/>
      <c r="M487" s="234"/>
      <c r="N487" s="234"/>
      <c r="O487" s="234"/>
      <c r="P487" s="234"/>
      <c r="Q487" s="234"/>
      <c r="R487" s="234"/>
      <c r="S487" s="234"/>
      <c r="T487" s="234"/>
      <c r="U487" s="234"/>
      <c r="V487" s="234"/>
      <c r="W487" s="234"/>
      <c r="X487" s="234"/>
    </row>
    <row r="488" spans="1:24">
      <c r="A488" s="234"/>
      <c r="B488" s="234"/>
      <c r="C488" s="234"/>
      <c r="D488" s="239"/>
      <c r="E488" s="239"/>
      <c r="F488" s="239"/>
      <c r="G488" s="234"/>
      <c r="H488" s="234"/>
      <c r="I488" s="234"/>
      <c r="J488" s="234"/>
      <c r="K488" s="234"/>
      <c r="L488" s="234"/>
      <c r="M488" s="234"/>
      <c r="N488" s="234"/>
      <c r="O488" s="234"/>
      <c r="P488" s="234"/>
      <c r="Q488" s="234"/>
      <c r="R488" s="234"/>
      <c r="S488" s="234"/>
      <c r="T488" s="234"/>
      <c r="U488" s="234"/>
      <c r="V488" s="234"/>
      <c r="W488" s="234"/>
      <c r="X488" s="234"/>
    </row>
    <row r="489" spans="1:24">
      <c r="A489" s="234"/>
      <c r="B489" s="234"/>
      <c r="C489" s="234"/>
      <c r="D489" s="239"/>
      <c r="E489" s="239"/>
      <c r="F489" s="239"/>
      <c r="G489" s="234"/>
      <c r="H489" s="234"/>
      <c r="I489" s="234"/>
      <c r="J489" s="234"/>
      <c r="K489" s="234"/>
      <c r="L489" s="234"/>
      <c r="M489" s="234"/>
      <c r="N489" s="234"/>
      <c r="O489" s="234"/>
      <c r="P489" s="234"/>
      <c r="Q489" s="234"/>
      <c r="R489" s="234"/>
      <c r="S489" s="234"/>
      <c r="T489" s="234"/>
      <c r="U489" s="234"/>
      <c r="V489" s="234"/>
      <c r="W489" s="234"/>
      <c r="X489" s="234"/>
    </row>
    <row r="490" spans="1:24">
      <c r="A490" s="234"/>
      <c r="B490" s="234"/>
      <c r="C490" s="234"/>
      <c r="D490" s="239"/>
      <c r="E490" s="239"/>
      <c r="F490" s="239"/>
      <c r="G490" s="234"/>
      <c r="H490" s="234"/>
      <c r="I490" s="234"/>
      <c r="J490" s="234"/>
      <c r="K490" s="234"/>
      <c r="L490" s="234"/>
      <c r="M490" s="234"/>
      <c r="N490" s="234"/>
      <c r="O490" s="234"/>
      <c r="P490" s="234"/>
      <c r="Q490" s="234"/>
      <c r="R490" s="234"/>
      <c r="S490" s="234"/>
      <c r="T490" s="234"/>
      <c r="U490" s="234"/>
      <c r="V490" s="234"/>
      <c r="W490" s="234"/>
      <c r="X490" s="234"/>
    </row>
    <row r="491" spans="1:24">
      <c r="A491" s="234"/>
      <c r="B491" s="234"/>
      <c r="C491" s="234"/>
      <c r="D491" s="239"/>
      <c r="E491" s="239"/>
      <c r="F491" s="239"/>
      <c r="G491" s="234"/>
      <c r="H491" s="234"/>
      <c r="I491" s="234"/>
      <c r="J491" s="234"/>
      <c r="K491" s="234"/>
      <c r="L491" s="234"/>
      <c r="M491" s="234"/>
      <c r="N491" s="234"/>
      <c r="O491" s="234"/>
      <c r="P491" s="234"/>
      <c r="Q491" s="234"/>
      <c r="R491" s="234"/>
      <c r="S491" s="234"/>
      <c r="T491" s="234"/>
      <c r="U491" s="234"/>
      <c r="V491" s="234"/>
      <c r="W491" s="234"/>
      <c r="X491" s="234"/>
    </row>
    <row r="492" spans="1:24">
      <c r="A492" s="234"/>
      <c r="B492" s="234"/>
      <c r="C492" s="234"/>
      <c r="D492" s="239"/>
      <c r="E492" s="239"/>
      <c r="F492" s="239"/>
      <c r="G492" s="234"/>
      <c r="H492" s="234"/>
      <c r="I492" s="234"/>
      <c r="J492" s="234"/>
      <c r="K492" s="234"/>
      <c r="L492" s="234"/>
      <c r="M492" s="234"/>
      <c r="N492" s="234"/>
      <c r="O492" s="234"/>
      <c r="P492" s="234"/>
      <c r="Q492" s="234"/>
      <c r="R492" s="234"/>
      <c r="S492" s="234"/>
      <c r="T492" s="234"/>
      <c r="U492" s="234"/>
      <c r="V492" s="234"/>
      <c r="W492" s="234"/>
      <c r="X492" s="234"/>
    </row>
    <row r="493" spans="1:24">
      <c r="A493" s="234"/>
      <c r="B493" s="234"/>
      <c r="C493" s="234"/>
      <c r="D493" s="239"/>
      <c r="E493" s="239"/>
      <c r="F493" s="239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234"/>
      <c r="X493" s="234"/>
    </row>
    <row r="494" spans="1:24">
      <c r="A494" s="234"/>
      <c r="B494" s="234"/>
      <c r="C494" s="234"/>
      <c r="D494" s="239"/>
      <c r="E494" s="239"/>
      <c r="F494" s="239"/>
      <c r="G494" s="234"/>
      <c r="H494" s="234"/>
      <c r="I494" s="234"/>
      <c r="J494" s="234"/>
      <c r="K494" s="234"/>
      <c r="L494" s="234"/>
      <c r="M494" s="234"/>
      <c r="N494" s="234"/>
      <c r="O494" s="234"/>
      <c r="P494" s="234"/>
      <c r="Q494" s="234"/>
      <c r="R494" s="234"/>
      <c r="S494" s="234"/>
      <c r="T494" s="234"/>
      <c r="U494" s="234"/>
      <c r="V494" s="234"/>
      <c r="W494" s="234"/>
      <c r="X494" s="234"/>
    </row>
    <row r="495" spans="1:24">
      <c r="A495" s="234"/>
      <c r="B495" s="234"/>
      <c r="C495" s="234"/>
      <c r="D495" s="239"/>
      <c r="E495" s="239"/>
      <c r="F495" s="239"/>
      <c r="G495" s="234"/>
      <c r="H495" s="234"/>
      <c r="I495" s="234"/>
      <c r="J495" s="234"/>
      <c r="K495" s="234"/>
      <c r="L495" s="234"/>
      <c r="M495" s="234"/>
      <c r="N495" s="234"/>
      <c r="O495" s="234"/>
      <c r="P495" s="234"/>
      <c r="Q495" s="234"/>
      <c r="R495" s="234"/>
      <c r="S495" s="234"/>
      <c r="T495" s="234"/>
      <c r="U495" s="234"/>
      <c r="V495" s="234"/>
      <c r="W495" s="234"/>
      <c r="X495" s="234"/>
    </row>
    <row r="496" spans="1:24">
      <c r="A496" s="234"/>
      <c r="B496" s="234"/>
      <c r="C496" s="234"/>
      <c r="D496" s="239"/>
      <c r="E496" s="239"/>
      <c r="F496" s="239"/>
      <c r="G496" s="234"/>
      <c r="H496" s="234"/>
      <c r="I496" s="234"/>
      <c r="J496" s="234"/>
      <c r="K496" s="234"/>
      <c r="L496" s="234"/>
      <c r="M496" s="234"/>
      <c r="N496" s="234"/>
      <c r="O496" s="234"/>
      <c r="P496" s="234"/>
      <c r="Q496" s="234"/>
      <c r="R496" s="234"/>
      <c r="S496" s="234"/>
      <c r="T496" s="234"/>
      <c r="U496" s="234"/>
      <c r="V496" s="234"/>
      <c r="W496" s="234"/>
      <c r="X496" s="234"/>
    </row>
    <row r="497" spans="1:24">
      <c r="A497" s="234"/>
      <c r="B497" s="234"/>
      <c r="C497" s="234"/>
      <c r="D497" s="239"/>
      <c r="E497" s="239"/>
      <c r="F497" s="239"/>
      <c r="G497" s="234"/>
      <c r="H497" s="234"/>
      <c r="I497" s="234"/>
      <c r="J497" s="234"/>
      <c r="K497" s="234"/>
      <c r="L497" s="234"/>
      <c r="M497" s="234"/>
      <c r="N497" s="234"/>
      <c r="O497" s="234"/>
      <c r="P497" s="234"/>
      <c r="Q497" s="234"/>
      <c r="R497" s="234"/>
      <c r="S497" s="234"/>
      <c r="T497" s="234"/>
      <c r="U497" s="234"/>
      <c r="V497" s="234"/>
      <c r="W497" s="234"/>
      <c r="X497" s="234"/>
    </row>
    <row r="498" spans="1:24">
      <c r="A498" s="234"/>
      <c r="B498" s="234"/>
      <c r="C498" s="234"/>
      <c r="D498" s="239"/>
      <c r="E498" s="239"/>
      <c r="F498" s="239"/>
      <c r="G498" s="234"/>
      <c r="H498" s="234"/>
      <c r="I498" s="234"/>
      <c r="J498" s="234"/>
      <c r="K498" s="234"/>
      <c r="L498" s="234"/>
      <c r="M498" s="234"/>
      <c r="N498" s="234"/>
      <c r="O498" s="234"/>
      <c r="P498" s="234"/>
      <c r="Q498" s="234"/>
      <c r="R498" s="234"/>
      <c r="S498" s="234"/>
      <c r="T498" s="234"/>
      <c r="U498" s="234"/>
      <c r="V498" s="234"/>
      <c r="W498" s="234"/>
      <c r="X498" s="234"/>
    </row>
    <row r="499" spans="1:24">
      <c r="A499" s="234"/>
      <c r="B499" s="234"/>
      <c r="C499" s="234"/>
      <c r="D499" s="239"/>
      <c r="E499" s="239"/>
      <c r="F499" s="239"/>
      <c r="G499" s="234"/>
      <c r="H499" s="234"/>
      <c r="I499" s="234"/>
      <c r="J499" s="234"/>
      <c r="K499" s="234"/>
      <c r="L499" s="234"/>
      <c r="M499" s="234"/>
      <c r="N499" s="234"/>
      <c r="O499" s="234"/>
      <c r="P499" s="234"/>
      <c r="Q499" s="234"/>
      <c r="R499" s="234"/>
      <c r="S499" s="234"/>
      <c r="T499" s="234"/>
      <c r="U499" s="234"/>
      <c r="V499" s="234"/>
      <c r="W499" s="234"/>
      <c r="X499" s="234"/>
    </row>
    <row r="500" spans="1:24">
      <c r="A500" s="234"/>
      <c r="B500" s="234"/>
      <c r="C500" s="234"/>
      <c r="D500" s="239"/>
      <c r="E500" s="239"/>
      <c r="F500" s="239"/>
      <c r="G500" s="234"/>
      <c r="H500" s="234"/>
      <c r="I500" s="234"/>
      <c r="J500" s="234"/>
      <c r="K500" s="234"/>
      <c r="L500" s="234"/>
      <c r="M500" s="234"/>
      <c r="N500" s="234"/>
      <c r="O500" s="234"/>
      <c r="P500" s="234"/>
      <c r="Q500" s="234"/>
      <c r="R500" s="234"/>
      <c r="S500" s="234"/>
      <c r="T500" s="234"/>
      <c r="U500" s="234"/>
      <c r="V500" s="234"/>
      <c r="W500" s="234"/>
      <c r="X500" s="234"/>
    </row>
    <row r="501" spans="1:24">
      <c r="A501" s="234"/>
      <c r="B501" s="234"/>
      <c r="C501" s="234"/>
      <c r="D501" s="239"/>
      <c r="E501" s="239"/>
      <c r="F501" s="239"/>
      <c r="G501" s="234"/>
      <c r="H501" s="234"/>
      <c r="I501" s="234"/>
      <c r="J501" s="234"/>
      <c r="K501" s="234"/>
      <c r="L501" s="234"/>
      <c r="M501" s="234"/>
      <c r="N501" s="234"/>
      <c r="O501" s="234"/>
      <c r="P501" s="234"/>
      <c r="Q501" s="234"/>
      <c r="R501" s="234"/>
      <c r="S501" s="234"/>
      <c r="T501" s="234"/>
      <c r="U501" s="234"/>
      <c r="V501" s="234"/>
      <c r="W501" s="234"/>
      <c r="X501" s="234"/>
    </row>
    <row r="502" spans="1:24">
      <c r="A502" s="234"/>
      <c r="B502" s="234"/>
      <c r="C502" s="234"/>
      <c r="D502" s="239"/>
      <c r="E502" s="239"/>
      <c r="F502" s="239"/>
      <c r="G502" s="234"/>
      <c r="H502" s="234"/>
      <c r="I502" s="234"/>
      <c r="J502" s="234"/>
      <c r="K502" s="234"/>
      <c r="L502" s="234"/>
      <c r="M502" s="234"/>
      <c r="N502" s="234"/>
      <c r="O502" s="234"/>
      <c r="P502" s="234"/>
      <c r="Q502" s="234"/>
      <c r="R502" s="234"/>
      <c r="S502" s="234"/>
      <c r="T502" s="234"/>
      <c r="U502" s="234"/>
      <c r="V502" s="234"/>
      <c r="W502" s="234"/>
      <c r="X502" s="234"/>
    </row>
    <row r="503" spans="1:24">
      <c r="A503" s="234"/>
      <c r="B503" s="234"/>
      <c r="C503" s="234"/>
      <c r="D503" s="239"/>
      <c r="E503" s="239"/>
      <c r="F503" s="239"/>
      <c r="G503" s="234"/>
      <c r="H503" s="234"/>
      <c r="I503" s="234"/>
      <c r="J503" s="234"/>
      <c r="K503" s="234"/>
      <c r="L503" s="234"/>
      <c r="M503" s="234"/>
      <c r="N503" s="234"/>
      <c r="O503" s="234"/>
      <c r="P503" s="234"/>
      <c r="Q503" s="234"/>
      <c r="R503" s="234"/>
      <c r="S503" s="234"/>
      <c r="T503" s="234"/>
      <c r="U503" s="234"/>
      <c r="V503" s="234"/>
      <c r="W503" s="234"/>
      <c r="X503" s="234"/>
    </row>
    <row r="504" spans="1:24">
      <c r="A504" s="234"/>
      <c r="B504" s="234"/>
      <c r="C504" s="234"/>
      <c r="D504" s="239"/>
      <c r="E504" s="239"/>
      <c r="F504" s="239"/>
      <c r="G504" s="234"/>
      <c r="H504" s="234"/>
      <c r="I504" s="234"/>
      <c r="J504" s="234"/>
      <c r="K504" s="234"/>
      <c r="L504" s="234"/>
      <c r="M504" s="234"/>
      <c r="N504" s="234"/>
      <c r="O504" s="234"/>
      <c r="P504" s="234"/>
      <c r="Q504" s="234"/>
      <c r="R504" s="234"/>
      <c r="S504" s="234"/>
      <c r="T504" s="234"/>
      <c r="U504" s="234"/>
      <c r="V504" s="234"/>
      <c r="W504" s="234"/>
      <c r="X504" s="234"/>
    </row>
    <row r="505" spans="1:24">
      <c r="A505" s="234"/>
      <c r="B505" s="234"/>
      <c r="C505" s="234"/>
      <c r="D505" s="239"/>
      <c r="E505" s="239"/>
      <c r="F505" s="239"/>
      <c r="G505" s="234"/>
      <c r="H505" s="234"/>
      <c r="I505" s="234"/>
      <c r="J505" s="234"/>
      <c r="K505" s="234"/>
      <c r="L505" s="234"/>
      <c r="M505" s="234"/>
      <c r="N505" s="234"/>
      <c r="O505" s="234"/>
      <c r="P505" s="234"/>
      <c r="Q505" s="234"/>
      <c r="R505" s="234"/>
      <c r="S505" s="234"/>
      <c r="T505" s="234"/>
      <c r="U505" s="234"/>
      <c r="V505" s="234"/>
      <c r="W505" s="234"/>
      <c r="X505" s="234"/>
    </row>
    <row r="506" spans="1:24">
      <c r="A506" s="234"/>
      <c r="B506" s="234"/>
      <c r="C506" s="234"/>
      <c r="D506" s="239"/>
      <c r="E506" s="239"/>
      <c r="F506" s="239"/>
      <c r="G506" s="234"/>
      <c r="H506" s="234"/>
      <c r="I506" s="234"/>
      <c r="J506" s="234"/>
      <c r="K506" s="234"/>
      <c r="L506" s="234"/>
      <c r="M506" s="234"/>
      <c r="N506" s="234"/>
      <c r="O506" s="234"/>
      <c r="P506" s="234"/>
      <c r="Q506" s="234"/>
      <c r="R506" s="234"/>
      <c r="S506" s="234"/>
      <c r="T506" s="234"/>
      <c r="U506" s="234"/>
      <c r="V506" s="234"/>
      <c r="W506" s="234"/>
      <c r="X506" s="234"/>
    </row>
    <row r="507" spans="1:24">
      <c r="A507" s="234"/>
      <c r="B507" s="234"/>
      <c r="C507" s="234"/>
      <c r="D507" s="239"/>
      <c r="E507" s="239"/>
      <c r="F507" s="239"/>
      <c r="G507" s="234"/>
      <c r="H507" s="234"/>
      <c r="I507" s="234"/>
      <c r="J507" s="234"/>
      <c r="K507" s="234"/>
      <c r="L507" s="234"/>
      <c r="M507" s="234"/>
      <c r="N507" s="234"/>
      <c r="O507" s="234"/>
      <c r="P507" s="234"/>
      <c r="Q507" s="234"/>
      <c r="R507" s="234"/>
      <c r="S507" s="234"/>
      <c r="T507" s="234"/>
      <c r="U507" s="234"/>
      <c r="V507" s="234"/>
      <c r="W507" s="234"/>
      <c r="X507" s="234"/>
    </row>
    <row r="508" spans="1:24">
      <c r="A508" s="234"/>
      <c r="B508" s="234"/>
      <c r="C508" s="234"/>
      <c r="D508" s="239"/>
      <c r="E508" s="239"/>
      <c r="F508" s="239"/>
      <c r="G508" s="234"/>
      <c r="H508" s="234"/>
      <c r="I508" s="234"/>
      <c r="J508" s="234"/>
      <c r="K508" s="234"/>
      <c r="L508" s="234"/>
      <c r="M508" s="234"/>
      <c r="N508" s="234"/>
      <c r="O508" s="234"/>
      <c r="P508" s="234"/>
      <c r="Q508" s="234"/>
      <c r="R508" s="234"/>
      <c r="S508" s="234"/>
      <c r="T508" s="234"/>
      <c r="U508" s="234"/>
      <c r="V508" s="234"/>
      <c r="W508" s="234"/>
      <c r="X508" s="234"/>
    </row>
    <row r="509" spans="1:24">
      <c r="A509" s="234"/>
      <c r="B509" s="234"/>
      <c r="C509" s="234"/>
      <c r="D509" s="239"/>
      <c r="E509" s="239"/>
      <c r="F509" s="239"/>
      <c r="G509" s="234"/>
      <c r="H509" s="234"/>
      <c r="I509" s="234"/>
      <c r="J509" s="234"/>
      <c r="K509" s="234"/>
      <c r="L509" s="234"/>
      <c r="M509" s="234"/>
      <c r="N509" s="234"/>
      <c r="O509" s="234"/>
      <c r="P509" s="234"/>
      <c r="Q509" s="234"/>
      <c r="R509" s="234"/>
      <c r="S509" s="234"/>
      <c r="T509" s="234"/>
      <c r="U509" s="234"/>
      <c r="V509" s="234"/>
      <c r="W509" s="234"/>
      <c r="X509" s="234"/>
    </row>
    <row r="510" spans="1:24">
      <c r="A510" s="234"/>
      <c r="B510" s="234"/>
      <c r="C510" s="234"/>
      <c r="D510" s="239"/>
      <c r="E510" s="239"/>
      <c r="F510" s="239"/>
      <c r="G510" s="234"/>
      <c r="H510" s="234"/>
      <c r="I510" s="234"/>
      <c r="J510" s="234"/>
      <c r="K510" s="234"/>
      <c r="L510" s="234"/>
      <c r="M510" s="234"/>
      <c r="N510" s="234"/>
      <c r="O510" s="234"/>
      <c r="P510" s="234"/>
      <c r="Q510" s="234"/>
      <c r="R510" s="234"/>
      <c r="S510" s="234"/>
      <c r="T510" s="234"/>
      <c r="U510" s="234"/>
      <c r="V510" s="234"/>
      <c r="W510" s="234"/>
      <c r="X510" s="234"/>
    </row>
    <row r="511" spans="1:24">
      <c r="A511" s="234"/>
      <c r="B511" s="234"/>
      <c r="C511" s="234"/>
      <c r="D511" s="239"/>
      <c r="E511" s="239"/>
      <c r="F511" s="239"/>
      <c r="G511" s="234"/>
      <c r="H511" s="234"/>
      <c r="I511" s="234"/>
      <c r="J511" s="234"/>
      <c r="K511" s="234"/>
      <c r="L511" s="234"/>
      <c r="M511" s="234"/>
      <c r="N511" s="234"/>
      <c r="O511" s="234"/>
      <c r="P511" s="234"/>
      <c r="Q511" s="234"/>
      <c r="R511" s="234"/>
      <c r="S511" s="234"/>
      <c r="T511" s="234"/>
      <c r="U511" s="234"/>
      <c r="V511" s="234"/>
      <c r="W511" s="234"/>
      <c r="X511" s="234"/>
    </row>
    <row r="512" spans="1:24">
      <c r="A512" s="234"/>
      <c r="B512" s="234"/>
      <c r="C512" s="234"/>
      <c r="D512" s="239"/>
      <c r="E512" s="239"/>
      <c r="F512" s="239"/>
      <c r="G512" s="234"/>
      <c r="H512" s="234"/>
      <c r="I512" s="234"/>
      <c r="J512" s="234"/>
      <c r="K512" s="234"/>
      <c r="L512" s="234"/>
      <c r="M512" s="234"/>
      <c r="N512" s="234"/>
      <c r="O512" s="234"/>
      <c r="P512" s="234"/>
      <c r="Q512" s="234"/>
      <c r="R512" s="234"/>
      <c r="S512" s="234"/>
      <c r="T512" s="234"/>
      <c r="U512" s="234"/>
      <c r="V512" s="234"/>
      <c r="W512" s="234"/>
      <c r="X512" s="234"/>
    </row>
    <row r="513" spans="1:24">
      <c r="A513" s="234"/>
      <c r="B513" s="234"/>
      <c r="C513" s="234"/>
      <c r="D513" s="239"/>
      <c r="E513" s="239"/>
      <c r="F513" s="239"/>
      <c r="G513" s="234"/>
      <c r="H513" s="234"/>
      <c r="I513" s="234"/>
      <c r="J513" s="234"/>
      <c r="K513" s="234"/>
      <c r="L513" s="234"/>
      <c r="M513" s="234"/>
      <c r="N513" s="234"/>
      <c r="O513" s="234"/>
      <c r="P513" s="234"/>
      <c r="Q513" s="234"/>
      <c r="R513" s="234"/>
      <c r="S513" s="234"/>
      <c r="T513" s="234"/>
      <c r="U513" s="234"/>
      <c r="V513" s="234"/>
      <c r="W513" s="234"/>
      <c r="X513" s="234"/>
    </row>
    <row r="514" spans="1:24">
      <c r="A514" s="234"/>
      <c r="B514" s="234"/>
      <c r="C514" s="234"/>
      <c r="D514" s="239"/>
      <c r="E514" s="239"/>
      <c r="F514" s="239"/>
      <c r="G514" s="234"/>
      <c r="H514" s="234"/>
      <c r="I514" s="234"/>
      <c r="J514" s="234"/>
      <c r="K514" s="234"/>
      <c r="L514" s="234"/>
      <c r="M514" s="234"/>
      <c r="N514" s="234"/>
      <c r="O514" s="234"/>
      <c r="P514" s="234"/>
      <c r="Q514" s="234"/>
      <c r="R514" s="234"/>
      <c r="S514" s="234"/>
      <c r="T514" s="234"/>
      <c r="U514" s="234"/>
      <c r="V514" s="234"/>
      <c r="W514" s="234"/>
      <c r="X514" s="234"/>
    </row>
    <row r="515" spans="1:24">
      <c r="A515" s="234"/>
      <c r="B515" s="234"/>
      <c r="C515" s="234"/>
      <c r="D515" s="239"/>
      <c r="E515" s="239"/>
      <c r="F515" s="239"/>
      <c r="G515" s="234"/>
      <c r="H515" s="234"/>
      <c r="I515" s="234"/>
      <c r="J515" s="234"/>
      <c r="K515" s="234"/>
      <c r="L515" s="234"/>
      <c r="M515" s="234"/>
      <c r="N515" s="234"/>
      <c r="O515" s="234"/>
      <c r="P515" s="234"/>
      <c r="Q515" s="234"/>
      <c r="R515" s="234"/>
      <c r="S515" s="234"/>
      <c r="T515" s="234"/>
      <c r="U515" s="234"/>
      <c r="V515" s="234"/>
      <c r="W515" s="234"/>
      <c r="X515" s="234"/>
    </row>
    <row r="516" spans="1:24">
      <c r="A516" s="234"/>
      <c r="B516" s="234"/>
      <c r="C516" s="234"/>
      <c r="D516" s="239"/>
      <c r="E516" s="239"/>
      <c r="F516" s="239"/>
      <c r="G516" s="234"/>
      <c r="H516" s="234"/>
      <c r="I516" s="234"/>
      <c r="J516" s="234"/>
      <c r="K516" s="234"/>
      <c r="L516" s="234"/>
      <c r="M516" s="234"/>
      <c r="N516" s="234"/>
      <c r="O516" s="234"/>
      <c r="P516" s="234"/>
      <c r="Q516" s="234"/>
      <c r="R516" s="234"/>
      <c r="S516" s="234"/>
      <c r="T516" s="234"/>
      <c r="U516" s="234"/>
      <c r="V516" s="234"/>
      <c r="W516" s="234"/>
      <c r="X516" s="234"/>
    </row>
    <row r="517" spans="1:24">
      <c r="A517" s="234"/>
      <c r="B517" s="234"/>
      <c r="C517" s="234"/>
      <c r="D517" s="239"/>
      <c r="E517" s="239"/>
      <c r="F517" s="239"/>
      <c r="G517" s="234"/>
      <c r="H517" s="234"/>
      <c r="I517" s="234"/>
      <c r="J517" s="234"/>
      <c r="K517" s="234"/>
      <c r="L517" s="234"/>
      <c r="M517" s="234"/>
      <c r="N517" s="234"/>
      <c r="O517" s="234"/>
      <c r="P517" s="234"/>
      <c r="Q517" s="234"/>
      <c r="R517" s="234"/>
      <c r="S517" s="234"/>
      <c r="T517" s="234"/>
      <c r="U517" s="234"/>
      <c r="V517" s="234"/>
      <c r="W517" s="234"/>
      <c r="X517" s="234"/>
    </row>
    <row r="518" spans="1:24">
      <c r="A518" s="234"/>
      <c r="B518" s="234"/>
      <c r="C518" s="234"/>
      <c r="D518" s="239"/>
      <c r="E518" s="239"/>
      <c r="F518" s="239"/>
      <c r="G518" s="234"/>
      <c r="H518" s="234"/>
      <c r="I518" s="234"/>
      <c r="J518" s="234"/>
      <c r="K518" s="234"/>
      <c r="L518" s="234"/>
      <c r="M518" s="234"/>
      <c r="N518" s="234"/>
      <c r="O518" s="234"/>
      <c r="P518" s="234"/>
      <c r="Q518" s="234"/>
      <c r="R518" s="234"/>
      <c r="S518" s="234"/>
      <c r="T518" s="234"/>
      <c r="U518" s="234"/>
      <c r="V518" s="234"/>
      <c r="W518" s="234"/>
      <c r="X518" s="234"/>
    </row>
    <row r="519" spans="1:24">
      <c r="A519" s="234"/>
      <c r="B519" s="234"/>
      <c r="C519" s="234"/>
      <c r="D519" s="239"/>
      <c r="E519" s="239"/>
      <c r="F519" s="239"/>
      <c r="G519" s="234"/>
      <c r="H519" s="234"/>
      <c r="I519" s="234"/>
      <c r="J519" s="234"/>
      <c r="K519" s="234"/>
      <c r="L519" s="234"/>
      <c r="M519" s="234"/>
      <c r="N519" s="234"/>
      <c r="O519" s="234"/>
      <c r="P519" s="234"/>
      <c r="Q519" s="234"/>
      <c r="R519" s="234"/>
      <c r="S519" s="234"/>
      <c r="T519" s="234"/>
      <c r="U519" s="234"/>
      <c r="V519" s="234"/>
      <c r="W519" s="234"/>
      <c r="X519" s="234"/>
    </row>
    <row r="520" spans="1:24">
      <c r="A520" s="234"/>
      <c r="B520" s="234"/>
      <c r="C520" s="234"/>
      <c r="D520" s="239"/>
      <c r="E520" s="239"/>
      <c r="F520" s="239"/>
      <c r="G520" s="234"/>
      <c r="H520" s="234"/>
      <c r="I520" s="234"/>
      <c r="J520" s="234"/>
      <c r="K520" s="234"/>
      <c r="L520" s="234"/>
      <c r="M520" s="234"/>
      <c r="N520" s="234"/>
      <c r="O520" s="234"/>
      <c r="P520" s="234"/>
      <c r="Q520" s="234"/>
      <c r="R520" s="234"/>
      <c r="S520" s="234"/>
      <c r="T520" s="234"/>
      <c r="U520" s="234"/>
      <c r="V520" s="234"/>
      <c r="W520" s="234"/>
      <c r="X520" s="234"/>
    </row>
    <row r="521" spans="1:24">
      <c r="A521" s="234"/>
      <c r="B521" s="234"/>
      <c r="C521" s="234"/>
      <c r="D521" s="239"/>
      <c r="E521" s="239"/>
      <c r="F521" s="239"/>
      <c r="G521" s="234"/>
      <c r="H521" s="234"/>
      <c r="I521" s="234"/>
      <c r="J521" s="234"/>
      <c r="K521" s="234"/>
      <c r="L521" s="234"/>
      <c r="M521" s="234"/>
      <c r="N521" s="234"/>
      <c r="O521" s="234"/>
      <c r="P521" s="234"/>
      <c r="Q521" s="234"/>
      <c r="R521" s="234"/>
      <c r="S521" s="234"/>
      <c r="T521" s="234"/>
      <c r="U521" s="234"/>
      <c r="V521" s="234"/>
      <c r="W521" s="234"/>
      <c r="X521" s="234"/>
    </row>
    <row r="522" spans="1:24">
      <c r="A522" s="234"/>
      <c r="B522" s="234"/>
      <c r="C522" s="234"/>
      <c r="D522" s="239"/>
      <c r="E522" s="239"/>
      <c r="F522" s="239"/>
      <c r="G522" s="234"/>
      <c r="H522" s="234"/>
      <c r="I522" s="234"/>
      <c r="J522" s="234"/>
      <c r="K522" s="234"/>
      <c r="L522" s="234"/>
      <c r="M522" s="234"/>
      <c r="N522" s="234"/>
      <c r="O522" s="234"/>
      <c r="P522" s="234"/>
      <c r="Q522" s="234"/>
      <c r="R522" s="234"/>
      <c r="S522" s="234"/>
      <c r="T522" s="234"/>
      <c r="U522" s="234"/>
      <c r="V522" s="234"/>
      <c r="W522" s="234"/>
      <c r="X522" s="234"/>
    </row>
    <row r="523" spans="1:24">
      <c r="A523" s="234"/>
      <c r="B523" s="234"/>
      <c r="C523" s="234"/>
      <c r="D523" s="239"/>
      <c r="E523" s="239"/>
      <c r="F523" s="239"/>
      <c r="G523" s="234"/>
      <c r="H523" s="234"/>
      <c r="I523" s="234"/>
      <c r="J523" s="234"/>
      <c r="K523" s="234"/>
      <c r="L523" s="234"/>
      <c r="M523" s="234"/>
      <c r="N523" s="234"/>
      <c r="O523" s="234"/>
      <c r="P523" s="234"/>
      <c r="Q523" s="234"/>
      <c r="R523" s="234"/>
      <c r="S523" s="234"/>
      <c r="T523" s="234"/>
      <c r="U523" s="234"/>
      <c r="V523" s="234"/>
      <c r="W523" s="234"/>
      <c r="X523" s="234"/>
    </row>
    <row r="524" spans="1:24">
      <c r="A524" s="234"/>
      <c r="B524" s="234"/>
      <c r="C524" s="234"/>
      <c r="D524" s="239"/>
      <c r="E524" s="239"/>
      <c r="F524" s="239"/>
      <c r="G524" s="234"/>
      <c r="H524" s="234"/>
      <c r="I524" s="234"/>
      <c r="J524" s="234"/>
      <c r="K524" s="234"/>
      <c r="L524" s="234"/>
      <c r="M524" s="234"/>
      <c r="N524" s="234"/>
      <c r="O524" s="234"/>
      <c r="P524" s="234"/>
      <c r="Q524" s="234"/>
      <c r="R524" s="234"/>
      <c r="S524" s="234"/>
      <c r="T524" s="234"/>
      <c r="U524" s="234"/>
      <c r="V524" s="234"/>
      <c r="W524" s="234"/>
      <c r="X524" s="234"/>
    </row>
    <row r="525" spans="1:24">
      <c r="A525" s="234"/>
      <c r="B525" s="234"/>
      <c r="C525" s="234"/>
      <c r="D525" s="239"/>
      <c r="E525" s="239"/>
      <c r="F525" s="239"/>
      <c r="G525" s="234"/>
      <c r="H525" s="234"/>
      <c r="I525" s="234"/>
      <c r="J525" s="234"/>
      <c r="K525" s="234"/>
      <c r="L525" s="234"/>
      <c r="M525" s="234"/>
      <c r="N525" s="234"/>
      <c r="O525" s="234"/>
      <c r="P525" s="234"/>
      <c r="Q525" s="234"/>
      <c r="R525" s="234"/>
      <c r="S525" s="234"/>
      <c r="T525" s="234"/>
      <c r="U525" s="234"/>
      <c r="V525" s="234"/>
      <c r="W525" s="234"/>
      <c r="X525" s="234"/>
    </row>
    <row r="526" spans="1:24">
      <c r="A526" s="234"/>
      <c r="B526" s="234"/>
      <c r="C526" s="234"/>
      <c r="D526" s="239"/>
      <c r="E526" s="239"/>
      <c r="F526" s="239"/>
      <c r="G526" s="234"/>
      <c r="H526" s="234"/>
      <c r="I526" s="234"/>
      <c r="J526" s="234"/>
      <c r="K526" s="234"/>
      <c r="L526" s="234"/>
      <c r="M526" s="234"/>
      <c r="N526" s="234"/>
      <c r="O526" s="234"/>
      <c r="P526" s="234"/>
      <c r="Q526" s="234"/>
      <c r="R526" s="234"/>
      <c r="S526" s="234"/>
      <c r="T526" s="234"/>
      <c r="U526" s="234"/>
      <c r="V526" s="234"/>
      <c r="W526" s="234"/>
      <c r="X526" s="234"/>
    </row>
    <row r="527" spans="1:24">
      <c r="A527" s="234"/>
      <c r="B527" s="234"/>
      <c r="C527" s="234"/>
      <c r="D527" s="239"/>
      <c r="E527" s="239"/>
      <c r="F527" s="239"/>
      <c r="G527" s="234"/>
      <c r="H527" s="234"/>
      <c r="I527" s="234"/>
      <c r="J527" s="234"/>
      <c r="K527" s="234"/>
      <c r="L527" s="234"/>
      <c r="M527" s="234"/>
      <c r="N527" s="234"/>
      <c r="O527" s="234"/>
      <c r="P527" s="234"/>
      <c r="Q527" s="234"/>
      <c r="R527" s="234"/>
      <c r="S527" s="234"/>
      <c r="T527" s="234"/>
      <c r="U527" s="234"/>
      <c r="V527" s="234"/>
      <c r="W527" s="234"/>
      <c r="X527" s="234"/>
    </row>
    <row r="528" spans="1:24">
      <c r="A528" s="234"/>
      <c r="B528" s="234"/>
      <c r="C528" s="234"/>
      <c r="D528" s="239"/>
      <c r="E528" s="239"/>
      <c r="F528" s="239"/>
      <c r="G528" s="234"/>
      <c r="H528" s="234"/>
      <c r="I528" s="234"/>
      <c r="J528" s="234"/>
      <c r="K528" s="234"/>
      <c r="L528" s="234"/>
      <c r="M528" s="234"/>
      <c r="N528" s="234"/>
      <c r="O528" s="234"/>
      <c r="P528" s="234"/>
      <c r="Q528" s="234"/>
      <c r="R528" s="234"/>
      <c r="S528" s="234"/>
      <c r="T528" s="234"/>
      <c r="U528" s="234"/>
      <c r="V528" s="234"/>
      <c r="W528" s="234"/>
      <c r="X528" s="234"/>
    </row>
    <row r="529" spans="1:24">
      <c r="A529" s="234"/>
      <c r="B529" s="234"/>
      <c r="C529" s="234"/>
      <c r="D529" s="239"/>
      <c r="E529" s="239"/>
      <c r="F529" s="239"/>
      <c r="G529" s="234"/>
      <c r="H529" s="234"/>
      <c r="I529" s="234"/>
      <c r="J529" s="234"/>
      <c r="K529" s="234"/>
      <c r="L529" s="234"/>
      <c r="M529" s="234"/>
      <c r="N529" s="234"/>
      <c r="O529" s="234"/>
      <c r="P529" s="234"/>
      <c r="Q529" s="234"/>
      <c r="R529" s="234"/>
      <c r="S529" s="234"/>
      <c r="T529" s="234"/>
      <c r="U529" s="234"/>
      <c r="V529" s="234"/>
      <c r="W529" s="234"/>
      <c r="X529" s="234"/>
    </row>
    <row r="530" spans="1:24">
      <c r="A530" s="234"/>
      <c r="B530" s="234"/>
      <c r="C530" s="234"/>
      <c r="D530" s="239"/>
      <c r="E530" s="239"/>
      <c r="F530" s="239"/>
      <c r="G530" s="234"/>
      <c r="H530" s="234"/>
      <c r="I530" s="234"/>
      <c r="J530" s="234"/>
      <c r="K530" s="234"/>
      <c r="L530" s="234"/>
      <c r="M530" s="234"/>
      <c r="N530" s="234"/>
      <c r="O530" s="234"/>
      <c r="P530" s="234"/>
      <c r="Q530" s="234"/>
      <c r="R530" s="234"/>
      <c r="S530" s="234"/>
      <c r="T530" s="234"/>
      <c r="U530" s="234"/>
      <c r="V530" s="234"/>
      <c r="W530" s="234"/>
      <c r="X530" s="234"/>
    </row>
    <row r="531" spans="1:24">
      <c r="A531" s="234"/>
      <c r="B531" s="234"/>
      <c r="C531" s="234"/>
      <c r="D531" s="239"/>
      <c r="E531" s="239"/>
      <c r="F531" s="239"/>
      <c r="G531" s="234"/>
      <c r="H531" s="234"/>
      <c r="I531" s="234"/>
      <c r="J531" s="234"/>
      <c r="K531" s="234"/>
      <c r="L531" s="234"/>
      <c r="M531" s="234"/>
      <c r="N531" s="234"/>
      <c r="O531" s="234"/>
      <c r="P531" s="234"/>
      <c r="Q531" s="234"/>
      <c r="R531" s="234"/>
      <c r="S531" s="234"/>
      <c r="T531" s="234"/>
      <c r="U531" s="234"/>
      <c r="V531" s="234"/>
      <c r="W531" s="234"/>
      <c r="X531" s="234"/>
    </row>
    <row r="532" spans="1:24">
      <c r="A532" s="234"/>
      <c r="B532" s="234"/>
      <c r="C532" s="234"/>
      <c r="D532" s="239"/>
      <c r="E532" s="239"/>
      <c r="F532" s="239"/>
      <c r="G532" s="234"/>
      <c r="H532" s="234"/>
      <c r="I532" s="234"/>
      <c r="J532" s="234"/>
      <c r="K532" s="234"/>
      <c r="L532" s="234"/>
      <c r="M532" s="234"/>
      <c r="N532" s="234"/>
      <c r="O532" s="234"/>
      <c r="P532" s="234"/>
      <c r="Q532" s="234"/>
      <c r="R532" s="234"/>
      <c r="S532" s="234"/>
      <c r="T532" s="234"/>
      <c r="U532" s="234"/>
      <c r="V532" s="234"/>
      <c r="W532" s="234"/>
      <c r="X532" s="234"/>
    </row>
    <row r="533" spans="1:24">
      <c r="A533" s="234"/>
      <c r="B533" s="234"/>
      <c r="C533" s="234"/>
      <c r="D533" s="239"/>
      <c r="E533" s="239"/>
      <c r="F533" s="239"/>
      <c r="G533" s="234"/>
      <c r="H533" s="234"/>
      <c r="I533" s="234"/>
      <c r="J533" s="234"/>
      <c r="K533" s="234"/>
      <c r="L533" s="234"/>
      <c r="M533" s="234"/>
      <c r="N533" s="234"/>
      <c r="O533" s="234"/>
      <c r="P533" s="234"/>
      <c r="Q533" s="234"/>
      <c r="R533" s="234"/>
      <c r="S533" s="234"/>
      <c r="T533" s="234"/>
      <c r="U533" s="234"/>
      <c r="V533" s="234"/>
      <c r="W533" s="234"/>
      <c r="X533" s="234"/>
    </row>
    <row r="534" spans="1:24">
      <c r="A534" s="234"/>
      <c r="B534" s="234"/>
      <c r="C534" s="234"/>
      <c r="D534" s="239"/>
      <c r="E534" s="239"/>
      <c r="F534" s="239"/>
      <c r="G534" s="234"/>
      <c r="H534" s="234"/>
      <c r="I534" s="234"/>
      <c r="J534" s="234"/>
      <c r="K534" s="234"/>
      <c r="L534" s="234"/>
      <c r="M534" s="234"/>
      <c r="N534" s="234"/>
      <c r="O534" s="234"/>
      <c r="P534" s="234"/>
      <c r="Q534" s="234"/>
      <c r="R534" s="234"/>
      <c r="S534" s="234"/>
      <c r="T534" s="234"/>
      <c r="U534" s="234"/>
      <c r="V534" s="234"/>
      <c r="W534" s="234"/>
      <c r="X534" s="234"/>
    </row>
    <row r="535" spans="1:24">
      <c r="A535" s="234"/>
      <c r="B535" s="234"/>
      <c r="C535" s="234"/>
      <c r="D535" s="239"/>
      <c r="E535" s="239"/>
      <c r="F535" s="239"/>
      <c r="G535" s="234"/>
      <c r="H535" s="234"/>
      <c r="I535" s="234"/>
      <c r="J535" s="234"/>
      <c r="K535" s="234"/>
      <c r="L535" s="234"/>
      <c r="M535" s="234"/>
      <c r="N535" s="234"/>
      <c r="O535" s="234"/>
      <c r="P535" s="234"/>
      <c r="Q535" s="234"/>
      <c r="R535" s="234"/>
      <c r="S535" s="234"/>
      <c r="T535" s="234"/>
      <c r="U535" s="234"/>
      <c r="V535" s="234"/>
      <c r="W535" s="234"/>
      <c r="X535" s="234"/>
    </row>
    <row r="536" spans="1:24">
      <c r="A536" s="234"/>
      <c r="B536" s="234"/>
      <c r="C536" s="234"/>
      <c r="D536" s="239"/>
      <c r="E536" s="239"/>
      <c r="F536" s="239"/>
      <c r="G536" s="234"/>
      <c r="H536" s="234"/>
      <c r="I536" s="234"/>
      <c r="J536" s="234"/>
      <c r="K536" s="234"/>
      <c r="L536" s="234"/>
      <c r="M536" s="234"/>
      <c r="N536" s="234"/>
      <c r="O536" s="234"/>
      <c r="P536" s="234"/>
      <c r="Q536" s="234"/>
      <c r="R536" s="234"/>
      <c r="S536" s="234"/>
      <c r="T536" s="234"/>
      <c r="U536" s="234"/>
      <c r="V536" s="234"/>
      <c r="W536" s="234"/>
      <c r="X536" s="234"/>
    </row>
    <row r="537" spans="1:24">
      <c r="A537" s="234"/>
      <c r="B537" s="234"/>
      <c r="C537" s="234"/>
      <c r="D537" s="239"/>
      <c r="E537" s="239"/>
      <c r="F537" s="239"/>
      <c r="G537" s="234"/>
      <c r="H537" s="234"/>
      <c r="I537" s="234"/>
      <c r="J537" s="234"/>
      <c r="K537" s="234"/>
      <c r="L537" s="234"/>
      <c r="M537" s="234"/>
      <c r="N537" s="234"/>
      <c r="O537" s="234"/>
      <c r="P537" s="234"/>
      <c r="Q537" s="234"/>
      <c r="R537" s="234"/>
      <c r="S537" s="234"/>
      <c r="T537" s="234"/>
      <c r="U537" s="234"/>
      <c r="V537" s="234"/>
      <c r="W537" s="234"/>
      <c r="X537" s="234"/>
    </row>
    <row r="538" spans="1:24">
      <c r="A538" s="234"/>
      <c r="B538" s="234"/>
      <c r="C538" s="234"/>
      <c r="D538" s="239"/>
      <c r="E538" s="239"/>
      <c r="F538" s="239"/>
      <c r="G538" s="234"/>
      <c r="H538" s="234"/>
      <c r="I538" s="234"/>
      <c r="J538" s="234"/>
      <c r="K538" s="234"/>
      <c r="L538" s="234"/>
      <c r="M538" s="234"/>
      <c r="N538" s="234"/>
      <c r="O538" s="234"/>
      <c r="P538" s="234"/>
      <c r="Q538" s="234"/>
      <c r="R538" s="234"/>
      <c r="S538" s="234"/>
      <c r="T538" s="234"/>
      <c r="U538" s="234"/>
      <c r="V538" s="234"/>
      <c r="W538" s="234"/>
      <c r="X538" s="234"/>
    </row>
    <row r="539" spans="1:24">
      <c r="A539" s="234"/>
      <c r="B539" s="234"/>
      <c r="C539" s="234"/>
      <c r="D539" s="239"/>
      <c r="E539" s="239"/>
      <c r="F539" s="239"/>
      <c r="G539" s="234"/>
      <c r="H539" s="234"/>
      <c r="I539" s="234"/>
      <c r="J539" s="234"/>
      <c r="K539" s="234"/>
      <c r="L539" s="234"/>
      <c r="M539" s="234"/>
      <c r="N539" s="234"/>
      <c r="O539" s="234"/>
      <c r="P539" s="234"/>
      <c r="Q539" s="234"/>
      <c r="R539" s="234"/>
      <c r="S539" s="234"/>
      <c r="T539" s="234"/>
      <c r="U539" s="234"/>
      <c r="V539" s="234"/>
      <c r="W539" s="234"/>
      <c r="X539" s="234"/>
    </row>
    <row r="540" spans="1:24">
      <c r="A540" s="234"/>
      <c r="B540" s="234"/>
      <c r="C540" s="234"/>
      <c r="D540" s="239"/>
      <c r="E540" s="239"/>
      <c r="F540" s="239"/>
      <c r="G540" s="234"/>
      <c r="H540" s="234"/>
      <c r="I540" s="234"/>
      <c r="J540" s="234"/>
      <c r="K540" s="234"/>
      <c r="L540" s="234"/>
      <c r="M540" s="234"/>
      <c r="N540" s="234"/>
      <c r="O540" s="234"/>
      <c r="P540" s="234"/>
      <c r="Q540" s="234"/>
      <c r="R540" s="234"/>
      <c r="S540" s="234"/>
      <c r="T540" s="234"/>
      <c r="U540" s="234"/>
      <c r="V540" s="234"/>
      <c r="W540" s="234"/>
      <c r="X540" s="234"/>
    </row>
    <row r="541" spans="1:24">
      <c r="A541" s="234"/>
      <c r="B541" s="234"/>
      <c r="C541" s="234"/>
      <c r="D541" s="239"/>
      <c r="E541" s="239"/>
      <c r="F541" s="239"/>
      <c r="G541" s="234"/>
      <c r="H541" s="234"/>
      <c r="I541" s="234"/>
      <c r="J541" s="234"/>
      <c r="K541" s="234"/>
      <c r="L541" s="234"/>
      <c r="M541" s="234"/>
      <c r="N541" s="234"/>
      <c r="O541" s="234"/>
      <c r="P541" s="234"/>
      <c r="Q541" s="234"/>
      <c r="R541" s="234"/>
      <c r="S541" s="234"/>
      <c r="T541" s="234"/>
      <c r="U541" s="234"/>
      <c r="V541" s="234"/>
      <c r="W541" s="234"/>
      <c r="X541" s="234"/>
    </row>
    <row r="542" spans="1:24">
      <c r="A542" s="234"/>
      <c r="B542" s="234"/>
      <c r="C542" s="234"/>
      <c r="D542" s="239"/>
      <c r="E542" s="239"/>
      <c r="F542" s="239"/>
      <c r="G542" s="234"/>
      <c r="H542" s="234"/>
      <c r="I542" s="234"/>
      <c r="J542" s="234"/>
      <c r="K542" s="234"/>
      <c r="L542" s="234"/>
      <c r="M542" s="234"/>
      <c r="N542" s="234"/>
      <c r="O542" s="234"/>
      <c r="P542" s="234"/>
      <c r="Q542" s="234"/>
      <c r="R542" s="234"/>
      <c r="S542" s="234"/>
      <c r="T542" s="234"/>
      <c r="U542" s="234"/>
      <c r="V542" s="234"/>
      <c r="W542" s="234"/>
      <c r="X542" s="234"/>
    </row>
    <row r="543" spans="1:24">
      <c r="A543" s="234"/>
      <c r="B543" s="234"/>
      <c r="C543" s="234"/>
      <c r="D543" s="239"/>
      <c r="E543" s="239"/>
      <c r="F543" s="239"/>
      <c r="G543" s="234"/>
      <c r="H543" s="234"/>
      <c r="I543" s="234"/>
      <c r="J543" s="234"/>
      <c r="K543" s="234"/>
      <c r="L543" s="234"/>
      <c r="M543" s="234"/>
      <c r="N543" s="234"/>
      <c r="O543" s="234"/>
      <c r="P543" s="234"/>
      <c r="Q543" s="234"/>
      <c r="R543" s="234"/>
      <c r="S543" s="234"/>
      <c r="T543" s="234"/>
      <c r="U543" s="234"/>
      <c r="V543" s="234"/>
      <c r="W543" s="234"/>
      <c r="X543" s="234"/>
    </row>
    <row r="544" spans="1:24">
      <c r="A544" s="234"/>
      <c r="B544" s="234"/>
      <c r="C544" s="234"/>
      <c r="D544" s="239"/>
      <c r="E544" s="239"/>
      <c r="F544" s="239"/>
      <c r="G544" s="234"/>
      <c r="H544" s="234"/>
      <c r="I544" s="234"/>
      <c r="J544" s="234"/>
      <c r="K544" s="234"/>
      <c r="L544" s="234"/>
      <c r="M544" s="234"/>
      <c r="N544" s="234"/>
      <c r="O544" s="234"/>
      <c r="P544" s="234"/>
      <c r="Q544" s="234"/>
      <c r="R544" s="234"/>
      <c r="S544" s="234"/>
      <c r="T544" s="234"/>
      <c r="U544" s="234"/>
      <c r="V544" s="234"/>
      <c r="W544" s="234"/>
      <c r="X544" s="234"/>
    </row>
    <row r="545" spans="1:24">
      <c r="A545" s="234"/>
      <c r="B545" s="234"/>
      <c r="C545" s="234"/>
      <c r="D545" s="239"/>
      <c r="E545" s="239"/>
      <c r="F545" s="239"/>
      <c r="G545" s="234"/>
      <c r="H545" s="234"/>
      <c r="I545" s="234"/>
      <c r="J545" s="234"/>
      <c r="K545" s="234"/>
      <c r="L545" s="234"/>
      <c r="M545" s="234"/>
      <c r="N545" s="234"/>
      <c r="O545" s="234"/>
      <c r="P545" s="234"/>
      <c r="Q545" s="234"/>
      <c r="R545" s="234"/>
      <c r="S545" s="234"/>
      <c r="T545" s="234"/>
      <c r="U545" s="234"/>
      <c r="V545" s="234"/>
      <c r="W545" s="234"/>
      <c r="X545" s="234"/>
    </row>
    <row r="546" spans="1:24">
      <c r="A546" s="234"/>
      <c r="B546" s="234"/>
      <c r="C546" s="234"/>
      <c r="D546" s="239"/>
      <c r="E546" s="239"/>
      <c r="F546" s="239"/>
      <c r="G546" s="234"/>
      <c r="H546" s="234"/>
      <c r="I546" s="234"/>
      <c r="J546" s="234"/>
      <c r="K546" s="234"/>
      <c r="L546" s="234"/>
      <c r="M546" s="234"/>
      <c r="N546" s="234"/>
      <c r="O546" s="234"/>
      <c r="P546" s="234"/>
      <c r="Q546" s="234"/>
      <c r="R546" s="234"/>
      <c r="S546" s="234"/>
      <c r="T546" s="234"/>
      <c r="U546" s="234"/>
      <c r="V546" s="234"/>
      <c r="W546" s="234"/>
      <c r="X546" s="234"/>
    </row>
    <row r="547" spans="1:24">
      <c r="A547" s="234"/>
      <c r="B547" s="234"/>
      <c r="C547" s="234"/>
      <c r="D547" s="239"/>
      <c r="E547" s="239"/>
      <c r="F547" s="239"/>
      <c r="G547" s="234"/>
      <c r="H547" s="234"/>
      <c r="I547" s="234"/>
      <c r="J547" s="234"/>
      <c r="K547" s="234"/>
      <c r="L547" s="234"/>
      <c r="M547" s="234"/>
      <c r="N547" s="234"/>
      <c r="O547" s="234"/>
      <c r="P547" s="234"/>
      <c r="Q547" s="234"/>
      <c r="R547" s="234"/>
      <c r="S547" s="234"/>
      <c r="T547" s="234"/>
      <c r="U547" s="234"/>
      <c r="V547" s="234"/>
      <c r="W547" s="234"/>
      <c r="X547" s="234"/>
    </row>
    <row r="548" spans="1:24">
      <c r="A548" s="234"/>
      <c r="B548" s="234"/>
      <c r="C548" s="234"/>
      <c r="D548" s="239"/>
      <c r="E548" s="239"/>
      <c r="F548" s="239"/>
      <c r="G548" s="234"/>
      <c r="H548" s="234"/>
      <c r="I548" s="234"/>
      <c r="J548" s="234"/>
      <c r="K548" s="234"/>
      <c r="L548" s="234"/>
      <c r="M548" s="234"/>
      <c r="N548" s="234"/>
      <c r="O548" s="234"/>
      <c r="P548" s="234"/>
      <c r="Q548" s="234"/>
      <c r="R548" s="234"/>
      <c r="S548" s="234"/>
      <c r="T548" s="234"/>
      <c r="U548" s="234"/>
      <c r="V548" s="234"/>
      <c r="W548" s="234"/>
      <c r="X548" s="234"/>
    </row>
    <row r="549" spans="1:24">
      <c r="A549" s="234"/>
      <c r="B549" s="234"/>
      <c r="C549" s="234"/>
      <c r="D549" s="239"/>
      <c r="E549" s="239"/>
      <c r="F549" s="239"/>
      <c r="G549" s="234"/>
      <c r="H549" s="234"/>
      <c r="I549" s="234"/>
      <c r="J549" s="234"/>
      <c r="K549" s="234"/>
      <c r="L549" s="234"/>
      <c r="M549" s="234"/>
      <c r="N549" s="234"/>
      <c r="O549" s="234"/>
      <c r="P549" s="234"/>
      <c r="Q549" s="234"/>
      <c r="R549" s="234"/>
      <c r="S549" s="234"/>
      <c r="T549" s="234"/>
      <c r="U549" s="234"/>
      <c r="V549" s="234"/>
      <c r="W549" s="234"/>
      <c r="X549" s="234"/>
    </row>
    <row r="550" spans="1:24">
      <c r="A550" s="234"/>
      <c r="B550" s="234"/>
      <c r="C550" s="234"/>
      <c r="D550" s="239"/>
      <c r="E550" s="239"/>
      <c r="F550" s="239"/>
      <c r="G550" s="234"/>
      <c r="H550" s="234"/>
      <c r="I550" s="234"/>
      <c r="J550" s="234"/>
      <c r="K550" s="234"/>
      <c r="L550" s="234"/>
      <c r="M550" s="234"/>
      <c r="N550" s="234"/>
      <c r="O550" s="234"/>
      <c r="P550" s="234"/>
      <c r="Q550" s="234"/>
      <c r="R550" s="234"/>
      <c r="S550" s="234"/>
      <c r="T550" s="234"/>
      <c r="U550" s="234"/>
      <c r="V550" s="234"/>
      <c r="W550" s="234"/>
      <c r="X550" s="234"/>
    </row>
    <row r="551" spans="1:24">
      <c r="A551" s="234"/>
      <c r="B551" s="234"/>
      <c r="C551" s="234"/>
      <c r="D551" s="239"/>
      <c r="E551" s="239"/>
      <c r="F551" s="239"/>
      <c r="G551" s="234"/>
      <c r="H551" s="234"/>
      <c r="I551" s="234"/>
      <c r="J551" s="234"/>
      <c r="K551" s="234"/>
      <c r="L551" s="234"/>
      <c r="M551" s="234"/>
      <c r="N551" s="234"/>
      <c r="O551" s="234"/>
      <c r="P551" s="234"/>
      <c r="Q551" s="234"/>
      <c r="R551" s="234"/>
      <c r="S551" s="234"/>
      <c r="T551" s="234"/>
      <c r="U551" s="234"/>
      <c r="V551" s="234"/>
      <c r="W551" s="234"/>
      <c r="X551" s="234"/>
    </row>
    <row r="552" spans="1:24">
      <c r="A552" s="234"/>
      <c r="B552" s="234"/>
      <c r="C552" s="234"/>
      <c r="D552" s="239"/>
      <c r="E552" s="239"/>
      <c r="F552" s="239"/>
      <c r="G552" s="234"/>
      <c r="H552" s="234"/>
      <c r="I552" s="234"/>
      <c r="J552" s="234"/>
      <c r="K552" s="234"/>
      <c r="L552" s="234"/>
      <c r="M552" s="234"/>
      <c r="N552" s="234"/>
      <c r="O552" s="234"/>
      <c r="P552" s="234"/>
      <c r="Q552" s="234"/>
      <c r="R552" s="234"/>
      <c r="S552" s="234"/>
      <c r="T552" s="234"/>
      <c r="U552" s="234"/>
      <c r="V552" s="234"/>
      <c r="W552" s="234"/>
      <c r="X552" s="234"/>
    </row>
    <row r="553" spans="1:24">
      <c r="A553" s="234"/>
      <c r="B553" s="234"/>
      <c r="C553" s="234"/>
      <c r="D553" s="239"/>
      <c r="E553" s="239"/>
      <c r="F553" s="239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</row>
    <row r="554" spans="1:24">
      <c r="A554" s="234"/>
      <c r="B554" s="234"/>
      <c r="C554" s="234"/>
      <c r="D554" s="239"/>
      <c r="E554" s="239"/>
      <c r="F554" s="239"/>
      <c r="G554" s="234"/>
      <c r="H554" s="234"/>
      <c r="I554" s="234"/>
      <c r="J554" s="234"/>
      <c r="K554" s="234"/>
      <c r="L554" s="234"/>
      <c r="M554" s="234"/>
      <c r="N554" s="234"/>
      <c r="O554" s="234"/>
      <c r="P554" s="234"/>
      <c r="Q554" s="234"/>
      <c r="R554" s="234"/>
      <c r="S554" s="234"/>
      <c r="T554" s="234"/>
      <c r="U554" s="234"/>
      <c r="V554" s="234"/>
      <c r="W554" s="234"/>
      <c r="X554" s="234"/>
    </row>
    <row r="555" spans="1:24">
      <c r="A555" s="234"/>
      <c r="B555" s="234"/>
      <c r="C555" s="234"/>
      <c r="D555" s="239"/>
      <c r="E555" s="239"/>
      <c r="F555" s="239"/>
      <c r="G555" s="234"/>
      <c r="H555" s="234"/>
      <c r="I555" s="234"/>
      <c r="J555" s="234"/>
      <c r="K555" s="234"/>
      <c r="L555" s="234"/>
      <c r="M555" s="234"/>
      <c r="N555" s="234"/>
      <c r="O555" s="234"/>
      <c r="P555" s="234"/>
      <c r="Q555" s="234"/>
      <c r="R555" s="234"/>
      <c r="S555" s="234"/>
      <c r="T555" s="234"/>
      <c r="U555" s="234"/>
      <c r="V555" s="234"/>
      <c r="W555" s="234"/>
      <c r="X555" s="234"/>
    </row>
    <row r="556" spans="1:24">
      <c r="A556" s="234"/>
      <c r="B556" s="234"/>
      <c r="C556" s="234"/>
      <c r="D556" s="239"/>
      <c r="E556" s="239"/>
      <c r="F556" s="239"/>
      <c r="G556" s="234"/>
      <c r="H556" s="234"/>
      <c r="I556" s="234"/>
      <c r="J556" s="234"/>
      <c r="K556" s="234"/>
      <c r="L556" s="234"/>
      <c r="M556" s="234"/>
      <c r="N556" s="234"/>
      <c r="O556" s="234"/>
      <c r="P556" s="234"/>
      <c r="Q556" s="234"/>
      <c r="R556" s="234"/>
      <c r="S556" s="234"/>
      <c r="T556" s="234"/>
      <c r="U556" s="234"/>
      <c r="V556" s="234"/>
      <c r="W556" s="234"/>
      <c r="X556" s="234"/>
    </row>
    <row r="557" spans="1:24">
      <c r="A557" s="234"/>
      <c r="B557" s="234"/>
      <c r="C557" s="234"/>
      <c r="D557" s="239"/>
      <c r="E557" s="239"/>
      <c r="F557" s="239"/>
      <c r="G557" s="234"/>
      <c r="H557" s="234"/>
      <c r="I557" s="234"/>
      <c r="J557" s="234"/>
      <c r="K557" s="234"/>
      <c r="L557" s="234"/>
      <c r="M557" s="234"/>
      <c r="N557" s="234"/>
      <c r="O557" s="234"/>
      <c r="P557" s="234"/>
      <c r="Q557" s="234"/>
      <c r="R557" s="234"/>
      <c r="S557" s="234"/>
      <c r="T557" s="234"/>
      <c r="U557" s="234"/>
      <c r="V557" s="234"/>
      <c r="W557" s="234"/>
      <c r="X557" s="234"/>
    </row>
    <row r="558" spans="1:24">
      <c r="A558" s="234"/>
      <c r="B558" s="234"/>
      <c r="C558" s="234"/>
      <c r="D558" s="239"/>
      <c r="E558" s="239"/>
      <c r="F558" s="239"/>
      <c r="G558" s="234"/>
      <c r="H558" s="234"/>
      <c r="I558" s="234"/>
      <c r="J558" s="234"/>
      <c r="K558" s="234"/>
      <c r="L558" s="234"/>
      <c r="M558" s="234"/>
      <c r="N558" s="234"/>
      <c r="O558" s="234"/>
      <c r="P558" s="234"/>
      <c r="Q558" s="234"/>
      <c r="R558" s="234"/>
      <c r="S558" s="234"/>
      <c r="T558" s="234"/>
      <c r="U558" s="234"/>
      <c r="V558" s="234"/>
      <c r="W558" s="234"/>
      <c r="X558" s="234"/>
    </row>
    <row r="559" spans="1:24">
      <c r="A559" s="234"/>
      <c r="B559" s="234"/>
      <c r="C559" s="234"/>
      <c r="D559" s="239"/>
      <c r="E559" s="239"/>
      <c r="F559" s="239"/>
      <c r="G559" s="234"/>
      <c r="H559" s="234"/>
      <c r="I559" s="234"/>
      <c r="J559" s="234"/>
      <c r="K559" s="234"/>
      <c r="L559" s="234"/>
      <c r="M559" s="234"/>
      <c r="N559" s="234"/>
      <c r="O559" s="234"/>
      <c r="P559" s="234"/>
      <c r="Q559" s="234"/>
      <c r="R559" s="234"/>
      <c r="S559" s="234"/>
      <c r="T559" s="234"/>
      <c r="U559" s="234"/>
      <c r="V559" s="234"/>
      <c r="W559" s="234"/>
      <c r="X559" s="234"/>
    </row>
    <row r="560" spans="1:24">
      <c r="A560" s="234"/>
      <c r="B560" s="234"/>
      <c r="C560" s="234"/>
      <c r="D560" s="239"/>
      <c r="E560" s="239"/>
      <c r="F560" s="239"/>
      <c r="G560" s="234"/>
      <c r="H560" s="234"/>
      <c r="I560" s="234"/>
      <c r="J560" s="234"/>
      <c r="K560" s="234"/>
      <c r="L560" s="234"/>
      <c r="M560" s="234"/>
      <c r="N560" s="234"/>
      <c r="O560" s="234"/>
      <c r="P560" s="234"/>
      <c r="Q560" s="234"/>
      <c r="R560" s="234"/>
      <c r="S560" s="234"/>
      <c r="T560" s="234"/>
      <c r="U560" s="234"/>
      <c r="V560" s="234"/>
      <c r="W560" s="234"/>
      <c r="X560" s="234"/>
    </row>
    <row r="561" spans="1:24">
      <c r="A561" s="234"/>
      <c r="B561" s="234"/>
      <c r="C561" s="234"/>
      <c r="D561" s="239"/>
      <c r="E561" s="239"/>
      <c r="F561" s="239"/>
      <c r="G561" s="234"/>
      <c r="H561" s="234"/>
      <c r="I561" s="234"/>
      <c r="J561" s="234"/>
      <c r="K561" s="234"/>
      <c r="L561" s="234"/>
      <c r="M561" s="234"/>
      <c r="N561" s="234"/>
      <c r="O561" s="234"/>
      <c r="P561" s="234"/>
      <c r="Q561" s="234"/>
      <c r="R561" s="234"/>
      <c r="S561" s="234"/>
      <c r="T561" s="234"/>
      <c r="U561" s="234"/>
      <c r="V561" s="234"/>
      <c r="W561" s="234"/>
      <c r="X561" s="234"/>
    </row>
    <row r="562" spans="1:24">
      <c r="A562" s="234"/>
      <c r="B562" s="234"/>
      <c r="C562" s="234"/>
      <c r="D562" s="239"/>
      <c r="E562" s="239"/>
      <c r="F562" s="239"/>
      <c r="G562" s="234"/>
      <c r="H562" s="234"/>
      <c r="I562" s="234"/>
      <c r="J562" s="234"/>
      <c r="K562" s="234"/>
      <c r="L562" s="234"/>
      <c r="M562" s="234"/>
      <c r="N562" s="234"/>
      <c r="O562" s="234"/>
      <c r="P562" s="234"/>
      <c r="Q562" s="234"/>
      <c r="R562" s="234"/>
      <c r="S562" s="234"/>
      <c r="T562" s="234"/>
      <c r="U562" s="234"/>
      <c r="V562" s="234"/>
      <c r="W562" s="234"/>
      <c r="X562" s="234"/>
    </row>
    <row r="563" spans="1:24">
      <c r="A563" s="234"/>
      <c r="B563" s="234"/>
      <c r="C563" s="234"/>
      <c r="D563" s="239"/>
      <c r="E563" s="239"/>
      <c r="F563" s="239"/>
      <c r="G563" s="234"/>
      <c r="H563" s="234"/>
      <c r="I563" s="234"/>
      <c r="J563" s="234"/>
      <c r="K563" s="234"/>
      <c r="L563" s="234"/>
      <c r="M563" s="234"/>
      <c r="N563" s="234"/>
      <c r="O563" s="234"/>
      <c r="P563" s="234"/>
      <c r="Q563" s="234"/>
      <c r="R563" s="234"/>
      <c r="S563" s="234"/>
      <c r="T563" s="234"/>
      <c r="U563" s="234"/>
      <c r="V563" s="234"/>
      <c r="W563" s="234"/>
      <c r="X563" s="234"/>
    </row>
    <row r="564" spans="1:24">
      <c r="A564" s="234"/>
      <c r="B564" s="234"/>
      <c r="C564" s="234"/>
      <c r="D564" s="239"/>
      <c r="E564" s="239"/>
      <c r="F564" s="239"/>
      <c r="G564" s="234"/>
      <c r="H564" s="234"/>
      <c r="I564" s="234"/>
      <c r="J564" s="234"/>
      <c r="K564" s="234"/>
      <c r="L564" s="234"/>
      <c r="M564" s="234"/>
      <c r="N564" s="234"/>
      <c r="O564" s="234"/>
      <c r="P564" s="234"/>
      <c r="Q564" s="234"/>
      <c r="R564" s="234"/>
      <c r="S564" s="234"/>
      <c r="T564" s="234"/>
      <c r="U564" s="234"/>
      <c r="V564" s="234"/>
      <c r="W564" s="234"/>
      <c r="X564" s="234"/>
    </row>
    <row r="565" spans="1:24">
      <c r="A565" s="234"/>
      <c r="B565" s="234"/>
      <c r="C565" s="234"/>
      <c r="D565" s="239"/>
      <c r="E565" s="239"/>
      <c r="F565" s="239"/>
      <c r="G565" s="234"/>
      <c r="H565" s="234"/>
      <c r="I565" s="234"/>
      <c r="J565" s="234"/>
      <c r="K565" s="234"/>
      <c r="L565" s="234"/>
      <c r="M565" s="234"/>
      <c r="N565" s="234"/>
      <c r="O565" s="234"/>
      <c r="P565" s="234"/>
      <c r="Q565" s="234"/>
      <c r="R565" s="234"/>
      <c r="S565" s="234"/>
      <c r="T565" s="234"/>
      <c r="U565" s="234"/>
      <c r="V565" s="234"/>
      <c r="W565" s="234"/>
      <c r="X565" s="234"/>
    </row>
    <row r="566" spans="1:24">
      <c r="A566" s="234"/>
      <c r="B566" s="234"/>
      <c r="C566" s="234"/>
      <c r="D566" s="239"/>
      <c r="E566" s="239"/>
      <c r="F566" s="239"/>
      <c r="G566" s="234"/>
      <c r="H566" s="234"/>
      <c r="I566" s="234"/>
      <c r="J566" s="234"/>
      <c r="K566" s="234"/>
      <c r="L566" s="234"/>
      <c r="M566" s="234"/>
      <c r="N566" s="234"/>
      <c r="O566" s="234"/>
      <c r="P566" s="234"/>
      <c r="Q566" s="234"/>
      <c r="R566" s="234"/>
      <c r="S566" s="234"/>
      <c r="T566" s="234"/>
      <c r="U566" s="234"/>
      <c r="V566" s="234"/>
      <c r="W566" s="234"/>
      <c r="X566" s="234"/>
    </row>
    <row r="567" spans="1:24">
      <c r="A567" s="234"/>
      <c r="B567" s="234"/>
      <c r="C567" s="234"/>
      <c r="D567" s="239"/>
      <c r="E567" s="239"/>
      <c r="F567" s="239"/>
      <c r="G567" s="234"/>
      <c r="H567" s="234"/>
      <c r="I567" s="234"/>
      <c r="J567" s="234"/>
      <c r="K567" s="234"/>
      <c r="L567" s="234"/>
      <c r="M567" s="234"/>
      <c r="N567" s="234"/>
      <c r="O567" s="234"/>
      <c r="P567" s="234"/>
      <c r="Q567" s="234"/>
      <c r="R567" s="234"/>
      <c r="S567" s="234"/>
      <c r="T567" s="234"/>
      <c r="U567" s="234"/>
      <c r="V567" s="234"/>
      <c r="W567" s="234"/>
      <c r="X567" s="234"/>
    </row>
    <row r="568" spans="1:24">
      <c r="A568" s="234"/>
      <c r="B568" s="234"/>
      <c r="C568" s="234"/>
      <c r="D568" s="239"/>
      <c r="E568" s="239"/>
      <c r="F568" s="239"/>
      <c r="G568" s="234"/>
      <c r="H568" s="234"/>
      <c r="I568" s="234"/>
      <c r="J568" s="234"/>
      <c r="K568" s="234"/>
      <c r="L568" s="234"/>
      <c r="M568" s="234"/>
      <c r="N568" s="234"/>
      <c r="O568" s="234"/>
      <c r="P568" s="234"/>
      <c r="Q568" s="234"/>
      <c r="R568" s="234"/>
      <c r="S568" s="234"/>
      <c r="T568" s="234"/>
      <c r="U568" s="234"/>
      <c r="V568" s="234"/>
      <c r="W568" s="234"/>
      <c r="X568" s="234"/>
    </row>
    <row r="569" spans="1:24">
      <c r="A569" s="234"/>
      <c r="B569" s="234"/>
      <c r="C569" s="234"/>
      <c r="D569" s="239"/>
      <c r="E569" s="239"/>
      <c r="F569" s="239"/>
      <c r="G569" s="234"/>
      <c r="H569" s="234"/>
      <c r="I569" s="234"/>
      <c r="J569" s="234"/>
      <c r="K569" s="234"/>
      <c r="L569" s="234"/>
      <c r="M569" s="234"/>
      <c r="N569" s="234"/>
      <c r="O569" s="234"/>
      <c r="P569" s="234"/>
      <c r="Q569" s="234"/>
      <c r="R569" s="234"/>
      <c r="S569" s="234"/>
      <c r="T569" s="234"/>
      <c r="U569" s="234"/>
      <c r="V569" s="234"/>
      <c r="W569" s="234"/>
      <c r="X569" s="234"/>
    </row>
    <row r="570" spans="1:24">
      <c r="A570" s="234"/>
      <c r="B570" s="234"/>
      <c r="C570" s="234"/>
      <c r="D570" s="239"/>
      <c r="E570" s="239"/>
      <c r="F570" s="239"/>
      <c r="G570" s="234"/>
      <c r="H570" s="234"/>
      <c r="I570" s="234"/>
      <c r="J570" s="234"/>
      <c r="K570" s="234"/>
      <c r="L570" s="234"/>
      <c r="M570" s="234"/>
      <c r="N570" s="234"/>
      <c r="O570" s="234"/>
      <c r="P570" s="234"/>
      <c r="Q570" s="234"/>
      <c r="R570" s="234"/>
      <c r="S570" s="234"/>
      <c r="T570" s="234"/>
      <c r="U570" s="234"/>
      <c r="V570" s="234"/>
      <c r="W570" s="234"/>
      <c r="X570" s="234"/>
    </row>
    <row r="571" spans="1:24">
      <c r="A571" s="234"/>
      <c r="B571" s="234"/>
      <c r="C571" s="234"/>
      <c r="D571" s="239"/>
      <c r="E571" s="239"/>
      <c r="F571" s="239"/>
      <c r="G571" s="234"/>
      <c r="H571" s="234"/>
      <c r="I571" s="234"/>
      <c r="J571" s="234"/>
      <c r="K571" s="234"/>
      <c r="L571" s="234"/>
      <c r="M571" s="234"/>
      <c r="N571" s="234"/>
      <c r="O571" s="234"/>
      <c r="P571" s="234"/>
      <c r="Q571" s="234"/>
      <c r="R571" s="234"/>
      <c r="S571" s="234"/>
      <c r="T571" s="234"/>
      <c r="U571" s="234"/>
      <c r="V571" s="234"/>
      <c r="W571" s="234"/>
      <c r="X571" s="234"/>
    </row>
    <row r="572" spans="1:24">
      <c r="A572" s="234"/>
      <c r="B572" s="234"/>
      <c r="C572" s="234"/>
      <c r="D572" s="239"/>
      <c r="E572" s="239"/>
      <c r="F572" s="239"/>
      <c r="G572" s="234"/>
      <c r="H572" s="234"/>
      <c r="I572" s="234"/>
      <c r="J572" s="234"/>
      <c r="K572" s="234"/>
      <c r="L572" s="234"/>
      <c r="M572" s="234"/>
      <c r="N572" s="234"/>
      <c r="O572" s="234"/>
      <c r="P572" s="234"/>
      <c r="Q572" s="234"/>
      <c r="R572" s="234"/>
      <c r="S572" s="234"/>
      <c r="T572" s="234"/>
      <c r="U572" s="234"/>
      <c r="V572" s="234"/>
      <c r="W572" s="234"/>
      <c r="X572" s="234"/>
    </row>
    <row r="573" spans="1:24">
      <c r="A573" s="234"/>
      <c r="B573" s="234"/>
      <c r="C573" s="234"/>
      <c r="D573" s="239"/>
      <c r="E573" s="239"/>
      <c r="F573" s="239"/>
      <c r="G573" s="234"/>
      <c r="H573" s="234"/>
      <c r="I573" s="234"/>
      <c r="J573" s="234"/>
      <c r="K573" s="234"/>
      <c r="L573" s="234"/>
      <c r="M573" s="234"/>
      <c r="N573" s="234"/>
      <c r="O573" s="234"/>
      <c r="P573" s="234"/>
      <c r="Q573" s="234"/>
      <c r="R573" s="234"/>
      <c r="S573" s="234"/>
      <c r="T573" s="234"/>
      <c r="U573" s="234"/>
      <c r="V573" s="234"/>
      <c r="W573" s="234"/>
      <c r="X573" s="234"/>
    </row>
    <row r="574" spans="1:24">
      <c r="A574" s="234"/>
      <c r="B574" s="234"/>
      <c r="C574" s="234"/>
      <c r="D574" s="239"/>
      <c r="E574" s="239"/>
      <c r="F574" s="239"/>
      <c r="G574" s="234"/>
      <c r="H574" s="234"/>
      <c r="I574" s="234"/>
      <c r="J574" s="234"/>
      <c r="K574" s="234"/>
      <c r="L574" s="234"/>
      <c r="M574" s="234"/>
      <c r="N574" s="234"/>
      <c r="O574" s="234"/>
      <c r="P574" s="234"/>
      <c r="Q574" s="234"/>
      <c r="R574" s="234"/>
      <c r="S574" s="234"/>
      <c r="T574" s="234"/>
      <c r="U574" s="234"/>
      <c r="V574" s="234"/>
      <c r="W574" s="234"/>
      <c r="X574" s="234"/>
    </row>
    <row r="575" spans="1:24">
      <c r="A575" s="234"/>
      <c r="B575" s="234"/>
      <c r="C575" s="234"/>
      <c r="D575" s="239"/>
      <c r="E575" s="239"/>
      <c r="F575" s="239"/>
      <c r="G575" s="234"/>
      <c r="H575" s="234"/>
      <c r="I575" s="234"/>
      <c r="J575" s="234"/>
      <c r="K575" s="234"/>
      <c r="L575" s="234"/>
      <c r="M575" s="234"/>
      <c r="N575" s="234"/>
      <c r="O575" s="234"/>
      <c r="P575" s="234"/>
      <c r="Q575" s="234"/>
      <c r="R575" s="234"/>
      <c r="S575" s="234"/>
      <c r="T575" s="234"/>
      <c r="U575" s="234"/>
      <c r="V575" s="234"/>
      <c r="W575" s="234"/>
      <c r="X575" s="234"/>
    </row>
    <row r="576" spans="1:24">
      <c r="A576" s="234"/>
      <c r="B576" s="234"/>
      <c r="C576" s="234"/>
      <c r="D576" s="239"/>
      <c r="E576" s="239"/>
      <c r="F576" s="239"/>
      <c r="G576" s="234"/>
      <c r="H576" s="234"/>
      <c r="I576" s="234"/>
      <c r="J576" s="234"/>
      <c r="K576" s="234"/>
      <c r="L576" s="234"/>
      <c r="M576" s="234"/>
      <c r="N576" s="234"/>
      <c r="O576" s="234"/>
      <c r="P576" s="234"/>
      <c r="Q576" s="234"/>
      <c r="R576" s="234"/>
      <c r="S576" s="234"/>
      <c r="T576" s="234"/>
      <c r="U576" s="234"/>
      <c r="V576" s="234"/>
      <c r="W576" s="234"/>
      <c r="X576" s="234"/>
    </row>
    <row r="577" spans="1:24">
      <c r="A577" s="234"/>
      <c r="B577" s="234"/>
      <c r="C577" s="234"/>
      <c r="D577" s="239"/>
      <c r="E577" s="239"/>
      <c r="F577" s="239"/>
      <c r="G577" s="234"/>
      <c r="H577" s="234"/>
      <c r="I577" s="234"/>
      <c r="J577" s="234"/>
      <c r="K577" s="234"/>
      <c r="L577" s="234"/>
      <c r="M577" s="234"/>
      <c r="N577" s="234"/>
      <c r="O577" s="234"/>
      <c r="P577" s="234"/>
      <c r="Q577" s="234"/>
      <c r="R577" s="234"/>
      <c r="S577" s="234"/>
      <c r="T577" s="234"/>
      <c r="U577" s="234"/>
      <c r="V577" s="234"/>
      <c r="W577" s="234"/>
      <c r="X577" s="234"/>
    </row>
    <row r="578" spans="1:24">
      <c r="A578" s="234"/>
      <c r="B578" s="234"/>
      <c r="C578" s="234"/>
      <c r="D578" s="239"/>
      <c r="E578" s="239"/>
      <c r="F578" s="239"/>
      <c r="G578" s="234"/>
      <c r="H578" s="234"/>
      <c r="I578" s="234"/>
      <c r="J578" s="234"/>
      <c r="K578" s="234"/>
      <c r="L578" s="234"/>
      <c r="M578" s="234"/>
      <c r="N578" s="234"/>
      <c r="O578" s="234"/>
      <c r="P578" s="234"/>
      <c r="Q578" s="234"/>
      <c r="R578" s="234"/>
      <c r="S578" s="234"/>
      <c r="T578" s="234"/>
      <c r="U578" s="234"/>
      <c r="V578" s="234"/>
      <c r="W578" s="234"/>
      <c r="X578" s="234"/>
    </row>
    <row r="579" spans="1:24">
      <c r="A579" s="234"/>
      <c r="B579" s="234"/>
      <c r="C579" s="234"/>
      <c r="D579" s="239"/>
      <c r="E579" s="239"/>
      <c r="F579" s="239"/>
      <c r="G579" s="234"/>
      <c r="H579" s="234"/>
      <c r="I579" s="234"/>
      <c r="J579" s="234"/>
      <c r="K579" s="234"/>
      <c r="L579" s="234"/>
      <c r="M579" s="234"/>
      <c r="N579" s="234"/>
      <c r="O579" s="234"/>
      <c r="P579" s="234"/>
      <c r="Q579" s="234"/>
      <c r="R579" s="234"/>
      <c r="S579" s="234"/>
      <c r="T579" s="234"/>
      <c r="U579" s="234"/>
      <c r="V579" s="234"/>
      <c r="W579" s="234"/>
      <c r="X579" s="234"/>
    </row>
    <row r="580" spans="1:24">
      <c r="A580" s="234"/>
      <c r="B580" s="234"/>
      <c r="C580" s="234"/>
      <c r="D580" s="239"/>
      <c r="E580" s="239"/>
      <c r="F580" s="239"/>
      <c r="G580" s="234"/>
      <c r="H580" s="234"/>
      <c r="I580" s="234"/>
      <c r="J580" s="234"/>
      <c r="K580" s="234"/>
      <c r="L580" s="234"/>
      <c r="M580" s="234"/>
      <c r="N580" s="234"/>
      <c r="O580" s="234"/>
      <c r="P580" s="234"/>
      <c r="Q580" s="234"/>
      <c r="R580" s="234"/>
      <c r="S580" s="234"/>
      <c r="T580" s="234"/>
      <c r="U580" s="234"/>
      <c r="V580" s="234"/>
      <c r="W580" s="234"/>
      <c r="X580" s="234"/>
    </row>
    <row r="581" spans="1:24">
      <c r="A581" s="234"/>
      <c r="B581" s="234"/>
      <c r="C581" s="234"/>
      <c r="D581" s="239"/>
      <c r="E581" s="239"/>
      <c r="F581" s="239"/>
      <c r="G581" s="234"/>
      <c r="H581" s="234"/>
      <c r="I581" s="234"/>
      <c r="J581" s="234"/>
      <c r="K581" s="234"/>
      <c r="L581" s="234"/>
      <c r="M581" s="234"/>
      <c r="N581" s="234"/>
      <c r="O581" s="234"/>
      <c r="P581" s="234"/>
      <c r="Q581" s="234"/>
      <c r="R581" s="234"/>
      <c r="S581" s="234"/>
      <c r="T581" s="234"/>
      <c r="U581" s="234"/>
      <c r="V581" s="234"/>
      <c r="W581" s="234"/>
      <c r="X581" s="234"/>
    </row>
    <row r="582" spans="1:24">
      <c r="A582" s="234"/>
      <c r="B582" s="234"/>
      <c r="C582" s="234"/>
      <c r="D582" s="239"/>
      <c r="E582" s="239"/>
      <c r="F582" s="239"/>
      <c r="G582" s="234"/>
      <c r="H582" s="234"/>
      <c r="I582" s="234"/>
      <c r="J582" s="234"/>
      <c r="K582" s="234"/>
      <c r="L582" s="234"/>
      <c r="M582" s="234"/>
      <c r="N582" s="234"/>
      <c r="O582" s="234"/>
      <c r="P582" s="234"/>
      <c r="Q582" s="234"/>
      <c r="R582" s="234"/>
      <c r="S582" s="234"/>
      <c r="T582" s="234"/>
      <c r="U582" s="234"/>
      <c r="V582" s="234"/>
      <c r="W582" s="234"/>
      <c r="X582" s="234"/>
    </row>
    <row r="583" spans="1:24">
      <c r="A583" s="234"/>
      <c r="B583" s="234"/>
      <c r="C583" s="234"/>
      <c r="D583" s="239"/>
      <c r="E583" s="239"/>
      <c r="F583" s="239"/>
      <c r="G583" s="234"/>
      <c r="H583" s="234"/>
      <c r="I583" s="234"/>
      <c r="J583" s="234"/>
      <c r="K583" s="234"/>
      <c r="L583" s="234"/>
      <c r="M583" s="234"/>
      <c r="N583" s="234"/>
      <c r="O583" s="234"/>
      <c r="P583" s="234"/>
      <c r="Q583" s="234"/>
      <c r="R583" s="234"/>
      <c r="S583" s="234"/>
      <c r="T583" s="234"/>
      <c r="U583" s="234"/>
      <c r="V583" s="234"/>
      <c r="W583" s="234"/>
      <c r="X583" s="234"/>
    </row>
    <row r="584" spans="1:24">
      <c r="A584" s="234"/>
      <c r="B584" s="234"/>
      <c r="C584" s="234"/>
      <c r="D584" s="239"/>
      <c r="E584" s="239"/>
      <c r="F584" s="239"/>
      <c r="G584" s="234"/>
      <c r="H584" s="234"/>
      <c r="I584" s="234"/>
      <c r="J584" s="234"/>
      <c r="K584" s="234"/>
      <c r="L584" s="234"/>
      <c r="M584" s="234"/>
      <c r="N584" s="234"/>
      <c r="O584" s="234"/>
      <c r="P584" s="234"/>
      <c r="Q584" s="234"/>
      <c r="R584" s="234"/>
      <c r="S584" s="234"/>
      <c r="T584" s="234"/>
      <c r="U584" s="234"/>
      <c r="V584" s="234"/>
      <c r="W584" s="234"/>
      <c r="X584" s="234"/>
    </row>
    <row r="585" spans="1:24">
      <c r="A585" s="234"/>
      <c r="B585" s="234"/>
      <c r="C585" s="234"/>
      <c r="D585" s="239"/>
      <c r="E585" s="239"/>
      <c r="F585" s="239"/>
      <c r="G585" s="234"/>
      <c r="H585" s="234"/>
      <c r="I585" s="234"/>
      <c r="J585" s="234"/>
      <c r="K585" s="234"/>
      <c r="L585" s="234"/>
      <c r="M585" s="234"/>
      <c r="N585" s="234"/>
      <c r="O585" s="234"/>
      <c r="P585" s="234"/>
      <c r="Q585" s="234"/>
      <c r="R585" s="234"/>
      <c r="S585" s="234"/>
      <c r="T585" s="234"/>
      <c r="U585" s="234"/>
      <c r="V585" s="234"/>
      <c r="W585" s="234"/>
      <c r="X585" s="234"/>
    </row>
    <row r="586" spans="1:24">
      <c r="A586" s="234"/>
      <c r="B586" s="234"/>
      <c r="C586" s="234"/>
      <c r="D586" s="239"/>
      <c r="E586" s="239"/>
      <c r="F586" s="239"/>
      <c r="G586" s="234"/>
      <c r="H586" s="234"/>
      <c r="I586" s="234"/>
      <c r="J586" s="234"/>
      <c r="K586" s="234"/>
      <c r="L586" s="234"/>
      <c r="M586" s="234"/>
      <c r="N586" s="234"/>
      <c r="O586" s="234"/>
      <c r="P586" s="234"/>
      <c r="Q586" s="234"/>
      <c r="R586" s="234"/>
      <c r="S586" s="234"/>
      <c r="T586" s="234"/>
      <c r="U586" s="234"/>
      <c r="V586" s="234"/>
      <c r="W586" s="234"/>
      <c r="X586" s="234"/>
    </row>
    <row r="587" spans="1:24">
      <c r="A587" s="234"/>
      <c r="B587" s="234"/>
      <c r="C587" s="234"/>
      <c r="D587" s="239"/>
      <c r="E587" s="239"/>
      <c r="F587" s="239"/>
      <c r="G587" s="234"/>
      <c r="H587" s="234"/>
      <c r="I587" s="234"/>
      <c r="J587" s="234"/>
      <c r="K587" s="234"/>
      <c r="L587" s="234"/>
      <c r="M587" s="234"/>
      <c r="N587" s="234"/>
      <c r="O587" s="234"/>
      <c r="P587" s="234"/>
      <c r="Q587" s="234"/>
      <c r="R587" s="234"/>
      <c r="S587" s="234"/>
      <c r="T587" s="234"/>
      <c r="U587" s="234"/>
      <c r="V587" s="234"/>
      <c r="W587" s="234"/>
      <c r="X587" s="234"/>
    </row>
    <row r="588" spans="1:24">
      <c r="A588" s="234"/>
      <c r="B588" s="234"/>
      <c r="C588" s="234"/>
      <c r="D588" s="239"/>
      <c r="E588" s="239"/>
      <c r="F588" s="239"/>
      <c r="G588" s="234"/>
      <c r="H588" s="234"/>
      <c r="I588" s="234"/>
      <c r="J588" s="234"/>
      <c r="K588" s="234"/>
      <c r="L588" s="234"/>
      <c r="M588" s="234"/>
      <c r="N588" s="234"/>
      <c r="O588" s="234"/>
      <c r="P588" s="234"/>
      <c r="Q588" s="234"/>
      <c r="R588" s="234"/>
      <c r="S588" s="234"/>
      <c r="T588" s="234"/>
      <c r="U588" s="234"/>
      <c r="V588" s="234"/>
      <c r="W588" s="234"/>
      <c r="X588" s="234"/>
    </row>
    <row r="589" spans="1:24">
      <c r="A589" s="234"/>
      <c r="B589" s="234"/>
      <c r="C589" s="234"/>
      <c r="D589" s="239"/>
      <c r="E589" s="239"/>
      <c r="F589" s="239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</row>
    <row r="590" spans="1:24">
      <c r="A590" s="234"/>
      <c r="B590" s="234"/>
      <c r="C590" s="234"/>
      <c r="D590" s="239"/>
      <c r="E590" s="239"/>
      <c r="F590" s="239"/>
      <c r="G590" s="234"/>
      <c r="H590" s="234"/>
      <c r="I590" s="234"/>
      <c r="J590" s="234"/>
      <c r="K590" s="234"/>
      <c r="L590" s="234"/>
      <c r="M590" s="234"/>
      <c r="N590" s="234"/>
      <c r="O590" s="234"/>
      <c r="P590" s="234"/>
      <c r="Q590" s="234"/>
      <c r="R590" s="234"/>
      <c r="S590" s="234"/>
      <c r="T590" s="234"/>
      <c r="U590" s="234"/>
      <c r="V590" s="234"/>
      <c r="W590" s="234"/>
      <c r="X590" s="234"/>
    </row>
    <row r="591" spans="1:24">
      <c r="A591" s="234"/>
      <c r="B591" s="234"/>
      <c r="C591" s="234"/>
      <c r="D591" s="239"/>
      <c r="E591" s="239"/>
      <c r="F591" s="239"/>
      <c r="G591" s="234"/>
      <c r="H591" s="234"/>
      <c r="I591" s="234"/>
      <c r="J591" s="234"/>
      <c r="K591" s="234"/>
      <c r="L591" s="234"/>
      <c r="M591" s="234"/>
      <c r="N591" s="234"/>
      <c r="O591" s="234"/>
      <c r="P591" s="234"/>
      <c r="Q591" s="234"/>
      <c r="R591" s="234"/>
      <c r="S591" s="234"/>
      <c r="T591" s="234"/>
      <c r="U591" s="234"/>
      <c r="V591" s="234"/>
      <c r="W591" s="234"/>
      <c r="X591" s="234"/>
    </row>
    <row r="592" spans="1:24">
      <c r="A592" s="234"/>
      <c r="B592" s="234"/>
      <c r="C592" s="234"/>
      <c r="D592" s="239"/>
      <c r="E592" s="239"/>
      <c r="F592" s="239"/>
      <c r="G592" s="234"/>
      <c r="H592" s="234"/>
      <c r="I592" s="234"/>
      <c r="J592" s="234"/>
      <c r="K592" s="234"/>
      <c r="L592" s="234"/>
      <c r="M592" s="234"/>
      <c r="N592" s="234"/>
      <c r="O592" s="234"/>
      <c r="P592" s="234"/>
      <c r="Q592" s="234"/>
      <c r="R592" s="234"/>
      <c r="S592" s="234"/>
      <c r="T592" s="234"/>
      <c r="U592" s="234"/>
      <c r="V592" s="234"/>
      <c r="W592" s="234"/>
      <c r="X592" s="234"/>
    </row>
    <row r="593" spans="1:24">
      <c r="A593" s="234"/>
      <c r="B593" s="234"/>
      <c r="C593" s="234"/>
      <c r="D593" s="239"/>
      <c r="E593" s="239"/>
      <c r="F593" s="239"/>
      <c r="G593" s="234"/>
      <c r="H593" s="234"/>
      <c r="I593" s="234"/>
      <c r="J593" s="234"/>
      <c r="K593" s="234"/>
      <c r="L593" s="234"/>
      <c r="M593" s="234"/>
      <c r="N593" s="234"/>
      <c r="O593" s="234"/>
      <c r="P593" s="234"/>
      <c r="Q593" s="234"/>
      <c r="R593" s="234"/>
      <c r="S593" s="234"/>
      <c r="T593" s="234"/>
      <c r="U593" s="234"/>
      <c r="V593" s="234"/>
      <c r="W593" s="234"/>
      <c r="X593" s="234"/>
    </row>
    <row r="594" spans="1:24">
      <c r="A594" s="234"/>
      <c r="B594" s="234"/>
      <c r="C594" s="234"/>
      <c r="D594" s="239"/>
      <c r="E594" s="239"/>
      <c r="F594" s="239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234"/>
      <c r="X594" s="234"/>
    </row>
    <row r="595" spans="1:24">
      <c r="A595" s="234"/>
      <c r="B595" s="234"/>
      <c r="C595" s="234"/>
      <c r="D595" s="239"/>
      <c r="E595" s="239"/>
      <c r="F595" s="239"/>
      <c r="G595" s="234"/>
      <c r="H595" s="234"/>
      <c r="I595" s="234"/>
      <c r="J595" s="234"/>
      <c r="K595" s="234"/>
      <c r="L595" s="234"/>
      <c r="M595" s="234"/>
      <c r="N595" s="234"/>
      <c r="O595" s="234"/>
      <c r="P595" s="234"/>
      <c r="Q595" s="234"/>
      <c r="R595" s="234"/>
      <c r="S595" s="234"/>
      <c r="T595" s="234"/>
      <c r="U595" s="234"/>
      <c r="V595" s="234"/>
      <c r="W595" s="234"/>
      <c r="X595" s="234"/>
    </row>
    <row r="596" spans="1:24">
      <c r="A596" s="234"/>
      <c r="B596" s="234"/>
      <c r="C596" s="234"/>
      <c r="D596" s="239"/>
      <c r="E596" s="239"/>
      <c r="F596" s="239"/>
      <c r="G596" s="234"/>
      <c r="H596" s="234"/>
      <c r="I596" s="234"/>
      <c r="J596" s="234"/>
      <c r="K596" s="234"/>
      <c r="L596" s="234"/>
      <c r="M596" s="234"/>
      <c r="N596" s="234"/>
      <c r="O596" s="234"/>
      <c r="P596" s="234"/>
      <c r="Q596" s="234"/>
      <c r="R596" s="234"/>
      <c r="S596" s="234"/>
      <c r="T596" s="234"/>
      <c r="U596" s="234"/>
      <c r="V596" s="234"/>
      <c r="W596" s="234"/>
      <c r="X596" s="234"/>
    </row>
    <row r="597" spans="1:24">
      <c r="A597" s="234"/>
      <c r="B597" s="234"/>
      <c r="C597" s="234"/>
      <c r="D597" s="239"/>
      <c r="E597" s="239"/>
      <c r="F597" s="239"/>
      <c r="G597" s="234"/>
      <c r="H597" s="234"/>
      <c r="I597" s="234"/>
      <c r="J597" s="234"/>
      <c r="K597" s="234"/>
      <c r="L597" s="234"/>
      <c r="M597" s="234"/>
      <c r="N597" s="234"/>
      <c r="O597" s="234"/>
      <c r="P597" s="234"/>
      <c r="Q597" s="234"/>
      <c r="R597" s="234"/>
      <c r="S597" s="234"/>
      <c r="T597" s="234"/>
      <c r="U597" s="234"/>
      <c r="V597" s="234"/>
      <c r="W597" s="234"/>
      <c r="X597" s="234"/>
    </row>
    <row r="598" spans="1:24">
      <c r="A598" s="234"/>
      <c r="B598" s="234"/>
      <c r="C598" s="234"/>
      <c r="D598" s="239"/>
      <c r="E598" s="239"/>
      <c r="F598" s="239"/>
      <c r="G598" s="234"/>
      <c r="H598" s="234"/>
      <c r="I598" s="234"/>
      <c r="J598" s="234"/>
      <c r="K598" s="234"/>
      <c r="L598" s="234"/>
      <c r="M598" s="234"/>
      <c r="N598" s="234"/>
      <c r="O598" s="234"/>
      <c r="P598" s="234"/>
      <c r="Q598" s="234"/>
      <c r="R598" s="234"/>
      <c r="S598" s="234"/>
      <c r="T598" s="234"/>
      <c r="U598" s="234"/>
      <c r="V598" s="234"/>
      <c r="W598" s="234"/>
      <c r="X598" s="234"/>
    </row>
    <row r="599" spans="1:24">
      <c r="A599" s="234"/>
      <c r="B599" s="234"/>
      <c r="C599" s="234"/>
      <c r="D599" s="239"/>
      <c r="E599" s="239"/>
      <c r="F599" s="239"/>
      <c r="G599" s="234"/>
      <c r="H599" s="234"/>
      <c r="I599" s="234"/>
      <c r="J599" s="234"/>
      <c r="K599" s="234"/>
      <c r="L599" s="234"/>
      <c r="M599" s="234"/>
      <c r="N599" s="234"/>
      <c r="O599" s="234"/>
      <c r="P599" s="234"/>
      <c r="Q599" s="234"/>
      <c r="R599" s="234"/>
      <c r="S599" s="234"/>
      <c r="T599" s="234"/>
      <c r="U599" s="234"/>
      <c r="V599" s="234"/>
      <c r="W599" s="234"/>
      <c r="X599" s="234"/>
    </row>
    <row r="600" spans="1:24">
      <c r="A600" s="234"/>
      <c r="B600" s="234"/>
      <c r="C600" s="234"/>
      <c r="D600" s="239"/>
      <c r="E600" s="239"/>
      <c r="F600" s="239"/>
      <c r="G600" s="234"/>
      <c r="H600" s="234"/>
      <c r="I600" s="234"/>
      <c r="J600" s="234"/>
      <c r="K600" s="234"/>
      <c r="L600" s="234"/>
      <c r="M600" s="234"/>
      <c r="N600" s="234"/>
      <c r="O600" s="234"/>
      <c r="P600" s="234"/>
      <c r="Q600" s="234"/>
      <c r="R600" s="234"/>
      <c r="S600" s="234"/>
      <c r="T600" s="234"/>
      <c r="U600" s="234"/>
      <c r="V600" s="234"/>
      <c r="W600" s="234"/>
      <c r="X600" s="234"/>
    </row>
    <row r="601" spans="1:24">
      <c r="A601" s="234"/>
      <c r="B601" s="234"/>
      <c r="C601" s="234"/>
      <c r="D601" s="239"/>
      <c r="E601" s="239"/>
      <c r="F601" s="239"/>
      <c r="G601" s="234"/>
      <c r="H601" s="234"/>
      <c r="I601" s="234"/>
      <c r="J601" s="234"/>
      <c r="K601" s="234"/>
      <c r="L601" s="234"/>
      <c r="M601" s="234"/>
      <c r="N601" s="234"/>
      <c r="O601" s="234"/>
      <c r="P601" s="234"/>
      <c r="Q601" s="234"/>
      <c r="R601" s="234"/>
      <c r="S601" s="234"/>
      <c r="T601" s="234"/>
      <c r="U601" s="234"/>
      <c r="V601" s="234"/>
      <c r="W601" s="234"/>
      <c r="X601" s="234"/>
    </row>
    <row r="602" spans="1:24">
      <c r="A602" s="234"/>
      <c r="B602" s="234"/>
      <c r="C602" s="234"/>
      <c r="D602" s="239"/>
      <c r="E602" s="239"/>
      <c r="F602" s="239"/>
      <c r="G602" s="234"/>
      <c r="H602" s="234"/>
      <c r="I602" s="234"/>
      <c r="J602" s="234"/>
      <c r="K602" s="234"/>
      <c r="L602" s="234"/>
      <c r="M602" s="234"/>
      <c r="N602" s="234"/>
      <c r="O602" s="234"/>
      <c r="P602" s="234"/>
      <c r="Q602" s="234"/>
      <c r="R602" s="234"/>
      <c r="S602" s="234"/>
      <c r="T602" s="234"/>
      <c r="U602" s="234"/>
      <c r="V602" s="234"/>
      <c r="W602" s="234"/>
      <c r="X602" s="234"/>
    </row>
    <row r="603" spans="1:24">
      <c r="A603" s="234"/>
      <c r="B603" s="234"/>
      <c r="C603" s="234"/>
      <c r="D603" s="239"/>
      <c r="E603" s="239"/>
      <c r="F603" s="239"/>
      <c r="G603" s="234"/>
      <c r="H603" s="234"/>
      <c r="I603" s="234"/>
      <c r="J603" s="234"/>
      <c r="K603" s="234"/>
      <c r="L603" s="234"/>
      <c r="M603" s="234"/>
      <c r="N603" s="234"/>
      <c r="O603" s="234"/>
      <c r="P603" s="234"/>
      <c r="Q603" s="234"/>
      <c r="R603" s="234"/>
      <c r="S603" s="234"/>
      <c r="T603" s="234"/>
      <c r="U603" s="234"/>
      <c r="V603" s="234"/>
      <c r="W603" s="234"/>
      <c r="X603" s="234"/>
    </row>
    <row r="604" spans="1:24">
      <c r="A604" s="234"/>
      <c r="B604" s="234"/>
      <c r="C604" s="234"/>
      <c r="D604" s="239"/>
      <c r="E604" s="239"/>
      <c r="F604" s="239"/>
      <c r="G604" s="234"/>
      <c r="H604" s="234"/>
      <c r="I604" s="234"/>
      <c r="J604" s="234"/>
      <c r="K604" s="234"/>
      <c r="L604" s="234"/>
      <c r="M604" s="234"/>
      <c r="N604" s="234"/>
      <c r="O604" s="234"/>
      <c r="P604" s="234"/>
      <c r="Q604" s="234"/>
      <c r="R604" s="234"/>
      <c r="S604" s="234"/>
      <c r="T604" s="234"/>
      <c r="U604" s="234"/>
      <c r="V604" s="234"/>
      <c r="W604" s="234"/>
      <c r="X604" s="234"/>
    </row>
    <row r="605" spans="1:24">
      <c r="A605" s="234"/>
      <c r="B605" s="234"/>
      <c r="C605" s="234"/>
      <c r="D605" s="239"/>
      <c r="E605" s="239"/>
      <c r="F605" s="239"/>
      <c r="G605" s="234"/>
      <c r="H605" s="234"/>
      <c r="I605" s="234"/>
      <c r="J605" s="234"/>
      <c r="K605" s="234"/>
      <c r="L605" s="234"/>
      <c r="M605" s="234"/>
      <c r="N605" s="234"/>
      <c r="O605" s="234"/>
      <c r="P605" s="234"/>
      <c r="Q605" s="234"/>
      <c r="R605" s="234"/>
      <c r="S605" s="234"/>
      <c r="T605" s="234"/>
      <c r="U605" s="234"/>
      <c r="V605" s="234"/>
      <c r="W605" s="234"/>
      <c r="X605" s="234"/>
    </row>
    <row r="606" spans="1:24">
      <c r="A606" s="234"/>
      <c r="B606" s="234"/>
      <c r="C606" s="234"/>
      <c r="D606" s="239"/>
      <c r="E606" s="239"/>
      <c r="F606" s="239"/>
      <c r="G606" s="234"/>
      <c r="H606" s="234"/>
      <c r="I606" s="234"/>
      <c r="J606" s="234"/>
      <c r="K606" s="234"/>
      <c r="L606" s="234"/>
      <c r="M606" s="234"/>
      <c r="N606" s="234"/>
      <c r="O606" s="234"/>
      <c r="P606" s="234"/>
      <c r="Q606" s="234"/>
      <c r="R606" s="234"/>
      <c r="S606" s="234"/>
      <c r="T606" s="234"/>
      <c r="U606" s="234"/>
      <c r="V606" s="234"/>
      <c r="W606" s="234"/>
      <c r="X606" s="234"/>
    </row>
    <row r="607" spans="1:24">
      <c r="A607" s="234"/>
      <c r="B607" s="234"/>
      <c r="C607" s="234"/>
      <c r="D607" s="239"/>
      <c r="E607" s="239"/>
      <c r="F607" s="239"/>
      <c r="G607" s="234"/>
      <c r="H607" s="234"/>
      <c r="I607" s="234"/>
      <c r="J607" s="234"/>
      <c r="K607" s="234"/>
      <c r="L607" s="234"/>
      <c r="M607" s="234"/>
      <c r="N607" s="234"/>
      <c r="O607" s="234"/>
      <c r="P607" s="234"/>
      <c r="Q607" s="234"/>
      <c r="R607" s="234"/>
      <c r="S607" s="234"/>
      <c r="T607" s="234"/>
      <c r="U607" s="234"/>
      <c r="V607" s="234"/>
      <c r="W607" s="234"/>
      <c r="X607" s="234"/>
    </row>
    <row r="608" spans="1:24">
      <c r="A608" s="234"/>
      <c r="B608" s="234"/>
      <c r="C608" s="234"/>
      <c r="D608" s="239"/>
      <c r="E608" s="239"/>
      <c r="F608" s="239"/>
      <c r="G608" s="234"/>
      <c r="H608" s="234"/>
      <c r="I608" s="234"/>
      <c r="J608" s="234"/>
      <c r="K608" s="234"/>
      <c r="L608" s="234"/>
      <c r="M608" s="234"/>
      <c r="N608" s="234"/>
      <c r="O608" s="234"/>
      <c r="P608" s="234"/>
      <c r="Q608" s="234"/>
      <c r="R608" s="234"/>
      <c r="S608" s="234"/>
      <c r="T608" s="234"/>
      <c r="U608" s="234"/>
      <c r="V608" s="234"/>
      <c r="W608" s="234"/>
      <c r="X608" s="234"/>
    </row>
    <row r="609" spans="1:24">
      <c r="A609" s="234"/>
      <c r="B609" s="234"/>
      <c r="C609" s="234"/>
      <c r="D609" s="239"/>
      <c r="E609" s="239"/>
      <c r="F609" s="239"/>
      <c r="G609" s="234"/>
      <c r="H609" s="234"/>
      <c r="I609" s="234"/>
      <c r="J609" s="234"/>
      <c r="K609" s="234"/>
      <c r="L609" s="234"/>
      <c r="M609" s="234"/>
      <c r="N609" s="234"/>
      <c r="O609" s="234"/>
      <c r="P609" s="234"/>
      <c r="Q609" s="234"/>
      <c r="R609" s="234"/>
      <c r="S609" s="234"/>
      <c r="T609" s="234"/>
      <c r="U609" s="234"/>
      <c r="V609" s="234"/>
      <c r="W609" s="234"/>
      <c r="X609" s="234"/>
    </row>
    <row r="610" spans="1:24">
      <c r="A610" s="234"/>
      <c r="B610" s="234"/>
      <c r="C610" s="234"/>
      <c r="D610" s="239"/>
      <c r="E610" s="239"/>
      <c r="F610" s="239"/>
      <c r="G610" s="234"/>
      <c r="H610" s="234"/>
      <c r="I610" s="234"/>
      <c r="J610" s="234"/>
      <c r="K610" s="234"/>
      <c r="L610" s="234"/>
      <c r="M610" s="234"/>
      <c r="N610" s="234"/>
      <c r="O610" s="234"/>
      <c r="P610" s="234"/>
      <c r="Q610" s="234"/>
      <c r="R610" s="234"/>
      <c r="S610" s="234"/>
      <c r="T610" s="234"/>
      <c r="U610" s="234"/>
      <c r="V610" s="234"/>
      <c r="W610" s="234"/>
      <c r="X610" s="234"/>
    </row>
    <row r="611" spans="1:24">
      <c r="A611" s="234"/>
      <c r="B611" s="234"/>
      <c r="C611" s="234"/>
      <c r="D611" s="239"/>
      <c r="E611" s="239"/>
      <c r="F611" s="239"/>
      <c r="G611" s="234"/>
      <c r="H611" s="234"/>
      <c r="I611" s="234"/>
      <c r="J611" s="234"/>
      <c r="K611" s="234"/>
      <c r="L611" s="234"/>
      <c r="M611" s="234"/>
      <c r="N611" s="234"/>
      <c r="O611" s="234"/>
      <c r="P611" s="234"/>
      <c r="Q611" s="234"/>
      <c r="R611" s="234"/>
      <c r="S611" s="234"/>
      <c r="T611" s="234"/>
      <c r="U611" s="234"/>
      <c r="V611" s="234"/>
      <c r="W611" s="234"/>
      <c r="X611" s="234"/>
    </row>
    <row r="612" spans="1:24">
      <c r="A612" s="234"/>
      <c r="B612" s="234"/>
      <c r="C612" s="234"/>
      <c r="D612" s="239"/>
      <c r="E612" s="239"/>
      <c r="F612" s="239"/>
      <c r="G612" s="234"/>
      <c r="H612" s="234"/>
      <c r="I612" s="234"/>
      <c r="J612" s="234"/>
      <c r="K612" s="234"/>
      <c r="L612" s="234"/>
      <c r="M612" s="234"/>
      <c r="N612" s="234"/>
      <c r="O612" s="234"/>
      <c r="P612" s="234"/>
      <c r="Q612" s="234"/>
      <c r="R612" s="234"/>
      <c r="S612" s="234"/>
      <c r="T612" s="234"/>
      <c r="U612" s="234"/>
      <c r="V612" s="234"/>
      <c r="W612" s="234"/>
      <c r="X612" s="234"/>
    </row>
    <row r="613" spans="1:24">
      <c r="A613" s="234"/>
      <c r="B613" s="234"/>
      <c r="C613" s="234"/>
      <c r="D613" s="239"/>
      <c r="E613" s="239"/>
      <c r="F613" s="239"/>
      <c r="G613" s="234"/>
      <c r="H613" s="234"/>
      <c r="I613" s="234"/>
      <c r="J613" s="234"/>
      <c r="K613" s="234"/>
      <c r="L613" s="234"/>
      <c r="M613" s="234"/>
      <c r="N613" s="234"/>
      <c r="O613" s="234"/>
      <c r="P613" s="234"/>
      <c r="Q613" s="234"/>
      <c r="R613" s="234"/>
      <c r="S613" s="234"/>
      <c r="T613" s="234"/>
      <c r="U613" s="234"/>
      <c r="V613" s="234"/>
      <c r="W613" s="234"/>
      <c r="X613" s="234"/>
    </row>
    <row r="614" spans="1:24">
      <c r="A614" s="234"/>
      <c r="B614" s="234"/>
      <c r="C614" s="234"/>
      <c r="D614" s="239"/>
      <c r="E614" s="239"/>
      <c r="F614" s="239"/>
      <c r="G614" s="234"/>
      <c r="H614" s="234"/>
      <c r="I614" s="234"/>
      <c r="J614" s="234"/>
      <c r="K614" s="234"/>
      <c r="L614" s="234"/>
      <c r="M614" s="234"/>
      <c r="N614" s="234"/>
      <c r="O614" s="234"/>
      <c r="P614" s="234"/>
      <c r="Q614" s="234"/>
      <c r="R614" s="234"/>
      <c r="S614" s="234"/>
      <c r="T614" s="234"/>
      <c r="U614" s="234"/>
      <c r="V614" s="234"/>
      <c r="W614" s="234"/>
      <c r="X614" s="234"/>
    </row>
    <row r="615" spans="1:24">
      <c r="A615" s="234"/>
      <c r="B615" s="234"/>
      <c r="C615" s="234"/>
      <c r="D615" s="239"/>
      <c r="E615" s="239"/>
      <c r="F615" s="239"/>
      <c r="G615" s="234"/>
      <c r="H615" s="234"/>
      <c r="I615" s="234"/>
      <c r="J615" s="234"/>
      <c r="K615" s="234"/>
      <c r="L615" s="234"/>
      <c r="M615" s="234"/>
      <c r="N615" s="234"/>
      <c r="O615" s="234"/>
      <c r="P615" s="234"/>
      <c r="Q615" s="234"/>
      <c r="R615" s="234"/>
      <c r="S615" s="234"/>
      <c r="T615" s="234"/>
      <c r="U615" s="234"/>
      <c r="V615" s="234"/>
      <c r="W615" s="234"/>
      <c r="X615" s="234"/>
    </row>
    <row r="616" spans="1:24">
      <c r="A616" s="234"/>
      <c r="B616" s="234"/>
      <c r="C616" s="234"/>
      <c r="D616" s="239"/>
      <c r="E616" s="239"/>
      <c r="F616" s="239"/>
      <c r="G616" s="234"/>
      <c r="H616" s="234"/>
      <c r="I616" s="234"/>
      <c r="J616" s="234"/>
      <c r="K616" s="234"/>
      <c r="L616" s="234"/>
      <c r="M616" s="234"/>
      <c r="N616" s="234"/>
      <c r="O616" s="234"/>
      <c r="P616" s="234"/>
      <c r="Q616" s="234"/>
      <c r="R616" s="234"/>
      <c r="S616" s="234"/>
      <c r="T616" s="234"/>
      <c r="U616" s="234"/>
      <c r="V616" s="234"/>
      <c r="W616" s="234"/>
      <c r="X616" s="234"/>
    </row>
    <row r="617" spans="1:24">
      <c r="A617" s="234"/>
      <c r="B617" s="234"/>
      <c r="C617" s="234"/>
      <c r="D617" s="239"/>
      <c r="E617" s="239"/>
      <c r="F617" s="239"/>
      <c r="G617" s="234"/>
      <c r="H617" s="234"/>
      <c r="I617" s="234"/>
      <c r="J617" s="234"/>
      <c r="K617" s="234"/>
      <c r="L617" s="234"/>
      <c r="M617" s="234"/>
      <c r="N617" s="234"/>
      <c r="O617" s="234"/>
      <c r="P617" s="234"/>
      <c r="Q617" s="234"/>
      <c r="R617" s="234"/>
      <c r="S617" s="234"/>
      <c r="T617" s="234"/>
      <c r="U617" s="234"/>
      <c r="V617" s="234"/>
      <c r="W617" s="234"/>
      <c r="X617" s="234"/>
    </row>
    <row r="618" spans="1:24">
      <c r="A618" s="234"/>
      <c r="B618" s="234"/>
      <c r="C618" s="234"/>
      <c r="D618" s="239"/>
      <c r="E618" s="239"/>
      <c r="F618" s="239"/>
      <c r="G618" s="234"/>
      <c r="H618" s="234"/>
      <c r="I618" s="234"/>
      <c r="J618" s="234"/>
      <c r="K618" s="234"/>
      <c r="L618" s="234"/>
      <c r="M618" s="234"/>
      <c r="N618" s="234"/>
      <c r="O618" s="234"/>
      <c r="P618" s="234"/>
      <c r="Q618" s="234"/>
      <c r="R618" s="234"/>
      <c r="S618" s="234"/>
      <c r="T618" s="234"/>
      <c r="U618" s="234"/>
      <c r="V618" s="234"/>
      <c r="W618" s="234"/>
      <c r="X618" s="234"/>
    </row>
    <row r="619" spans="1:24">
      <c r="A619" s="234"/>
      <c r="B619" s="234"/>
      <c r="C619" s="234"/>
      <c r="D619" s="239"/>
      <c r="E619" s="239"/>
      <c r="F619" s="239"/>
      <c r="G619" s="234"/>
      <c r="H619" s="234"/>
      <c r="I619" s="234"/>
      <c r="J619" s="234"/>
      <c r="K619" s="234"/>
      <c r="L619" s="234"/>
      <c r="M619" s="234"/>
      <c r="N619" s="234"/>
      <c r="O619" s="234"/>
      <c r="P619" s="234"/>
      <c r="Q619" s="234"/>
      <c r="R619" s="234"/>
      <c r="S619" s="234"/>
      <c r="T619" s="234"/>
      <c r="U619" s="234"/>
      <c r="V619" s="234"/>
      <c r="W619" s="234"/>
      <c r="X619" s="234"/>
    </row>
    <row r="620" spans="1:24">
      <c r="A620" s="234"/>
      <c r="B620" s="234"/>
      <c r="C620" s="234"/>
      <c r="D620" s="239"/>
      <c r="E620" s="239"/>
      <c r="F620" s="239"/>
      <c r="G620" s="234"/>
      <c r="H620" s="234"/>
      <c r="I620" s="234"/>
      <c r="J620" s="234"/>
      <c r="K620" s="234"/>
      <c r="L620" s="234"/>
      <c r="M620" s="234"/>
      <c r="N620" s="234"/>
      <c r="O620" s="234"/>
      <c r="P620" s="234"/>
      <c r="Q620" s="234"/>
      <c r="R620" s="234"/>
      <c r="S620" s="234"/>
      <c r="T620" s="234"/>
      <c r="U620" s="234"/>
      <c r="V620" s="234"/>
      <c r="W620" s="234"/>
      <c r="X620" s="234"/>
    </row>
    <row r="621" spans="1:24">
      <c r="A621" s="234"/>
      <c r="B621" s="234"/>
      <c r="C621" s="234"/>
      <c r="D621" s="239"/>
      <c r="E621" s="239"/>
      <c r="F621" s="239"/>
      <c r="G621" s="234"/>
      <c r="H621" s="234"/>
      <c r="I621" s="234"/>
      <c r="J621" s="234"/>
      <c r="K621" s="234"/>
      <c r="L621" s="234"/>
      <c r="M621" s="234"/>
      <c r="N621" s="234"/>
      <c r="O621" s="234"/>
      <c r="P621" s="234"/>
      <c r="Q621" s="234"/>
      <c r="R621" s="234"/>
      <c r="S621" s="234"/>
      <c r="T621" s="234"/>
      <c r="U621" s="234"/>
      <c r="V621" s="234"/>
      <c r="W621" s="234"/>
      <c r="X621" s="234"/>
    </row>
    <row r="622" spans="1:24">
      <c r="A622" s="234"/>
      <c r="B622" s="234"/>
      <c r="C622" s="234"/>
      <c r="D622" s="239"/>
      <c r="E622" s="239"/>
      <c r="F622" s="239"/>
      <c r="G622" s="234"/>
      <c r="H622" s="234"/>
      <c r="I622" s="234"/>
      <c r="J622" s="234"/>
      <c r="K622" s="234"/>
      <c r="L622" s="234"/>
      <c r="M622" s="234"/>
      <c r="N622" s="234"/>
      <c r="O622" s="234"/>
      <c r="P622" s="234"/>
      <c r="Q622" s="234"/>
      <c r="R622" s="234"/>
      <c r="S622" s="234"/>
      <c r="T622" s="234"/>
      <c r="U622" s="234"/>
      <c r="V622" s="234"/>
      <c r="W622" s="234"/>
      <c r="X622" s="234"/>
    </row>
    <row r="623" spans="1:24">
      <c r="A623" s="234"/>
      <c r="B623" s="234"/>
      <c r="C623" s="234"/>
      <c r="D623" s="239"/>
      <c r="E623" s="239"/>
      <c r="F623" s="239"/>
      <c r="G623" s="234"/>
      <c r="H623" s="234"/>
      <c r="I623" s="234"/>
      <c r="J623" s="234"/>
      <c r="K623" s="234"/>
      <c r="L623" s="234"/>
      <c r="M623" s="234"/>
      <c r="N623" s="234"/>
      <c r="O623" s="234"/>
      <c r="P623" s="234"/>
      <c r="Q623" s="234"/>
      <c r="R623" s="234"/>
      <c r="S623" s="234"/>
      <c r="T623" s="234"/>
      <c r="U623" s="234"/>
      <c r="V623" s="234"/>
      <c r="W623" s="234"/>
      <c r="X623" s="234"/>
    </row>
    <row r="624" spans="1:24">
      <c r="A624" s="234"/>
      <c r="B624" s="234"/>
      <c r="C624" s="234"/>
      <c r="D624" s="239"/>
      <c r="E624" s="239"/>
      <c r="F624" s="239"/>
      <c r="G624" s="234"/>
      <c r="H624" s="234"/>
      <c r="I624" s="234"/>
      <c r="J624" s="234"/>
      <c r="K624" s="234"/>
      <c r="L624" s="234"/>
      <c r="M624" s="234"/>
      <c r="N624" s="234"/>
      <c r="O624" s="234"/>
      <c r="P624" s="234"/>
      <c r="Q624" s="234"/>
      <c r="R624" s="234"/>
      <c r="S624" s="234"/>
      <c r="T624" s="234"/>
      <c r="U624" s="234"/>
      <c r="V624" s="234"/>
      <c r="W624" s="234"/>
      <c r="X624" s="234"/>
    </row>
    <row r="625" spans="1:24">
      <c r="A625" s="234"/>
      <c r="B625" s="234"/>
      <c r="C625" s="234"/>
      <c r="D625" s="239"/>
      <c r="E625" s="239"/>
      <c r="F625" s="239"/>
      <c r="G625" s="234"/>
      <c r="H625" s="234"/>
      <c r="I625" s="234"/>
      <c r="J625" s="234"/>
      <c r="K625" s="234"/>
      <c r="L625" s="234"/>
      <c r="M625" s="234"/>
      <c r="N625" s="234"/>
      <c r="O625" s="234"/>
      <c r="P625" s="234"/>
      <c r="Q625" s="234"/>
      <c r="R625" s="234"/>
      <c r="S625" s="234"/>
      <c r="T625" s="234"/>
      <c r="U625" s="234"/>
      <c r="V625" s="234"/>
      <c r="W625" s="234"/>
      <c r="X625" s="234"/>
    </row>
    <row r="626" spans="1:24">
      <c r="A626" s="234"/>
      <c r="B626" s="234"/>
      <c r="C626" s="234"/>
      <c r="D626" s="239"/>
      <c r="E626" s="239"/>
      <c r="F626" s="239"/>
      <c r="G626" s="234"/>
      <c r="H626" s="234"/>
      <c r="I626" s="234"/>
      <c r="J626" s="234"/>
      <c r="K626" s="234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</row>
    <row r="627" spans="1:24">
      <c r="A627" s="234"/>
      <c r="B627" s="234"/>
      <c r="C627" s="234"/>
      <c r="D627" s="239"/>
      <c r="E627" s="239"/>
      <c r="F627" s="239"/>
      <c r="G627" s="234"/>
      <c r="H627" s="234"/>
      <c r="I627" s="234"/>
      <c r="J627" s="234"/>
      <c r="K627" s="234"/>
      <c r="L627" s="234"/>
      <c r="M627" s="234"/>
      <c r="N627" s="234"/>
      <c r="O627" s="234"/>
      <c r="P627" s="234"/>
      <c r="Q627" s="234"/>
      <c r="R627" s="234"/>
      <c r="S627" s="234"/>
      <c r="T627" s="234"/>
      <c r="U627" s="234"/>
      <c r="V627" s="234"/>
      <c r="W627" s="234"/>
      <c r="X627" s="234"/>
    </row>
    <row r="628" spans="1:24">
      <c r="A628" s="234"/>
      <c r="B628" s="234"/>
      <c r="C628" s="234"/>
      <c r="D628" s="239"/>
      <c r="E628" s="239"/>
      <c r="F628" s="239"/>
      <c r="G628" s="234"/>
      <c r="H628" s="234"/>
      <c r="I628" s="234"/>
      <c r="J628" s="234"/>
      <c r="K628" s="234"/>
      <c r="L628" s="234"/>
      <c r="M628" s="234"/>
      <c r="N628" s="234"/>
      <c r="O628" s="234"/>
      <c r="P628" s="234"/>
      <c r="Q628" s="234"/>
      <c r="R628" s="234"/>
      <c r="S628" s="234"/>
      <c r="T628" s="234"/>
      <c r="U628" s="234"/>
      <c r="V628" s="234"/>
      <c r="W628" s="234"/>
      <c r="X628" s="234"/>
    </row>
    <row r="629" spans="1:24">
      <c r="A629" s="234"/>
      <c r="B629" s="234"/>
      <c r="C629" s="234"/>
      <c r="D629" s="239"/>
      <c r="E629" s="239"/>
      <c r="F629" s="239"/>
      <c r="G629" s="234"/>
      <c r="H629" s="234"/>
      <c r="I629" s="234"/>
      <c r="J629" s="234"/>
      <c r="K629" s="234"/>
      <c r="L629" s="234"/>
      <c r="M629" s="234"/>
      <c r="N629" s="234"/>
      <c r="O629" s="234"/>
      <c r="P629" s="234"/>
      <c r="Q629" s="234"/>
      <c r="R629" s="234"/>
      <c r="S629" s="234"/>
      <c r="T629" s="234"/>
      <c r="U629" s="234"/>
      <c r="V629" s="234"/>
      <c r="W629" s="234"/>
      <c r="X629" s="234"/>
    </row>
    <row r="630" spans="1:24">
      <c r="A630" s="234"/>
      <c r="B630" s="234"/>
      <c r="C630" s="234"/>
      <c r="D630" s="239"/>
      <c r="E630" s="239"/>
      <c r="F630" s="239"/>
      <c r="G630" s="234"/>
      <c r="H630" s="234"/>
      <c r="I630" s="234"/>
      <c r="J630" s="234"/>
      <c r="K630" s="234"/>
      <c r="L630" s="234"/>
      <c r="M630" s="234"/>
      <c r="N630" s="234"/>
      <c r="O630" s="234"/>
      <c r="P630" s="234"/>
      <c r="Q630" s="234"/>
      <c r="R630" s="234"/>
      <c r="S630" s="234"/>
      <c r="T630" s="234"/>
      <c r="U630" s="234"/>
      <c r="V630" s="234"/>
      <c r="W630" s="234"/>
      <c r="X630" s="234"/>
    </row>
    <row r="631" spans="1:24">
      <c r="A631" s="234"/>
      <c r="B631" s="234"/>
      <c r="C631" s="234"/>
      <c r="D631" s="239"/>
      <c r="E631" s="239"/>
      <c r="F631" s="239"/>
      <c r="G631" s="234"/>
      <c r="H631" s="234"/>
      <c r="I631" s="234"/>
      <c r="J631" s="234"/>
      <c r="K631" s="234"/>
      <c r="L631" s="234"/>
      <c r="M631" s="234"/>
      <c r="N631" s="234"/>
      <c r="O631" s="234"/>
      <c r="P631" s="234"/>
      <c r="Q631" s="234"/>
      <c r="R631" s="234"/>
      <c r="S631" s="234"/>
      <c r="T631" s="234"/>
      <c r="U631" s="234"/>
      <c r="V631" s="234"/>
      <c r="W631" s="234"/>
      <c r="X631" s="234"/>
    </row>
    <row r="632" spans="1:24">
      <c r="A632" s="234"/>
      <c r="B632" s="234"/>
      <c r="C632" s="234"/>
      <c r="D632" s="239"/>
      <c r="E632" s="239"/>
      <c r="F632" s="239"/>
      <c r="G632" s="234"/>
      <c r="H632" s="234"/>
      <c r="I632" s="234"/>
      <c r="J632" s="234"/>
      <c r="K632" s="234"/>
      <c r="L632" s="234"/>
      <c r="M632" s="234"/>
      <c r="N632" s="234"/>
      <c r="O632" s="234"/>
      <c r="P632" s="234"/>
      <c r="Q632" s="234"/>
      <c r="R632" s="234"/>
      <c r="S632" s="234"/>
      <c r="T632" s="234"/>
      <c r="U632" s="234"/>
      <c r="V632" s="234"/>
      <c r="W632" s="234"/>
      <c r="X632" s="234"/>
    </row>
    <row r="633" spans="1:24">
      <c r="A633" s="234"/>
      <c r="B633" s="234"/>
      <c r="C633" s="234"/>
      <c r="D633" s="239"/>
      <c r="E633" s="239"/>
      <c r="F633" s="239"/>
      <c r="G633" s="234"/>
      <c r="H633" s="234"/>
      <c r="I633" s="234"/>
      <c r="J633" s="234"/>
      <c r="K633" s="234"/>
      <c r="L633" s="234"/>
      <c r="M633" s="234"/>
      <c r="N633" s="234"/>
      <c r="O633" s="234"/>
      <c r="P633" s="234"/>
      <c r="Q633" s="234"/>
      <c r="R633" s="234"/>
      <c r="S633" s="234"/>
      <c r="T633" s="234"/>
      <c r="U633" s="234"/>
      <c r="V633" s="234"/>
      <c r="W633" s="234"/>
      <c r="X633" s="234"/>
    </row>
    <row r="634" spans="1:24">
      <c r="A634" s="234"/>
      <c r="B634" s="234"/>
      <c r="C634" s="234"/>
      <c r="D634" s="239"/>
      <c r="E634" s="239"/>
      <c r="F634" s="239"/>
      <c r="G634" s="234"/>
      <c r="H634" s="234"/>
      <c r="I634" s="234"/>
      <c r="J634" s="234"/>
      <c r="K634" s="234"/>
      <c r="L634" s="234"/>
      <c r="M634" s="234"/>
      <c r="N634" s="234"/>
      <c r="O634" s="234"/>
      <c r="P634" s="234"/>
      <c r="Q634" s="234"/>
      <c r="R634" s="234"/>
      <c r="S634" s="234"/>
      <c r="T634" s="234"/>
      <c r="U634" s="234"/>
      <c r="V634" s="234"/>
      <c r="W634" s="234"/>
      <c r="X634" s="234"/>
    </row>
    <row r="635" spans="1:24">
      <c r="A635" s="234"/>
      <c r="B635" s="234"/>
      <c r="C635" s="234"/>
      <c r="D635" s="239"/>
      <c r="E635" s="239"/>
      <c r="F635" s="239"/>
      <c r="G635" s="234"/>
      <c r="H635" s="234"/>
      <c r="I635" s="234"/>
      <c r="J635" s="234"/>
      <c r="K635" s="234"/>
      <c r="L635" s="234"/>
      <c r="M635" s="234"/>
      <c r="N635" s="234"/>
      <c r="O635" s="234"/>
      <c r="P635" s="234"/>
      <c r="Q635" s="234"/>
      <c r="R635" s="234"/>
      <c r="S635" s="234"/>
      <c r="T635" s="234"/>
      <c r="U635" s="234"/>
      <c r="V635" s="234"/>
      <c r="W635" s="234"/>
      <c r="X635" s="234"/>
    </row>
    <row r="636" spans="1:24">
      <c r="A636" s="234"/>
      <c r="B636" s="234"/>
      <c r="C636" s="234"/>
      <c r="D636" s="239"/>
      <c r="E636" s="239"/>
      <c r="F636" s="239"/>
      <c r="G636" s="234"/>
      <c r="H636" s="234"/>
      <c r="I636" s="234"/>
      <c r="J636" s="234"/>
      <c r="K636" s="234"/>
      <c r="L636" s="234"/>
      <c r="M636" s="234"/>
      <c r="N636" s="234"/>
      <c r="O636" s="234"/>
      <c r="P636" s="234"/>
      <c r="Q636" s="234"/>
      <c r="R636" s="234"/>
      <c r="S636" s="234"/>
      <c r="T636" s="234"/>
      <c r="U636" s="234"/>
      <c r="V636" s="234"/>
      <c r="W636" s="234"/>
      <c r="X636" s="234"/>
    </row>
    <row r="637" spans="1:24">
      <c r="A637" s="234"/>
      <c r="B637" s="234"/>
      <c r="C637" s="234"/>
      <c r="D637" s="239"/>
      <c r="E637" s="239"/>
      <c r="F637" s="239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234"/>
      <c r="X637" s="234"/>
    </row>
    <row r="638" spans="1:24">
      <c r="A638" s="234"/>
      <c r="B638" s="234"/>
      <c r="C638" s="234"/>
      <c r="D638" s="239"/>
      <c r="E638" s="239"/>
      <c r="F638" s="239"/>
      <c r="G638" s="234"/>
      <c r="H638" s="234"/>
      <c r="I638" s="234"/>
      <c r="J638" s="234"/>
      <c r="K638" s="234"/>
      <c r="L638" s="234"/>
      <c r="M638" s="234"/>
      <c r="N638" s="234"/>
      <c r="O638" s="234"/>
      <c r="P638" s="234"/>
      <c r="Q638" s="234"/>
      <c r="R638" s="234"/>
      <c r="S638" s="234"/>
      <c r="T638" s="234"/>
      <c r="U638" s="234"/>
      <c r="V638" s="234"/>
      <c r="W638" s="234"/>
      <c r="X638" s="234"/>
    </row>
    <row r="639" spans="1:24">
      <c r="A639" s="234"/>
      <c r="B639" s="234"/>
      <c r="C639" s="234"/>
      <c r="D639" s="239"/>
      <c r="E639" s="239"/>
      <c r="F639" s="239"/>
      <c r="G639" s="234"/>
      <c r="H639" s="234"/>
      <c r="I639" s="234"/>
      <c r="J639" s="234"/>
      <c r="K639" s="234"/>
      <c r="L639" s="234"/>
      <c r="M639" s="234"/>
      <c r="N639" s="234"/>
      <c r="O639" s="234"/>
      <c r="P639" s="234"/>
      <c r="Q639" s="234"/>
      <c r="R639" s="234"/>
      <c r="S639" s="234"/>
      <c r="T639" s="234"/>
      <c r="U639" s="234"/>
      <c r="V639" s="234"/>
      <c r="W639" s="234"/>
      <c r="X639" s="234"/>
    </row>
    <row r="640" spans="1:24">
      <c r="A640" s="234"/>
      <c r="B640" s="234"/>
      <c r="C640" s="234"/>
      <c r="D640" s="239"/>
      <c r="E640" s="239"/>
      <c r="F640" s="239"/>
      <c r="G640" s="234"/>
      <c r="H640" s="234"/>
      <c r="I640" s="234"/>
      <c r="J640" s="234"/>
      <c r="K640" s="234"/>
      <c r="L640" s="234"/>
      <c r="M640" s="234"/>
      <c r="N640" s="234"/>
      <c r="O640" s="234"/>
      <c r="P640" s="234"/>
      <c r="Q640" s="234"/>
      <c r="R640" s="234"/>
      <c r="S640" s="234"/>
      <c r="T640" s="234"/>
      <c r="U640" s="234"/>
      <c r="V640" s="234"/>
      <c r="W640" s="234"/>
      <c r="X640" s="234"/>
    </row>
    <row r="641" spans="1:24">
      <c r="A641" s="234"/>
      <c r="B641" s="234"/>
      <c r="C641" s="234"/>
      <c r="D641" s="239"/>
      <c r="E641" s="239"/>
      <c r="F641" s="239"/>
      <c r="G641" s="234"/>
      <c r="H641" s="234"/>
      <c r="I641" s="234"/>
      <c r="J641" s="234"/>
      <c r="K641" s="234"/>
      <c r="L641" s="234"/>
      <c r="M641" s="234"/>
      <c r="N641" s="234"/>
      <c r="O641" s="234"/>
      <c r="P641" s="234"/>
      <c r="Q641" s="234"/>
      <c r="R641" s="234"/>
      <c r="S641" s="234"/>
      <c r="T641" s="234"/>
      <c r="U641" s="234"/>
      <c r="V641" s="234"/>
      <c r="W641" s="234"/>
      <c r="X641" s="234"/>
    </row>
    <row r="642" spans="1:24">
      <c r="A642" s="234"/>
      <c r="B642" s="234"/>
      <c r="C642" s="234"/>
      <c r="D642" s="239"/>
      <c r="E642" s="239"/>
      <c r="F642" s="239"/>
      <c r="G642" s="234"/>
      <c r="H642" s="234"/>
      <c r="I642" s="234"/>
      <c r="J642" s="234"/>
      <c r="K642" s="234"/>
      <c r="L642" s="234"/>
      <c r="M642" s="234"/>
      <c r="N642" s="234"/>
      <c r="O642" s="234"/>
      <c r="P642" s="234"/>
      <c r="Q642" s="234"/>
      <c r="R642" s="234"/>
      <c r="S642" s="234"/>
      <c r="T642" s="234"/>
      <c r="U642" s="234"/>
      <c r="V642" s="234"/>
      <c r="W642" s="234"/>
      <c r="X642" s="234"/>
    </row>
    <row r="643" spans="1:24">
      <c r="A643" s="234"/>
      <c r="B643" s="234"/>
      <c r="C643" s="234"/>
      <c r="D643" s="239"/>
      <c r="E643" s="239"/>
      <c r="F643" s="239"/>
      <c r="G643" s="234"/>
      <c r="H643" s="234"/>
      <c r="I643" s="234"/>
      <c r="J643" s="234"/>
      <c r="K643" s="234"/>
      <c r="L643" s="234"/>
      <c r="M643" s="234"/>
      <c r="N643" s="234"/>
      <c r="O643" s="234"/>
      <c r="P643" s="234"/>
      <c r="Q643" s="234"/>
      <c r="R643" s="234"/>
      <c r="S643" s="234"/>
      <c r="T643" s="234"/>
      <c r="U643" s="234"/>
      <c r="V643" s="234"/>
      <c r="W643" s="234"/>
      <c r="X643" s="234"/>
    </row>
    <row r="644" spans="1:24">
      <c r="A644" s="234"/>
      <c r="B644" s="234"/>
      <c r="C644" s="234"/>
      <c r="D644" s="239"/>
      <c r="E644" s="239"/>
      <c r="F644" s="239"/>
      <c r="G644" s="234"/>
      <c r="H644" s="234"/>
      <c r="I644" s="234"/>
      <c r="J644" s="234"/>
      <c r="K644" s="234"/>
      <c r="L644" s="234"/>
      <c r="M644" s="234"/>
      <c r="N644" s="234"/>
      <c r="O644" s="234"/>
      <c r="P644" s="234"/>
      <c r="Q644" s="234"/>
      <c r="R644" s="234"/>
      <c r="S644" s="234"/>
      <c r="T644" s="234"/>
      <c r="U644" s="234"/>
      <c r="V644" s="234"/>
      <c r="W644" s="234"/>
      <c r="X644" s="234"/>
    </row>
    <row r="645" spans="1:24">
      <c r="A645" s="234"/>
      <c r="B645" s="234"/>
      <c r="C645" s="234"/>
      <c r="D645" s="239"/>
      <c r="E645" s="239"/>
      <c r="F645" s="239"/>
      <c r="G645" s="234"/>
      <c r="H645" s="234"/>
      <c r="I645" s="234"/>
      <c r="J645" s="234"/>
      <c r="K645" s="234"/>
      <c r="L645" s="234"/>
      <c r="M645" s="234"/>
      <c r="N645" s="234"/>
      <c r="O645" s="234"/>
      <c r="P645" s="234"/>
      <c r="Q645" s="234"/>
      <c r="R645" s="234"/>
      <c r="S645" s="234"/>
      <c r="T645" s="234"/>
      <c r="U645" s="234"/>
      <c r="V645" s="234"/>
      <c r="W645" s="234"/>
      <c r="X645" s="234"/>
    </row>
    <row r="646" spans="1:24">
      <c r="A646" s="234"/>
      <c r="B646" s="234"/>
      <c r="C646" s="234"/>
      <c r="D646" s="239"/>
      <c r="E646" s="239"/>
      <c r="F646" s="239"/>
      <c r="G646" s="234"/>
      <c r="H646" s="234"/>
      <c r="I646" s="234"/>
      <c r="J646" s="234"/>
      <c r="K646" s="234"/>
      <c r="L646" s="234"/>
      <c r="M646" s="234"/>
      <c r="N646" s="234"/>
      <c r="O646" s="234"/>
      <c r="P646" s="234"/>
      <c r="Q646" s="234"/>
      <c r="R646" s="234"/>
      <c r="S646" s="234"/>
      <c r="T646" s="234"/>
      <c r="U646" s="234"/>
      <c r="V646" s="234"/>
      <c r="W646" s="234"/>
      <c r="X646" s="234"/>
    </row>
    <row r="647" spans="1:24">
      <c r="A647" s="234"/>
      <c r="B647" s="234"/>
      <c r="C647" s="234"/>
      <c r="D647" s="239"/>
      <c r="E647" s="239"/>
      <c r="F647" s="239"/>
      <c r="G647" s="234"/>
      <c r="H647" s="234"/>
      <c r="I647" s="234"/>
      <c r="J647" s="234"/>
      <c r="K647" s="234"/>
      <c r="L647" s="234"/>
      <c r="M647" s="234"/>
      <c r="N647" s="234"/>
      <c r="O647" s="234"/>
      <c r="P647" s="234"/>
      <c r="Q647" s="234"/>
      <c r="R647" s="234"/>
      <c r="S647" s="234"/>
      <c r="T647" s="234"/>
      <c r="U647" s="234"/>
      <c r="V647" s="234"/>
      <c r="W647" s="234"/>
      <c r="X647" s="234"/>
    </row>
    <row r="648" spans="1:24">
      <c r="A648" s="234"/>
      <c r="B648" s="234"/>
      <c r="C648" s="234"/>
      <c r="D648" s="239"/>
      <c r="E648" s="239"/>
      <c r="F648" s="239"/>
      <c r="G648" s="234"/>
      <c r="H648" s="234"/>
      <c r="I648" s="234"/>
      <c r="J648" s="234"/>
      <c r="K648" s="234"/>
      <c r="L648" s="234"/>
      <c r="M648" s="234"/>
      <c r="N648" s="234"/>
      <c r="O648" s="234"/>
      <c r="P648" s="234"/>
      <c r="Q648" s="234"/>
      <c r="R648" s="234"/>
      <c r="S648" s="234"/>
      <c r="T648" s="234"/>
      <c r="U648" s="234"/>
      <c r="V648" s="234"/>
      <c r="W648" s="234"/>
      <c r="X648" s="234"/>
    </row>
    <row r="649" spans="1:24">
      <c r="A649" s="234"/>
      <c r="B649" s="234"/>
      <c r="C649" s="234"/>
      <c r="D649" s="239"/>
      <c r="E649" s="239"/>
      <c r="F649" s="239"/>
      <c r="G649" s="234"/>
      <c r="H649" s="234"/>
      <c r="I649" s="234"/>
      <c r="J649" s="234"/>
      <c r="K649" s="234"/>
      <c r="L649" s="234"/>
      <c r="M649" s="234"/>
      <c r="N649" s="234"/>
      <c r="O649" s="234"/>
      <c r="P649" s="234"/>
      <c r="Q649" s="234"/>
      <c r="R649" s="234"/>
      <c r="S649" s="234"/>
      <c r="T649" s="234"/>
      <c r="U649" s="234"/>
      <c r="V649" s="234"/>
      <c r="W649" s="234"/>
      <c r="X649" s="234"/>
    </row>
    <row r="650" spans="1:24">
      <c r="A650" s="234"/>
      <c r="B650" s="234"/>
      <c r="C650" s="234"/>
      <c r="D650" s="239"/>
      <c r="E650" s="239"/>
      <c r="F650" s="239"/>
      <c r="G650" s="234"/>
      <c r="H650" s="234"/>
      <c r="I650" s="234"/>
      <c r="J650" s="234"/>
      <c r="K650" s="234"/>
      <c r="L650" s="234"/>
      <c r="M650" s="234"/>
      <c r="N650" s="234"/>
      <c r="O650" s="234"/>
      <c r="P650" s="234"/>
      <c r="Q650" s="234"/>
      <c r="R650" s="234"/>
      <c r="S650" s="234"/>
      <c r="T650" s="234"/>
      <c r="U650" s="234"/>
      <c r="V650" s="234"/>
      <c r="W650" s="234"/>
      <c r="X650" s="234"/>
    </row>
    <row r="651" spans="1:24">
      <c r="A651" s="234"/>
      <c r="B651" s="234"/>
      <c r="C651" s="234"/>
      <c r="D651" s="239"/>
      <c r="E651" s="239"/>
      <c r="F651" s="239"/>
      <c r="G651" s="234"/>
      <c r="H651" s="234"/>
      <c r="I651" s="234"/>
      <c r="J651" s="234"/>
      <c r="K651" s="234"/>
      <c r="L651" s="234"/>
      <c r="M651" s="234"/>
      <c r="N651" s="234"/>
      <c r="O651" s="234"/>
      <c r="P651" s="234"/>
      <c r="Q651" s="234"/>
      <c r="R651" s="234"/>
      <c r="S651" s="234"/>
      <c r="T651" s="234"/>
      <c r="U651" s="234"/>
      <c r="V651" s="234"/>
      <c r="W651" s="234"/>
      <c r="X651" s="234"/>
    </row>
    <row r="652" spans="1:24">
      <c r="A652" s="234"/>
      <c r="B652" s="234"/>
      <c r="C652" s="234"/>
      <c r="D652" s="239"/>
      <c r="E652" s="239"/>
      <c r="F652" s="239"/>
      <c r="G652" s="234"/>
      <c r="H652" s="234"/>
      <c r="I652" s="234"/>
      <c r="J652" s="234"/>
      <c r="K652" s="234"/>
      <c r="L652" s="234"/>
      <c r="M652" s="234"/>
      <c r="N652" s="234"/>
      <c r="O652" s="234"/>
      <c r="P652" s="234"/>
      <c r="Q652" s="234"/>
      <c r="R652" s="234"/>
      <c r="S652" s="234"/>
      <c r="T652" s="234"/>
      <c r="U652" s="234"/>
      <c r="V652" s="234"/>
      <c r="W652" s="234"/>
      <c r="X652" s="234"/>
    </row>
    <row r="653" spans="1:24">
      <c r="A653" s="234"/>
      <c r="B653" s="234"/>
      <c r="C653" s="234"/>
      <c r="D653" s="239"/>
      <c r="E653" s="239"/>
      <c r="F653" s="239"/>
      <c r="G653" s="234"/>
      <c r="H653" s="234"/>
      <c r="I653" s="234"/>
      <c r="J653" s="234"/>
      <c r="K653" s="234"/>
      <c r="L653" s="234"/>
      <c r="M653" s="234"/>
      <c r="N653" s="234"/>
      <c r="O653" s="234"/>
      <c r="P653" s="234"/>
      <c r="Q653" s="234"/>
      <c r="R653" s="234"/>
      <c r="S653" s="234"/>
      <c r="T653" s="234"/>
      <c r="U653" s="234"/>
      <c r="V653" s="234"/>
      <c r="W653" s="234"/>
      <c r="X653" s="234"/>
    </row>
    <row r="654" spans="1:24">
      <c r="A654" s="234"/>
      <c r="B654" s="234"/>
      <c r="C654" s="234"/>
      <c r="D654" s="239"/>
      <c r="E654" s="239"/>
      <c r="F654" s="239"/>
      <c r="G654" s="234"/>
      <c r="H654" s="234"/>
      <c r="I654" s="234"/>
      <c r="J654" s="234"/>
      <c r="K654" s="234"/>
      <c r="L654" s="234"/>
      <c r="M654" s="234"/>
      <c r="N654" s="234"/>
      <c r="O654" s="234"/>
      <c r="P654" s="234"/>
      <c r="Q654" s="234"/>
      <c r="R654" s="234"/>
      <c r="S654" s="234"/>
      <c r="T654" s="234"/>
      <c r="U654" s="234"/>
      <c r="V654" s="234"/>
      <c r="W654" s="234"/>
      <c r="X654" s="234"/>
    </row>
    <row r="655" spans="1:24">
      <c r="A655" s="234"/>
      <c r="B655" s="234"/>
      <c r="C655" s="234"/>
      <c r="D655" s="239"/>
      <c r="E655" s="239"/>
      <c r="F655" s="239"/>
      <c r="G655" s="234"/>
      <c r="H655" s="234"/>
      <c r="I655" s="234"/>
      <c r="J655" s="234"/>
      <c r="K655" s="234"/>
      <c r="L655" s="234"/>
      <c r="M655" s="234"/>
      <c r="N655" s="234"/>
      <c r="O655" s="234"/>
      <c r="P655" s="234"/>
      <c r="Q655" s="234"/>
      <c r="R655" s="234"/>
      <c r="S655" s="234"/>
      <c r="T655" s="234"/>
      <c r="U655" s="234"/>
      <c r="V655" s="234"/>
      <c r="W655" s="234"/>
      <c r="X655" s="234"/>
    </row>
    <row r="656" spans="1:24">
      <c r="A656" s="234"/>
      <c r="B656" s="234"/>
      <c r="C656" s="234"/>
      <c r="D656" s="239"/>
      <c r="E656" s="239"/>
      <c r="F656" s="239"/>
      <c r="G656" s="234"/>
      <c r="H656" s="234"/>
      <c r="I656" s="234"/>
      <c r="J656" s="234"/>
      <c r="K656" s="234"/>
      <c r="L656" s="234"/>
      <c r="M656" s="234"/>
      <c r="N656" s="234"/>
      <c r="O656" s="234"/>
      <c r="P656" s="234"/>
      <c r="Q656" s="234"/>
      <c r="R656" s="234"/>
      <c r="S656" s="234"/>
      <c r="T656" s="234"/>
      <c r="U656" s="234"/>
      <c r="V656" s="234"/>
      <c r="W656" s="234"/>
      <c r="X656" s="234"/>
    </row>
    <row r="657" spans="1:24">
      <c r="A657" s="234"/>
      <c r="B657" s="234"/>
      <c r="C657" s="234"/>
      <c r="D657" s="239"/>
      <c r="E657" s="239"/>
      <c r="F657" s="239"/>
      <c r="G657" s="234"/>
      <c r="H657" s="234"/>
      <c r="I657" s="234"/>
      <c r="J657" s="234"/>
      <c r="K657" s="234"/>
      <c r="L657" s="234"/>
      <c r="M657" s="234"/>
      <c r="N657" s="234"/>
      <c r="O657" s="234"/>
      <c r="P657" s="234"/>
      <c r="Q657" s="234"/>
      <c r="R657" s="234"/>
      <c r="S657" s="234"/>
      <c r="T657" s="234"/>
      <c r="U657" s="234"/>
      <c r="V657" s="234"/>
      <c r="W657" s="234"/>
      <c r="X657" s="234"/>
    </row>
    <row r="658" spans="1:24">
      <c r="A658" s="234"/>
      <c r="B658" s="234"/>
      <c r="C658" s="234"/>
      <c r="D658" s="239"/>
      <c r="E658" s="239"/>
      <c r="F658" s="239"/>
      <c r="G658" s="234"/>
      <c r="H658" s="234"/>
      <c r="I658" s="234"/>
      <c r="J658" s="234"/>
      <c r="K658" s="234"/>
      <c r="L658" s="234"/>
      <c r="M658" s="234"/>
      <c r="N658" s="234"/>
      <c r="O658" s="234"/>
      <c r="P658" s="234"/>
      <c r="Q658" s="234"/>
      <c r="R658" s="234"/>
      <c r="S658" s="234"/>
      <c r="T658" s="234"/>
      <c r="U658" s="234"/>
      <c r="V658" s="234"/>
      <c r="W658" s="234"/>
      <c r="X658" s="234"/>
    </row>
    <row r="659" spans="1:24">
      <c r="A659" s="234"/>
      <c r="B659" s="234"/>
      <c r="C659" s="234"/>
      <c r="D659" s="239"/>
      <c r="E659" s="239"/>
      <c r="F659" s="239"/>
      <c r="G659" s="234"/>
      <c r="H659" s="234"/>
      <c r="I659" s="234"/>
      <c r="J659" s="234"/>
      <c r="K659" s="234"/>
      <c r="L659" s="234"/>
      <c r="M659" s="234"/>
      <c r="N659" s="234"/>
      <c r="O659" s="234"/>
      <c r="P659" s="234"/>
      <c r="Q659" s="234"/>
      <c r="R659" s="234"/>
      <c r="S659" s="234"/>
      <c r="T659" s="234"/>
      <c r="U659" s="234"/>
      <c r="V659" s="234"/>
      <c r="W659" s="234"/>
      <c r="X659" s="234"/>
    </row>
    <row r="660" spans="1:24">
      <c r="A660" s="234"/>
      <c r="B660" s="234"/>
      <c r="C660" s="234"/>
      <c r="D660" s="239"/>
      <c r="E660" s="239"/>
      <c r="F660" s="239"/>
      <c r="G660" s="234"/>
      <c r="H660" s="234"/>
      <c r="I660" s="234"/>
      <c r="J660" s="234"/>
      <c r="K660" s="234"/>
      <c r="L660" s="234"/>
      <c r="M660" s="234"/>
      <c r="N660" s="234"/>
      <c r="O660" s="234"/>
      <c r="P660" s="234"/>
      <c r="Q660" s="234"/>
      <c r="R660" s="234"/>
      <c r="S660" s="234"/>
      <c r="T660" s="234"/>
      <c r="U660" s="234"/>
      <c r="V660" s="234"/>
      <c r="W660" s="234"/>
      <c r="X660" s="234"/>
    </row>
    <row r="661" spans="1:24">
      <c r="A661" s="234"/>
      <c r="B661" s="234"/>
      <c r="C661" s="234"/>
      <c r="D661" s="239"/>
      <c r="E661" s="239"/>
      <c r="F661" s="239"/>
      <c r="G661" s="234"/>
      <c r="H661" s="234"/>
      <c r="I661" s="234"/>
      <c r="J661" s="234"/>
      <c r="K661" s="234"/>
      <c r="L661" s="234"/>
      <c r="M661" s="234"/>
      <c r="N661" s="234"/>
      <c r="O661" s="234"/>
      <c r="P661" s="234"/>
      <c r="Q661" s="234"/>
      <c r="R661" s="234"/>
      <c r="S661" s="234"/>
      <c r="T661" s="234"/>
      <c r="U661" s="234"/>
      <c r="V661" s="234"/>
      <c r="W661" s="234"/>
      <c r="X661" s="234"/>
    </row>
    <row r="662" spans="1:24">
      <c r="A662" s="234"/>
      <c r="B662" s="234"/>
      <c r="C662" s="234"/>
      <c r="D662" s="239"/>
      <c r="E662" s="239"/>
      <c r="F662" s="239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</row>
    <row r="663" spans="1:24">
      <c r="A663" s="234"/>
      <c r="B663" s="234"/>
      <c r="C663" s="234"/>
      <c r="D663" s="239"/>
      <c r="E663" s="239"/>
      <c r="F663" s="239"/>
      <c r="G663" s="234"/>
      <c r="H663" s="234"/>
      <c r="I663" s="234"/>
      <c r="J663" s="234"/>
      <c r="K663" s="234"/>
      <c r="L663" s="234"/>
      <c r="M663" s="234"/>
      <c r="N663" s="234"/>
      <c r="O663" s="234"/>
      <c r="P663" s="234"/>
      <c r="Q663" s="234"/>
      <c r="R663" s="234"/>
      <c r="S663" s="234"/>
      <c r="T663" s="234"/>
      <c r="U663" s="234"/>
      <c r="V663" s="234"/>
      <c r="W663" s="234"/>
      <c r="X663" s="234"/>
    </row>
    <row r="664" spans="1:24">
      <c r="A664" s="234"/>
      <c r="B664" s="234"/>
      <c r="C664" s="234"/>
      <c r="D664" s="239"/>
      <c r="E664" s="239"/>
      <c r="F664" s="239"/>
      <c r="G664" s="234"/>
      <c r="H664" s="234"/>
      <c r="I664" s="234"/>
      <c r="J664" s="234"/>
      <c r="K664" s="234"/>
      <c r="L664" s="234"/>
      <c r="M664" s="234"/>
      <c r="N664" s="234"/>
      <c r="O664" s="234"/>
      <c r="P664" s="234"/>
      <c r="Q664" s="234"/>
      <c r="R664" s="234"/>
      <c r="S664" s="234"/>
      <c r="T664" s="234"/>
      <c r="U664" s="234"/>
      <c r="V664" s="234"/>
      <c r="W664" s="234"/>
      <c r="X664" s="234"/>
    </row>
    <row r="665" spans="1:24">
      <c r="A665" s="234"/>
      <c r="B665" s="234"/>
      <c r="C665" s="234"/>
      <c r="D665" s="239"/>
      <c r="E665" s="239"/>
      <c r="F665" s="239"/>
      <c r="G665" s="234"/>
      <c r="H665" s="234"/>
      <c r="I665" s="234"/>
      <c r="J665" s="234"/>
      <c r="K665" s="234"/>
      <c r="L665" s="234"/>
      <c r="M665" s="234"/>
      <c r="N665" s="234"/>
      <c r="O665" s="234"/>
      <c r="P665" s="234"/>
      <c r="Q665" s="234"/>
      <c r="R665" s="234"/>
      <c r="S665" s="234"/>
      <c r="T665" s="234"/>
      <c r="U665" s="234"/>
      <c r="V665" s="234"/>
      <c r="W665" s="234"/>
      <c r="X665" s="234"/>
    </row>
    <row r="666" spans="1:24">
      <c r="A666" s="234"/>
      <c r="B666" s="234"/>
      <c r="C666" s="234"/>
      <c r="D666" s="239"/>
      <c r="E666" s="239"/>
      <c r="F666" s="239"/>
      <c r="G666" s="234"/>
      <c r="H666" s="234"/>
      <c r="I666" s="234"/>
      <c r="J666" s="234"/>
      <c r="K666" s="234"/>
      <c r="L666" s="234"/>
      <c r="M666" s="234"/>
      <c r="N666" s="234"/>
      <c r="O666" s="234"/>
      <c r="P666" s="234"/>
      <c r="Q666" s="234"/>
      <c r="R666" s="234"/>
      <c r="S666" s="234"/>
      <c r="T666" s="234"/>
      <c r="U666" s="234"/>
      <c r="V666" s="234"/>
      <c r="W666" s="234"/>
      <c r="X666" s="234"/>
    </row>
    <row r="667" spans="1:24">
      <c r="A667" s="234"/>
      <c r="B667" s="234"/>
      <c r="C667" s="234"/>
      <c r="D667" s="239"/>
      <c r="E667" s="239"/>
      <c r="F667" s="239"/>
      <c r="G667" s="234"/>
      <c r="H667" s="234"/>
      <c r="I667" s="234"/>
      <c r="J667" s="234"/>
      <c r="K667" s="234"/>
      <c r="L667" s="234"/>
      <c r="M667" s="234"/>
      <c r="N667" s="234"/>
      <c r="O667" s="234"/>
      <c r="P667" s="234"/>
      <c r="Q667" s="234"/>
      <c r="R667" s="234"/>
      <c r="S667" s="234"/>
      <c r="T667" s="234"/>
      <c r="U667" s="234"/>
      <c r="V667" s="234"/>
      <c r="W667" s="234"/>
      <c r="X667" s="234"/>
    </row>
    <row r="668" spans="1:24">
      <c r="A668" s="234"/>
      <c r="B668" s="234"/>
      <c r="C668" s="234"/>
      <c r="D668" s="239"/>
      <c r="E668" s="239"/>
      <c r="F668" s="239"/>
      <c r="G668" s="234"/>
      <c r="H668" s="234"/>
      <c r="I668" s="234"/>
      <c r="J668" s="234"/>
      <c r="K668" s="234"/>
      <c r="L668" s="234"/>
      <c r="M668" s="234"/>
      <c r="N668" s="234"/>
      <c r="O668" s="234"/>
      <c r="P668" s="234"/>
      <c r="Q668" s="234"/>
      <c r="R668" s="234"/>
      <c r="S668" s="234"/>
      <c r="T668" s="234"/>
      <c r="U668" s="234"/>
      <c r="V668" s="234"/>
      <c r="W668" s="234"/>
      <c r="X668" s="234"/>
    </row>
    <row r="669" spans="1:24">
      <c r="A669" s="234"/>
      <c r="B669" s="234"/>
      <c r="C669" s="234"/>
      <c r="D669" s="239"/>
      <c r="E669" s="239"/>
      <c r="F669" s="239"/>
      <c r="G669" s="234"/>
      <c r="H669" s="234"/>
      <c r="I669" s="234"/>
      <c r="J669" s="234"/>
      <c r="K669" s="234"/>
      <c r="L669" s="234"/>
      <c r="M669" s="234"/>
      <c r="N669" s="234"/>
      <c r="O669" s="234"/>
      <c r="P669" s="234"/>
      <c r="Q669" s="234"/>
      <c r="R669" s="234"/>
      <c r="S669" s="234"/>
      <c r="T669" s="234"/>
      <c r="U669" s="234"/>
      <c r="V669" s="234"/>
      <c r="W669" s="234"/>
      <c r="X669" s="234"/>
    </row>
    <row r="670" spans="1:24">
      <c r="A670" s="234"/>
      <c r="B670" s="234"/>
      <c r="C670" s="234"/>
      <c r="D670" s="239"/>
      <c r="E670" s="239"/>
      <c r="F670" s="239"/>
      <c r="G670" s="234"/>
      <c r="H670" s="234"/>
      <c r="I670" s="234"/>
      <c r="J670" s="234"/>
      <c r="K670" s="234"/>
      <c r="L670" s="234"/>
      <c r="M670" s="234"/>
      <c r="N670" s="234"/>
      <c r="O670" s="234"/>
      <c r="P670" s="234"/>
      <c r="Q670" s="234"/>
      <c r="R670" s="234"/>
      <c r="S670" s="234"/>
      <c r="T670" s="234"/>
      <c r="U670" s="234"/>
      <c r="V670" s="234"/>
      <c r="W670" s="234"/>
      <c r="X670" s="234"/>
    </row>
    <row r="671" spans="1:24">
      <c r="A671" s="234"/>
      <c r="B671" s="234"/>
      <c r="C671" s="234"/>
      <c r="D671" s="239"/>
      <c r="E671" s="239"/>
      <c r="F671" s="239"/>
      <c r="G671" s="234"/>
      <c r="H671" s="234"/>
      <c r="I671" s="234"/>
      <c r="J671" s="234"/>
      <c r="K671" s="234"/>
      <c r="L671" s="234"/>
      <c r="M671" s="234"/>
      <c r="N671" s="234"/>
      <c r="O671" s="234"/>
      <c r="P671" s="234"/>
      <c r="Q671" s="234"/>
      <c r="R671" s="234"/>
      <c r="S671" s="234"/>
      <c r="T671" s="234"/>
      <c r="U671" s="234"/>
      <c r="V671" s="234"/>
      <c r="W671" s="234"/>
      <c r="X671" s="234"/>
    </row>
    <row r="672" spans="1:24">
      <c r="A672" s="234"/>
      <c r="B672" s="234"/>
      <c r="C672" s="234"/>
      <c r="D672" s="239"/>
      <c r="E672" s="239"/>
      <c r="F672" s="239"/>
      <c r="G672" s="234"/>
      <c r="H672" s="234"/>
      <c r="I672" s="234"/>
      <c r="J672" s="234"/>
      <c r="K672" s="234"/>
      <c r="L672" s="234"/>
      <c r="M672" s="234"/>
      <c r="N672" s="234"/>
      <c r="O672" s="234"/>
      <c r="P672" s="234"/>
      <c r="Q672" s="234"/>
      <c r="R672" s="234"/>
      <c r="S672" s="234"/>
      <c r="T672" s="234"/>
      <c r="U672" s="234"/>
      <c r="V672" s="234"/>
      <c r="W672" s="234"/>
      <c r="X672" s="234"/>
    </row>
    <row r="673" spans="1:24">
      <c r="A673" s="234"/>
      <c r="B673" s="234"/>
      <c r="C673" s="234"/>
      <c r="D673" s="239"/>
      <c r="E673" s="239"/>
      <c r="F673" s="239"/>
      <c r="G673" s="234"/>
      <c r="H673" s="234"/>
      <c r="I673" s="234"/>
      <c r="J673" s="234"/>
      <c r="K673" s="234"/>
      <c r="L673" s="234"/>
      <c r="M673" s="234"/>
      <c r="N673" s="234"/>
      <c r="O673" s="234"/>
      <c r="P673" s="234"/>
      <c r="Q673" s="234"/>
      <c r="R673" s="234"/>
      <c r="S673" s="234"/>
      <c r="T673" s="234"/>
      <c r="U673" s="234"/>
      <c r="V673" s="234"/>
      <c r="W673" s="234"/>
      <c r="X673" s="234"/>
    </row>
    <row r="674" spans="1:24">
      <c r="A674" s="234"/>
      <c r="B674" s="234"/>
      <c r="C674" s="234"/>
      <c r="D674" s="239"/>
      <c r="E674" s="239"/>
      <c r="F674" s="239"/>
      <c r="G674" s="234"/>
      <c r="H674" s="234"/>
      <c r="I674" s="234"/>
      <c r="J674" s="234"/>
      <c r="K674" s="234"/>
      <c r="L674" s="234"/>
      <c r="M674" s="234"/>
      <c r="N674" s="234"/>
      <c r="O674" s="234"/>
      <c r="P674" s="234"/>
      <c r="Q674" s="234"/>
      <c r="R674" s="234"/>
      <c r="S674" s="234"/>
      <c r="T674" s="234"/>
      <c r="U674" s="234"/>
      <c r="V674" s="234"/>
      <c r="W674" s="234"/>
      <c r="X674" s="234"/>
    </row>
    <row r="675" spans="1:24">
      <c r="A675" s="234"/>
      <c r="B675" s="234"/>
      <c r="C675" s="234"/>
      <c r="D675" s="239"/>
      <c r="E675" s="239"/>
      <c r="F675" s="239"/>
      <c r="G675" s="234"/>
      <c r="H675" s="234"/>
      <c r="I675" s="234"/>
      <c r="J675" s="234"/>
      <c r="K675" s="234"/>
      <c r="L675" s="234"/>
      <c r="M675" s="234"/>
      <c r="N675" s="234"/>
      <c r="O675" s="234"/>
      <c r="P675" s="234"/>
      <c r="Q675" s="234"/>
      <c r="R675" s="234"/>
      <c r="S675" s="234"/>
      <c r="T675" s="234"/>
      <c r="U675" s="234"/>
      <c r="V675" s="234"/>
      <c r="W675" s="234"/>
      <c r="X675" s="234"/>
    </row>
    <row r="676" spans="1:24">
      <c r="A676" s="234"/>
      <c r="B676" s="234"/>
      <c r="C676" s="234"/>
      <c r="D676" s="239"/>
      <c r="E676" s="239"/>
      <c r="F676" s="239"/>
      <c r="G676" s="234"/>
      <c r="H676" s="234"/>
      <c r="I676" s="234"/>
      <c r="J676" s="234"/>
      <c r="K676" s="234"/>
      <c r="L676" s="234"/>
      <c r="M676" s="234"/>
      <c r="N676" s="234"/>
      <c r="O676" s="234"/>
      <c r="P676" s="234"/>
      <c r="Q676" s="234"/>
      <c r="R676" s="234"/>
      <c r="S676" s="234"/>
      <c r="T676" s="234"/>
      <c r="U676" s="234"/>
      <c r="V676" s="234"/>
      <c r="W676" s="234"/>
      <c r="X676" s="234"/>
    </row>
    <row r="677" spans="1:24">
      <c r="A677" s="234"/>
      <c r="B677" s="234"/>
      <c r="C677" s="234"/>
      <c r="D677" s="239"/>
      <c r="E677" s="239"/>
      <c r="F677" s="239"/>
      <c r="G677" s="234"/>
      <c r="H677" s="234"/>
      <c r="I677" s="234"/>
      <c r="J677" s="234"/>
      <c r="K677" s="234"/>
      <c r="L677" s="234"/>
      <c r="M677" s="234"/>
      <c r="N677" s="234"/>
      <c r="O677" s="234"/>
      <c r="P677" s="234"/>
      <c r="Q677" s="234"/>
      <c r="R677" s="234"/>
      <c r="S677" s="234"/>
      <c r="T677" s="234"/>
      <c r="U677" s="234"/>
      <c r="V677" s="234"/>
      <c r="W677" s="234"/>
      <c r="X677" s="234"/>
    </row>
    <row r="678" spans="1:24">
      <c r="A678" s="234"/>
      <c r="B678" s="234"/>
      <c r="C678" s="234"/>
      <c r="D678" s="239"/>
      <c r="E678" s="239"/>
      <c r="F678" s="239"/>
      <c r="G678" s="234"/>
      <c r="H678" s="234"/>
      <c r="I678" s="234"/>
      <c r="J678" s="234"/>
      <c r="K678" s="234"/>
      <c r="L678" s="234"/>
      <c r="M678" s="234"/>
      <c r="N678" s="234"/>
      <c r="O678" s="234"/>
      <c r="P678" s="234"/>
      <c r="Q678" s="234"/>
      <c r="R678" s="234"/>
      <c r="S678" s="234"/>
      <c r="T678" s="234"/>
      <c r="U678" s="234"/>
      <c r="V678" s="234"/>
      <c r="W678" s="234"/>
      <c r="X678" s="234"/>
    </row>
    <row r="679" spans="1:24">
      <c r="A679" s="234"/>
      <c r="B679" s="234"/>
      <c r="C679" s="234"/>
      <c r="D679" s="239"/>
      <c r="E679" s="239"/>
      <c r="F679" s="239"/>
      <c r="G679" s="234"/>
      <c r="H679" s="234"/>
      <c r="I679" s="234"/>
      <c r="J679" s="234"/>
      <c r="K679" s="234"/>
      <c r="L679" s="234"/>
      <c r="M679" s="234"/>
      <c r="N679" s="234"/>
      <c r="O679" s="234"/>
      <c r="P679" s="234"/>
      <c r="Q679" s="234"/>
      <c r="R679" s="234"/>
      <c r="S679" s="234"/>
      <c r="T679" s="234"/>
      <c r="U679" s="234"/>
      <c r="V679" s="234"/>
      <c r="W679" s="234"/>
      <c r="X679" s="234"/>
    </row>
    <row r="680" spans="1:24">
      <c r="A680" s="234"/>
      <c r="B680" s="234"/>
      <c r="C680" s="234"/>
      <c r="D680" s="239"/>
      <c r="E680" s="239"/>
      <c r="F680" s="239"/>
      <c r="G680" s="234"/>
      <c r="H680" s="234"/>
      <c r="I680" s="234"/>
      <c r="J680" s="234"/>
      <c r="K680" s="234"/>
      <c r="L680" s="234"/>
      <c r="M680" s="234"/>
      <c r="N680" s="234"/>
      <c r="O680" s="234"/>
      <c r="P680" s="234"/>
      <c r="Q680" s="234"/>
      <c r="R680" s="234"/>
      <c r="S680" s="234"/>
      <c r="T680" s="234"/>
      <c r="U680" s="234"/>
      <c r="V680" s="234"/>
      <c r="W680" s="234"/>
      <c r="X680" s="234"/>
    </row>
    <row r="681" spans="1:24">
      <c r="A681" s="234"/>
      <c r="B681" s="234"/>
      <c r="C681" s="234"/>
      <c r="D681" s="239"/>
      <c r="E681" s="239"/>
      <c r="F681" s="239"/>
      <c r="G681" s="234"/>
      <c r="H681" s="234"/>
      <c r="I681" s="234"/>
      <c r="J681" s="234"/>
      <c r="K681" s="234"/>
      <c r="L681" s="234"/>
      <c r="M681" s="234"/>
      <c r="N681" s="234"/>
      <c r="O681" s="234"/>
      <c r="P681" s="234"/>
      <c r="Q681" s="234"/>
      <c r="R681" s="234"/>
      <c r="S681" s="234"/>
      <c r="T681" s="234"/>
      <c r="U681" s="234"/>
      <c r="V681" s="234"/>
      <c r="W681" s="234"/>
      <c r="X681" s="234"/>
    </row>
    <row r="682" spans="1:24">
      <c r="A682" s="234"/>
      <c r="B682" s="234"/>
      <c r="C682" s="234"/>
      <c r="D682" s="239"/>
      <c r="E682" s="239"/>
      <c r="F682" s="239"/>
      <c r="G682" s="234"/>
      <c r="H682" s="234"/>
      <c r="I682" s="234"/>
      <c r="J682" s="234"/>
      <c r="K682" s="234"/>
      <c r="L682" s="234"/>
      <c r="M682" s="234"/>
      <c r="N682" s="234"/>
      <c r="O682" s="234"/>
      <c r="P682" s="234"/>
      <c r="Q682" s="234"/>
      <c r="R682" s="234"/>
      <c r="S682" s="234"/>
      <c r="T682" s="234"/>
      <c r="U682" s="234"/>
      <c r="V682" s="234"/>
      <c r="W682" s="234"/>
      <c r="X682" s="234"/>
    </row>
    <row r="683" spans="1:24">
      <c r="A683" s="234"/>
      <c r="B683" s="234"/>
      <c r="C683" s="234"/>
      <c r="D683" s="239"/>
      <c r="E683" s="239"/>
      <c r="F683" s="239"/>
      <c r="G683" s="234"/>
      <c r="H683" s="234"/>
      <c r="I683" s="234"/>
      <c r="J683" s="234"/>
      <c r="K683" s="234"/>
      <c r="L683" s="234"/>
      <c r="M683" s="234"/>
      <c r="N683" s="234"/>
      <c r="O683" s="234"/>
      <c r="P683" s="234"/>
      <c r="Q683" s="234"/>
      <c r="R683" s="234"/>
      <c r="S683" s="234"/>
      <c r="T683" s="234"/>
      <c r="U683" s="234"/>
      <c r="V683" s="234"/>
      <c r="W683" s="234"/>
      <c r="X683" s="234"/>
    </row>
    <row r="684" spans="1:24">
      <c r="A684" s="234"/>
      <c r="B684" s="234"/>
      <c r="C684" s="234"/>
      <c r="D684" s="239"/>
      <c r="E684" s="239"/>
      <c r="F684" s="239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</row>
    <row r="685" spans="1:24">
      <c r="A685" s="234"/>
      <c r="B685" s="234"/>
      <c r="C685" s="234"/>
      <c r="D685" s="239"/>
      <c r="E685" s="239"/>
      <c r="F685" s="239"/>
      <c r="G685" s="234"/>
      <c r="H685" s="234"/>
      <c r="I685" s="234"/>
      <c r="J685" s="234"/>
      <c r="K685" s="234"/>
      <c r="L685" s="234"/>
      <c r="M685" s="234"/>
      <c r="N685" s="234"/>
      <c r="O685" s="234"/>
      <c r="P685" s="234"/>
      <c r="Q685" s="234"/>
      <c r="R685" s="234"/>
      <c r="S685" s="234"/>
      <c r="T685" s="234"/>
      <c r="U685" s="234"/>
      <c r="V685" s="234"/>
      <c r="W685" s="234"/>
      <c r="X685" s="234"/>
    </row>
    <row r="686" spans="1:24">
      <c r="A686" s="234"/>
      <c r="B686" s="234"/>
      <c r="C686" s="234"/>
      <c r="D686" s="239"/>
      <c r="E686" s="239"/>
      <c r="F686" s="239"/>
      <c r="G686" s="234"/>
      <c r="H686" s="234"/>
      <c r="I686" s="234"/>
      <c r="J686" s="234"/>
      <c r="K686" s="234"/>
      <c r="L686" s="234"/>
      <c r="M686" s="234"/>
      <c r="N686" s="234"/>
      <c r="O686" s="234"/>
      <c r="P686" s="234"/>
      <c r="Q686" s="234"/>
      <c r="R686" s="234"/>
      <c r="S686" s="234"/>
      <c r="T686" s="234"/>
      <c r="U686" s="234"/>
      <c r="V686" s="234"/>
      <c r="W686" s="234"/>
      <c r="X686" s="234"/>
    </row>
    <row r="687" spans="1:24">
      <c r="A687" s="234"/>
      <c r="B687" s="234"/>
      <c r="C687" s="234"/>
      <c r="D687" s="239"/>
      <c r="E687" s="239"/>
      <c r="F687" s="239"/>
      <c r="G687" s="234"/>
      <c r="H687" s="234"/>
      <c r="I687" s="234"/>
      <c r="J687" s="234"/>
      <c r="K687" s="234"/>
      <c r="L687" s="234"/>
      <c r="M687" s="234"/>
      <c r="N687" s="234"/>
      <c r="O687" s="234"/>
      <c r="P687" s="234"/>
      <c r="Q687" s="234"/>
      <c r="R687" s="234"/>
      <c r="S687" s="234"/>
      <c r="T687" s="234"/>
      <c r="U687" s="234"/>
      <c r="V687" s="234"/>
      <c r="W687" s="234"/>
      <c r="X687" s="234"/>
    </row>
    <row r="688" spans="1:24">
      <c r="A688" s="234"/>
      <c r="B688" s="234"/>
      <c r="C688" s="234"/>
      <c r="D688" s="239"/>
      <c r="E688" s="239"/>
      <c r="F688" s="239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</row>
    <row r="689" spans="1:24">
      <c r="A689" s="234"/>
      <c r="B689" s="234"/>
      <c r="C689" s="234"/>
      <c r="D689" s="239"/>
      <c r="E689" s="239"/>
      <c r="F689" s="239"/>
      <c r="G689" s="234"/>
      <c r="H689" s="234"/>
      <c r="I689" s="234"/>
      <c r="J689" s="234"/>
      <c r="K689" s="234"/>
      <c r="L689" s="234"/>
      <c r="M689" s="234"/>
      <c r="N689" s="234"/>
      <c r="O689" s="234"/>
      <c r="P689" s="234"/>
      <c r="Q689" s="234"/>
      <c r="R689" s="234"/>
      <c r="S689" s="234"/>
      <c r="T689" s="234"/>
      <c r="U689" s="234"/>
      <c r="V689" s="234"/>
      <c r="W689" s="234"/>
      <c r="X689" s="234"/>
    </row>
    <row r="690" spans="1:24">
      <c r="A690" s="234"/>
      <c r="B690" s="234"/>
      <c r="C690" s="234"/>
      <c r="D690" s="239"/>
      <c r="E690" s="239"/>
      <c r="F690" s="239"/>
      <c r="G690" s="234"/>
      <c r="H690" s="234"/>
      <c r="I690" s="234"/>
      <c r="J690" s="234"/>
      <c r="K690" s="234"/>
      <c r="L690" s="234"/>
      <c r="M690" s="234"/>
      <c r="N690" s="234"/>
      <c r="O690" s="234"/>
      <c r="P690" s="234"/>
      <c r="Q690" s="234"/>
      <c r="R690" s="234"/>
      <c r="S690" s="234"/>
      <c r="T690" s="234"/>
      <c r="U690" s="234"/>
      <c r="V690" s="234"/>
      <c r="W690" s="234"/>
      <c r="X690" s="234"/>
    </row>
    <row r="691" spans="1:24">
      <c r="A691" s="234"/>
      <c r="B691" s="234"/>
      <c r="C691" s="234"/>
      <c r="D691" s="239"/>
      <c r="E691" s="239"/>
      <c r="F691" s="239"/>
      <c r="G691" s="234"/>
      <c r="H691" s="234"/>
      <c r="I691" s="234"/>
      <c r="J691" s="234"/>
      <c r="K691" s="234"/>
      <c r="L691" s="234"/>
      <c r="M691" s="234"/>
      <c r="N691" s="234"/>
      <c r="O691" s="234"/>
      <c r="P691" s="234"/>
      <c r="Q691" s="234"/>
      <c r="R691" s="234"/>
      <c r="S691" s="234"/>
      <c r="T691" s="234"/>
      <c r="U691" s="234"/>
      <c r="V691" s="234"/>
      <c r="W691" s="234"/>
      <c r="X691" s="234"/>
    </row>
    <row r="692" spans="1:24">
      <c r="A692" s="234"/>
      <c r="B692" s="234"/>
      <c r="C692" s="234"/>
      <c r="D692" s="239"/>
      <c r="E692" s="239"/>
      <c r="F692" s="239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</row>
    <row r="693" spans="1:24">
      <c r="A693" s="234"/>
      <c r="B693" s="234"/>
      <c r="C693" s="234"/>
      <c r="D693" s="239"/>
      <c r="E693" s="239"/>
      <c r="F693" s="239"/>
      <c r="G693" s="234"/>
      <c r="H693" s="234"/>
      <c r="I693" s="234"/>
      <c r="J693" s="234"/>
      <c r="K693" s="234"/>
      <c r="L693" s="234"/>
      <c r="M693" s="234"/>
      <c r="N693" s="234"/>
      <c r="O693" s="234"/>
      <c r="P693" s="234"/>
      <c r="Q693" s="234"/>
      <c r="R693" s="234"/>
      <c r="S693" s="234"/>
      <c r="T693" s="234"/>
      <c r="U693" s="234"/>
      <c r="V693" s="234"/>
      <c r="W693" s="234"/>
      <c r="X693" s="234"/>
    </row>
    <row r="694" spans="1:24">
      <c r="A694" s="234"/>
      <c r="B694" s="234"/>
      <c r="C694" s="234"/>
      <c r="D694" s="239"/>
      <c r="E694" s="239"/>
      <c r="F694" s="239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</row>
    <row r="695" spans="1:24">
      <c r="A695" s="234"/>
      <c r="B695" s="234"/>
      <c r="C695" s="234"/>
      <c r="D695" s="239"/>
      <c r="E695" s="239"/>
      <c r="F695" s="239"/>
      <c r="G695" s="234"/>
      <c r="H695" s="234"/>
      <c r="I695" s="234"/>
      <c r="J695" s="234"/>
      <c r="K695" s="234"/>
      <c r="L695" s="234"/>
      <c r="M695" s="234"/>
      <c r="N695" s="234"/>
      <c r="O695" s="234"/>
      <c r="P695" s="234"/>
      <c r="Q695" s="234"/>
      <c r="R695" s="234"/>
      <c r="S695" s="234"/>
      <c r="T695" s="234"/>
      <c r="U695" s="234"/>
      <c r="V695" s="234"/>
      <c r="W695" s="234"/>
      <c r="X695" s="234"/>
    </row>
    <row r="696" spans="1:24">
      <c r="A696" s="234"/>
      <c r="B696" s="234"/>
      <c r="C696" s="234"/>
      <c r="D696" s="239"/>
      <c r="E696" s="239"/>
      <c r="F696" s="239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</row>
    <row r="697" spans="1:24">
      <c r="A697" s="234"/>
      <c r="B697" s="234"/>
      <c r="C697" s="234"/>
      <c r="D697" s="239"/>
      <c r="E697" s="239"/>
      <c r="F697" s="239"/>
      <c r="G697" s="234"/>
      <c r="H697" s="234"/>
      <c r="I697" s="234"/>
      <c r="J697" s="234"/>
      <c r="K697" s="234"/>
      <c r="L697" s="234"/>
      <c r="M697" s="234"/>
      <c r="N697" s="234"/>
      <c r="O697" s="234"/>
      <c r="P697" s="234"/>
      <c r="Q697" s="234"/>
      <c r="R697" s="234"/>
      <c r="S697" s="234"/>
      <c r="T697" s="234"/>
      <c r="U697" s="234"/>
      <c r="V697" s="234"/>
      <c r="W697" s="234"/>
      <c r="X697" s="234"/>
    </row>
    <row r="698" spans="1:24">
      <c r="A698" s="234"/>
      <c r="B698" s="234"/>
      <c r="C698" s="234"/>
      <c r="D698" s="239"/>
      <c r="E698" s="239"/>
      <c r="F698" s="239"/>
      <c r="G698" s="234"/>
      <c r="H698" s="234"/>
      <c r="I698" s="234"/>
      <c r="J698" s="234"/>
      <c r="K698" s="234"/>
      <c r="L698" s="234"/>
      <c r="M698" s="234"/>
      <c r="N698" s="234"/>
      <c r="O698" s="234"/>
      <c r="P698" s="234"/>
      <c r="Q698" s="234"/>
      <c r="R698" s="234"/>
      <c r="S698" s="234"/>
      <c r="T698" s="234"/>
      <c r="U698" s="234"/>
      <c r="V698" s="234"/>
      <c r="W698" s="234"/>
      <c r="X698" s="234"/>
    </row>
    <row r="699" spans="1:24">
      <c r="A699" s="234"/>
      <c r="B699" s="234"/>
      <c r="C699" s="234"/>
      <c r="D699" s="239"/>
      <c r="E699" s="239"/>
      <c r="F699" s="239"/>
      <c r="G699" s="234"/>
      <c r="H699" s="234"/>
      <c r="I699" s="234"/>
      <c r="J699" s="234"/>
      <c r="K699" s="234"/>
      <c r="L699" s="234"/>
      <c r="M699" s="234"/>
      <c r="N699" s="234"/>
      <c r="O699" s="234"/>
      <c r="P699" s="234"/>
      <c r="Q699" s="234"/>
      <c r="R699" s="234"/>
      <c r="S699" s="234"/>
      <c r="T699" s="234"/>
      <c r="U699" s="234"/>
      <c r="V699" s="234"/>
      <c r="W699" s="234"/>
      <c r="X699" s="234"/>
    </row>
    <row r="700" spans="1:24">
      <c r="A700" s="234"/>
      <c r="B700" s="234"/>
      <c r="C700" s="234"/>
      <c r="D700" s="239"/>
      <c r="E700" s="239"/>
      <c r="F700" s="239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</row>
    <row r="701" spans="1:24">
      <c r="A701" s="234"/>
      <c r="B701" s="234"/>
      <c r="C701" s="234"/>
      <c r="D701" s="239"/>
      <c r="E701" s="239"/>
      <c r="F701" s="239"/>
      <c r="G701" s="234"/>
      <c r="H701" s="234"/>
      <c r="I701" s="234"/>
      <c r="J701" s="234"/>
      <c r="K701" s="234"/>
      <c r="L701" s="234"/>
      <c r="M701" s="234"/>
      <c r="N701" s="234"/>
      <c r="O701" s="234"/>
      <c r="P701" s="234"/>
      <c r="Q701" s="234"/>
      <c r="R701" s="234"/>
      <c r="S701" s="234"/>
      <c r="T701" s="234"/>
      <c r="U701" s="234"/>
      <c r="V701" s="234"/>
      <c r="W701" s="234"/>
      <c r="X701" s="234"/>
    </row>
    <row r="702" spans="1:24">
      <c r="A702" s="234"/>
      <c r="B702" s="234"/>
      <c r="C702" s="234"/>
      <c r="D702" s="239"/>
      <c r="E702" s="239"/>
      <c r="F702" s="239"/>
      <c r="G702" s="234"/>
      <c r="H702" s="234"/>
      <c r="I702" s="234"/>
      <c r="J702" s="234"/>
      <c r="K702" s="234"/>
      <c r="L702" s="234"/>
      <c r="M702" s="234"/>
      <c r="N702" s="234"/>
      <c r="O702" s="234"/>
      <c r="P702" s="234"/>
      <c r="Q702" s="234"/>
      <c r="R702" s="234"/>
      <c r="S702" s="234"/>
      <c r="T702" s="234"/>
      <c r="U702" s="234"/>
      <c r="V702" s="234"/>
      <c r="W702" s="234"/>
      <c r="X702" s="234"/>
    </row>
    <row r="703" spans="1:24">
      <c r="A703" s="234"/>
      <c r="B703" s="234"/>
      <c r="C703" s="234"/>
      <c r="D703" s="239"/>
      <c r="E703" s="239"/>
      <c r="F703" s="239"/>
      <c r="G703" s="234"/>
      <c r="H703" s="234"/>
      <c r="I703" s="234"/>
      <c r="J703" s="234"/>
      <c r="K703" s="234"/>
      <c r="L703" s="234"/>
      <c r="M703" s="234"/>
      <c r="N703" s="234"/>
      <c r="O703" s="234"/>
      <c r="P703" s="234"/>
      <c r="Q703" s="234"/>
      <c r="R703" s="234"/>
      <c r="S703" s="234"/>
      <c r="T703" s="234"/>
      <c r="U703" s="234"/>
      <c r="V703" s="234"/>
      <c r="W703" s="234"/>
      <c r="X703" s="234"/>
    </row>
    <row r="704" spans="1:24">
      <c r="A704" s="234"/>
      <c r="B704" s="234"/>
      <c r="C704" s="234"/>
      <c r="D704" s="239"/>
      <c r="E704" s="239"/>
      <c r="F704" s="239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</row>
    <row r="705" spans="1:24">
      <c r="A705" s="234"/>
      <c r="B705" s="234"/>
      <c r="C705" s="234"/>
      <c r="D705" s="239"/>
      <c r="E705" s="239"/>
      <c r="F705" s="239"/>
      <c r="G705" s="234"/>
      <c r="H705" s="234"/>
      <c r="I705" s="234"/>
      <c r="J705" s="234"/>
      <c r="K705" s="234"/>
      <c r="L705" s="234"/>
      <c r="M705" s="234"/>
      <c r="N705" s="234"/>
      <c r="O705" s="234"/>
      <c r="P705" s="234"/>
      <c r="Q705" s="234"/>
      <c r="R705" s="234"/>
      <c r="S705" s="234"/>
      <c r="T705" s="234"/>
      <c r="U705" s="234"/>
      <c r="V705" s="234"/>
      <c r="W705" s="234"/>
      <c r="X705" s="234"/>
    </row>
    <row r="706" spans="1:24">
      <c r="A706" s="234"/>
      <c r="B706" s="234"/>
      <c r="C706" s="234"/>
      <c r="D706" s="239"/>
      <c r="E706" s="239"/>
      <c r="F706" s="239"/>
      <c r="G706" s="234"/>
      <c r="H706" s="234"/>
      <c r="I706" s="234"/>
      <c r="J706" s="234"/>
      <c r="K706" s="234"/>
      <c r="L706" s="234"/>
      <c r="M706" s="234"/>
      <c r="N706" s="234"/>
      <c r="O706" s="234"/>
      <c r="P706" s="234"/>
      <c r="Q706" s="234"/>
      <c r="R706" s="234"/>
      <c r="S706" s="234"/>
      <c r="T706" s="234"/>
      <c r="U706" s="234"/>
      <c r="V706" s="234"/>
      <c r="W706" s="234"/>
      <c r="X706" s="234"/>
    </row>
    <row r="707" spans="1:24">
      <c r="A707" s="234"/>
      <c r="B707" s="234"/>
      <c r="C707" s="234"/>
      <c r="D707" s="239"/>
      <c r="E707" s="239"/>
      <c r="F707" s="239"/>
      <c r="G707" s="234"/>
      <c r="H707" s="234"/>
      <c r="I707" s="234"/>
      <c r="J707" s="234"/>
      <c r="K707" s="234"/>
      <c r="L707" s="234"/>
      <c r="M707" s="234"/>
      <c r="N707" s="234"/>
      <c r="O707" s="234"/>
      <c r="P707" s="234"/>
      <c r="Q707" s="234"/>
      <c r="R707" s="234"/>
      <c r="S707" s="234"/>
      <c r="T707" s="234"/>
      <c r="U707" s="234"/>
      <c r="V707" s="234"/>
      <c r="W707" s="234"/>
      <c r="X707" s="234"/>
    </row>
    <row r="708" spans="1:24">
      <c r="A708" s="234"/>
      <c r="B708" s="234"/>
      <c r="C708" s="234"/>
      <c r="D708" s="239"/>
      <c r="E708" s="239"/>
      <c r="F708" s="239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</row>
    <row r="709" spans="1:24">
      <c r="A709" s="234"/>
      <c r="B709" s="234"/>
      <c r="C709" s="234"/>
      <c r="D709" s="239"/>
      <c r="E709" s="239"/>
      <c r="F709" s="239"/>
      <c r="G709" s="234"/>
      <c r="H709" s="234"/>
      <c r="I709" s="234"/>
      <c r="J709" s="234"/>
      <c r="K709" s="234"/>
      <c r="L709" s="234"/>
      <c r="M709" s="234"/>
      <c r="N709" s="234"/>
      <c r="O709" s="234"/>
      <c r="P709" s="234"/>
      <c r="Q709" s="234"/>
      <c r="R709" s="234"/>
      <c r="S709" s="234"/>
      <c r="T709" s="234"/>
      <c r="U709" s="234"/>
      <c r="V709" s="234"/>
      <c r="W709" s="234"/>
      <c r="X709" s="234"/>
    </row>
    <row r="710" spans="1:24">
      <c r="A710" s="234"/>
      <c r="B710" s="234"/>
      <c r="C710" s="234"/>
      <c r="D710" s="239"/>
      <c r="E710" s="239"/>
      <c r="F710" s="239"/>
      <c r="G710" s="234"/>
      <c r="H710" s="234"/>
      <c r="I710" s="234"/>
      <c r="J710" s="234"/>
      <c r="K710" s="234"/>
      <c r="L710" s="234"/>
      <c r="M710" s="234"/>
      <c r="N710" s="234"/>
      <c r="O710" s="234"/>
      <c r="P710" s="234"/>
      <c r="Q710" s="234"/>
      <c r="R710" s="234"/>
      <c r="S710" s="234"/>
      <c r="T710" s="234"/>
      <c r="U710" s="234"/>
      <c r="V710" s="234"/>
      <c r="W710" s="234"/>
      <c r="X710" s="234"/>
    </row>
    <row r="711" spans="1:24">
      <c r="A711" s="234"/>
      <c r="B711" s="234"/>
      <c r="C711" s="234"/>
      <c r="D711" s="239"/>
      <c r="E711" s="239"/>
      <c r="F711" s="239"/>
      <c r="G711" s="234"/>
      <c r="H711" s="234"/>
      <c r="I711" s="234"/>
      <c r="J711" s="234"/>
      <c r="K711" s="234"/>
      <c r="L711" s="234"/>
      <c r="M711" s="234"/>
      <c r="N711" s="234"/>
      <c r="O711" s="234"/>
      <c r="P711" s="234"/>
      <c r="Q711" s="234"/>
      <c r="R711" s="234"/>
      <c r="S711" s="234"/>
      <c r="T711" s="234"/>
      <c r="U711" s="234"/>
      <c r="V711" s="234"/>
      <c r="W711" s="234"/>
      <c r="X711" s="234"/>
    </row>
    <row r="712" spans="1:24">
      <c r="A712" s="234"/>
      <c r="B712" s="234"/>
      <c r="C712" s="234"/>
      <c r="D712" s="239"/>
      <c r="E712" s="239"/>
      <c r="F712" s="239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</row>
    <row r="713" spans="1:24">
      <c r="A713" s="234"/>
      <c r="B713" s="234"/>
      <c r="C713" s="234"/>
      <c r="D713" s="239"/>
      <c r="E713" s="239"/>
      <c r="F713" s="239"/>
      <c r="G713" s="234"/>
      <c r="H713" s="234"/>
      <c r="I713" s="234"/>
      <c r="J713" s="234"/>
      <c r="K713" s="234"/>
      <c r="L713" s="234"/>
      <c r="M713" s="234"/>
      <c r="N713" s="234"/>
      <c r="O713" s="234"/>
      <c r="P713" s="234"/>
      <c r="Q713" s="234"/>
      <c r="R713" s="234"/>
      <c r="S713" s="234"/>
      <c r="T713" s="234"/>
      <c r="U713" s="234"/>
      <c r="V713" s="234"/>
      <c r="W713" s="234"/>
      <c r="X713" s="234"/>
    </row>
    <row r="714" spans="1:24">
      <c r="A714" s="234"/>
      <c r="B714" s="234"/>
      <c r="C714" s="234"/>
      <c r="D714" s="239"/>
      <c r="E714" s="239"/>
      <c r="F714" s="239"/>
      <c r="G714" s="234"/>
      <c r="H714" s="234"/>
      <c r="I714" s="234"/>
      <c r="J714" s="234"/>
      <c r="K714" s="234"/>
      <c r="L714" s="234"/>
      <c r="M714" s="234"/>
      <c r="N714" s="234"/>
      <c r="O714" s="234"/>
      <c r="P714" s="234"/>
      <c r="Q714" s="234"/>
      <c r="R714" s="234"/>
      <c r="S714" s="234"/>
      <c r="T714" s="234"/>
      <c r="U714" s="234"/>
      <c r="V714" s="234"/>
      <c r="W714" s="234"/>
      <c r="X714" s="234"/>
    </row>
    <row r="715" spans="1:24">
      <c r="A715" s="234"/>
      <c r="B715" s="234"/>
      <c r="C715" s="234"/>
      <c r="D715" s="239"/>
      <c r="E715" s="239"/>
      <c r="F715" s="239"/>
      <c r="G715" s="234"/>
      <c r="H715" s="234"/>
      <c r="I715" s="234"/>
      <c r="J715" s="234"/>
      <c r="K715" s="234"/>
      <c r="L715" s="234"/>
      <c r="M715" s="234"/>
      <c r="N715" s="234"/>
      <c r="O715" s="234"/>
      <c r="P715" s="234"/>
      <c r="Q715" s="234"/>
      <c r="R715" s="234"/>
      <c r="S715" s="234"/>
      <c r="T715" s="234"/>
      <c r="U715" s="234"/>
      <c r="V715" s="234"/>
      <c r="W715" s="234"/>
      <c r="X715" s="234"/>
    </row>
    <row r="716" spans="1:24">
      <c r="A716" s="234"/>
      <c r="B716" s="234"/>
      <c r="C716" s="234"/>
      <c r="D716" s="239"/>
      <c r="E716" s="239"/>
      <c r="F716" s="239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</row>
    <row r="717" spans="1:24">
      <c r="A717" s="234"/>
      <c r="B717" s="234"/>
      <c r="C717" s="234"/>
      <c r="D717" s="239"/>
      <c r="E717" s="239"/>
      <c r="F717" s="239"/>
      <c r="G717" s="234"/>
      <c r="H717" s="234"/>
      <c r="I717" s="234"/>
      <c r="J717" s="234"/>
      <c r="K717" s="234"/>
      <c r="L717" s="234"/>
      <c r="M717" s="234"/>
      <c r="N717" s="234"/>
      <c r="O717" s="234"/>
      <c r="P717" s="234"/>
      <c r="Q717" s="234"/>
      <c r="R717" s="234"/>
      <c r="S717" s="234"/>
      <c r="T717" s="234"/>
      <c r="U717" s="234"/>
      <c r="V717" s="234"/>
      <c r="W717" s="234"/>
      <c r="X717" s="234"/>
    </row>
    <row r="718" spans="1:24">
      <c r="A718" s="234"/>
      <c r="B718" s="234"/>
      <c r="C718" s="234"/>
      <c r="D718" s="239"/>
      <c r="E718" s="239"/>
      <c r="F718" s="239"/>
      <c r="G718" s="234"/>
      <c r="H718" s="234"/>
      <c r="I718" s="234"/>
      <c r="J718" s="234"/>
      <c r="K718" s="234"/>
      <c r="L718" s="234"/>
      <c r="M718" s="234"/>
      <c r="N718" s="234"/>
      <c r="O718" s="234"/>
      <c r="P718" s="234"/>
      <c r="Q718" s="234"/>
      <c r="R718" s="234"/>
      <c r="S718" s="234"/>
      <c r="T718" s="234"/>
      <c r="U718" s="234"/>
      <c r="V718" s="234"/>
      <c r="W718" s="234"/>
      <c r="X718" s="234"/>
    </row>
    <row r="719" spans="1:24">
      <c r="A719" s="234"/>
      <c r="B719" s="234"/>
      <c r="C719" s="234"/>
      <c r="D719" s="239"/>
      <c r="E719" s="239"/>
      <c r="F719" s="239"/>
      <c r="G719" s="234"/>
      <c r="H719" s="234"/>
      <c r="I719" s="234"/>
      <c r="J719" s="234"/>
      <c r="K719" s="234"/>
      <c r="L719" s="234"/>
      <c r="M719" s="234"/>
      <c r="N719" s="234"/>
      <c r="O719" s="234"/>
      <c r="P719" s="234"/>
      <c r="Q719" s="234"/>
      <c r="R719" s="234"/>
      <c r="S719" s="234"/>
      <c r="T719" s="234"/>
      <c r="U719" s="234"/>
      <c r="V719" s="234"/>
      <c r="W719" s="234"/>
      <c r="X719" s="234"/>
    </row>
    <row r="720" spans="1:24">
      <c r="A720" s="234"/>
      <c r="B720" s="234"/>
      <c r="C720" s="234"/>
      <c r="D720" s="239"/>
      <c r="E720" s="239"/>
      <c r="F720" s="239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</row>
    <row r="721" spans="1:24">
      <c r="A721" s="234"/>
      <c r="B721" s="234"/>
      <c r="C721" s="234"/>
      <c r="D721" s="239"/>
      <c r="E721" s="239"/>
      <c r="F721" s="239"/>
      <c r="G721" s="234"/>
      <c r="H721" s="234"/>
      <c r="I721" s="234"/>
      <c r="J721" s="234"/>
      <c r="K721" s="234"/>
      <c r="L721" s="234"/>
      <c r="M721" s="234"/>
      <c r="N721" s="234"/>
      <c r="O721" s="234"/>
      <c r="P721" s="234"/>
      <c r="Q721" s="234"/>
      <c r="R721" s="234"/>
      <c r="S721" s="234"/>
      <c r="T721" s="234"/>
      <c r="U721" s="234"/>
      <c r="V721" s="234"/>
      <c r="W721" s="234"/>
      <c r="X721" s="234"/>
    </row>
    <row r="722" spans="1:24">
      <c r="A722" s="234"/>
      <c r="B722" s="234"/>
      <c r="C722" s="234"/>
      <c r="D722" s="239"/>
      <c r="E722" s="239"/>
      <c r="F722" s="239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</row>
    <row r="723" spans="1:24">
      <c r="A723" s="234"/>
      <c r="B723" s="234"/>
      <c r="C723" s="234"/>
      <c r="D723" s="239"/>
      <c r="E723" s="239"/>
      <c r="F723" s="239"/>
      <c r="G723" s="234"/>
      <c r="H723" s="234"/>
      <c r="I723" s="234"/>
      <c r="J723" s="234"/>
      <c r="K723" s="234"/>
      <c r="L723" s="234"/>
      <c r="M723" s="234"/>
      <c r="N723" s="234"/>
      <c r="O723" s="234"/>
      <c r="P723" s="234"/>
      <c r="Q723" s="234"/>
      <c r="R723" s="234"/>
      <c r="S723" s="234"/>
      <c r="T723" s="234"/>
      <c r="U723" s="234"/>
      <c r="V723" s="234"/>
      <c r="W723" s="234"/>
      <c r="X723" s="234"/>
    </row>
    <row r="724" spans="1:24">
      <c r="A724" s="234"/>
      <c r="B724" s="234"/>
      <c r="C724" s="234"/>
      <c r="D724" s="239"/>
      <c r="E724" s="239"/>
      <c r="F724" s="239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</row>
    <row r="725" spans="1:24">
      <c r="A725" s="234"/>
      <c r="B725" s="234"/>
      <c r="C725" s="234"/>
      <c r="D725" s="239"/>
      <c r="E725" s="239"/>
      <c r="F725" s="239"/>
      <c r="G725" s="234"/>
      <c r="H725" s="234"/>
      <c r="I725" s="234"/>
      <c r="J725" s="234"/>
      <c r="K725" s="234"/>
      <c r="L725" s="234"/>
      <c r="M725" s="234"/>
      <c r="N725" s="234"/>
      <c r="O725" s="234"/>
      <c r="P725" s="234"/>
      <c r="Q725" s="234"/>
      <c r="R725" s="234"/>
      <c r="S725" s="234"/>
      <c r="T725" s="234"/>
      <c r="U725" s="234"/>
      <c r="V725" s="234"/>
      <c r="W725" s="234"/>
      <c r="X725" s="234"/>
    </row>
    <row r="726" spans="1:24">
      <c r="A726" s="234"/>
      <c r="B726" s="234"/>
      <c r="C726" s="234"/>
      <c r="D726" s="239"/>
      <c r="E726" s="239"/>
      <c r="F726" s="239"/>
      <c r="G726" s="234"/>
      <c r="H726" s="234"/>
      <c r="I726" s="234"/>
      <c r="J726" s="234"/>
      <c r="K726" s="234"/>
      <c r="L726" s="234"/>
      <c r="M726" s="234"/>
      <c r="N726" s="234"/>
      <c r="O726" s="234"/>
      <c r="P726" s="234"/>
      <c r="Q726" s="234"/>
      <c r="R726" s="234"/>
      <c r="S726" s="234"/>
      <c r="T726" s="234"/>
      <c r="U726" s="234"/>
      <c r="V726" s="234"/>
      <c r="W726" s="234"/>
      <c r="X726" s="234"/>
    </row>
    <row r="727" spans="1:24">
      <c r="A727" s="234"/>
      <c r="B727" s="234"/>
      <c r="C727" s="234"/>
      <c r="D727" s="239"/>
      <c r="E727" s="239"/>
      <c r="F727" s="239"/>
      <c r="G727" s="234"/>
      <c r="H727" s="234"/>
      <c r="I727" s="234"/>
      <c r="J727" s="234"/>
      <c r="K727" s="234"/>
      <c r="L727" s="234"/>
      <c r="M727" s="234"/>
      <c r="N727" s="234"/>
      <c r="O727" s="234"/>
      <c r="P727" s="234"/>
      <c r="Q727" s="234"/>
      <c r="R727" s="234"/>
      <c r="S727" s="234"/>
      <c r="T727" s="234"/>
      <c r="U727" s="234"/>
      <c r="V727" s="234"/>
      <c r="W727" s="234"/>
      <c r="X727" s="234"/>
    </row>
    <row r="728" spans="1:24">
      <c r="A728" s="234"/>
      <c r="B728" s="234"/>
      <c r="C728" s="234"/>
      <c r="D728" s="239"/>
      <c r="E728" s="239"/>
      <c r="F728" s="239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</row>
    <row r="729" spans="1:24">
      <c r="A729" s="234"/>
      <c r="B729" s="234"/>
      <c r="C729" s="234"/>
      <c r="D729" s="239"/>
      <c r="E729" s="239"/>
      <c r="F729" s="239"/>
      <c r="G729" s="234"/>
      <c r="H729" s="234"/>
      <c r="I729" s="234"/>
      <c r="J729" s="234"/>
      <c r="K729" s="234"/>
      <c r="L729" s="234"/>
      <c r="M729" s="234"/>
      <c r="N729" s="234"/>
      <c r="O729" s="234"/>
      <c r="P729" s="234"/>
      <c r="Q729" s="234"/>
      <c r="R729" s="234"/>
      <c r="S729" s="234"/>
      <c r="T729" s="234"/>
      <c r="U729" s="234"/>
      <c r="V729" s="234"/>
      <c r="W729" s="234"/>
      <c r="X729" s="234"/>
    </row>
    <row r="730" spans="1:24">
      <c r="A730" s="234"/>
      <c r="B730" s="234"/>
      <c r="C730" s="234"/>
      <c r="D730" s="239"/>
      <c r="E730" s="239"/>
      <c r="F730" s="239"/>
      <c r="G730" s="234"/>
      <c r="H730" s="234"/>
      <c r="I730" s="234"/>
      <c r="J730" s="234"/>
      <c r="K730" s="234"/>
      <c r="L730" s="234"/>
      <c r="M730" s="234"/>
      <c r="N730" s="234"/>
      <c r="O730" s="234"/>
      <c r="P730" s="234"/>
      <c r="Q730" s="234"/>
      <c r="R730" s="234"/>
      <c r="S730" s="234"/>
      <c r="T730" s="234"/>
      <c r="U730" s="234"/>
      <c r="V730" s="234"/>
      <c r="W730" s="234"/>
      <c r="X730" s="234"/>
    </row>
    <row r="731" spans="1:24">
      <c r="A731" s="234"/>
      <c r="B731" s="234"/>
      <c r="C731" s="234"/>
      <c r="D731" s="239"/>
      <c r="E731" s="239"/>
      <c r="F731" s="239"/>
      <c r="G731" s="234"/>
      <c r="H731" s="234"/>
      <c r="I731" s="234"/>
      <c r="J731" s="234"/>
      <c r="K731" s="234"/>
      <c r="L731" s="234"/>
      <c r="M731" s="234"/>
      <c r="N731" s="234"/>
      <c r="O731" s="234"/>
      <c r="P731" s="234"/>
      <c r="Q731" s="234"/>
      <c r="R731" s="234"/>
      <c r="S731" s="234"/>
      <c r="T731" s="234"/>
      <c r="U731" s="234"/>
      <c r="V731" s="234"/>
      <c r="W731" s="234"/>
      <c r="X731" s="234"/>
    </row>
    <row r="732" spans="1:24">
      <c r="A732" s="234"/>
      <c r="B732" s="234"/>
      <c r="C732" s="234"/>
      <c r="D732" s="239"/>
      <c r="E732" s="239"/>
      <c r="F732" s="239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</row>
    <row r="733" spans="1:24">
      <c r="A733" s="234"/>
      <c r="B733" s="234"/>
      <c r="C733" s="234"/>
      <c r="D733" s="239"/>
      <c r="E733" s="239"/>
      <c r="F733" s="239"/>
      <c r="G733" s="234"/>
      <c r="H733" s="234"/>
      <c r="I733" s="234"/>
      <c r="J733" s="234"/>
      <c r="K733" s="234"/>
      <c r="L733" s="234"/>
      <c r="M733" s="234"/>
      <c r="N733" s="234"/>
      <c r="O733" s="234"/>
      <c r="P733" s="234"/>
      <c r="Q733" s="234"/>
      <c r="R733" s="234"/>
      <c r="S733" s="234"/>
      <c r="T733" s="234"/>
      <c r="U733" s="234"/>
      <c r="V733" s="234"/>
      <c r="W733" s="234"/>
      <c r="X733" s="234"/>
    </row>
    <row r="734" spans="1:24">
      <c r="A734" s="234"/>
      <c r="B734" s="234"/>
      <c r="C734" s="234"/>
      <c r="D734" s="239"/>
      <c r="E734" s="239"/>
      <c r="F734" s="239"/>
      <c r="G734" s="234"/>
      <c r="H734" s="234"/>
      <c r="I734" s="234"/>
      <c r="J734" s="234"/>
      <c r="K734" s="234"/>
      <c r="L734" s="234"/>
      <c r="M734" s="234"/>
      <c r="N734" s="234"/>
      <c r="O734" s="234"/>
      <c r="P734" s="234"/>
      <c r="Q734" s="234"/>
      <c r="R734" s="234"/>
      <c r="S734" s="234"/>
      <c r="T734" s="234"/>
      <c r="U734" s="234"/>
      <c r="V734" s="234"/>
      <c r="W734" s="234"/>
      <c r="X734" s="234"/>
    </row>
    <row r="735" spans="1:24">
      <c r="A735" s="234"/>
      <c r="B735" s="234"/>
      <c r="C735" s="234"/>
      <c r="D735" s="239"/>
      <c r="E735" s="239"/>
      <c r="F735" s="239"/>
      <c r="G735" s="234"/>
      <c r="H735" s="234"/>
      <c r="I735" s="234"/>
      <c r="J735" s="234"/>
      <c r="K735" s="234"/>
      <c r="L735" s="234"/>
      <c r="M735" s="234"/>
      <c r="N735" s="234"/>
      <c r="O735" s="234"/>
      <c r="P735" s="234"/>
      <c r="Q735" s="234"/>
      <c r="R735" s="234"/>
      <c r="S735" s="234"/>
      <c r="T735" s="234"/>
      <c r="U735" s="234"/>
      <c r="V735" s="234"/>
      <c r="W735" s="234"/>
      <c r="X735" s="234"/>
    </row>
    <row r="736" spans="1:24">
      <c r="A736" s="234"/>
      <c r="B736" s="234"/>
      <c r="C736" s="234"/>
      <c r="D736" s="239"/>
      <c r="E736" s="239"/>
      <c r="F736" s="239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</row>
    <row r="737" spans="1:24">
      <c r="A737" s="234"/>
      <c r="B737" s="234"/>
      <c r="C737" s="234"/>
      <c r="D737" s="239"/>
      <c r="E737" s="239"/>
      <c r="F737" s="239"/>
      <c r="G737" s="234"/>
      <c r="H737" s="234"/>
      <c r="I737" s="234"/>
      <c r="J737" s="234"/>
      <c r="K737" s="234"/>
      <c r="L737" s="234"/>
      <c r="M737" s="234"/>
      <c r="N737" s="234"/>
      <c r="O737" s="234"/>
      <c r="P737" s="234"/>
      <c r="Q737" s="234"/>
      <c r="R737" s="234"/>
      <c r="S737" s="234"/>
      <c r="T737" s="234"/>
      <c r="U737" s="234"/>
      <c r="V737" s="234"/>
      <c r="W737" s="234"/>
      <c r="X737" s="234"/>
    </row>
    <row r="738" spans="1:24">
      <c r="A738" s="234"/>
      <c r="B738" s="234"/>
      <c r="C738" s="234"/>
      <c r="D738" s="239"/>
      <c r="E738" s="239"/>
      <c r="F738" s="239"/>
      <c r="G738" s="234"/>
      <c r="H738" s="234"/>
      <c r="I738" s="234"/>
      <c r="J738" s="234"/>
      <c r="K738" s="234"/>
      <c r="L738" s="234"/>
      <c r="M738" s="234"/>
      <c r="N738" s="234"/>
      <c r="O738" s="234"/>
      <c r="P738" s="234"/>
      <c r="Q738" s="234"/>
      <c r="R738" s="234"/>
      <c r="S738" s="234"/>
      <c r="T738" s="234"/>
      <c r="U738" s="234"/>
      <c r="V738" s="234"/>
      <c r="W738" s="234"/>
      <c r="X738" s="234"/>
    </row>
    <row r="739" spans="1:24">
      <c r="A739" s="234"/>
      <c r="B739" s="234"/>
      <c r="C739" s="234"/>
      <c r="D739" s="239"/>
      <c r="E739" s="239"/>
      <c r="F739" s="239"/>
      <c r="G739" s="234"/>
      <c r="H739" s="234"/>
      <c r="I739" s="234"/>
      <c r="J739" s="234"/>
      <c r="K739" s="234"/>
      <c r="L739" s="234"/>
      <c r="M739" s="234"/>
      <c r="N739" s="234"/>
      <c r="O739" s="234"/>
      <c r="P739" s="234"/>
      <c r="Q739" s="234"/>
      <c r="R739" s="234"/>
      <c r="S739" s="234"/>
      <c r="T739" s="234"/>
      <c r="U739" s="234"/>
      <c r="V739" s="234"/>
      <c r="W739" s="234"/>
      <c r="X739" s="234"/>
    </row>
    <row r="740" spans="1:24">
      <c r="A740" s="234"/>
      <c r="B740" s="234"/>
      <c r="C740" s="234"/>
      <c r="D740" s="239"/>
      <c r="E740" s="239"/>
      <c r="F740" s="239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</row>
    <row r="741" spans="1:24">
      <c r="A741" s="234"/>
      <c r="B741" s="234"/>
      <c r="C741" s="234"/>
      <c r="D741" s="239"/>
      <c r="E741" s="239"/>
      <c r="F741" s="239"/>
      <c r="G741" s="234"/>
      <c r="H741" s="234"/>
      <c r="I741" s="234"/>
      <c r="J741" s="234"/>
      <c r="K741" s="234"/>
      <c r="L741" s="234"/>
      <c r="M741" s="234"/>
      <c r="N741" s="234"/>
      <c r="O741" s="234"/>
      <c r="P741" s="234"/>
      <c r="Q741" s="234"/>
      <c r="R741" s="234"/>
      <c r="S741" s="234"/>
      <c r="T741" s="234"/>
      <c r="U741" s="234"/>
      <c r="V741" s="234"/>
      <c r="W741" s="234"/>
      <c r="X741" s="234"/>
    </row>
    <row r="742" spans="1:24">
      <c r="A742" s="234"/>
      <c r="B742" s="234"/>
      <c r="C742" s="234"/>
      <c r="D742" s="239"/>
      <c r="E742" s="239"/>
      <c r="F742" s="239"/>
      <c r="G742" s="234"/>
      <c r="H742" s="234"/>
      <c r="I742" s="234"/>
      <c r="J742" s="234"/>
      <c r="K742" s="234"/>
      <c r="L742" s="234"/>
      <c r="M742" s="234"/>
      <c r="N742" s="234"/>
      <c r="O742" s="234"/>
      <c r="P742" s="234"/>
      <c r="Q742" s="234"/>
      <c r="R742" s="234"/>
      <c r="S742" s="234"/>
      <c r="T742" s="234"/>
      <c r="U742" s="234"/>
      <c r="V742" s="234"/>
      <c r="W742" s="234"/>
      <c r="X742" s="234"/>
    </row>
    <row r="743" spans="1:24">
      <c r="A743" s="234"/>
      <c r="B743" s="234"/>
      <c r="C743" s="234"/>
      <c r="D743" s="239"/>
      <c r="E743" s="239"/>
      <c r="F743" s="239"/>
      <c r="G743" s="234"/>
      <c r="H743" s="234"/>
      <c r="I743" s="234"/>
      <c r="J743" s="234"/>
      <c r="K743" s="234"/>
      <c r="L743" s="234"/>
      <c r="M743" s="234"/>
      <c r="N743" s="234"/>
      <c r="O743" s="234"/>
      <c r="P743" s="234"/>
      <c r="Q743" s="234"/>
      <c r="R743" s="234"/>
      <c r="S743" s="234"/>
      <c r="T743" s="234"/>
      <c r="U743" s="234"/>
      <c r="V743" s="234"/>
      <c r="W743" s="234"/>
      <c r="X743" s="234"/>
    </row>
    <row r="744" spans="1:24">
      <c r="A744" s="234"/>
      <c r="B744" s="234"/>
      <c r="C744" s="234"/>
      <c r="D744" s="239"/>
      <c r="E744" s="239"/>
      <c r="F744" s="239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</row>
    <row r="745" spans="1:24">
      <c r="A745" s="234"/>
      <c r="B745" s="234"/>
      <c r="C745" s="234"/>
      <c r="D745" s="239"/>
      <c r="E745" s="239"/>
      <c r="F745" s="239"/>
      <c r="G745" s="234"/>
      <c r="H745" s="234"/>
      <c r="I745" s="234"/>
      <c r="J745" s="234"/>
      <c r="K745" s="234"/>
      <c r="L745" s="234"/>
      <c r="M745" s="234"/>
      <c r="N745" s="234"/>
      <c r="O745" s="234"/>
      <c r="P745" s="234"/>
      <c r="Q745" s="234"/>
      <c r="R745" s="234"/>
      <c r="S745" s="234"/>
      <c r="T745" s="234"/>
      <c r="U745" s="234"/>
      <c r="V745" s="234"/>
      <c r="W745" s="234"/>
      <c r="X745" s="234"/>
    </row>
    <row r="746" spans="1:24">
      <c r="A746" s="234"/>
      <c r="B746" s="234"/>
      <c r="C746" s="234"/>
      <c r="D746" s="239"/>
      <c r="E746" s="239"/>
      <c r="F746" s="239"/>
      <c r="G746" s="234"/>
      <c r="H746" s="234"/>
      <c r="I746" s="234"/>
      <c r="J746" s="234"/>
      <c r="K746" s="234"/>
      <c r="L746" s="234"/>
      <c r="M746" s="234"/>
      <c r="N746" s="234"/>
      <c r="O746" s="234"/>
      <c r="P746" s="234"/>
      <c r="Q746" s="234"/>
      <c r="R746" s="234"/>
      <c r="S746" s="234"/>
      <c r="T746" s="234"/>
      <c r="U746" s="234"/>
      <c r="V746" s="234"/>
      <c r="W746" s="234"/>
      <c r="X746" s="234"/>
    </row>
    <row r="747" spans="1:24">
      <c r="A747" s="234"/>
      <c r="B747" s="234"/>
      <c r="C747" s="234"/>
      <c r="D747" s="239"/>
      <c r="E747" s="239"/>
      <c r="F747" s="239"/>
      <c r="G747" s="234"/>
      <c r="H747" s="234"/>
      <c r="I747" s="234"/>
      <c r="J747" s="234"/>
      <c r="K747" s="234"/>
      <c r="L747" s="234"/>
      <c r="M747" s="234"/>
      <c r="N747" s="234"/>
      <c r="O747" s="234"/>
      <c r="P747" s="234"/>
      <c r="Q747" s="234"/>
      <c r="R747" s="234"/>
      <c r="S747" s="234"/>
      <c r="T747" s="234"/>
      <c r="U747" s="234"/>
      <c r="V747" s="234"/>
      <c r="W747" s="234"/>
      <c r="X747" s="234"/>
    </row>
    <row r="748" spans="1:24">
      <c r="A748" s="234"/>
      <c r="B748" s="234"/>
      <c r="C748" s="234"/>
      <c r="D748" s="239"/>
      <c r="E748" s="239"/>
      <c r="F748" s="239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</row>
    <row r="749" spans="1:24">
      <c r="A749" s="234"/>
      <c r="B749" s="234"/>
      <c r="C749" s="234"/>
      <c r="D749" s="239"/>
      <c r="E749" s="239"/>
      <c r="F749" s="239"/>
      <c r="G749" s="234"/>
      <c r="H749" s="234"/>
      <c r="I749" s="234"/>
      <c r="J749" s="234"/>
      <c r="K749" s="234"/>
      <c r="L749" s="234"/>
      <c r="M749" s="234"/>
      <c r="N749" s="234"/>
      <c r="O749" s="234"/>
      <c r="P749" s="234"/>
      <c r="Q749" s="234"/>
      <c r="R749" s="234"/>
      <c r="S749" s="234"/>
      <c r="T749" s="234"/>
      <c r="U749" s="234"/>
      <c r="V749" s="234"/>
      <c r="W749" s="234"/>
      <c r="X749" s="234"/>
    </row>
    <row r="750" spans="1:24">
      <c r="A750" s="234"/>
      <c r="B750" s="234"/>
      <c r="C750" s="234"/>
      <c r="D750" s="239"/>
      <c r="E750" s="239"/>
      <c r="F750" s="239"/>
      <c r="G750" s="234"/>
      <c r="H750" s="234"/>
      <c r="I750" s="234"/>
      <c r="J750" s="234"/>
      <c r="K750" s="234"/>
      <c r="L750" s="234"/>
      <c r="M750" s="234"/>
      <c r="N750" s="234"/>
      <c r="O750" s="234"/>
      <c r="P750" s="234"/>
      <c r="Q750" s="234"/>
      <c r="R750" s="234"/>
      <c r="S750" s="234"/>
      <c r="T750" s="234"/>
      <c r="U750" s="234"/>
      <c r="V750" s="234"/>
      <c r="W750" s="234"/>
      <c r="X750" s="234"/>
    </row>
    <row r="751" spans="1:24">
      <c r="A751" s="234"/>
      <c r="B751" s="234"/>
      <c r="C751" s="234"/>
      <c r="D751" s="239"/>
      <c r="E751" s="239"/>
      <c r="F751" s="239"/>
      <c r="G751" s="234"/>
      <c r="H751" s="234"/>
      <c r="I751" s="234"/>
      <c r="J751" s="234"/>
      <c r="K751" s="234"/>
      <c r="L751" s="234"/>
      <c r="M751" s="234"/>
      <c r="N751" s="234"/>
      <c r="O751" s="234"/>
      <c r="P751" s="234"/>
      <c r="Q751" s="234"/>
      <c r="R751" s="234"/>
      <c r="S751" s="234"/>
      <c r="T751" s="234"/>
      <c r="U751" s="234"/>
      <c r="V751" s="234"/>
      <c r="W751" s="234"/>
      <c r="X751" s="234"/>
    </row>
    <row r="752" spans="1:24">
      <c r="A752" s="234"/>
      <c r="B752" s="234"/>
      <c r="C752" s="234"/>
      <c r="D752" s="239"/>
      <c r="E752" s="239"/>
      <c r="F752" s="239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</row>
    <row r="753" spans="1:24">
      <c r="A753" s="234"/>
      <c r="B753" s="234"/>
      <c r="C753" s="234"/>
      <c r="D753" s="239"/>
      <c r="E753" s="239"/>
      <c r="F753" s="239"/>
      <c r="G753" s="234"/>
      <c r="H753" s="234"/>
      <c r="I753" s="234"/>
      <c r="J753" s="234"/>
      <c r="K753" s="234"/>
      <c r="L753" s="234"/>
      <c r="M753" s="234"/>
      <c r="N753" s="234"/>
      <c r="O753" s="234"/>
      <c r="P753" s="234"/>
      <c r="Q753" s="234"/>
      <c r="R753" s="234"/>
      <c r="S753" s="234"/>
      <c r="T753" s="234"/>
      <c r="U753" s="234"/>
      <c r="V753" s="234"/>
      <c r="W753" s="234"/>
      <c r="X753" s="234"/>
    </row>
    <row r="754" spans="1:24">
      <c r="A754" s="234"/>
      <c r="B754" s="234"/>
      <c r="C754" s="234"/>
      <c r="D754" s="239"/>
      <c r="E754" s="239"/>
      <c r="F754" s="239"/>
      <c r="G754" s="234"/>
      <c r="H754" s="234"/>
      <c r="I754" s="234"/>
      <c r="J754" s="234"/>
      <c r="K754" s="234"/>
      <c r="L754" s="234"/>
      <c r="M754" s="234"/>
      <c r="N754" s="234"/>
      <c r="O754" s="234"/>
      <c r="P754" s="234"/>
      <c r="Q754" s="234"/>
      <c r="R754" s="234"/>
      <c r="S754" s="234"/>
      <c r="T754" s="234"/>
      <c r="U754" s="234"/>
      <c r="V754" s="234"/>
      <c r="W754" s="234"/>
      <c r="X754" s="234"/>
    </row>
    <row r="755" spans="1:24">
      <c r="A755" s="234"/>
      <c r="B755" s="234"/>
      <c r="C755" s="234"/>
      <c r="D755" s="239"/>
      <c r="E755" s="239"/>
      <c r="F755" s="239"/>
      <c r="G755" s="234"/>
      <c r="H755" s="234"/>
      <c r="I755" s="234"/>
      <c r="J755" s="234"/>
      <c r="K755" s="234"/>
      <c r="L755" s="234"/>
      <c r="M755" s="234"/>
      <c r="N755" s="234"/>
      <c r="O755" s="234"/>
      <c r="P755" s="234"/>
      <c r="Q755" s="234"/>
      <c r="R755" s="234"/>
      <c r="S755" s="234"/>
      <c r="T755" s="234"/>
      <c r="U755" s="234"/>
      <c r="V755" s="234"/>
      <c r="W755" s="234"/>
      <c r="X755" s="234"/>
    </row>
    <row r="756" spans="1:24">
      <c r="A756" s="234"/>
      <c r="B756" s="234"/>
      <c r="C756" s="234"/>
      <c r="D756" s="239"/>
      <c r="E756" s="239"/>
      <c r="F756" s="239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</row>
    <row r="757" spans="1:24">
      <c r="A757" s="234"/>
      <c r="B757" s="234"/>
      <c r="C757" s="234"/>
      <c r="D757" s="239"/>
      <c r="E757" s="239"/>
      <c r="F757" s="239"/>
      <c r="G757" s="234"/>
      <c r="H757" s="234"/>
      <c r="I757" s="234"/>
      <c r="J757" s="234"/>
      <c r="K757" s="234"/>
      <c r="L757" s="234"/>
      <c r="M757" s="234"/>
      <c r="N757" s="234"/>
      <c r="O757" s="234"/>
      <c r="P757" s="234"/>
      <c r="Q757" s="234"/>
      <c r="R757" s="234"/>
      <c r="S757" s="234"/>
      <c r="T757" s="234"/>
      <c r="U757" s="234"/>
      <c r="V757" s="234"/>
      <c r="W757" s="234"/>
      <c r="X757" s="234"/>
    </row>
    <row r="758" spans="1:24">
      <c r="A758" s="234"/>
      <c r="B758" s="234"/>
      <c r="C758" s="234"/>
      <c r="D758" s="239"/>
      <c r="E758" s="239"/>
      <c r="F758" s="239"/>
      <c r="G758" s="234"/>
      <c r="H758" s="234"/>
      <c r="I758" s="234"/>
      <c r="J758" s="234"/>
      <c r="K758" s="234"/>
      <c r="L758" s="234"/>
      <c r="M758" s="234"/>
      <c r="N758" s="234"/>
      <c r="O758" s="234"/>
      <c r="P758" s="234"/>
      <c r="Q758" s="234"/>
      <c r="R758" s="234"/>
      <c r="S758" s="234"/>
      <c r="T758" s="234"/>
      <c r="U758" s="234"/>
      <c r="V758" s="234"/>
      <c r="W758" s="234"/>
      <c r="X758" s="234"/>
    </row>
    <row r="759" spans="1:24">
      <c r="A759" s="234"/>
      <c r="B759" s="234"/>
      <c r="C759" s="234"/>
      <c r="D759" s="239"/>
      <c r="E759" s="239"/>
      <c r="F759" s="239"/>
      <c r="G759" s="234"/>
      <c r="H759" s="234"/>
      <c r="I759" s="234"/>
      <c r="J759" s="234"/>
      <c r="K759" s="234"/>
      <c r="L759" s="234"/>
      <c r="M759" s="234"/>
      <c r="N759" s="234"/>
      <c r="O759" s="234"/>
      <c r="P759" s="234"/>
      <c r="Q759" s="234"/>
      <c r="R759" s="234"/>
      <c r="S759" s="234"/>
      <c r="T759" s="234"/>
      <c r="U759" s="234"/>
      <c r="V759" s="234"/>
      <c r="W759" s="234"/>
      <c r="X759" s="234"/>
    </row>
    <row r="760" spans="1:24">
      <c r="A760" s="234"/>
      <c r="B760" s="234"/>
      <c r="C760" s="234"/>
      <c r="D760" s="239"/>
      <c r="E760" s="239"/>
      <c r="F760" s="239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</row>
    <row r="761" spans="1:24">
      <c r="A761" s="234"/>
      <c r="B761" s="234"/>
      <c r="C761" s="234"/>
      <c r="D761" s="239"/>
      <c r="E761" s="239"/>
      <c r="F761" s="239"/>
      <c r="G761" s="234"/>
      <c r="H761" s="234"/>
      <c r="I761" s="234"/>
      <c r="J761" s="234"/>
      <c r="K761" s="234"/>
      <c r="L761" s="234"/>
      <c r="M761" s="234"/>
      <c r="N761" s="234"/>
      <c r="O761" s="234"/>
      <c r="P761" s="234"/>
      <c r="Q761" s="234"/>
      <c r="R761" s="234"/>
      <c r="S761" s="234"/>
      <c r="T761" s="234"/>
      <c r="U761" s="234"/>
      <c r="V761" s="234"/>
      <c r="W761" s="234"/>
      <c r="X761" s="234"/>
    </row>
    <row r="762" spans="1:24">
      <c r="A762" s="234"/>
      <c r="B762" s="234"/>
      <c r="C762" s="234"/>
      <c r="D762" s="239"/>
      <c r="E762" s="239"/>
      <c r="F762" s="239"/>
      <c r="G762" s="234"/>
      <c r="H762" s="234"/>
      <c r="I762" s="234"/>
      <c r="J762" s="234"/>
      <c r="K762" s="234"/>
      <c r="L762" s="234"/>
      <c r="M762" s="234"/>
      <c r="N762" s="234"/>
      <c r="O762" s="234"/>
      <c r="P762" s="234"/>
      <c r="Q762" s="234"/>
      <c r="R762" s="234"/>
      <c r="S762" s="234"/>
      <c r="T762" s="234"/>
      <c r="U762" s="234"/>
      <c r="V762" s="234"/>
      <c r="W762" s="234"/>
      <c r="X762" s="234"/>
    </row>
    <row r="763" spans="1:24">
      <c r="A763" s="234"/>
      <c r="B763" s="234"/>
      <c r="C763" s="234"/>
      <c r="D763" s="239"/>
      <c r="E763" s="239"/>
      <c r="F763" s="239"/>
      <c r="G763" s="234"/>
      <c r="H763" s="234"/>
      <c r="I763" s="234"/>
      <c r="J763" s="234"/>
      <c r="K763" s="234"/>
      <c r="L763" s="234"/>
      <c r="M763" s="234"/>
      <c r="N763" s="234"/>
      <c r="O763" s="234"/>
      <c r="P763" s="234"/>
      <c r="Q763" s="234"/>
      <c r="R763" s="234"/>
      <c r="S763" s="234"/>
      <c r="T763" s="234"/>
      <c r="U763" s="234"/>
      <c r="V763" s="234"/>
      <c r="W763" s="234"/>
      <c r="X763" s="234"/>
    </row>
    <row r="764" spans="1:24">
      <c r="A764" s="234"/>
      <c r="B764" s="234"/>
      <c r="C764" s="234"/>
      <c r="D764" s="239"/>
      <c r="E764" s="239"/>
      <c r="F764" s="239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</row>
    <row r="765" spans="1:24">
      <c r="A765" s="234"/>
      <c r="B765" s="234"/>
      <c r="C765" s="234"/>
      <c r="D765" s="239"/>
      <c r="E765" s="239"/>
      <c r="F765" s="239"/>
      <c r="G765" s="234"/>
      <c r="H765" s="234"/>
      <c r="I765" s="234"/>
      <c r="J765" s="234"/>
      <c r="K765" s="234"/>
      <c r="L765" s="234"/>
      <c r="M765" s="234"/>
      <c r="N765" s="234"/>
      <c r="O765" s="234"/>
      <c r="P765" s="234"/>
      <c r="Q765" s="234"/>
      <c r="R765" s="234"/>
      <c r="S765" s="234"/>
      <c r="T765" s="234"/>
      <c r="U765" s="234"/>
      <c r="V765" s="234"/>
      <c r="W765" s="234"/>
      <c r="X765" s="234"/>
    </row>
    <row r="766" spans="1:24">
      <c r="A766" s="234"/>
      <c r="B766" s="234"/>
      <c r="C766" s="234"/>
      <c r="D766" s="239"/>
      <c r="E766" s="239"/>
      <c r="F766" s="239"/>
      <c r="G766" s="234"/>
      <c r="H766" s="234"/>
      <c r="I766" s="234"/>
      <c r="J766" s="234"/>
      <c r="K766" s="234"/>
      <c r="L766" s="234"/>
      <c r="M766" s="234"/>
      <c r="N766" s="234"/>
      <c r="O766" s="234"/>
      <c r="P766" s="234"/>
      <c r="Q766" s="234"/>
      <c r="R766" s="234"/>
      <c r="S766" s="234"/>
      <c r="T766" s="234"/>
      <c r="U766" s="234"/>
      <c r="V766" s="234"/>
      <c r="W766" s="234"/>
      <c r="X766" s="234"/>
    </row>
    <row r="767" spans="1:24">
      <c r="A767" s="234"/>
      <c r="B767" s="234"/>
      <c r="C767" s="234"/>
      <c r="D767" s="239"/>
      <c r="E767" s="239"/>
      <c r="F767" s="239"/>
      <c r="G767" s="234"/>
      <c r="H767" s="234"/>
      <c r="I767" s="234"/>
      <c r="J767" s="234"/>
      <c r="K767" s="234"/>
      <c r="L767" s="234"/>
      <c r="M767" s="234"/>
      <c r="N767" s="234"/>
      <c r="O767" s="234"/>
      <c r="P767" s="234"/>
      <c r="Q767" s="234"/>
      <c r="R767" s="234"/>
      <c r="S767" s="234"/>
      <c r="T767" s="234"/>
      <c r="U767" s="234"/>
      <c r="V767" s="234"/>
      <c r="W767" s="234"/>
      <c r="X767" s="234"/>
    </row>
    <row r="768" spans="1:24">
      <c r="A768" s="234"/>
      <c r="B768" s="234"/>
      <c r="C768" s="234"/>
      <c r="D768" s="239"/>
      <c r="E768" s="239"/>
      <c r="F768" s="239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</row>
    <row r="769" spans="1:24">
      <c r="A769" s="234"/>
      <c r="B769" s="234"/>
      <c r="C769" s="234"/>
      <c r="D769" s="239"/>
      <c r="E769" s="239"/>
      <c r="F769" s="239"/>
      <c r="G769" s="234"/>
      <c r="H769" s="234"/>
      <c r="I769" s="234"/>
      <c r="J769" s="234"/>
      <c r="K769" s="234"/>
      <c r="L769" s="234"/>
      <c r="M769" s="234"/>
      <c r="N769" s="234"/>
      <c r="O769" s="234"/>
      <c r="P769" s="234"/>
      <c r="Q769" s="234"/>
      <c r="R769" s="234"/>
      <c r="S769" s="234"/>
      <c r="T769" s="234"/>
      <c r="U769" s="234"/>
      <c r="V769" s="234"/>
      <c r="W769" s="234"/>
      <c r="X769" s="234"/>
    </row>
    <row r="770" spans="1:24">
      <c r="A770" s="234"/>
      <c r="B770" s="234"/>
      <c r="C770" s="234"/>
      <c r="D770" s="239"/>
      <c r="E770" s="239"/>
      <c r="F770" s="239"/>
      <c r="G770" s="234"/>
      <c r="H770" s="234"/>
      <c r="I770" s="234"/>
      <c r="J770" s="234"/>
      <c r="K770" s="234"/>
      <c r="L770" s="234"/>
      <c r="M770" s="234"/>
      <c r="N770" s="234"/>
      <c r="O770" s="234"/>
      <c r="P770" s="234"/>
      <c r="Q770" s="234"/>
      <c r="R770" s="234"/>
      <c r="S770" s="234"/>
      <c r="T770" s="234"/>
      <c r="U770" s="234"/>
      <c r="V770" s="234"/>
      <c r="W770" s="234"/>
      <c r="X770" s="234"/>
    </row>
    <row r="771" spans="1:24">
      <c r="A771" s="234"/>
      <c r="B771" s="234"/>
      <c r="C771" s="234"/>
      <c r="D771" s="239"/>
      <c r="E771" s="239"/>
      <c r="F771" s="239"/>
      <c r="G771" s="234"/>
      <c r="H771" s="234"/>
      <c r="I771" s="234"/>
      <c r="J771" s="234"/>
      <c r="K771" s="234"/>
      <c r="L771" s="234"/>
      <c r="M771" s="234"/>
      <c r="N771" s="234"/>
      <c r="O771" s="234"/>
      <c r="P771" s="234"/>
      <c r="Q771" s="234"/>
      <c r="R771" s="234"/>
      <c r="S771" s="234"/>
      <c r="T771" s="234"/>
      <c r="U771" s="234"/>
      <c r="V771" s="234"/>
      <c r="W771" s="234"/>
      <c r="X771" s="234"/>
    </row>
    <row r="772" spans="1:24">
      <c r="A772" s="234"/>
      <c r="B772" s="234"/>
      <c r="C772" s="234"/>
      <c r="D772" s="239"/>
      <c r="E772" s="239"/>
      <c r="F772" s="239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</row>
    <row r="773" spans="1:24">
      <c r="A773" s="234"/>
      <c r="B773" s="234"/>
      <c r="C773" s="234"/>
      <c r="D773" s="239"/>
      <c r="E773" s="239"/>
      <c r="F773" s="239"/>
      <c r="G773" s="234"/>
      <c r="H773" s="234"/>
      <c r="I773" s="234"/>
      <c r="J773" s="234"/>
      <c r="K773" s="234"/>
      <c r="L773" s="234"/>
      <c r="M773" s="234"/>
      <c r="N773" s="234"/>
      <c r="O773" s="234"/>
      <c r="P773" s="234"/>
      <c r="Q773" s="234"/>
      <c r="R773" s="234"/>
      <c r="S773" s="234"/>
      <c r="T773" s="234"/>
      <c r="U773" s="234"/>
      <c r="V773" s="234"/>
      <c r="W773" s="234"/>
      <c r="X773" s="234"/>
    </row>
    <row r="774" spans="1:24">
      <c r="A774" s="234"/>
      <c r="B774" s="234"/>
      <c r="C774" s="234"/>
      <c r="D774" s="239"/>
      <c r="E774" s="239"/>
      <c r="F774" s="239"/>
      <c r="G774" s="234"/>
      <c r="H774" s="234"/>
      <c r="I774" s="234"/>
      <c r="J774" s="234"/>
      <c r="K774" s="234"/>
      <c r="L774" s="234"/>
      <c r="M774" s="234"/>
      <c r="N774" s="234"/>
      <c r="O774" s="234"/>
      <c r="P774" s="234"/>
      <c r="Q774" s="234"/>
      <c r="R774" s="234"/>
      <c r="S774" s="234"/>
      <c r="T774" s="234"/>
      <c r="U774" s="234"/>
      <c r="V774" s="234"/>
      <c r="W774" s="234"/>
      <c r="X774" s="234"/>
    </row>
    <row r="775" spans="1:24">
      <c r="A775" s="234"/>
      <c r="B775" s="234"/>
      <c r="C775" s="234"/>
      <c r="D775" s="239"/>
      <c r="E775" s="239"/>
      <c r="F775" s="239"/>
      <c r="G775" s="234"/>
      <c r="H775" s="234"/>
      <c r="I775" s="234"/>
      <c r="J775" s="234"/>
      <c r="K775" s="234"/>
      <c r="L775" s="234"/>
      <c r="M775" s="234"/>
      <c r="N775" s="234"/>
      <c r="O775" s="234"/>
      <c r="P775" s="234"/>
      <c r="Q775" s="234"/>
      <c r="R775" s="234"/>
      <c r="S775" s="234"/>
      <c r="T775" s="234"/>
      <c r="U775" s="234"/>
      <c r="V775" s="234"/>
      <c r="W775" s="234"/>
      <c r="X775" s="234"/>
    </row>
    <row r="776" spans="1:24">
      <c r="A776" s="234"/>
      <c r="B776" s="234"/>
      <c r="C776" s="234"/>
      <c r="D776" s="239"/>
      <c r="E776" s="239"/>
      <c r="F776" s="239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</row>
    <row r="777" spans="1:24">
      <c r="A777" s="234"/>
      <c r="B777" s="234"/>
      <c r="C777" s="234"/>
      <c r="D777" s="239"/>
      <c r="E777" s="239"/>
      <c r="F777" s="239"/>
      <c r="G777" s="234"/>
      <c r="H777" s="234"/>
      <c r="I777" s="234"/>
      <c r="J777" s="234"/>
      <c r="K777" s="234"/>
      <c r="L777" s="234"/>
      <c r="M777" s="234"/>
      <c r="N777" s="234"/>
      <c r="O777" s="234"/>
      <c r="P777" s="234"/>
      <c r="Q777" s="234"/>
      <c r="R777" s="234"/>
      <c r="S777" s="234"/>
      <c r="T777" s="234"/>
      <c r="U777" s="234"/>
      <c r="V777" s="234"/>
      <c r="W777" s="234"/>
      <c r="X777" s="234"/>
    </row>
    <row r="778" spans="1:24">
      <c r="A778" s="234"/>
      <c r="B778" s="234"/>
      <c r="C778" s="234"/>
      <c r="D778" s="239"/>
      <c r="E778" s="239"/>
      <c r="F778" s="239"/>
      <c r="G778" s="234"/>
      <c r="H778" s="234"/>
      <c r="I778" s="234"/>
      <c r="J778" s="234"/>
      <c r="K778" s="234"/>
      <c r="L778" s="234"/>
      <c r="M778" s="234"/>
      <c r="N778" s="234"/>
      <c r="O778" s="234"/>
      <c r="P778" s="234"/>
      <c r="Q778" s="234"/>
      <c r="R778" s="234"/>
      <c r="S778" s="234"/>
      <c r="T778" s="234"/>
      <c r="U778" s="234"/>
      <c r="V778" s="234"/>
      <c r="W778" s="234"/>
      <c r="X778" s="234"/>
    </row>
    <row r="779" spans="1:24">
      <c r="A779" s="234"/>
      <c r="B779" s="234"/>
      <c r="C779" s="234"/>
      <c r="D779" s="239"/>
      <c r="E779" s="239"/>
      <c r="F779" s="239"/>
      <c r="G779" s="234"/>
      <c r="H779" s="234"/>
      <c r="I779" s="234"/>
      <c r="J779" s="234"/>
      <c r="K779" s="234"/>
      <c r="L779" s="234"/>
      <c r="M779" s="234"/>
      <c r="N779" s="234"/>
      <c r="O779" s="234"/>
      <c r="P779" s="234"/>
      <c r="Q779" s="234"/>
      <c r="R779" s="234"/>
      <c r="S779" s="234"/>
      <c r="T779" s="234"/>
      <c r="U779" s="234"/>
      <c r="V779" s="234"/>
      <c r="W779" s="234"/>
      <c r="X779" s="234"/>
    </row>
    <row r="780" spans="1:24">
      <c r="A780" s="234"/>
      <c r="B780" s="234"/>
      <c r="C780" s="234"/>
      <c r="D780" s="239"/>
      <c r="E780" s="239"/>
      <c r="F780" s="239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</row>
    <row r="781" spans="1:24">
      <c r="A781" s="234"/>
      <c r="B781" s="234"/>
      <c r="C781" s="234"/>
      <c r="D781" s="239"/>
      <c r="E781" s="239"/>
      <c r="F781" s="239"/>
      <c r="G781" s="234"/>
      <c r="H781" s="234"/>
      <c r="I781" s="234"/>
      <c r="J781" s="234"/>
      <c r="K781" s="234"/>
      <c r="L781" s="234"/>
      <c r="M781" s="234"/>
      <c r="N781" s="234"/>
      <c r="O781" s="234"/>
      <c r="P781" s="234"/>
      <c r="Q781" s="234"/>
      <c r="R781" s="234"/>
      <c r="S781" s="234"/>
      <c r="T781" s="234"/>
      <c r="U781" s="234"/>
      <c r="V781" s="234"/>
      <c r="W781" s="234"/>
      <c r="X781" s="234"/>
    </row>
    <row r="782" spans="1:24">
      <c r="A782" s="234"/>
      <c r="B782" s="234"/>
      <c r="C782" s="234"/>
      <c r="D782" s="239"/>
      <c r="E782" s="239"/>
      <c r="F782" s="239"/>
      <c r="G782" s="234"/>
      <c r="H782" s="234"/>
      <c r="I782" s="234"/>
      <c r="J782" s="234"/>
      <c r="K782" s="234"/>
      <c r="L782" s="234"/>
      <c r="M782" s="234"/>
      <c r="N782" s="234"/>
      <c r="O782" s="234"/>
      <c r="P782" s="234"/>
      <c r="Q782" s="234"/>
      <c r="R782" s="234"/>
      <c r="S782" s="234"/>
      <c r="T782" s="234"/>
      <c r="U782" s="234"/>
      <c r="V782" s="234"/>
      <c r="W782" s="234"/>
      <c r="X782" s="234"/>
    </row>
    <row r="783" spans="1:24">
      <c r="A783" s="234"/>
      <c r="B783" s="234"/>
      <c r="C783" s="234"/>
      <c r="D783" s="239"/>
      <c r="E783" s="239"/>
      <c r="F783" s="239"/>
      <c r="G783" s="234"/>
      <c r="H783" s="234"/>
      <c r="I783" s="234"/>
      <c r="J783" s="234"/>
      <c r="K783" s="234"/>
      <c r="L783" s="234"/>
      <c r="M783" s="234"/>
      <c r="N783" s="234"/>
      <c r="O783" s="234"/>
      <c r="P783" s="234"/>
      <c r="Q783" s="234"/>
      <c r="R783" s="234"/>
      <c r="S783" s="234"/>
      <c r="T783" s="234"/>
      <c r="U783" s="234"/>
      <c r="V783" s="234"/>
      <c r="W783" s="234"/>
      <c r="X783" s="234"/>
    </row>
    <row r="784" spans="1:24">
      <c r="A784" s="234"/>
      <c r="B784" s="234"/>
      <c r="C784" s="234"/>
      <c r="D784" s="239"/>
      <c r="E784" s="239"/>
      <c r="F784" s="239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</row>
    <row r="785" spans="1:24">
      <c r="A785" s="234"/>
      <c r="B785" s="234"/>
      <c r="C785" s="234"/>
      <c r="D785" s="239"/>
      <c r="E785" s="239"/>
      <c r="F785" s="239"/>
      <c r="G785" s="234"/>
      <c r="H785" s="234"/>
      <c r="I785" s="234"/>
      <c r="J785" s="234"/>
      <c r="K785" s="234"/>
      <c r="L785" s="234"/>
      <c r="M785" s="234"/>
      <c r="N785" s="234"/>
      <c r="O785" s="234"/>
      <c r="P785" s="234"/>
      <c r="Q785" s="234"/>
      <c r="R785" s="234"/>
      <c r="S785" s="234"/>
      <c r="T785" s="234"/>
      <c r="U785" s="234"/>
      <c r="V785" s="234"/>
      <c r="W785" s="234"/>
      <c r="X785" s="234"/>
    </row>
    <row r="786" spans="1:24">
      <c r="A786" s="234"/>
      <c r="B786" s="234"/>
      <c r="C786" s="234"/>
      <c r="D786" s="239"/>
      <c r="E786" s="239"/>
      <c r="F786" s="239"/>
      <c r="G786" s="234"/>
      <c r="H786" s="234"/>
      <c r="I786" s="234"/>
      <c r="J786" s="234"/>
      <c r="K786" s="234"/>
      <c r="L786" s="234"/>
      <c r="M786" s="234"/>
      <c r="N786" s="234"/>
      <c r="O786" s="234"/>
      <c r="P786" s="234"/>
      <c r="Q786" s="234"/>
      <c r="R786" s="234"/>
      <c r="S786" s="234"/>
      <c r="T786" s="234"/>
      <c r="U786" s="234"/>
      <c r="V786" s="234"/>
      <c r="W786" s="234"/>
      <c r="X786" s="234"/>
    </row>
    <row r="787" spans="1:24">
      <c r="A787" s="234"/>
      <c r="B787" s="234"/>
      <c r="C787" s="234"/>
      <c r="D787" s="239"/>
      <c r="E787" s="239"/>
      <c r="F787" s="239"/>
      <c r="G787" s="234"/>
      <c r="H787" s="234"/>
      <c r="I787" s="234"/>
      <c r="J787" s="234"/>
      <c r="K787" s="234"/>
      <c r="L787" s="234"/>
      <c r="M787" s="234"/>
      <c r="N787" s="234"/>
      <c r="O787" s="234"/>
      <c r="P787" s="234"/>
      <c r="Q787" s="234"/>
      <c r="R787" s="234"/>
      <c r="S787" s="234"/>
      <c r="T787" s="234"/>
      <c r="U787" s="234"/>
      <c r="V787" s="234"/>
      <c r="W787" s="234"/>
      <c r="X787" s="234"/>
    </row>
    <row r="788" spans="1:24">
      <c r="A788" s="234"/>
      <c r="B788" s="234"/>
      <c r="C788" s="234"/>
      <c r="D788" s="239"/>
      <c r="E788" s="239"/>
      <c r="F788" s="239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</row>
    <row r="789" spans="1:24">
      <c r="A789" s="234"/>
      <c r="B789" s="234"/>
      <c r="C789" s="234"/>
      <c r="D789" s="239"/>
      <c r="E789" s="239"/>
      <c r="F789" s="239"/>
      <c r="G789" s="234"/>
      <c r="H789" s="234"/>
      <c r="I789" s="234"/>
      <c r="J789" s="234"/>
      <c r="K789" s="234"/>
      <c r="L789" s="234"/>
      <c r="M789" s="234"/>
      <c r="N789" s="234"/>
      <c r="O789" s="234"/>
      <c r="P789" s="234"/>
      <c r="Q789" s="234"/>
      <c r="R789" s="234"/>
      <c r="S789" s="234"/>
      <c r="T789" s="234"/>
      <c r="U789" s="234"/>
      <c r="V789" s="234"/>
      <c r="W789" s="234"/>
      <c r="X789" s="234"/>
    </row>
    <row r="790" spans="1:24">
      <c r="A790" s="234"/>
      <c r="B790" s="234"/>
      <c r="C790" s="234"/>
      <c r="D790" s="239"/>
      <c r="E790" s="239"/>
      <c r="F790" s="239"/>
      <c r="G790" s="234"/>
      <c r="H790" s="234"/>
      <c r="I790" s="234"/>
      <c r="J790" s="234"/>
      <c r="K790" s="234"/>
      <c r="L790" s="234"/>
      <c r="M790" s="234"/>
      <c r="N790" s="234"/>
      <c r="O790" s="234"/>
      <c r="P790" s="234"/>
      <c r="Q790" s="234"/>
      <c r="R790" s="234"/>
      <c r="S790" s="234"/>
      <c r="T790" s="234"/>
      <c r="U790" s="234"/>
      <c r="V790" s="234"/>
      <c r="W790" s="234"/>
      <c r="X790" s="234"/>
    </row>
    <row r="791" spans="1:24">
      <c r="A791" s="234"/>
      <c r="B791" s="234"/>
      <c r="C791" s="234"/>
      <c r="D791" s="239"/>
      <c r="E791" s="239"/>
      <c r="F791" s="239"/>
      <c r="G791" s="234"/>
      <c r="H791" s="234"/>
      <c r="I791" s="234"/>
      <c r="J791" s="234"/>
      <c r="K791" s="234"/>
      <c r="L791" s="234"/>
      <c r="M791" s="234"/>
      <c r="N791" s="234"/>
      <c r="O791" s="234"/>
      <c r="P791" s="234"/>
      <c r="Q791" s="234"/>
      <c r="R791" s="234"/>
      <c r="S791" s="234"/>
      <c r="T791" s="234"/>
      <c r="U791" s="234"/>
      <c r="V791" s="234"/>
      <c r="W791" s="234"/>
      <c r="X791" s="234"/>
    </row>
    <row r="792" spans="1:24">
      <c r="A792" s="234"/>
      <c r="B792" s="234"/>
      <c r="C792" s="234"/>
      <c r="D792" s="239"/>
      <c r="E792" s="239"/>
      <c r="F792" s="239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</row>
    <row r="793" spans="1:24">
      <c r="A793" s="234"/>
      <c r="B793" s="234"/>
      <c r="C793" s="234"/>
      <c r="D793" s="239"/>
      <c r="E793" s="239"/>
      <c r="F793" s="239"/>
      <c r="G793" s="234"/>
      <c r="H793" s="234"/>
      <c r="I793" s="234"/>
      <c r="J793" s="234"/>
      <c r="K793" s="234"/>
      <c r="L793" s="234"/>
      <c r="M793" s="234"/>
      <c r="N793" s="234"/>
      <c r="O793" s="234"/>
      <c r="P793" s="234"/>
      <c r="Q793" s="234"/>
      <c r="R793" s="234"/>
      <c r="S793" s="234"/>
      <c r="T793" s="234"/>
      <c r="U793" s="234"/>
      <c r="V793" s="234"/>
      <c r="W793" s="234"/>
      <c r="X793" s="234"/>
    </row>
    <row r="794" spans="1:24">
      <c r="A794" s="234"/>
      <c r="B794" s="234"/>
      <c r="C794" s="234"/>
      <c r="D794" s="239"/>
      <c r="E794" s="239"/>
      <c r="F794" s="239"/>
      <c r="G794" s="234"/>
      <c r="H794" s="234"/>
      <c r="I794" s="234"/>
      <c r="J794" s="234"/>
      <c r="K794" s="234"/>
      <c r="L794" s="234"/>
      <c r="M794" s="234"/>
      <c r="N794" s="234"/>
      <c r="O794" s="234"/>
      <c r="P794" s="234"/>
      <c r="Q794" s="234"/>
      <c r="R794" s="234"/>
      <c r="S794" s="234"/>
      <c r="T794" s="234"/>
      <c r="U794" s="234"/>
      <c r="V794" s="234"/>
      <c r="W794" s="234"/>
      <c r="X794" s="234"/>
    </row>
    <row r="795" spans="1:24">
      <c r="A795" s="234"/>
      <c r="B795" s="234"/>
      <c r="C795" s="234"/>
      <c r="D795" s="239"/>
      <c r="E795" s="239"/>
      <c r="F795" s="239"/>
      <c r="G795" s="234"/>
      <c r="H795" s="234"/>
      <c r="I795" s="234"/>
      <c r="J795" s="234"/>
      <c r="K795" s="234"/>
      <c r="L795" s="234"/>
      <c r="M795" s="234"/>
      <c r="N795" s="234"/>
      <c r="O795" s="234"/>
      <c r="P795" s="234"/>
      <c r="Q795" s="234"/>
      <c r="R795" s="234"/>
      <c r="S795" s="234"/>
      <c r="T795" s="234"/>
      <c r="U795" s="234"/>
      <c r="V795" s="234"/>
      <c r="W795" s="234"/>
      <c r="X795" s="234"/>
    </row>
    <row r="796" spans="1:24">
      <c r="A796" s="234"/>
      <c r="B796" s="234"/>
      <c r="C796" s="234"/>
      <c r="D796" s="239"/>
      <c r="E796" s="239"/>
      <c r="F796" s="239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</row>
    <row r="797" spans="1:24">
      <c r="A797" s="234"/>
      <c r="B797" s="234"/>
      <c r="C797" s="234"/>
      <c r="D797" s="239"/>
      <c r="E797" s="239"/>
      <c r="F797" s="239"/>
      <c r="G797" s="234"/>
      <c r="H797" s="234"/>
      <c r="I797" s="234"/>
      <c r="J797" s="234"/>
      <c r="K797" s="234"/>
      <c r="L797" s="234"/>
      <c r="M797" s="234"/>
      <c r="N797" s="234"/>
      <c r="O797" s="234"/>
      <c r="P797" s="234"/>
      <c r="Q797" s="234"/>
      <c r="R797" s="234"/>
      <c r="S797" s="234"/>
      <c r="T797" s="234"/>
      <c r="U797" s="234"/>
      <c r="V797" s="234"/>
      <c r="W797" s="234"/>
      <c r="X797" s="234"/>
    </row>
    <row r="798" spans="1:24">
      <c r="A798" s="234"/>
      <c r="B798" s="234"/>
      <c r="C798" s="234"/>
      <c r="D798" s="239"/>
      <c r="E798" s="239"/>
      <c r="F798" s="239"/>
      <c r="G798" s="234"/>
      <c r="H798" s="234"/>
      <c r="I798" s="234"/>
      <c r="J798" s="234"/>
      <c r="K798" s="234"/>
      <c r="L798" s="234"/>
      <c r="M798" s="234"/>
      <c r="N798" s="234"/>
      <c r="O798" s="234"/>
      <c r="P798" s="234"/>
      <c r="Q798" s="234"/>
      <c r="R798" s="234"/>
      <c r="S798" s="234"/>
      <c r="T798" s="234"/>
      <c r="U798" s="234"/>
      <c r="V798" s="234"/>
      <c r="W798" s="234"/>
      <c r="X798" s="234"/>
    </row>
    <row r="799" spans="1:24">
      <c r="A799" s="234"/>
      <c r="B799" s="234"/>
      <c r="C799" s="234"/>
      <c r="D799" s="239"/>
      <c r="E799" s="239"/>
      <c r="F799" s="239"/>
      <c r="G799" s="234"/>
      <c r="H799" s="234"/>
      <c r="I799" s="234"/>
      <c r="J799" s="234"/>
      <c r="K799" s="234"/>
      <c r="L799" s="234"/>
      <c r="M799" s="234"/>
      <c r="N799" s="234"/>
      <c r="O799" s="234"/>
      <c r="P799" s="234"/>
      <c r="Q799" s="234"/>
      <c r="R799" s="234"/>
      <c r="S799" s="234"/>
      <c r="T799" s="234"/>
      <c r="U799" s="234"/>
      <c r="V799" s="234"/>
      <c r="W799" s="234"/>
      <c r="X799" s="234"/>
    </row>
    <row r="800" spans="1:24">
      <c r="A800" s="234"/>
      <c r="B800" s="234"/>
      <c r="C800" s="234"/>
      <c r="D800" s="239"/>
      <c r="E800" s="239"/>
      <c r="F800" s="239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</row>
    <row r="801" spans="1:24">
      <c r="A801" s="234"/>
      <c r="B801" s="234"/>
      <c r="C801" s="234"/>
      <c r="D801" s="239"/>
      <c r="E801" s="239"/>
      <c r="F801" s="239"/>
      <c r="G801" s="234"/>
      <c r="H801" s="234"/>
      <c r="I801" s="234"/>
      <c r="J801" s="234"/>
      <c r="K801" s="234"/>
      <c r="L801" s="234"/>
      <c r="M801" s="234"/>
      <c r="N801" s="234"/>
      <c r="O801" s="234"/>
      <c r="P801" s="234"/>
      <c r="Q801" s="234"/>
      <c r="R801" s="234"/>
      <c r="S801" s="234"/>
      <c r="T801" s="234"/>
      <c r="U801" s="234"/>
      <c r="V801" s="234"/>
      <c r="W801" s="234"/>
      <c r="X801" s="234"/>
    </row>
    <row r="802" spans="1:24">
      <c r="A802" s="234"/>
      <c r="B802" s="234"/>
      <c r="C802" s="234"/>
      <c r="D802" s="239"/>
      <c r="E802" s="239"/>
      <c r="F802" s="239"/>
      <c r="G802" s="234"/>
      <c r="H802" s="234"/>
      <c r="I802" s="234"/>
      <c r="J802" s="234"/>
      <c r="K802" s="234"/>
      <c r="L802" s="234"/>
      <c r="M802" s="234"/>
      <c r="N802" s="234"/>
      <c r="O802" s="234"/>
      <c r="P802" s="234"/>
      <c r="Q802" s="234"/>
      <c r="R802" s="234"/>
      <c r="S802" s="234"/>
      <c r="T802" s="234"/>
      <c r="U802" s="234"/>
      <c r="V802" s="234"/>
      <c r="W802" s="234"/>
      <c r="X802" s="234"/>
    </row>
    <row r="803" spans="1:24">
      <c r="A803" s="234"/>
      <c r="B803" s="234"/>
      <c r="C803" s="234"/>
      <c r="D803" s="239"/>
      <c r="E803" s="239"/>
      <c r="F803" s="239"/>
      <c r="G803" s="234"/>
      <c r="H803" s="234"/>
      <c r="I803" s="234"/>
      <c r="J803" s="234"/>
      <c r="K803" s="234"/>
      <c r="L803" s="234"/>
      <c r="M803" s="234"/>
      <c r="N803" s="234"/>
      <c r="O803" s="234"/>
      <c r="P803" s="234"/>
      <c r="Q803" s="234"/>
      <c r="R803" s="234"/>
      <c r="S803" s="234"/>
      <c r="T803" s="234"/>
      <c r="U803" s="234"/>
      <c r="V803" s="234"/>
      <c r="W803" s="234"/>
      <c r="X803" s="234"/>
    </row>
    <row r="804" spans="1:24">
      <c r="A804" s="234"/>
      <c r="B804" s="234"/>
      <c r="C804" s="234"/>
      <c r="D804" s="239"/>
      <c r="E804" s="239"/>
      <c r="F804" s="239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</row>
    <row r="805" spans="1:24">
      <c r="A805" s="234"/>
      <c r="B805" s="234"/>
      <c r="C805" s="234"/>
      <c r="D805" s="239"/>
      <c r="E805" s="239"/>
      <c r="F805" s="239"/>
      <c r="G805" s="234"/>
      <c r="H805" s="234"/>
      <c r="I805" s="234"/>
      <c r="J805" s="234"/>
      <c r="K805" s="234"/>
      <c r="L805" s="234"/>
      <c r="M805" s="234"/>
      <c r="N805" s="234"/>
      <c r="O805" s="234"/>
      <c r="P805" s="234"/>
      <c r="Q805" s="234"/>
      <c r="R805" s="234"/>
      <c r="S805" s="234"/>
      <c r="T805" s="234"/>
      <c r="U805" s="234"/>
      <c r="V805" s="234"/>
      <c r="W805" s="234"/>
      <c r="X805" s="234"/>
    </row>
    <row r="806" spans="1:24">
      <c r="A806" s="234"/>
      <c r="B806" s="234"/>
      <c r="C806" s="234"/>
      <c r="D806" s="239"/>
      <c r="E806" s="239"/>
      <c r="F806" s="239"/>
      <c r="G806" s="234"/>
      <c r="H806" s="234"/>
      <c r="I806" s="234"/>
      <c r="J806" s="234"/>
      <c r="K806" s="234"/>
      <c r="L806" s="234"/>
      <c r="M806" s="234"/>
      <c r="N806" s="234"/>
      <c r="O806" s="234"/>
      <c r="P806" s="234"/>
      <c r="Q806" s="234"/>
      <c r="R806" s="234"/>
      <c r="S806" s="234"/>
      <c r="T806" s="234"/>
      <c r="U806" s="234"/>
      <c r="V806" s="234"/>
      <c r="W806" s="234"/>
      <c r="X806" s="234"/>
    </row>
    <row r="807" spans="1:24">
      <c r="A807" s="234"/>
      <c r="B807" s="234"/>
      <c r="C807" s="234"/>
      <c r="D807" s="239"/>
      <c r="E807" s="239"/>
      <c r="F807" s="239"/>
      <c r="G807" s="234"/>
      <c r="H807" s="234"/>
      <c r="I807" s="234"/>
      <c r="J807" s="234"/>
      <c r="K807" s="234"/>
      <c r="L807" s="234"/>
      <c r="M807" s="234"/>
      <c r="N807" s="234"/>
      <c r="O807" s="234"/>
      <c r="P807" s="234"/>
      <c r="Q807" s="234"/>
      <c r="R807" s="234"/>
      <c r="S807" s="234"/>
      <c r="T807" s="234"/>
      <c r="U807" s="234"/>
      <c r="V807" s="234"/>
      <c r="W807" s="234"/>
      <c r="X807" s="234"/>
    </row>
    <row r="808" spans="1:24">
      <c r="A808" s="234"/>
      <c r="B808" s="234"/>
      <c r="C808" s="234"/>
      <c r="D808" s="239"/>
      <c r="E808" s="239"/>
      <c r="F808" s="239"/>
      <c r="G808" s="234"/>
      <c r="H808" s="234"/>
      <c r="I808" s="234"/>
      <c r="J808" s="234"/>
      <c r="K808" s="234"/>
      <c r="L808" s="234"/>
      <c r="M808" s="234"/>
      <c r="N808" s="234"/>
      <c r="O808" s="234"/>
      <c r="P808" s="234"/>
      <c r="Q808" s="234"/>
      <c r="R808" s="234"/>
      <c r="S808" s="234"/>
      <c r="T808" s="234"/>
      <c r="U808" s="234"/>
      <c r="V808" s="234"/>
      <c r="W808" s="234"/>
      <c r="X808" s="234"/>
    </row>
    <row r="809" spans="1:24">
      <c r="A809" s="234"/>
      <c r="B809" s="234"/>
      <c r="C809" s="234"/>
      <c r="D809" s="239"/>
      <c r="E809" s="239"/>
      <c r="F809" s="239"/>
      <c r="G809" s="234"/>
      <c r="H809" s="234"/>
      <c r="I809" s="234"/>
      <c r="J809" s="234"/>
      <c r="K809" s="234"/>
      <c r="L809" s="234"/>
      <c r="M809" s="234"/>
      <c r="N809" s="234"/>
      <c r="O809" s="234"/>
      <c r="P809" s="234"/>
      <c r="Q809" s="234"/>
      <c r="R809" s="234"/>
      <c r="S809" s="234"/>
      <c r="T809" s="234"/>
      <c r="U809" s="234"/>
      <c r="V809" s="234"/>
      <c r="W809" s="234"/>
      <c r="X809" s="234"/>
    </row>
    <row r="810" spans="1:24">
      <c r="A810" s="234"/>
      <c r="B810" s="234"/>
      <c r="C810" s="234"/>
      <c r="D810" s="239"/>
      <c r="E810" s="239"/>
      <c r="F810" s="239"/>
      <c r="G810" s="234"/>
      <c r="H810" s="234"/>
      <c r="I810" s="234"/>
      <c r="J810" s="234"/>
      <c r="K810" s="234"/>
      <c r="L810" s="234"/>
      <c r="M810" s="234"/>
      <c r="N810" s="234"/>
      <c r="O810" s="234"/>
      <c r="P810" s="234"/>
      <c r="Q810" s="234"/>
      <c r="R810" s="234"/>
      <c r="S810" s="234"/>
      <c r="T810" s="234"/>
      <c r="U810" s="234"/>
      <c r="V810" s="234"/>
      <c r="W810" s="234"/>
      <c r="X810" s="234"/>
    </row>
    <row r="811" spans="1:24">
      <c r="A811" s="234"/>
      <c r="B811" s="234"/>
      <c r="C811" s="234"/>
      <c r="D811" s="239"/>
      <c r="E811" s="239"/>
      <c r="F811" s="239"/>
      <c r="G811" s="234"/>
      <c r="H811" s="234"/>
      <c r="I811" s="234"/>
      <c r="J811" s="234"/>
      <c r="K811" s="234"/>
      <c r="L811" s="234"/>
      <c r="M811" s="234"/>
      <c r="N811" s="234"/>
      <c r="O811" s="234"/>
      <c r="P811" s="234"/>
      <c r="Q811" s="234"/>
      <c r="R811" s="234"/>
      <c r="S811" s="234"/>
      <c r="T811" s="234"/>
      <c r="U811" s="234"/>
      <c r="V811" s="234"/>
      <c r="W811" s="234"/>
      <c r="X811" s="234"/>
    </row>
    <row r="812" spans="1:24">
      <c r="A812" s="234"/>
      <c r="B812" s="234"/>
      <c r="C812" s="234"/>
      <c r="D812" s="239"/>
      <c r="E812" s="239"/>
      <c r="F812" s="239"/>
      <c r="G812" s="234"/>
      <c r="H812" s="234"/>
      <c r="I812" s="234"/>
      <c r="J812" s="234"/>
      <c r="K812" s="234"/>
      <c r="L812" s="234"/>
      <c r="M812" s="234"/>
      <c r="N812" s="234"/>
      <c r="O812" s="234"/>
      <c r="P812" s="234"/>
      <c r="Q812" s="234"/>
      <c r="R812" s="234"/>
      <c r="S812" s="234"/>
      <c r="T812" s="234"/>
      <c r="U812" s="234"/>
      <c r="V812" s="234"/>
      <c r="W812" s="234"/>
      <c r="X812" s="234"/>
    </row>
    <row r="813" spans="1:24">
      <c r="A813" s="234"/>
      <c r="B813" s="234"/>
      <c r="C813" s="234"/>
      <c r="D813" s="239"/>
      <c r="E813" s="239"/>
      <c r="F813" s="239"/>
      <c r="G813" s="234"/>
      <c r="H813" s="234"/>
      <c r="I813" s="234"/>
      <c r="J813" s="234"/>
      <c r="K813" s="234"/>
      <c r="L813" s="234"/>
      <c r="M813" s="234"/>
      <c r="N813" s="234"/>
      <c r="O813" s="234"/>
      <c r="P813" s="234"/>
      <c r="Q813" s="234"/>
      <c r="R813" s="234"/>
      <c r="S813" s="234"/>
      <c r="T813" s="234"/>
      <c r="U813" s="234"/>
      <c r="V813" s="234"/>
      <c r="W813" s="234"/>
      <c r="X813" s="234"/>
    </row>
    <row r="814" spans="1:24">
      <c r="A814" s="234"/>
      <c r="B814" s="234"/>
      <c r="C814" s="234"/>
      <c r="D814" s="239"/>
      <c r="E814" s="239"/>
      <c r="F814" s="239"/>
      <c r="G814" s="234"/>
      <c r="H814" s="234"/>
      <c r="I814" s="234"/>
      <c r="J814" s="234"/>
      <c r="K814" s="234"/>
      <c r="L814" s="234"/>
      <c r="M814" s="234"/>
      <c r="N814" s="234"/>
      <c r="O814" s="234"/>
      <c r="P814" s="234"/>
      <c r="Q814" s="234"/>
      <c r="R814" s="234"/>
      <c r="S814" s="234"/>
      <c r="T814" s="234"/>
      <c r="U814" s="234"/>
      <c r="V814" s="234"/>
      <c r="W814" s="234"/>
      <c r="X814" s="234"/>
    </row>
    <row r="815" spans="1:24">
      <c r="A815" s="234"/>
      <c r="B815" s="234"/>
      <c r="C815" s="234"/>
      <c r="D815" s="239"/>
      <c r="E815" s="239"/>
      <c r="F815" s="239"/>
      <c r="G815" s="234"/>
      <c r="H815" s="234"/>
      <c r="I815" s="234"/>
      <c r="J815" s="234"/>
      <c r="K815" s="234"/>
      <c r="L815" s="234"/>
      <c r="M815" s="234"/>
      <c r="N815" s="234"/>
      <c r="O815" s="234"/>
      <c r="P815" s="234"/>
      <c r="Q815" s="234"/>
      <c r="R815" s="234"/>
      <c r="S815" s="234"/>
      <c r="T815" s="234"/>
      <c r="U815" s="234"/>
      <c r="V815" s="234"/>
      <c r="W815" s="234"/>
      <c r="X815" s="234"/>
    </row>
    <row r="816" spans="1:24">
      <c r="A816" s="234"/>
      <c r="B816" s="234"/>
      <c r="C816" s="234"/>
      <c r="D816" s="239"/>
      <c r="E816" s="239"/>
      <c r="F816" s="239"/>
      <c r="G816" s="234"/>
      <c r="H816" s="234"/>
      <c r="I816" s="234"/>
      <c r="J816" s="234"/>
      <c r="K816" s="234"/>
      <c r="L816" s="234"/>
      <c r="M816" s="234"/>
      <c r="N816" s="234"/>
      <c r="O816" s="234"/>
      <c r="P816" s="234"/>
      <c r="Q816" s="234"/>
      <c r="R816" s="234"/>
      <c r="S816" s="234"/>
      <c r="T816" s="234"/>
      <c r="U816" s="234"/>
      <c r="V816" s="234"/>
      <c r="W816" s="234"/>
      <c r="X816" s="234"/>
    </row>
    <row r="817" spans="1:24">
      <c r="A817" s="234"/>
      <c r="B817" s="234"/>
      <c r="C817" s="234"/>
      <c r="D817" s="239"/>
      <c r="E817" s="239"/>
      <c r="F817" s="239"/>
      <c r="G817" s="234"/>
      <c r="H817" s="234"/>
      <c r="I817" s="234"/>
      <c r="J817" s="234"/>
      <c r="K817" s="234"/>
      <c r="L817" s="234"/>
      <c r="M817" s="234"/>
      <c r="N817" s="234"/>
      <c r="O817" s="234"/>
      <c r="P817" s="234"/>
      <c r="Q817" s="234"/>
      <c r="R817" s="234"/>
      <c r="S817" s="234"/>
      <c r="T817" s="234"/>
      <c r="U817" s="234"/>
      <c r="V817" s="234"/>
      <c r="W817" s="234"/>
      <c r="X817" s="234"/>
    </row>
    <row r="818" spans="1:24">
      <c r="A818" s="234"/>
      <c r="B818" s="234"/>
      <c r="C818" s="234"/>
      <c r="D818" s="239"/>
      <c r="E818" s="239"/>
      <c r="F818" s="239"/>
      <c r="G818" s="234"/>
      <c r="H818" s="234"/>
      <c r="I818" s="234"/>
      <c r="J818" s="234"/>
      <c r="K818" s="234"/>
      <c r="L818" s="234"/>
      <c r="M818" s="234"/>
      <c r="N818" s="234"/>
      <c r="O818" s="234"/>
      <c r="P818" s="234"/>
      <c r="Q818" s="234"/>
      <c r="R818" s="234"/>
      <c r="S818" s="234"/>
      <c r="T818" s="234"/>
      <c r="U818" s="234"/>
      <c r="V818" s="234"/>
      <c r="W818" s="234"/>
      <c r="X818" s="234"/>
    </row>
    <row r="819" spans="1:24">
      <c r="A819" s="234"/>
      <c r="B819" s="234"/>
      <c r="C819" s="234"/>
      <c r="D819" s="239"/>
      <c r="E819" s="239"/>
      <c r="F819" s="239"/>
      <c r="G819" s="234"/>
      <c r="H819" s="234"/>
      <c r="I819" s="234"/>
      <c r="J819" s="234"/>
      <c r="K819" s="234"/>
      <c r="L819" s="234"/>
      <c r="M819" s="234"/>
      <c r="N819" s="234"/>
      <c r="O819" s="234"/>
      <c r="P819" s="234"/>
      <c r="Q819" s="234"/>
      <c r="R819" s="234"/>
      <c r="S819" s="234"/>
      <c r="T819" s="234"/>
      <c r="U819" s="234"/>
      <c r="V819" s="234"/>
      <c r="W819" s="234"/>
      <c r="X819" s="234"/>
    </row>
    <row r="820" spans="1:24">
      <c r="A820" s="234"/>
      <c r="B820" s="234"/>
      <c r="C820" s="234"/>
      <c r="D820" s="239"/>
      <c r="E820" s="239"/>
      <c r="F820" s="239"/>
      <c r="G820" s="234"/>
      <c r="H820" s="234"/>
      <c r="I820" s="234"/>
      <c r="J820" s="234"/>
      <c r="K820" s="234"/>
      <c r="L820" s="234"/>
      <c r="M820" s="234"/>
      <c r="N820" s="234"/>
      <c r="O820" s="234"/>
      <c r="P820" s="234"/>
      <c r="Q820" s="234"/>
      <c r="R820" s="234"/>
      <c r="S820" s="234"/>
      <c r="T820" s="234"/>
      <c r="U820" s="234"/>
      <c r="V820" s="234"/>
      <c r="W820" s="234"/>
      <c r="X820" s="234"/>
    </row>
    <row r="821" spans="1:24">
      <c r="A821" s="234"/>
      <c r="B821" s="234"/>
      <c r="C821" s="234"/>
      <c r="D821" s="239"/>
      <c r="E821" s="239"/>
      <c r="F821" s="239"/>
      <c r="G821" s="234"/>
      <c r="H821" s="234"/>
      <c r="I821" s="234"/>
      <c r="J821" s="234"/>
      <c r="K821" s="234"/>
      <c r="L821" s="234"/>
      <c r="M821" s="234"/>
      <c r="N821" s="234"/>
      <c r="O821" s="234"/>
      <c r="P821" s="234"/>
      <c r="Q821" s="234"/>
      <c r="R821" s="234"/>
      <c r="S821" s="234"/>
      <c r="T821" s="234"/>
      <c r="U821" s="234"/>
      <c r="V821" s="234"/>
      <c r="W821" s="234"/>
      <c r="X821" s="234"/>
    </row>
    <row r="822" spans="1:24">
      <c r="A822" s="234"/>
      <c r="B822" s="234"/>
      <c r="C822" s="234"/>
      <c r="D822" s="239"/>
      <c r="E822" s="239"/>
      <c r="F822" s="239"/>
      <c r="G822" s="234"/>
      <c r="H822" s="234"/>
      <c r="I822" s="234"/>
      <c r="J822" s="234"/>
      <c r="K822" s="234"/>
      <c r="L822" s="234"/>
      <c r="M822" s="234"/>
      <c r="N822" s="234"/>
      <c r="O822" s="234"/>
      <c r="P822" s="234"/>
      <c r="Q822" s="234"/>
      <c r="R822" s="234"/>
      <c r="S822" s="234"/>
      <c r="T822" s="234"/>
      <c r="U822" s="234"/>
      <c r="V822" s="234"/>
      <c r="W822" s="234"/>
      <c r="X822" s="234"/>
    </row>
    <row r="823" spans="1:24">
      <c r="A823" s="234"/>
      <c r="B823" s="234"/>
      <c r="C823" s="234"/>
      <c r="D823" s="239"/>
      <c r="E823" s="239"/>
      <c r="F823" s="239"/>
      <c r="G823" s="234"/>
      <c r="H823" s="234"/>
      <c r="I823" s="234"/>
      <c r="J823" s="234"/>
      <c r="K823" s="234"/>
      <c r="L823" s="234"/>
      <c r="M823" s="234"/>
      <c r="N823" s="234"/>
      <c r="O823" s="234"/>
      <c r="P823" s="234"/>
      <c r="Q823" s="234"/>
      <c r="R823" s="234"/>
      <c r="S823" s="234"/>
      <c r="T823" s="234"/>
      <c r="U823" s="234"/>
      <c r="V823" s="234"/>
      <c r="W823" s="234"/>
      <c r="X823" s="234"/>
    </row>
    <row r="824" spans="1:24">
      <c r="A824" s="234"/>
      <c r="B824" s="234"/>
      <c r="C824" s="234"/>
      <c r="D824" s="239"/>
      <c r="E824" s="239"/>
      <c r="F824" s="239"/>
      <c r="G824" s="234"/>
      <c r="H824" s="234"/>
      <c r="I824" s="234"/>
      <c r="J824" s="234"/>
      <c r="K824" s="234"/>
      <c r="L824" s="234"/>
      <c r="M824" s="234"/>
      <c r="N824" s="234"/>
      <c r="O824" s="234"/>
      <c r="P824" s="234"/>
      <c r="Q824" s="234"/>
      <c r="R824" s="234"/>
      <c r="S824" s="234"/>
      <c r="T824" s="234"/>
      <c r="U824" s="234"/>
      <c r="V824" s="234"/>
      <c r="W824" s="234"/>
      <c r="X824" s="234"/>
    </row>
    <row r="825" spans="1:24">
      <c r="A825" s="234"/>
      <c r="B825" s="234"/>
      <c r="C825" s="234"/>
      <c r="D825" s="239"/>
      <c r="E825" s="239"/>
      <c r="F825" s="239"/>
      <c r="G825" s="234"/>
      <c r="H825" s="234"/>
      <c r="I825" s="234"/>
      <c r="J825" s="234"/>
      <c r="K825" s="234"/>
      <c r="L825" s="234"/>
      <c r="M825" s="234"/>
      <c r="N825" s="234"/>
      <c r="O825" s="234"/>
      <c r="P825" s="234"/>
      <c r="Q825" s="234"/>
      <c r="R825" s="234"/>
      <c r="S825" s="234"/>
      <c r="T825" s="234"/>
      <c r="U825" s="234"/>
      <c r="V825" s="234"/>
      <c r="W825" s="234"/>
      <c r="X825" s="234"/>
    </row>
    <row r="826" spans="1:24">
      <c r="A826" s="234"/>
      <c r="B826" s="234"/>
      <c r="C826" s="234"/>
      <c r="D826" s="239"/>
      <c r="E826" s="239"/>
      <c r="F826" s="239"/>
      <c r="G826" s="234"/>
      <c r="H826" s="234"/>
      <c r="I826" s="234"/>
      <c r="J826" s="234"/>
      <c r="K826" s="234"/>
      <c r="L826" s="234"/>
      <c r="M826" s="234"/>
      <c r="N826" s="234"/>
      <c r="O826" s="234"/>
      <c r="P826" s="234"/>
      <c r="Q826" s="234"/>
      <c r="R826" s="234"/>
      <c r="S826" s="234"/>
      <c r="T826" s="234"/>
      <c r="U826" s="234"/>
      <c r="V826" s="234"/>
      <c r="W826" s="234"/>
      <c r="X826" s="234"/>
    </row>
    <row r="827" spans="1:24">
      <c r="A827" s="234"/>
      <c r="B827" s="234"/>
      <c r="C827" s="234"/>
      <c r="D827" s="239"/>
      <c r="E827" s="239"/>
      <c r="F827" s="239"/>
      <c r="G827" s="234"/>
      <c r="H827" s="234"/>
      <c r="I827" s="234"/>
      <c r="J827" s="234"/>
      <c r="K827" s="234"/>
      <c r="L827" s="234"/>
      <c r="M827" s="234"/>
      <c r="N827" s="234"/>
      <c r="O827" s="234"/>
      <c r="P827" s="234"/>
      <c r="Q827" s="234"/>
      <c r="R827" s="234"/>
      <c r="S827" s="234"/>
      <c r="T827" s="234"/>
      <c r="U827" s="234"/>
      <c r="V827" s="234"/>
      <c r="W827" s="234"/>
      <c r="X827" s="234"/>
    </row>
    <row r="828" spans="1:24">
      <c r="A828" s="234"/>
      <c r="B828" s="234"/>
      <c r="C828" s="234"/>
      <c r="D828" s="239"/>
      <c r="E828" s="239"/>
      <c r="F828" s="239"/>
      <c r="G828" s="234"/>
      <c r="H828" s="234"/>
      <c r="I828" s="234"/>
      <c r="J828" s="234"/>
      <c r="K828" s="234"/>
      <c r="L828" s="234"/>
      <c r="M828" s="234"/>
      <c r="N828" s="234"/>
      <c r="O828" s="234"/>
      <c r="P828" s="234"/>
      <c r="Q828" s="234"/>
      <c r="R828" s="234"/>
      <c r="S828" s="234"/>
      <c r="T828" s="234"/>
      <c r="U828" s="234"/>
      <c r="V828" s="234"/>
      <c r="W828" s="234"/>
      <c r="X828" s="234"/>
    </row>
    <row r="829" spans="1:24">
      <c r="A829" s="234"/>
      <c r="B829" s="234"/>
      <c r="C829" s="234"/>
      <c r="D829" s="239"/>
      <c r="E829" s="239"/>
      <c r="F829" s="239"/>
      <c r="G829" s="234"/>
      <c r="H829" s="234"/>
      <c r="I829" s="234"/>
      <c r="J829" s="234"/>
      <c r="K829" s="234"/>
      <c r="L829" s="234"/>
      <c r="M829" s="234"/>
      <c r="N829" s="234"/>
      <c r="O829" s="234"/>
      <c r="P829" s="234"/>
      <c r="Q829" s="234"/>
      <c r="R829" s="234"/>
      <c r="S829" s="234"/>
      <c r="T829" s="234"/>
      <c r="U829" s="234"/>
      <c r="V829" s="234"/>
      <c r="W829" s="234"/>
      <c r="X829" s="234"/>
    </row>
    <row r="830" spans="1:24">
      <c r="A830" s="234"/>
      <c r="B830" s="234"/>
      <c r="C830" s="234"/>
      <c r="D830" s="239"/>
      <c r="E830" s="239"/>
      <c r="F830" s="239"/>
      <c r="G830" s="234"/>
      <c r="H830" s="234"/>
      <c r="I830" s="234"/>
      <c r="J830" s="234"/>
      <c r="K830" s="234"/>
      <c r="L830" s="234"/>
      <c r="M830" s="234"/>
      <c r="N830" s="234"/>
      <c r="O830" s="234"/>
      <c r="P830" s="234"/>
      <c r="Q830" s="234"/>
      <c r="R830" s="234"/>
      <c r="S830" s="234"/>
      <c r="T830" s="234"/>
      <c r="U830" s="234"/>
      <c r="V830" s="234"/>
      <c r="W830" s="234"/>
      <c r="X830" s="234"/>
    </row>
    <row r="831" spans="1:24">
      <c r="A831" s="234"/>
      <c r="B831" s="234"/>
      <c r="C831" s="234"/>
      <c r="D831" s="239"/>
      <c r="E831" s="239"/>
      <c r="F831" s="239"/>
      <c r="G831" s="234"/>
      <c r="H831" s="234"/>
      <c r="I831" s="234"/>
      <c r="J831" s="234"/>
      <c r="K831" s="234"/>
      <c r="L831" s="234"/>
      <c r="M831" s="234"/>
      <c r="N831" s="234"/>
      <c r="O831" s="234"/>
      <c r="P831" s="234"/>
      <c r="Q831" s="234"/>
      <c r="R831" s="234"/>
      <c r="S831" s="234"/>
      <c r="T831" s="234"/>
      <c r="U831" s="234"/>
      <c r="V831" s="234"/>
      <c r="W831" s="234"/>
      <c r="X831" s="234"/>
    </row>
    <row r="832" spans="1:24">
      <c r="A832" s="234"/>
      <c r="B832" s="234"/>
      <c r="C832" s="234"/>
      <c r="D832" s="239"/>
      <c r="E832" s="239"/>
      <c r="F832" s="239"/>
      <c r="G832" s="234"/>
      <c r="H832" s="234"/>
      <c r="I832" s="234"/>
      <c r="J832" s="234"/>
      <c r="K832" s="234"/>
      <c r="L832" s="234"/>
      <c r="M832" s="234"/>
      <c r="N832" s="234"/>
      <c r="O832" s="234"/>
      <c r="P832" s="234"/>
      <c r="Q832" s="234"/>
      <c r="R832" s="234"/>
      <c r="S832" s="234"/>
      <c r="T832" s="234"/>
      <c r="U832" s="234"/>
      <c r="V832" s="234"/>
      <c r="W832" s="234"/>
      <c r="X832" s="234"/>
    </row>
    <row r="833" spans="1:24">
      <c r="A833" s="234"/>
      <c r="B833" s="234"/>
      <c r="C833" s="234"/>
      <c r="D833" s="239"/>
      <c r="E833" s="239"/>
      <c r="F833" s="239"/>
      <c r="G833" s="234"/>
      <c r="H833" s="234"/>
      <c r="I833" s="234"/>
      <c r="J833" s="234"/>
      <c r="K833" s="234"/>
      <c r="L833" s="234"/>
      <c r="M833" s="234"/>
      <c r="N833" s="234"/>
      <c r="O833" s="234"/>
      <c r="P833" s="234"/>
      <c r="Q833" s="234"/>
      <c r="R833" s="234"/>
      <c r="S833" s="234"/>
      <c r="T833" s="234"/>
      <c r="U833" s="234"/>
      <c r="V833" s="234"/>
      <c r="W833" s="234"/>
      <c r="X833" s="234"/>
    </row>
    <row r="834" spans="1:24">
      <c r="A834" s="234"/>
      <c r="B834" s="234"/>
      <c r="C834" s="234"/>
      <c r="D834" s="239"/>
      <c r="E834" s="239"/>
      <c r="F834" s="239"/>
      <c r="G834" s="234"/>
      <c r="H834" s="234"/>
      <c r="I834" s="234"/>
      <c r="J834" s="234"/>
      <c r="K834" s="234"/>
      <c r="L834" s="234"/>
      <c r="M834" s="234"/>
      <c r="N834" s="234"/>
      <c r="O834" s="234"/>
      <c r="P834" s="234"/>
      <c r="Q834" s="234"/>
      <c r="R834" s="234"/>
      <c r="S834" s="234"/>
      <c r="T834" s="234"/>
      <c r="U834" s="234"/>
      <c r="V834" s="234"/>
      <c r="W834" s="234"/>
      <c r="X834" s="234"/>
    </row>
    <row r="835" spans="1:24">
      <c r="A835" s="234"/>
      <c r="B835" s="234"/>
      <c r="C835" s="234"/>
      <c r="D835" s="239"/>
      <c r="E835" s="239"/>
      <c r="F835" s="239"/>
      <c r="G835" s="234"/>
      <c r="H835" s="234"/>
      <c r="I835" s="234"/>
      <c r="J835" s="234"/>
      <c r="K835" s="234"/>
      <c r="L835" s="234"/>
      <c r="M835" s="234"/>
      <c r="N835" s="234"/>
      <c r="O835" s="234"/>
      <c r="P835" s="234"/>
      <c r="Q835" s="234"/>
      <c r="R835" s="234"/>
      <c r="S835" s="234"/>
      <c r="T835" s="234"/>
      <c r="U835" s="234"/>
      <c r="V835" s="234"/>
      <c r="W835" s="234"/>
      <c r="X835" s="234"/>
    </row>
    <row r="836" spans="1:24">
      <c r="A836" s="234"/>
      <c r="B836" s="234"/>
      <c r="C836" s="234"/>
      <c r="D836" s="239"/>
      <c r="E836" s="239"/>
      <c r="F836" s="239"/>
      <c r="G836" s="234"/>
      <c r="H836" s="234"/>
      <c r="I836" s="234"/>
      <c r="J836" s="234"/>
      <c r="K836" s="234"/>
      <c r="L836" s="234"/>
      <c r="M836" s="234"/>
      <c r="N836" s="234"/>
      <c r="O836" s="234"/>
      <c r="P836" s="234"/>
      <c r="Q836" s="234"/>
      <c r="R836" s="234"/>
      <c r="S836" s="234"/>
      <c r="T836" s="234"/>
      <c r="U836" s="234"/>
      <c r="V836" s="234"/>
      <c r="W836" s="234"/>
      <c r="X836" s="234"/>
    </row>
    <row r="837" spans="1:24">
      <c r="A837" s="234"/>
      <c r="B837" s="234"/>
      <c r="C837" s="234"/>
      <c r="D837" s="239"/>
      <c r="E837" s="239"/>
      <c r="F837" s="239"/>
      <c r="G837" s="234"/>
      <c r="H837" s="234"/>
      <c r="I837" s="234"/>
      <c r="J837" s="234"/>
      <c r="K837" s="234"/>
      <c r="L837" s="234"/>
      <c r="M837" s="234"/>
      <c r="N837" s="234"/>
      <c r="O837" s="234"/>
      <c r="P837" s="234"/>
      <c r="Q837" s="234"/>
      <c r="R837" s="234"/>
      <c r="S837" s="234"/>
      <c r="T837" s="234"/>
      <c r="U837" s="234"/>
      <c r="V837" s="234"/>
      <c r="W837" s="234"/>
      <c r="X837" s="234"/>
    </row>
    <row r="838" spans="1:24">
      <c r="A838" s="234"/>
      <c r="B838" s="234"/>
      <c r="C838" s="234"/>
      <c r="D838" s="239"/>
      <c r="E838" s="239"/>
      <c r="F838" s="239"/>
      <c r="G838" s="234"/>
      <c r="H838" s="234"/>
      <c r="I838" s="234"/>
      <c r="J838" s="234"/>
      <c r="K838" s="234"/>
      <c r="L838" s="234"/>
      <c r="M838" s="234"/>
      <c r="N838" s="234"/>
      <c r="O838" s="234"/>
      <c r="P838" s="234"/>
      <c r="Q838" s="234"/>
      <c r="R838" s="234"/>
      <c r="S838" s="234"/>
      <c r="T838" s="234"/>
      <c r="U838" s="234"/>
      <c r="V838" s="234"/>
      <c r="W838" s="234"/>
      <c r="X838" s="234"/>
    </row>
    <row r="839" spans="1:24">
      <c r="A839" s="234"/>
      <c r="B839" s="234"/>
      <c r="C839" s="234"/>
      <c r="D839" s="239"/>
      <c r="E839" s="239"/>
      <c r="F839" s="239"/>
      <c r="G839" s="234"/>
      <c r="H839" s="234"/>
      <c r="I839" s="234"/>
      <c r="J839" s="234"/>
      <c r="K839" s="234"/>
      <c r="L839" s="234"/>
      <c r="M839" s="234"/>
      <c r="N839" s="234"/>
      <c r="O839" s="234"/>
      <c r="P839" s="234"/>
      <c r="Q839" s="234"/>
      <c r="R839" s="234"/>
      <c r="S839" s="234"/>
      <c r="T839" s="234"/>
      <c r="U839" s="234"/>
      <c r="V839" s="234"/>
      <c r="W839" s="234"/>
      <c r="X839" s="234"/>
    </row>
    <row r="840" spans="1:24">
      <c r="A840" s="234"/>
      <c r="B840" s="234"/>
      <c r="C840" s="234"/>
      <c r="D840" s="239"/>
      <c r="E840" s="239"/>
      <c r="F840" s="239"/>
      <c r="G840" s="234"/>
      <c r="H840" s="234"/>
      <c r="I840" s="234"/>
      <c r="J840" s="234"/>
      <c r="K840" s="234"/>
      <c r="L840" s="234"/>
      <c r="M840" s="234"/>
      <c r="N840" s="234"/>
      <c r="O840" s="234"/>
      <c r="P840" s="234"/>
      <c r="Q840" s="234"/>
      <c r="R840" s="234"/>
      <c r="S840" s="234"/>
      <c r="T840" s="234"/>
      <c r="U840" s="234"/>
      <c r="V840" s="234"/>
      <c r="W840" s="234"/>
      <c r="X840" s="234"/>
    </row>
    <row r="841" spans="1:24">
      <c r="A841" s="234"/>
      <c r="B841" s="234"/>
      <c r="C841" s="234"/>
      <c r="D841" s="239"/>
      <c r="E841" s="239"/>
      <c r="F841" s="239"/>
      <c r="G841" s="234"/>
      <c r="H841" s="234"/>
      <c r="I841" s="234"/>
      <c r="J841" s="234"/>
      <c r="K841" s="234"/>
      <c r="L841" s="234"/>
      <c r="M841" s="234"/>
      <c r="N841" s="234"/>
      <c r="O841" s="234"/>
      <c r="P841" s="234"/>
      <c r="Q841" s="234"/>
      <c r="R841" s="234"/>
      <c r="S841" s="234"/>
      <c r="T841" s="234"/>
      <c r="U841" s="234"/>
      <c r="V841" s="234"/>
      <c r="W841" s="234"/>
      <c r="X841" s="234"/>
    </row>
    <row r="842" spans="1:24">
      <c r="A842" s="234"/>
      <c r="B842" s="234"/>
      <c r="C842" s="234"/>
      <c r="D842" s="239"/>
      <c r="E842" s="239"/>
      <c r="F842" s="239"/>
      <c r="G842" s="234"/>
      <c r="H842" s="234"/>
      <c r="I842" s="234"/>
      <c r="J842" s="234"/>
      <c r="K842" s="234"/>
      <c r="L842" s="234"/>
      <c r="M842" s="234"/>
      <c r="N842" s="234"/>
      <c r="O842" s="234"/>
      <c r="P842" s="234"/>
      <c r="Q842" s="234"/>
      <c r="R842" s="234"/>
      <c r="S842" s="234"/>
      <c r="T842" s="234"/>
      <c r="U842" s="234"/>
      <c r="V842" s="234"/>
      <c r="W842" s="234"/>
      <c r="X842" s="234"/>
    </row>
    <row r="843" spans="1:24">
      <c r="A843" s="234"/>
      <c r="B843" s="234"/>
      <c r="C843" s="234"/>
      <c r="D843" s="239"/>
      <c r="E843" s="239"/>
      <c r="F843" s="239"/>
      <c r="G843" s="234"/>
      <c r="H843" s="234"/>
      <c r="I843" s="234"/>
      <c r="J843" s="234"/>
      <c r="K843" s="234"/>
      <c r="L843" s="234"/>
      <c r="M843" s="234"/>
      <c r="N843" s="234"/>
      <c r="O843" s="234"/>
      <c r="P843" s="234"/>
      <c r="Q843" s="234"/>
      <c r="R843" s="234"/>
      <c r="S843" s="234"/>
      <c r="T843" s="234"/>
      <c r="U843" s="234"/>
      <c r="V843" s="234"/>
      <c r="W843" s="234"/>
      <c r="X843" s="234"/>
    </row>
    <row r="844" spans="1:24">
      <c r="A844" s="234"/>
      <c r="B844" s="234"/>
      <c r="C844" s="234"/>
      <c r="D844" s="239"/>
      <c r="E844" s="239"/>
      <c r="F844" s="239"/>
      <c r="G844" s="234"/>
      <c r="H844" s="234"/>
      <c r="I844" s="234"/>
      <c r="J844" s="234"/>
      <c r="K844" s="234"/>
      <c r="L844" s="234"/>
      <c r="M844" s="234"/>
      <c r="N844" s="234"/>
      <c r="O844" s="234"/>
      <c r="P844" s="234"/>
      <c r="Q844" s="234"/>
      <c r="R844" s="234"/>
      <c r="S844" s="234"/>
      <c r="T844" s="234"/>
      <c r="U844" s="234"/>
      <c r="V844" s="234"/>
      <c r="W844" s="234"/>
      <c r="X844" s="234"/>
    </row>
    <row r="845" spans="1:24">
      <c r="A845" s="234"/>
      <c r="B845" s="234"/>
      <c r="C845" s="234"/>
      <c r="D845" s="239"/>
      <c r="E845" s="239"/>
      <c r="F845" s="239"/>
      <c r="G845" s="234"/>
      <c r="H845" s="234"/>
      <c r="I845" s="234"/>
      <c r="J845" s="234"/>
      <c r="K845" s="234"/>
      <c r="L845" s="234"/>
      <c r="M845" s="234"/>
      <c r="N845" s="234"/>
      <c r="O845" s="234"/>
      <c r="P845" s="234"/>
      <c r="Q845" s="234"/>
      <c r="R845" s="234"/>
      <c r="S845" s="234"/>
      <c r="T845" s="234"/>
      <c r="U845" s="234"/>
      <c r="V845" s="234"/>
      <c r="W845" s="234"/>
      <c r="X845" s="234"/>
    </row>
    <row r="846" spans="1:24">
      <c r="A846" s="234"/>
      <c r="B846" s="234"/>
      <c r="C846" s="234"/>
      <c r="D846" s="239"/>
      <c r="E846" s="239"/>
      <c r="F846" s="239"/>
      <c r="G846" s="234"/>
      <c r="H846" s="234"/>
      <c r="I846" s="234"/>
      <c r="J846" s="234"/>
      <c r="K846" s="234"/>
      <c r="L846" s="234"/>
      <c r="M846" s="234"/>
      <c r="N846" s="234"/>
      <c r="O846" s="234"/>
      <c r="P846" s="234"/>
      <c r="Q846" s="234"/>
      <c r="R846" s="234"/>
      <c r="S846" s="234"/>
      <c r="T846" s="234"/>
      <c r="U846" s="234"/>
      <c r="V846" s="234"/>
      <c r="W846" s="234"/>
      <c r="X846" s="234"/>
    </row>
    <row r="847" spans="1:24">
      <c r="A847" s="234"/>
      <c r="B847" s="234"/>
      <c r="C847" s="234"/>
      <c r="D847" s="239"/>
      <c r="E847" s="239"/>
      <c r="F847" s="239"/>
      <c r="G847" s="234"/>
      <c r="H847" s="234"/>
      <c r="I847" s="234"/>
      <c r="J847" s="234"/>
      <c r="K847" s="234"/>
      <c r="L847" s="234"/>
      <c r="M847" s="234"/>
      <c r="N847" s="234"/>
      <c r="O847" s="234"/>
      <c r="P847" s="234"/>
      <c r="Q847" s="234"/>
      <c r="R847" s="234"/>
      <c r="S847" s="234"/>
      <c r="T847" s="234"/>
      <c r="U847" s="234"/>
      <c r="V847" s="234"/>
      <c r="W847" s="234"/>
      <c r="X847" s="234"/>
    </row>
    <row r="848" spans="1:24">
      <c r="A848" s="234"/>
      <c r="B848" s="234"/>
      <c r="C848" s="234"/>
      <c r="D848" s="239"/>
      <c r="E848" s="239"/>
      <c r="F848" s="239"/>
      <c r="G848" s="234"/>
      <c r="H848" s="234"/>
      <c r="I848" s="234"/>
      <c r="J848" s="234"/>
      <c r="K848" s="234"/>
      <c r="L848" s="234"/>
      <c r="M848" s="234"/>
      <c r="N848" s="234"/>
      <c r="O848" s="234"/>
      <c r="P848" s="234"/>
      <c r="Q848" s="234"/>
      <c r="R848" s="234"/>
      <c r="S848" s="234"/>
      <c r="T848" s="234"/>
      <c r="U848" s="234"/>
      <c r="V848" s="234"/>
      <c r="W848" s="234"/>
      <c r="X848" s="234"/>
    </row>
    <row r="849" spans="1:24">
      <c r="A849" s="234"/>
      <c r="B849" s="234"/>
      <c r="C849" s="234"/>
      <c r="D849" s="239"/>
      <c r="E849" s="239"/>
      <c r="F849" s="239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</row>
    <row r="850" spans="1:24">
      <c r="A850" s="234"/>
      <c r="B850" s="234"/>
      <c r="C850" s="234"/>
      <c r="D850" s="239"/>
      <c r="E850" s="239"/>
      <c r="F850" s="239"/>
      <c r="G850" s="234"/>
      <c r="H850" s="234"/>
      <c r="I850" s="234"/>
      <c r="J850" s="234"/>
      <c r="K850" s="234"/>
      <c r="L850" s="234"/>
      <c r="M850" s="234"/>
      <c r="N850" s="234"/>
      <c r="O850" s="234"/>
      <c r="P850" s="234"/>
      <c r="Q850" s="234"/>
      <c r="R850" s="234"/>
      <c r="S850" s="234"/>
      <c r="T850" s="234"/>
      <c r="U850" s="234"/>
      <c r="V850" s="234"/>
      <c r="W850" s="234"/>
      <c r="X850" s="234"/>
    </row>
    <row r="851" spans="1:24">
      <c r="A851" s="234"/>
      <c r="B851" s="234"/>
      <c r="C851" s="234"/>
      <c r="D851" s="239"/>
      <c r="E851" s="239"/>
      <c r="F851" s="239"/>
      <c r="G851" s="234"/>
      <c r="H851" s="234"/>
      <c r="I851" s="234"/>
      <c r="J851" s="234"/>
      <c r="K851" s="234"/>
      <c r="L851" s="234"/>
      <c r="M851" s="234"/>
      <c r="N851" s="234"/>
      <c r="O851" s="234"/>
      <c r="P851" s="234"/>
      <c r="Q851" s="234"/>
      <c r="R851" s="234"/>
      <c r="S851" s="234"/>
      <c r="T851" s="234"/>
      <c r="U851" s="234"/>
      <c r="V851" s="234"/>
      <c r="W851" s="234"/>
      <c r="X851" s="234"/>
    </row>
    <row r="852" spans="1:24">
      <c r="A852" s="234"/>
      <c r="B852" s="234"/>
      <c r="C852" s="234"/>
      <c r="D852" s="239"/>
      <c r="E852" s="239"/>
      <c r="F852" s="239"/>
      <c r="G852" s="234"/>
      <c r="H852" s="234"/>
      <c r="I852" s="234"/>
      <c r="J852" s="234"/>
      <c r="K852" s="234"/>
      <c r="L852" s="234"/>
      <c r="M852" s="234"/>
      <c r="N852" s="234"/>
      <c r="O852" s="234"/>
      <c r="P852" s="234"/>
      <c r="Q852" s="234"/>
      <c r="R852" s="234"/>
      <c r="S852" s="234"/>
      <c r="T852" s="234"/>
      <c r="U852" s="234"/>
      <c r="V852" s="234"/>
      <c r="W852" s="234"/>
      <c r="X852" s="234"/>
    </row>
    <row r="853" spans="1:24">
      <c r="A853" s="234"/>
      <c r="B853" s="234"/>
      <c r="C853" s="234"/>
      <c r="D853" s="239"/>
      <c r="E853" s="239"/>
      <c r="F853" s="239"/>
      <c r="G853" s="234"/>
      <c r="H853" s="234"/>
      <c r="I853" s="234"/>
      <c r="J853" s="234"/>
      <c r="K853" s="234"/>
      <c r="L853" s="234"/>
      <c r="M853" s="234"/>
      <c r="N853" s="234"/>
      <c r="O853" s="234"/>
      <c r="P853" s="234"/>
      <c r="Q853" s="234"/>
      <c r="R853" s="234"/>
      <c r="S853" s="234"/>
      <c r="T853" s="234"/>
      <c r="U853" s="234"/>
      <c r="V853" s="234"/>
      <c r="W853" s="234"/>
      <c r="X853" s="234"/>
    </row>
    <row r="854" spans="1:24">
      <c r="A854" s="234"/>
      <c r="B854" s="234"/>
      <c r="C854" s="234"/>
      <c r="D854" s="239"/>
      <c r="E854" s="239"/>
      <c r="F854" s="239"/>
      <c r="G854" s="234"/>
      <c r="H854" s="234"/>
      <c r="I854" s="234"/>
      <c r="J854" s="234"/>
      <c r="K854" s="234"/>
      <c r="L854" s="234"/>
      <c r="M854" s="234"/>
      <c r="N854" s="234"/>
      <c r="O854" s="234"/>
      <c r="P854" s="234"/>
      <c r="Q854" s="234"/>
      <c r="R854" s="234"/>
      <c r="S854" s="234"/>
      <c r="T854" s="234"/>
      <c r="U854" s="234"/>
      <c r="V854" s="234"/>
      <c r="W854" s="234"/>
      <c r="X854" s="234"/>
    </row>
    <row r="855" spans="1:24">
      <c r="A855" s="234"/>
      <c r="B855" s="234"/>
      <c r="C855" s="234"/>
      <c r="D855" s="239"/>
      <c r="E855" s="239"/>
      <c r="F855" s="239"/>
      <c r="G855" s="234"/>
      <c r="H855" s="234"/>
      <c r="I855" s="234"/>
      <c r="J855" s="234"/>
      <c r="K855" s="234"/>
      <c r="L855" s="234"/>
      <c r="M855" s="234"/>
      <c r="N855" s="234"/>
      <c r="O855" s="234"/>
      <c r="P855" s="234"/>
      <c r="Q855" s="234"/>
      <c r="R855" s="234"/>
      <c r="S855" s="234"/>
      <c r="T855" s="234"/>
      <c r="U855" s="234"/>
      <c r="V855" s="234"/>
      <c r="W855" s="234"/>
      <c r="X855" s="234"/>
    </row>
    <row r="856" spans="1:24">
      <c r="A856" s="234"/>
      <c r="B856" s="234"/>
      <c r="C856" s="234"/>
      <c r="D856" s="239"/>
      <c r="E856" s="239"/>
      <c r="F856" s="239"/>
      <c r="G856" s="234"/>
      <c r="H856" s="234"/>
      <c r="I856" s="234"/>
      <c r="J856" s="234"/>
      <c r="K856" s="234"/>
      <c r="L856" s="234"/>
      <c r="M856" s="234"/>
      <c r="N856" s="234"/>
      <c r="O856" s="234"/>
      <c r="P856" s="234"/>
      <c r="Q856" s="234"/>
      <c r="R856" s="234"/>
      <c r="S856" s="234"/>
      <c r="T856" s="234"/>
      <c r="U856" s="234"/>
      <c r="V856" s="234"/>
      <c r="W856" s="234"/>
      <c r="X856" s="234"/>
    </row>
    <row r="857" spans="1:24">
      <c r="A857" s="234"/>
      <c r="B857" s="234"/>
      <c r="C857" s="234"/>
      <c r="D857" s="239"/>
      <c r="E857" s="239"/>
      <c r="F857" s="239"/>
      <c r="G857" s="234"/>
      <c r="H857" s="234"/>
      <c r="I857" s="234"/>
      <c r="J857" s="234"/>
      <c r="K857" s="234"/>
      <c r="L857" s="234"/>
      <c r="M857" s="234"/>
      <c r="N857" s="234"/>
      <c r="O857" s="234"/>
      <c r="P857" s="234"/>
      <c r="Q857" s="234"/>
      <c r="R857" s="234"/>
      <c r="S857" s="234"/>
      <c r="T857" s="234"/>
      <c r="U857" s="234"/>
      <c r="V857" s="234"/>
      <c r="W857" s="234"/>
      <c r="X857" s="234"/>
    </row>
    <row r="858" spans="1:24">
      <c r="A858" s="234"/>
      <c r="B858" s="234"/>
      <c r="C858" s="234"/>
      <c r="D858" s="239"/>
      <c r="E858" s="239"/>
      <c r="F858" s="239"/>
      <c r="G858" s="234"/>
      <c r="H858" s="234"/>
      <c r="I858" s="234"/>
      <c r="J858" s="234"/>
      <c r="K858" s="234"/>
      <c r="L858" s="234"/>
      <c r="M858" s="234"/>
      <c r="N858" s="234"/>
      <c r="O858" s="234"/>
      <c r="P858" s="234"/>
      <c r="Q858" s="234"/>
      <c r="R858" s="234"/>
      <c r="S858" s="234"/>
      <c r="T858" s="234"/>
      <c r="U858" s="234"/>
      <c r="V858" s="234"/>
      <c r="W858" s="234"/>
      <c r="X858" s="234"/>
    </row>
    <row r="859" spans="1:24">
      <c r="A859" s="234"/>
      <c r="B859" s="234"/>
      <c r="C859" s="234"/>
      <c r="D859" s="239"/>
      <c r="E859" s="239"/>
      <c r="F859" s="239"/>
      <c r="G859" s="234"/>
      <c r="H859" s="234"/>
      <c r="I859" s="234"/>
      <c r="J859" s="234"/>
      <c r="K859" s="234"/>
      <c r="L859" s="234"/>
      <c r="M859" s="234"/>
      <c r="N859" s="234"/>
      <c r="O859" s="234"/>
      <c r="P859" s="234"/>
      <c r="Q859" s="234"/>
      <c r="R859" s="234"/>
      <c r="S859" s="234"/>
      <c r="T859" s="234"/>
      <c r="U859" s="234"/>
      <c r="V859" s="234"/>
      <c r="W859" s="234"/>
      <c r="X859" s="234"/>
    </row>
    <row r="860" spans="1:24">
      <c r="A860" s="234"/>
      <c r="B860" s="234"/>
      <c r="C860" s="234"/>
      <c r="D860" s="239"/>
      <c r="E860" s="239"/>
      <c r="F860" s="239"/>
      <c r="G860" s="234"/>
      <c r="H860" s="234"/>
      <c r="I860" s="234"/>
      <c r="J860" s="234"/>
      <c r="K860" s="234"/>
      <c r="L860" s="234"/>
      <c r="M860" s="234"/>
      <c r="N860" s="234"/>
      <c r="O860" s="234"/>
      <c r="P860" s="234"/>
      <c r="Q860" s="234"/>
      <c r="R860" s="234"/>
      <c r="S860" s="234"/>
      <c r="T860" s="234"/>
      <c r="U860" s="234"/>
      <c r="V860" s="234"/>
      <c r="W860" s="234"/>
      <c r="X860" s="234"/>
    </row>
    <row r="861" spans="1:24">
      <c r="A861" s="234"/>
      <c r="B861" s="234"/>
      <c r="C861" s="234"/>
      <c r="D861" s="239"/>
      <c r="E861" s="239"/>
      <c r="F861" s="239"/>
      <c r="G861" s="234"/>
      <c r="H861" s="234"/>
      <c r="I861" s="234"/>
      <c r="J861" s="234"/>
      <c r="K861" s="234"/>
      <c r="L861" s="234"/>
      <c r="M861" s="234"/>
      <c r="N861" s="234"/>
      <c r="O861" s="234"/>
      <c r="P861" s="234"/>
      <c r="Q861" s="234"/>
      <c r="R861" s="234"/>
      <c r="S861" s="234"/>
      <c r="T861" s="234"/>
      <c r="U861" s="234"/>
      <c r="V861" s="234"/>
      <c r="W861" s="234"/>
      <c r="X861" s="234"/>
    </row>
    <row r="862" spans="1:24">
      <c r="A862" s="234"/>
      <c r="B862" s="234"/>
      <c r="C862" s="234"/>
      <c r="D862" s="239"/>
      <c r="E862" s="239"/>
      <c r="F862" s="239"/>
      <c r="G862" s="234"/>
      <c r="H862" s="234"/>
      <c r="I862" s="234"/>
      <c r="J862" s="234"/>
      <c r="K862" s="234"/>
      <c r="L862" s="234"/>
      <c r="M862" s="234"/>
      <c r="N862" s="234"/>
      <c r="O862" s="234"/>
      <c r="P862" s="234"/>
      <c r="Q862" s="234"/>
      <c r="R862" s="234"/>
      <c r="S862" s="234"/>
      <c r="T862" s="234"/>
      <c r="U862" s="234"/>
      <c r="V862" s="234"/>
      <c r="W862" s="234"/>
      <c r="X862" s="234"/>
    </row>
    <row r="863" spans="1:24">
      <c r="A863" s="234"/>
      <c r="B863" s="234"/>
      <c r="C863" s="234"/>
      <c r="D863" s="239"/>
      <c r="E863" s="239"/>
      <c r="F863" s="239"/>
      <c r="G863" s="234"/>
      <c r="H863" s="234"/>
      <c r="I863" s="234"/>
      <c r="J863" s="234"/>
      <c r="K863" s="234"/>
      <c r="L863" s="234"/>
      <c r="M863" s="234"/>
      <c r="N863" s="234"/>
      <c r="O863" s="234"/>
      <c r="P863" s="234"/>
      <c r="Q863" s="234"/>
      <c r="R863" s="234"/>
      <c r="S863" s="234"/>
      <c r="T863" s="234"/>
      <c r="U863" s="234"/>
      <c r="V863" s="234"/>
      <c r="W863" s="234"/>
      <c r="X863" s="234"/>
    </row>
    <row r="864" spans="1:24">
      <c r="A864" s="234"/>
      <c r="B864" s="234"/>
      <c r="C864" s="234"/>
      <c r="D864" s="239"/>
      <c r="E864" s="239"/>
      <c r="F864" s="239"/>
      <c r="G864" s="234"/>
      <c r="H864" s="234"/>
      <c r="I864" s="234"/>
      <c r="J864" s="234"/>
      <c r="K864" s="234"/>
      <c r="L864" s="234"/>
      <c r="M864" s="234"/>
      <c r="N864" s="234"/>
      <c r="O864" s="234"/>
      <c r="P864" s="234"/>
      <c r="Q864" s="234"/>
      <c r="R864" s="234"/>
      <c r="S864" s="234"/>
      <c r="T864" s="234"/>
      <c r="U864" s="234"/>
      <c r="V864" s="234"/>
      <c r="W864" s="234"/>
      <c r="X864" s="234"/>
    </row>
    <row r="865" spans="1:24">
      <c r="A865" s="234"/>
      <c r="B865" s="234"/>
      <c r="C865" s="234"/>
      <c r="D865" s="239"/>
      <c r="E865" s="239"/>
      <c r="F865" s="239"/>
      <c r="G865" s="234"/>
      <c r="H865" s="234"/>
      <c r="I865" s="234"/>
      <c r="J865" s="234"/>
      <c r="K865" s="234"/>
      <c r="L865" s="234"/>
      <c r="M865" s="234"/>
      <c r="N865" s="234"/>
      <c r="O865" s="234"/>
      <c r="P865" s="234"/>
      <c r="Q865" s="234"/>
      <c r="R865" s="234"/>
      <c r="S865" s="234"/>
      <c r="T865" s="234"/>
      <c r="U865" s="234"/>
      <c r="V865" s="234"/>
      <c r="W865" s="234"/>
      <c r="X865" s="234"/>
    </row>
    <row r="866" spans="1:24">
      <c r="A866" s="234"/>
      <c r="B866" s="234"/>
      <c r="C866" s="234"/>
      <c r="D866" s="239"/>
      <c r="E866" s="239"/>
      <c r="F866" s="239"/>
      <c r="G866" s="234"/>
      <c r="H866" s="234"/>
      <c r="I866" s="234"/>
      <c r="J866" s="234"/>
      <c r="K866" s="234"/>
      <c r="L866" s="234"/>
      <c r="M866" s="234"/>
      <c r="N866" s="234"/>
      <c r="O866" s="234"/>
      <c r="P866" s="234"/>
      <c r="Q866" s="234"/>
      <c r="R866" s="234"/>
      <c r="S866" s="234"/>
      <c r="T866" s="234"/>
      <c r="U866" s="234"/>
      <c r="V866" s="234"/>
      <c r="W866" s="234"/>
      <c r="X866" s="234"/>
    </row>
    <row r="867" spans="1:24">
      <c r="A867" s="234"/>
      <c r="B867" s="234"/>
      <c r="C867" s="234"/>
      <c r="D867" s="239"/>
      <c r="E867" s="239"/>
      <c r="F867" s="239"/>
      <c r="G867" s="234"/>
      <c r="H867" s="234"/>
      <c r="I867" s="234"/>
      <c r="J867" s="234"/>
      <c r="K867" s="234"/>
      <c r="L867" s="234"/>
      <c r="M867" s="234"/>
      <c r="N867" s="234"/>
      <c r="O867" s="234"/>
      <c r="P867" s="234"/>
      <c r="Q867" s="234"/>
      <c r="R867" s="234"/>
      <c r="S867" s="234"/>
      <c r="T867" s="234"/>
      <c r="U867" s="234"/>
      <c r="V867" s="234"/>
      <c r="W867" s="234"/>
      <c r="X867" s="234"/>
    </row>
    <row r="868" spans="1:24">
      <c r="A868" s="234"/>
      <c r="B868" s="234"/>
      <c r="C868" s="234"/>
      <c r="D868" s="239"/>
      <c r="E868" s="239"/>
      <c r="F868" s="239"/>
      <c r="G868" s="234"/>
      <c r="H868" s="234"/>
      <c r="I868" s="234"/>
      <c r="J868" s="234"/>
      <c r="K868" s="234"/>
      <c r="L868" s="234"/>
      <c r="M868" s="234"/>
      <c r="N868" s="234"/>
      <c r="O868" s="234"/>
      <c r="P868" s="234"/>
      <c r="Q868" s="234"/>
      <c r="R868" s="234"/>
      <c r="S868" s="234"/>
      <c r="T868" s="234"/>
      <c r="U868" s="234"/>
      <c r="V868" s="234"/>
      <c r="W868" s="234"/>
      <c r="X868" s="234"/>
    </row>
    <row r="869" spans="1:24">
      <c r="A869" s="234"/>
      <c r="B869" s="234"/>
      <c r="C869" s="234"/>
      <c r="D869" s="239"/>
      <c r="E869" s="239"/>
      <c r="F869" s="239"/>
      <c r="G869" s="234"/>
      <c r="H869" s="234"/>
      <c r="I869" s="234"/>
      <c r="J869" s="234"/>
      <c r="K869" s="234"/>
      <c r="L869" s="234"/>
      <c r="M869" s="234"/>
      <c r="N869" s="234"/>
      <c r="O869" s="234"/>
      <c r="P869" s="234"/>
      <c r="Q869" s="234"/>
      <c r="R869" s="234"/>
      <c r="S869" s="234"/>
      <c r="T869" s="234"/>
      <c r="U869" s="234"/>
      <c r="V869" s="234"/>
      <c r="W869" s="234"/>
      <c r="X869" s="234"/>
    </row>
    <row r="870" spans="1:24">
      <c r="A870" s="234"/>
      <c r="B870" s="234"/>
      <c r="C870" s="234"/>
      <c r="D870" s="239"/>
      <c r="E870" s="239"/>
      <c r="F870" s="239"/>
      <c r="G870" s="234"/>
      <c r="H870" s="234"/>
      <c r="I870" s="234"/>
      <c r="J870" s="234"/>
      <c r="K870" s="234"/>
      <c r="L870" s="234"/>
      <c r="M870" s="234"/>
      <c r="N870" s="234"/>
      <c r="O870" s="234"/>
      <c r="P870" s="234"/>
      <c r="Q870" s="234"/>
      <c r="R870" s="234"/>
      <c r="S870" s="234"/>
      <c r="T870" s="234"/>
      <c r="U870" s="234"/>
      <c r="V870" s="234"/>
      <c r="W870" s="234"/>
      <c r="X870" s="234"/>
    </row>
    <row r="871" spans="1:24">
      <c r="A871" s="234"/>
      <c r="B871" s="234"/>
      <c r="C871" s="234"/>
      <c r="D871" s="239"/>
      <c r="E871" s="239"/>
      <c r="F871" s="239"/>
      <c r="G871" s="234"/>
      <c r="H871" s="234"/>
      <c r="I871" s="234"/>
      <c r="J871" s="234"/>
      <c r="K871" s="234"/>
      <c r="L871" s="234"/>
      <c r="M871" s="234"/>
      <c r="N871" s="234"/>
      <c r="O871" s="234"/>
      <c r="P871" s="234"/>
      <c r="Q871" s="234"/>
      <c r="R871" s="234"/>
      <c r="S871" s="234"/>
      <c r="T871" s="234"/>
      <c r="U871" s="234"/>
      <c r="V871" s="234"/>
      <c r="W871" s="234"/>
      <c r="X871" s="234"/>
    </row>
    <row r="872" spans="1:24">
      <c r="A872" s="234"/>
      <c r="B872" s="234"/>
      <c r="C872" s="234"/>
      <c r="D872" s="239"/>
      <c r="E872" s="239"/>
      <c r="F872" s="239"/>
      <c r="G872" s="234"/>
      <c r="H872" s="234"/>
      <c r="I872" s="234"/>
      <c r="J872" s="234"/>
      <c r="K872" s="234"/>
      <c r="L872" s="234"/>
      <c r="M872" s="234"/>
      <c r="N872" s="234"/>
      <c r="O872" s="234"/>
      <c r="P872" s="234"/>
      <c r="Q872" s="234"/>
      <c r="R872" s="234"/>
      <c r="S872" s="234"/>
      <c r="T872" s="234"/>
      <c r="U872" s="234"/>
      <c r="V872" s="234"/>
      <c r="W872" s="234"/>
      <c r="X872" s="234"/>
    </row>
    <row r="873" spans="1:24">
      <c r="A873" s="234"/>
      <c r="B873" s="234"/>
      <c r="C873" s="234"/>
      <c r="D873" s="239"/>
      <c r="E873" s="239"/>
      <c r="F873" s="239"/>
      <c r="G873" s="234"/>
      <c r="H873" s="234"/>
      <c r="I873" s="234"/>
      <c r="J873" s="234"/>
      <c r="K873" s="234"/>
      <c r="L873" s="234"/>
      <c r="M873" s="234"/>
      <c r="N873" s="234"/>
      <c r="O873" s="234"/>
      <c r="P873" s="234"/>
      <c r="Q873" s="234"/>
      <c r="R873" s="234"/>
      <c r="S873" s="234"/>
      <c r="T873" s="234"/>
      <c r="U873" s="234"/>
      <c r="V873" s="234"/>
      <c r="W873" s="234"/>
      <c r="X873" s="234"/>
    </row>
    <row r="874" spans="1:24">
      <c r="A874" s="234"/>
      <c r="B874" s="234"/>
      <c r="C874" s="234"/>
      <c r="D874" s="239"/>
      <c r="E874" s="239"/>
      <c r="F874" s="239"/>
      <c r="G874" s="234"/>
      <c r="H874" s="234"/>
      <c r="I874" s="234"/>
      <c r="J874" s="234"/>
      <c r="K874" s="234"/>
      <c r="L874" s="234"/>
      <c r="M874" s="234"/>
      <c r="N874" s="234"/>
      <c r="O874" s="234"/>
      <c r="P874" s="234"/>
      <c r="Q874" s="234"/>
      <c r="R874" s="234"/>
      <c r="S874" s="234"/>
      <c r="T874" s="234"/>
      <c r="U874" s="234"/>
      <c r="V874" s="234"/>
      <c r="W874" s="234"/>
      <c r="X874" s="234"/>
    </row>
    <row r="875" spans="1:24">
      <c r="A875" s="234"/>
      <c r="B875" s="234"/>
      <c r="C875" s="234"/>
      <c r="D875" s="239"/>
      <c r="E875" s="239"/>
      <c r="F875" s="239"/>
      <c r="G875" s="234"/>
      <c r="H875" s="234"/>
      <c r="I875" s="234"/>
      <c r="J875" s="234"/>
      <c r="K875" s="234"/>
      <c r="L875" s="234"/>
      <c r="M875" s="234"/>
      <c r="N875" s="234"/>
      <c r="O875" s="234"/>
      <c r="P875" s="234"/>
      <c r="Q875" s="234"/>
      <c r="R875" s="234"/>
      <c r="S875" s="234"/>
      <c r="T875" s="234"/>
      <c r="U875" s="234"/>
      <c r="V875" s="234"/>
      <c r="W875" s="234"/>
      <c r="X875" s="234"/>
    </row>
    <row r="876" spans="1:24">
      <c r="A876" s="234"/>
      <c r="B876" s="234"/>
      <c r="C876" s="234"/>
      <c r="D876" s="239"/>
      <c r="E876" s="239"/>
      <c r="F876" s="239"/>
      <c r="G876" s="234"/>
      <c r="H876" s="234"/>
      <c r="I876" s="234"/>
      <c r="J876" s="234"/>
      <c r="K876" s="234"/>
      <c r="L876" s="234"/>
      <c r="M876" s="234"/>
      <c r="N876" s="234"/>
      <c r="O876" s="234"/>
      <c r="P876" s="234"/>
      <c r="Q876" s="234"/>
      <c r="R876" s="234"/>
      <c r="S876" s="234"/>
      <c r="T876" s="234"/>
      <c r="U876" s="234"/>
      <c r="V876" s="234"/>
      <c r="W876" s="234"/>
      <c r="X876" s="234"/>
    </row>
    <row r="877" spans="1:24">
      <c r="A877" s="234"/>
      <c r="B877" s="234"/>
      <c r="C877" s="234"/>
      <c r="D877" s="239"/>
      <c r="E877" s="239"/>
      <c r="F877" s="239"/>
      <c r="G877" s="234"/>
      <c r="H877" s="234"/>
      <c r="I877" s="234"/>
      <c r="J877" s="234"/>
      <c r="K877" s="234"/>
      <c r="L877" s="234"/>
      <c r="M877" s="234"/>
      <c r="N877" s="234"/>
      <c r="O877" s="234"/>
      <c r="P877" s="234"/>
      <c r="Q877" s="234"/>
      <c r="R877" s="234"/>
      <c r="S877" s="234"/>
      <c r="T877" s="234"/>
      <c r="U877" s="234"/>
      <c r="V877" s="234"/>
      <c r="W877" s="234"/>
      <c r="X877" s="234"/>
    </row>
    <row r="878" spans="1:24">
      <c r="A878" s="234"/>
      <c r="B878" s="234"/>
      <c r="C878" s="234"/>
      <c r="D878" s="239"/>
      <c r="E878" s="239"/>
      <c r="F878" s="239"/>
      <c r="G878" s="234"/>
      <c r="H878" s="234"/>
      <c r="I878" s="234"/>
      <c r="J878" s="234"/>
      <c r="K878" s="234"/>
      <c r="L878" s="234"/>
      <c r="M878" s="234"/>
      <c r="N878" s="234"/>
      <c r="O878" s="234"/>
      <c r="P878" s="234"/>
      <c r="Q878" s="234"/>
      <c r="R878" s="234"/>
      <c r="S878" s="234"/>
      <c r="T878" s="234"/>
      <c r="U878" s="234"/>
      <c r="V878" s="234"/>
      <c r="W878" s="234"/>
      <c r="X878" s="234"/>
    </row>
    <row r="879" spans="1:24">
      <c r="A879" s="234"/>
      <c r="B879" s="234"/>
      <c r="C879" s="234"/>
      <c r="D879" s="239"/>
      <c r="E879" s="239"/>
      <c r="F879" s="239"/>
      <c r="G879" s="234"/>
      <c r="H879" s="234"/>
      <c r="I879" s="234"/>
      <c r="J879" s="234"/>
      <c r="K879" s="234"/>
      <c r="L879" s="234"/>
      <c r="M879" s="234"/>
      <c r="N879" s="234"/>
      <c r="O879" s="234"/>
      <c r="P879" s="234"/>
      <c r="Q879" s="234"/>
      <c r="R879" s="234"/>
      <c r="S879" s="234"/>
      <c r="T879" s="234"/>
      <c r="U879" s="234"/>
      <c r="V879" s="234"/>
      <c r="W879" s="234"/>
      <c r="X879" s="234"/>
    </row>
    <row r="880" spans="1:24">
      <c r="A880" s="234"/>
      <c r="B880" s="234"/>
      <c r="C880" s="234"/>
      <c r="D880" s="239"/>
      <c r="E880" s="239"/>
      <c r="F880" s="239"/>
      <c r="G880" s="234"/>
      <c r="H880" s="234"/>
      <c r="I880" s="234"/>
      <c r="J880" s="234"/>
      <c r="K880" s="234"/>
      <c r="L880" s="234"/>
      <c r="M880" s="234"/>
      <c r="N880" s="234"/>
      <c r="O880" s="234"/>
      <c r="P880" s="234"/>
      <c r="Q880" s="234"/>
      <c r="R880" s="234"/>
      <c r="S880" s="234"/>
      <c r="T880" s="234"/>
      <c r="U880" s="234"/>
      <c r="V880" s="234"/>
      <c r="W880" s="234"/>
      <c r="X880" s="234"/>
    </row>
    <row r="881" spans="1:24">
      <c r="A881" s="234"/>
      <c r="B881" s="234"/>
      <c r="C881" s="234"/>
      <c r="D881" s="239"/>
      <c r="E881" s="239"/>
      <c r="F881" s="239"/>
      <c r="G881" s="234"/>
      <c r="H881" s="234"/>
      <c r="I881" s="234"/>
      <c r="J881" s="234"/>
      <c r="K881" s="234"/>
      <c r="L881" s="234"/>
      <c r="M881" s="234"/>
      <c r="N881" s="234"/>
      <c r="O881" s="234"/>
      <c r="P881" s="234"/>
      <c r="Q881" s="234"/>
      <c r="R881" s="234"/>
      <c r="S881" s="234"/>
      <c r="T881" s="234"/>
      <c r="U881" s="234"/>
      <c r="V881" s="234"/>
      <c r="W881" s="234"/>
      <c r="X881" s="234"/>
    </row>
    <row r="882" spans="1:24">
      <c r="A882" s="234"/>
      <c r="B882" s="234"/>
      <c r="C882" s="234"/>
      <c r="D882" s="239"/>
      <c r="E882" s="239"/>
      <c r="F882" s="239"/>
      <c r="G882" s="234"/>
      <c r="H882" s="234"/>
      <c r="I882" s="234"/>
      <c r="J882" s="234"/>
      <c r="K882" s="234"/>
      <c r="L882" s="234"/>
      <c r="M882" s="234"/>
      <c r="N882" s="234"/>
      <c r="O882" s="234"/>
      <c r="P882" s="234"/>
      <c r="Q882" s="234"/>
      <c r="R882" s="234"/>
      <c r="S882" s="234"/>
      <c r="T882" s="234"/>
      <c r="U882" s="234"/>
      <c r="V882" s="234"/>
      <c r="W882" s="234"/>
      <c r="X882" s="234"/>
    </row>
    <row r="883" spans="1:24">
      <c r="A883" s="234"/>
      <c r="B883" s="234"/>
      <c r="C883" s="234"/>
      <c r="D883" s="239"/>
      <c r="E883" s="239"/>
      <c r="F883" s="239"/>
      <c r="G883" s="234"/>
      <c r="H883" s="234"/>
      <c r="I883" s="234"/>
      <c r="J883" s="234"/>
      <c r="K883" s="234"/>
      <c r="L883" s="234"/>
      <c r="M883" s="234"/>
      <c r="N883" s="234"/>
      <c r="O883" s="234"/>
      <c r="P883" s="234"/>
      <c r="Q883" s="234"/>
      <c r="R883" s="234"/>
      <c r="S883" s="234"/>
      <c r="T883" s="234"/>
      <c r="U883" s="234"/>
      <c r="V883" s="234"/>
      <c r="W883" s="234"/>
      <c r="X883" s="234"/>
    </row>
    <row r="884" spans="1:24">
      <c r="A884" s="234"/>
      <c r="B884" s="234"/>
      <c r="C884" s="234"/>
      <c r="D884" s="239"/>
      <c r="E884" s="239"/>
      <c r="F884" s="239"/>
      <c r="G884" s="234"/>
      <c r="H884" s="234"/>
      <c r="I884" s="234"/>
      <c r="J884" s="234"/>
      <c r="K884" s="234"/>
      <c r="L884" s="234"/>
      <c r="M884" s="234"/>
      <c r="N884" s="234"/>
      <c r="O884" s="234"/>
      <c r="P884" s="234"/>
      <c r="Q884" s="234"/>
      <c r="R884" s="234"/>
      <c r="S884" s="234"/>
      <c r="T884" s="234"/>
      <c r="U884" s="234"/>
      <c r="V884" s="234"/>
      <c r="W884" s="234"/>
      <c r="X884" s="234"/>
    </row>
    <row r="885" spans="1:24">
      <c r="A885" s="234"/>
      <c r="B885" s="234"/>
      <c r="C885" s="234"/>
      <c r="D885" s="239"/>
      <c r="E885" s="239"/>
      <c r="F885" s="239"/>
      <c r="G885" s="234"/>
      <c r="H885" s="234"/>
      <c r="I885" s="234"/>
      <c r="J885" s="234"/>
      <c r="K885" s="234"/>
      <c r="L885" s="234"/>
      <c r="M885" s="234"/>
      <c r="N885" s="234"/>
      <c r="O885" s="234"/>
      <c r="P885" s="234"/>
      <c r="Q885" s="234"/>
      <c r="R885" s="234"/>
      <c r="S885" s="234"/>
      <c r="T885" s="234"/>
      <c r="U885" s="234"/>
      <c r="V885" s="234"/>
      <c r="W885" s="234"/>
      <c r="X885" s="234"/>
    </row>
    <row r="886" spans="1:24">
      <c r="A886" s="234"/>
      <c r="B886" s="234"/>
      <c r="C886" s="234"/>
      <c r="D886" s="239"/>
      <c r="E886" s="239"/>
      <c r="F886" s="239"/>
      <c r="G886" s="234"/>
      <c r="H886" s="234"/>
      <c r="I886" s="234"/>
      <c r="J886" s="234"/>
      <c r="K886" s="234"/>
      <c r="L886" s="234"/>
      <c r="M886" s="234"/>
      <c r="N886" s="234"/>
      <c r="O886" s="234"/>
      <c r="P886" s="234"/>
      <c r="Q886" s="234"/>
      <c r="R886" s="234"/>
      <c r="S886" s="234"/>
      <c r="T886" s="234"/>
      <c r="U886" s="234"/>
      <c r="V886" s="234"/>
      <c r="W886" s="234"/>
      <c r="X886" s="234"/>
    </row>
    <row r="887" spans="1:24">
      <c r="A887" s="234"/>
      <c r="B887" s="234"/>
      <c r="C887" s="234"/>
      <c r="D887" s="239"/>
      <c r="E887" s="239"/>
      <c r="F887" s="239"/>
      <c r="G887" s="234"/>
      <c r="H887" s="234"/>
      <c r="I887" s="234"/>
      <c r="J887" s="234"/>
      <c r="K887" s="234"/>
      <c r="L887" s="234"/>
      <c r="M887" s="234"/>
      <c r="N887" s="234"/>
      <c r="O887" s="234"/>
      <c r="P887" s="234"/>
      <c r="Q887" s="234"/>
      <c r="R887" s="234"/>
      <c r="S887" s="234"/>
      <c r="T887" s="234"/>
      <c r="U887" s="234"/>
      <c r="V887" s="234"/>
      <c r="W887" s="234"/>
      <c r="X887" s="234"/>
    </row>
    <row r="888" spans="1:24">
      <c r="A888" s="234"/>
      <c r="B888" s="234"/>
      <c r="C888" s="234"/>
      <c r="D888" s="239"/>
      <c r="E888" s="239"/>
      <c r="F888" s="239"/>
      <c r="G888" s="234"/>
      <c r="H888" s="234"/>
      <c r="I888" s="234"/>
      <c r="J888" s="234"/>
      <c r="K888" s="234"/>
      <c r="L888" s="234"/>
      <c r="M888" s="234"/>
      <c r="N888" s="234"/>
      <c r="O888" s="234"/>
      <c r="P888" s="234"/>
      <c r="Q888" s="234"/>
      <c r="R888" s="234"/>
      <c r="S888" s="234"/>
      <c r="T888" s="234"/>
      <c r="U888" s="234"/>
      <c r="V888" s="234"/>
      <c r="W888" s="234"/>
      <c r="X888" s="234"/>
    </row>
    <row r="889" spans="1:24">
      <c r="A889" s="234"/>
      <c r="B889" s="234"/>
      <c r="C889" s="234"/>
      <c r="D889" s="239"/>
      <c r="E889" s="239"/>
      <c r="F889" s="239"/>
      <c r="G889" s="234"/>
      <c r="H889" s="234"/>
      <c r="I889" s="234"/>
      <c r="J889" s="234"/>
      <c r="K889" s="234"/>
      <c r="L889" s="234"/>
      <c r="M889" s="234"/>
      <c r="N889" s="234"/>
      <c r="O889" s="234"/>
      <c r="P889" s="234"/>
      <c r="Q889" s="234"/>
      <c r="R889" s="234"/>
      <c r="S889" s="234"/>
      <c r="T889" s="234"/>
      <c r="U889" s="234"/>
      <c r="V889" s="234"/>
      <c r="W889" s="234"/>
      <c r="X889" s="234"/>
    </row>
    <row r="890" spans="1:24">
      <c r="A890" s="234"/>
      <c r="B890" s="234"/>
      <c r="C890" s="234"/>
      <c r="D890" s="239"/>
      <c r="E890" s="239"/>
      <c r="F890" s="239"/>
      <c r="G890" s="234"/>
      <c r="H890" s="234"/>
      <c r="I890" s="234"/>
      <c r="J890" s="234"/>
      <c r="K890" s="234"/>
      <c r="L890" s="234"/>
      <c r="M890" s="234"/>
      <c r="N890" s="234"/>
      <c r="O890" s="234"/>
      <c r="P890" s="234"/>
      <c r="Q890" s="234"/>
      <c r="R890" s="234"/>
      <c r="S890" s="234"/>
      <c r="T890" s="234"/>
      <c r="U890" s="234"/>
      <c r="V890" s="234"/>
      <c r="W890" s="234"/>
      <c r="X890" s="234"/>
    </row>
    <row r="891" spans="1:24">
      <c r="A891" s="234"/>
      <c r="B891" s="234"/>
      <c r="C891" s="234"/>
      <c r="D891" s="239"/>
      <c r="E891" s="239"/>
      <c r="F891" s="239"/>
      <c r="G891" s="234"/>
      <c r="H891" s="234"/>
      <c r="I891" s="234"/>
      <c r="J891" s="234"/>
      <c r="K891" s="234"/>
      <c r="L891" s="234"/>
      <c r="M891" s="234"/>
      <c r="N891" s="234"/>
      <c r="O891" s="234"/>
      <c r="P891" s="234"/>
      <c r="Q891" s="234"/>
      <c r="R891" s="234"/>
      <c r="S891" s="234"/>
      <c r="T891" s="234"/>
      <c r="U891" s="234"/>
      <c r="V891" s="234"/>
      <c r="W891" s="234"/>
      <c r="X891" s="234"/>
    </row>
    <row r="892" spans="1:24">
      <c r="A892" s="234"/>
      <c r="B892" s="234"/>
      <c r="C892" s="234"/>
      <c r="D892" s="239"/>
      <c r="E892" s="239"/>
      <c r="F892" s="239"/>
      <c r="G892" s="234"/>
      <c r="H892" s="234"/>
      <c r="I892" s="234"/>
      <c r="J892" s="234"/>
      <c r="K892" s="234"/>
      <c r="L892" s="234"/>
      <c r="M892" s="234"/>
      <c r="N892" s="234"/>
      <c r="O892" s="234"/>
      <c r="P892" s="234"/>
      <c r="Q892" s="234"/>
      <c r="R892" s="234"/>
      <c r="S892" s="234"/>
      <c r="T892" s="234"/>
      <c r="U892" s="234"/>
      <c r="V892" s="234"/>
      <c r="W892" s="234"/>
      <c r="X892" s="234"/>
    </row>
    <row r="893" spans="1:24">
      <c r="A893" s="234"/>
      <c r="B893" s="234"/>
      <c r="C893" s="234"/>
      <c r="D893" s="239"/>
      <c r="E893" s="239"/>
      <c r="F893" s="239"/>
      <c r="G893" s="234"/>
      <c r="H893" s="234"/>
      <c r="I893" s="234"/>
      <c r="J893" s="234"/>
      <c r="K893" s="234"/>
      <c r="L893" s="234"/>
      <c r="M893" s="234"/>
      <c r="N893" s="234"/>
      <c r="O893" s="234"/>
      <c r="P893" s="234"/>
      <c r="Q893" s="234"/>
      <c r="R893" s="234"/>
      <c r="S893" s="234"/>
      <c r="T893" s="234"/>
      <c r="U893" s="234"/>
      <c r="V893" s="234"/>
      <c r="W893" s="234"/>
      <c r="X893" s="234"/>
    </row>
    <row r="894" spans="1:24">
      <c r="A894" s="234"/>
      <c r="B894" s="234"/>
      <c r="C894" s="234"/>
      <c r="D894" s="239"/>
      <c r="E894" s="239"/>
      <c r="F894" s="239"/>
      <c r="G894" s="234"/>
      <c r="H894" s="234"/>
      <c r="I894" s="234"/>
      <c r="J894" s="234"/>
      <c r="K894" s="234"/>
      <c r="L894" s="234"/>
      <c r="M894" s="234"/>
      <c r="N894" s="234"/>
      <c r="O894" s="234"/>
      <c r="P894" s="234"/>
      <c r="Q894" s="234"/>
      <c r="R894" s="234"/>
      <c r="S894" s="234"/>
      <c r="T894" s="234"/>
      <c r="U894" s="234"/>
      <c r="V894" s="234"/>
      <c r="W894" s="234"/>
      <c r="X894" s="234"/>
    </row>
    <row r="895" spans="1:24">
      <c r="A895" s="234"/>
      <c r="B895" s="234"/>
      <c r="C895" s="234"/>
      <c r="D895" s="239"/>
      <c r="E895" s="239"/>
      <c r="F895" s="239"/>
      <c r="G895" s="234"/>
      <c r="H895" s="234"/>
      <c r="I895" s="234"/>
      <c r="J895" s="234"/>
      <c r="K895" s="234"/>
      <c r="L895" s="234"/>
      <c r="M895" s="234"/>
      <c r="N895" s="234"/>
      <c r="O895" s="234"/>
      <c r="P895" s="234"/>
      <c r="Q895" s="234"/>
      <c r="R895" s="234"/>
      <c r="S895" s="234"/>
      <c r="T895" s="234"/>
      <c r="U895" s="234"/>
      <c r="V895" s="234"/>
      <c r="W895" s="234"/>
      <c r="X895" s="234"/>
    </row>
    <row r="896" spans="1:24">
      <c r="A896" s="234"/>
      <c r="B896" s="234"/>
      <c r="C896" s="234"/>
      <c r="D896" s="239"/>
      <c r="E896" s="239"/>
      <c r="F896" s="239"/>
      <c r="G896" s="234"/>
      <c r="H896" s="234"/>
      <c r="I896" s="234"/>
      <c r="J896" s="234"/>
      <c r="K896" s="234"/>
      <c r="L896" s="234"/>
      <c r="M896" s="234"/>
      <c r="N896" s="234"/>
      <c r="O896" s="234"/>
      <c r="P896" s="234"/>
      <c r="Q896" s="234"/>
      <c r="R896" s="234"/>
      <c r="S896" s="234"/>
      <c r="T896" s="234"/>
      <c r="U896" s="234"/>
      <c r="V896" s="234"/>
      <c r="W896" s="234"/>
      <c r="X896" s="234"/>
    </row>
    <row r="897" spans="1:24">
      <c r="A897" s="234"/>
      <c r="B897" s="234"/>
      <c r="C897" s="234"/>
      <c r="D897" s="239"/>
      <c r="E897" s="239"/>
      <c r="F897" s="239"/>
      <c r="G897" s="234"/>
      <c r="H897" s="234"/>
      <c r="I897" s="234"/>
      <c r="J897" s="234"/>
      <c r="K897" s="234"/>
      <c r="L897" s="234"/>
      <c r="M897" s="234"/>
      <c r="N897" s="234"/>
      <c r="O897" s="234"/>
      <c r="P897" s="234"/>
      <c r="Q897" s="234"/>
      <c r="R897" s="234"/>
      <c r="S897" s="234"/>
      <c r="T897" s="234"/>
      <c r="U897" s="234"/>
      <c r="V897" s="234"/>
      <c r="W897" s="234"/>
      <c r="X897" s="234"/>
    </row>
    <row r="898" spans="1:24">
      <c r="A898" s="234"/>
      <c r="B898" s="234"/>
      <c r="C898" s="234"/>
      <c r="D898" s="239"/>
      <c r="E898" s="239"/>
      <c r="F898" s="239"/>
      <c r="G898" s="234"/>
      <c r="H898" s="234"/>
      <c r="I898" s="234"/>
      <c r="J898" s="234"/>
      <c r="K898" s="234"/>
      <c r="L898" s="234"/>
      <c r="M898" s="234"/>
      <c r="N898" s="234"/>
      <c r="O898" s="234"/>
      <c r="P898" s="234"/>
      <c r="Q898" s="234"/>
      <c r="R898" s="234"/>
      <c r="S898" s="234"/>
      <c r="T898" s="234"/>
      <c r="U898" s="234"/>
      <c r="V898" s="234"/>
      <c r="W898" s="234"/>
      <c r="X898" s="234"/>
    </row>
    <row r="899" spans="1:24">
      <c r="A899" s="234"/>
      <c r="B899" s="234"/>
      <c r="C899" s="234"/>
      <c r="D899" s="239"/>
      <c r="E899" s="239"/>
      <c r="F899" s="239"/>
      <c r="G899" s="234"/>
      <c r="H899" s="234"/>
      <c r="I899" s="234"/>
      <c r="J899" s="234"/>
      <c r="K899" s="234"/>
      <c r="L899" s="234"/>
      <c r="M899" s="234"/>
      <c r="N899" s="234"/>
      <c r="O899" s="234"/>
      <c r="P899" s="234"/>
      <c r="Q899" s="234"/>
      <c r="R899" s="234"/>
      <c r="S899" s="234"/>
      <c r="T899" s="234"/>
      <c r="U899" s="234"/>
      <c r="V899" s="234"/>
      <c r="W899" s="234"/>
      <c r="X899" s="234"/>
    </row>
    <row r="900" spans="1:24">
      <c r="A900" s="234"/>
      <c r="B900" s="234"/>
      <c r="C900" s="234"/>
      <c r="D900" s="239"/>
      <c r="E900" s="239"/>
      <c r="F900" s="239"/>
      <c r="G900" s="234"/>
      <c r="H900" s="234"/>
      <c r="I900" s="234"/>
      <c r="J900" s="234"/>
      <c r="K900" s="234"/>
      <c r="L900" s="234"/>
      <c r="M900" s="234"/>
      <c r="N900" s="234"/>
      <c r="O900" s="234"/>
      <c r="P900" s="234"/>
      <c r="Q900" s="234"/>
      <c r="R900" s="234"/>
      <c r="S900" s="234"/>
      <c r="T900" s="234"/>
      <c r="U900" s="234"/>
      <c r="V900" s="234"/>
      <c r="W900" s="234"/>
      <c r="X900" s="234"/>
    </row>
    <row r="901" spans="1:24">
      <c r="A901" s="234"/>
      <c r="B901" s="234"/>
      <c r="C901" s="234"/>
      <c r="D901" s="239"/>
      <c r="E901" s="239"/>
      <c r="F901" s="239"/>
      <c r="G901" s="234"/>
      <c r="H901" s="234"/>
      <c r="I901" s="234"/>
      <c r="J901" s="234"/>
      <c r="K901" s="234"/>
      <c r="L901" s="234"/>
      <c r="M901" s="234"/>
      <c r="N901" s="234"/>
      <c r="O901" s="234"/>
      <c r="P901" s="234"/>
      <c r="Q901" s="234"/>
      <c r="R901" s="234"/>
      <c r="S901" s="234"/>
      <c r="T901" s="234"/>
      <c r="U901" s="234"/>
      <c r="V901" s="234"/>
      <c r="W901" s="234"/>
      <c r="X901" s="234"/>
    </row>
    <row r="902" spans="1:24">
      <c r="A902" s="234"/>
      <c r="B902" s="234"/>
      <c r="C902" s="234"/>
      <c r="D902" s="239"/>
      <c r="E902" s="239"/>
      <c r="F902" s="239"/>
      <c r="G902" s="234"/>
      <c r="H902" s="234"/>
      <c r="I902" s="234"/>
      <c r="J902" s="234"/>
      <c r="K902" s="234"/>
      <c r="L902" s="234"/>
      <c r="M902" s="234"/>
      <c r="N902" s="234"/>
      <c r="O902" s="234"/>
      <c r="P902" s="234"/>
      <c r="Q902" s="234"/>
      <c r="R902" s="234"/>
      <c r="S902" s="234"/>
      <c r="T902" s="234"/>
      <c r="U902" s="234"/>
      <c r="V902" s="234"/>
      <c r="W902" s="234"/>
      <c r="X902" s="234"/>
    </row>
    <row r="903" spans="1:24">
      <c r="A903" s="234"/>
      <c r="B903" s="234"/>
      <c r="C903" s="234"/>
      <c r="D903" s="239"/>
      <c r="E903" s="239"/>
      <c r="F903" s="239"/>
      <c r="G903" s="234"/>
      <c r="H903" s="234"/>
      <c r="I903" s="234"/>
      <c r="J903" s="234"/>
      <c r="K903" s="234"/>
      <c r="L903" s="234"/>
      <c r="M903" s="234"/>
      <c r="N903" s="234"/>
      <c r="O903" s="234"/>
      <c r="P903" s="234"/>
      <c r="Q903" s="234"/>
      <c r="R903" s="234"/>
      <c r="S903" s="234"/>
      <c r="T903" s="234"/>
      <c r="U903" s="234"/>
      <c r="V903" s="234"/>
      <c r="W903" s="234"/>
      <c r="X903" s="234"/>
    </row>
    <row r="904" spans="1:24">
      <c r="A904" s="234"/>
      <c r="B904" s="234"/>
      <c r="C904" s="234"/>
      <c r="D904" s="239"/>
      <c r="E904" s="239"/>
      <c r="F904" s="239"/>
      <c r="G904" s="234"/>
      <c r="H904" s="234"/>
      <c r="I904" s="234"/>
      <c r="J904" s="234"/>
      <c r="K904" s="234"/>
      <c r="L904" s="234"/>
      <c r="M904" s="234"/>
      <c r="N904" s="234"/>
      <c r="O904" s="234"/>
      <c r="P904" s="234"/>
      <c r="Q904" s="234"/>
      <c r="R904" s="234"/>
      <c r="S904" s="234"/>
      <c r="T904" s="234"/>
      <c r="U904" s="234"/>
      <c r="V904" s="234"/>
      <c r="W904" s="234"/>
      <c r="X904" s="234"/>
    </row>
    <row r="905" spans="1:24">
      <c r="A905" s="234"/>
      <c r="B905" s="234"/>
      <c r="C905" s="234"/>
      <c r="D905" s="239"/>
      <c r="E905" s="239"/>
      <c r="F905" s="239"/>
      <c r="G905" s="234"/>
      <c r="H905" s="234"/>
      <c r="I905" s="234"/>
      <c r="J905" s="234"/>
      <c r="K905" s="234"/>
      <c r="L905" s="234"/>
      <c r="M905" s="234"/>
      <c r="N905" s="234"/>
      <c r="O905" s="234"/>
      <c r="P905" s="234"/>
      <c r="Q905" s="234"/>
      <c r="R905" s="234"/>
      <c r="S905" s="234"/>
      <c r="T905" s="234"/>
      <c r="U905" s="234"/>
      <c r="V905" s="234"/>
      <c r="W905" s="234"/>
      <c r="X905" s="234"/>
    </row>
    <row r="906" spans="1:24">
      <c r="A906" s="234"/>
      <c r="B906" s="234"/>
      <c r="C906" s="234"/>
      <c r="D906" s="239"/>
      <c r="E906" s="239"/>
      <c r="F906" s="239"/>
      <c r="G906" s="234"/>
      <c r="H906" s="234"/>
      <c r="I906" s="234"/>
      <c r="J906" s="234"/>
      <c r="K906" s="234"/>
      <c r="L906" s="234"/>
      <c r="M906" s="234"/>
      <c r="N906" s="234"/>
      <c r="O906" s="234"/>
      <c r="P906" s="234"/>
      <c r="Q906" s="234"/>
      <c r="R906" s="234"/>
      <c r="S906" s="234"/>
      <c r="T906" s="234"/>
      <c r="U906" s="234"/>
      <c r="V906" s="234"/>
      <c r="W906" s="234"/>
      <c r="X906" s="234"/>
    </row>
    <row r="907" spans="1:24">
      <c r="A907" s="234"/>
      <c r="B907" s="234"/>
      <c r="C907" s="234"/>
      <c r="D907" s="239"/>
      <c r="E907" s="239"/>
      <c r="F907" s="239"/>
      <c r="G907" s="234"/>
      <c r="H907" s="234"/>
      <c r="I907" s="234"/>
      <c r="J907" s="234"/>
      <c r="K907" s="234"/>
      <c r="L907" s="234"/>
      <c r="M907" s="234"/>
      <c r="N907" s="234"/>
      <c r="O907" s="234"/>
      <c r="P907" s="234"/>
      <c r="Q907" s="234"/>
      <c r="R907" s="234"/>
      <c r="S907" s="234"/>
      <c r="T907" s="234"/>
      <c r="U907" s="234"/>
      <c r="V907" s="234"/>
      <c r="W907" s="234"/>
      <c r="X907" s="234"/>
    </row>
    <row r="908" spans="1:24">
      <c r="A908" s="234"/>
      <c r="B908" s="234"/>
      <c r="C908" s="234"/>
      <c r="D908" s="239"/>
      <c r="E908" s="239"/>
      <c r="F908" s="239"/>
      <c r="G908" s="234"/>
      <c r="H908" s="234"/>
      <c r="I908" s="234"/>
      <c r="J908" s="234"/>
      <c r="K908" s="234"/>
      <c r="L908" s="234"/>
      <c r="M908" s="234"/>
      <c r="N908" s="234"/>
      <c r="O908" s="234"/>
      <c r="P908" s="234"/>
      <c r="Q908" s="234"/>
      <c r="R908" s="234"/>
      <c r="S908" s="234"/>
      <c r="T908" s="234"/>
      <c r="U908" s="234"/>
      <c r="V908" s="234"/>
      <c r="W908" s="234"/>
      <c r="X908" s="234"/>
    </row>
    <row r="909" spans="1:24">
      <c r="A909" s="234"/>
      <c r="B909" s="234"/>
      <c r="C909" s="234"/>
      <c r="D909" s="239"/>
      <c r="E909" s="239"/>
      <c r="F909" s="239"/>
      <c r="G909" s="234"/>
      <c r="H909" s="234"/>
      <c r="I909" s="234"/>
      <c r="J909" s="234"/>
      <c r="K909" s="234"/>
      <c r="L909" s="234"/>
      <c r="M909" s="234"/>
      <c r="N909" s="234"/>
      <c r="O909" s="234"/>
      <c r="P909" s="234"/>
      <c r="Q909" s="234"/>
      <c r="R909" s="234"/>
      <c r="S909" s="234"/>
      <c r="T909" s="234"/>
      <c r="U909" s="234"/>
      <c r="V909" s="234"/>
      <c r="W909" s="234"/>
      <c r="X909" s="234"/>
    </row>
    <row r="910" spans="1:24">
      <c r="A910" s="234"/>
      <c r="B910" s="234"/>
      <c r="C910" s="234"/>
      <c r="D910" s="239"/>
      <c r="E910" s="239"/>
      <c r="F910" s="239"/>
      <c r="G910" s="234"/>
      <c r="H910" s="234"/>
      <c r="I910" s="234"/>
      <c r="J910" s="234"/>
      <c r="K910" s="234"/>
      <c r="L910" s="234"/>
      <c r="M910" s="234"/>
      <c r="N910" s="234"/>
      <c r="O910" s="234"/>
      <c r="P910" s="234"/>
      <c r="Q910" s="234"/>
      <c r="R910" s="234"/>
      <c r="S910" s="234"/>
      <c r="T910" s="234"/>
      <c r="U910" s="234"/>
      <c r="V910" s="234"/>
      <c r="W910" s="234"/>
      <c r="X910" s="234"/>
    </row>
    <row r="911" spans="1:24">
      <c r="A911" s="234"/>
      <c r="B911" s="234"/>
      <c r="C911" s="234"/>
      <c r="D911" s="239"/>
      <c r="E911" s="239"/>
      <c r="F911" s="239"/>
      <c r="G911" s="234"/>
      <c r="H911" s="234"/>
      <c r="I911" s="234"/>
      <c r="J911" s="234"/>
      <c r="K911" s="234"/>
      <c r="L911" s="234"/>
      <c r="M911" s="234"/>
      <c r="N911" s="234"/>
      <c r="O911" s="234"/>
      <c r="P911" s="234"/>
      <c r="Q911" s="234"/>
      <c r="R911" s="234"/>
      <c r="S911" s="234"/>
      <c r="T911" s="234"/>
      <c r="U911" s="234"/>
      <c r="V911" s="234"/>
      <c r="W911" s="234"/>
      <c r="X911" s="234"/>
    </row>
    <row r="912" spans="1:24">
      <c r="A912" s="234"/>
      <c r="B912" s="234"/>
      <c r="C912" s="234"/>
      <c r="D912" s="239"/>
      <c r="E912" s="239"/>
      <c r="F912" s="239"/>
      <c r="G912" s="234"/>
      <c r="H912" s="234"/>
      <c r="I912" s="234"/>
      <c r="J912" s="234"/>
      <c r="K912" s="234"/>
      <c r="L912" s="234"/>
      <c r="M912" s="234"/>
      <c r="N912" s="234"/>
      <c r="O912" s="234"/>
      <c r="P912" s="234"/>
      <c r="Q912" s="234"/>
      <c r="R912" s="234"/>
      <c r="S912" s="234"/>
      <c r="T912" s="234"/>
      <c r="U912" s="234"/>
      <c r="V912" s="234"/>
      <c r="W912" s="234"/>
      <c r="X912" s="234"/>
    </row>
    <row r="913" spans="1:24">
      <c r="A913" s="234"/>
      <c r="B913" s="234"/>
      <c r="C913" s="234"/>
      <c r="D913" s="239"/>
      <c r="E913" s="239"/>
      <c r="F913" s="239"/>
      <c r="G913" s="234"/>
      <c r="H913" s="234"/>
      <c r="I913" s="234"/>
      <c r="J913" s="234"/>
      <c r="K913" s="234"/>
      <c r="L913" s="234"/>
      <c r="M913" s="234"/>
      <c r="N913" s="234"/>
      <c r="O913" s="234"/>
      <c r="P913" s="234"/>
      <c r="Q913" s="234"/>
      <c r="R913" s="234"/>
      <c r="S913" s="234"/>
      <c r="T913" s="234"/>
      <c r="U913" s="234"/>
      <c r="V913" s="234"/>
      <c r="W913" s="234"/>
      <c r="X913" s="234"/>
    </row>
    <row r="914" spans="1:24">
      <c r="A914" s="234"/>
      <c r="B914" s="234"/>
      <c r="C914" s="234"/>
      <c r="D914" s="239"/>
      <c r="E914" s="239"/>
      <c r="F914" s="239"/>
      <c r="G914" s="234"/>
      <c r="H914" s="234"/>
      <c r="I914" s="234"/>
      <c r="J914" s="234"/>
      <c r="K914" s="234"/>
      <c r="L914" s="234"/>
      <c r="M914" s="234"/>
      <c r="N914" s="234"/>
      <c r="O914" s="234"/>
      <c r="P914" s="234"/>
      <c r="Q914" s="234"/>
      <c r="R914" s="234"/>
      <c r="S914" s="234"/>
      <c r="T914" s="234"/>
      <c r="U914" s="234"/>
      <c r="V914" s="234"/>
      <c r="W914" s="234"/>
      <c r="X914" s="234"/>
    </row>
    <row r="915" spans="1:24">
      <c r="A915" s="234"/>
      <c r="B915" s="234"/>
      <c r="C915" s="234"/>
      <c r="D915" s="239"/>
      <c r="E915" s="239"/>
      <c r="F915" s="239"/>
      <c r="G915" s="234"/>
      <c r="H915" s="234"/>
      <c r="I915" s="234"/>
      <c r="J915" s="234"/>
      <c r="K915" s="234"/>
      <c r="L915" s="234"/>
      <c r="M915" s="234"/>
      <c r="N915" s="234"/>
      <c r="O915" s="234"/>
      <c r="P915" s="234"/>
      <c r="Q915" s="234"/>
      <c r="R915" s="234"/>
      <c r="S915" s="234"/>
      <c r="T915" s="234"/>
      <c r="U915" s="234"/>
      <c r="V915" s="234"/>
      <c r="W915" s="234"/>
      <c r="X915" s="234"/>
    </row>
    <row r="916" spans="1:24">
      <c r="A916" s="234"/>
      <c r="B916" s="234"/>
      <c r="C916" s="234"/>
      <c r="D916" s="239"/>
      <c r="E916" s="239"/>
      <c r="F916" s="239"/>
      <c r="G916" s="234"/>
      <c r="H916" s="234"/>
      <c r="I916" s="234"/>
      <c r="J916" s="234"/>
      <c r="K916" s="234"/>
      <c r="L916" s="234"/>
      <c r="M916" s="234"/>
      <c r="N916" s="234"/>
      <c r="O916" s="234"/>
      <c r="P916" s="234"/>
      <c r="Q916" s="234"/>
      <c r="R916" s="234"/>
      <c r="S916" s="234"/>
      <c r="T916" s="234"/>
      <c r="U916" s="234"/>
      <c r="V916" s="234"/>
      <c r="W916" s="234"/>
      <c r="X916" s="234"/>
    </row>
    <row r="917" spans="1:24">
      <c r="A917" s="234"/>
      <c r="B917" s="234"/>
      <c r="C917" s="234"/>
      <c r="D917" s="239"/>
      <c r="E917" s="239"/>
      <c r="F917" s="239"/>
      <c r="G917" s="234"/>
      <c r="H917" s="234"/>
      <c r="I917" s="234"/>
      <c r="J917" s="234"/>
      <c r="K917" s="234"/>
      <c r="L917" s="234"/>
      <c r="M917" s="234"/>
      <c r="N917" s="234"/>
      <c r="O917" s="234"/>
      <c r="P917" s="234"/>
      <c r="Q917" s="234"/>
      <c r="R917" s="234"/>
      <c r="S917" s="234"/>
      <c r="T917" s="234"/>
      <c r="U917" s="234"/>
      <c r="V917" s="234"/>
      <c r="W917" s="234"/>
      <c r="X917" s="234"/>
    </row>
    <row r="918" spans="1:24">
      <c r="A918" s="234"/>
      <c r="B918" s="234"/>
      <c r="C918" s="234"/>
      <c r="D918" s="239"/>
      <c r="E918" s="239"/>
      <c r="F918" s="239"/>
      <c r="G918" s="234"/>
      <c r="H918" s="234"/>
      <c r="I918" s="234"/>
      <c r="J918" s="234"/>
      <c r="K918" s="234"/>
      <c r="L918" s="234"/>
      <c r="M918" s="234"/>
      <c r="N918" s="234"/>
      <c r="O918" s="234"/>
      <c r="P918" s="234"/>
      <c r="Q918" s="234"/>
      <c r="R918" s="234"/>
      <c r="S918" s="234"/>
      <c r="T918" s="234"/>
      <c r="U918" s="234"/>
      <c r="V918" s="234"/>
      <c r="W918" s="234"/>
      <c r="X918" s="234"/>
    </row>
    <row r="919" spans="1:24">
      <c r="A919" s="234"/>
      <c r="B919" s="234"/>
      <c r="C919" s="234"/>
      <c r="D919" s="239"/>
      <c r="E919" s="239"/>
      <c r="F919" s="239"/>
      <c r="G919" s="234"/>
      <c r="H919" s="234"/>
      <c r="I919" s="234"/>
      <c r="J919" s="234"/>
      <c r="K919" s="234"/>
      <c r="L919" s="234"/>
      <c r="M919" s="234"/>
      <c r="N919" s="234"/>
      <c r="O919" s="234"/>
      <c r="P919" s="234"/>
      <c r="Q919" s="234"/>
      <c r="R919" s="234"/>
      <c r="S919" s="234"/>
      <c r="T919" s="234"/>
      <c r="U919" s="234"/>
      <c r="V919" s="234"/>
      <c r="W919" s="234"/>
      <c r="X919" s="234"/>
    </row>
    <row r="920" spans="1:24">
      <c r="A920" s="234"/>
      <c r="B920" s="234"/>
      <c r="C920" s="234"/>
      <c r="D920" s="239"/>
      <c r="E920" s="239"/>
      <c r="F920" s="239"/>
      <c r="G920" s="234"/>
      <c r="H920" s="234"/>
      <c r="I920" s="234"/>
      <c r="J920" s="234"/>
      <c r="K920" s="234"/>
      <c r="L920" s="234"/>
      <c r="M920" s="234"/>
      <c r="N920" s="234"/>
      <c r="O920" s="234"/>
      <c r="P920" s="234"/>
      <c r="Q920" s="234"/>
      <c r="R920" s="234"/>
      <c r="S920" s="234"/>
      <c r="T920" s="234"/>
      <c r="U920" s="234"/>
      <c r="V920" s="234"/>
      <c r="W920" s="234"/>
      <c r="X920" s="234"/>
    </row>
    <row r="921" spans="1:24">
      <c r="A921" s="234"/>
      <c r="B921" s="234"/>
      <c r="C921" s="234"/>
      <c r="D921" s="239"/>
      <c r="E921" s="239"/>
      <c r="F921" s="239"/>
      <c r="G921" s="234"/>
      <c r="H921" s="234"/>
      <c r="I921" s="234"/>
      <c r="J921" s="234"/>
      <c r="K921" s="234"/>
      <c r="L921" s="234"/>
      <c r="M921" s="234"/>
      <c r="N921" s="234"/>
      <c r="O921" s="234"/>
      <c r="P921" s="234"/>
      <c r="Q921" s="234"/>
      <c r="R921" s="234"/>
      <c r="S921" s="234"/>
      <c r="T921" s="234"/>
      <c r="U921" s="234"/>
      <c r="V921" s="234"/>
      <c r="W921" s="234"/>
      <c r="X921" s="234"/>
    </row>
    <row r="922" spans="1:24">
      <c r="A922" s="234"/>
      <c r="B922" s="234"/>
      <c r="C922" s="234"/>
      <c r="D922" s="239"/>
      <c r="E922" s="239"/>
      <c r="F922" s="239"/>
      <c r="G922" s="234"/>
      <c r="H922" s="234"/>
      <c r="I922" s="234"/>
      <c r="J922" s="234"/>
      <c r="K922" s="234"/>
      <c r="L922" s="234"/>
      <c r="M922" s="234"/>
      <c r="N922" s="234"/>
      <c r="O922" s="234"/>
      <c r="P922" s="234"/>
      <c r="Q922" s="234"/>
      <c r="R922" s="234"/>
      <c r="S922" s="234"/>
      <c r="T922" s="234"/>
      <c r="U922" s="234"/>
      <c r="V922" s="234"/>
      <c r="W922" s="234"/>
      <c r="X922" s="234"/>
    </row>
    <row r="923" spans="1:24">
      <c r="A923" s="234"/>
      <c r="B923" s="234"/>
      <c r="C923" s="234"/>
      <c r="D923" s="239"/>
      <c r="E923" s="239"/>
      <c r="F923" s="239"/>
      <c r="G923" s="234"/>
      <c r="H923" s="234"/>
      <c r="I923" s="234"/>
      <c r="J923" s="234"/>
      <c r="K923" s="234"/>
      <c r="L923" s="234"/>
      <c r="M923" s="234"/>
      <c r="N923" s="234"/>
      <c r="O923" s="234"/>
      <c r="P923" s="234"/>
      <c r="Q923" s="234"/>
      <c r="R923" s="234"/>
      <c r="S923" s="234"/>
      <c r="T923" s="234"/>
      <c r="U923" s="234"/>
      <c r="V923" s="234"/>
      <c r="W923" s="234"/>
      <c r="X923" s="234"/>
    </row>
    <row r="924" spans="1:24">
      <c r="A924" s="234"/>
      <c r="B924" s="234"/>
      <c r="C924" s="234"/>
      <c r="D924" s="239"/>
      <c r="E924" s="239"/>
      <c r="F924" s="239"/>
      <c r="G924" s="234"/>
      <c r="H924" s="234"/>
      <c r="I924" s="234"/>
      <c r="J924" s="234"/>
      <c r="K924" s="234"/>
      <c r="L924" s="234"/>
      <c r="M924" s="234"/>
      <c r="N924" s="234"/>
      <c r="O924" s="234"/>
      <c r="P924" s="234"/>
      <c r="Q924" s="234"/>
      <c r="R924" s="234"/>
      <c r="S924" s="234"/>
      <c r="T924" s="234"/>
      <c r="U924" s="234"/>
      <c r="V924" s="234"/>
      <c r="W924" s="234"/>
      <c r="X924" s="234"/>
    </row>
    <row r="925" spans="1:24">
      <c r="A925" s="234"/>
      <c r="B925" s="234"/>
      <c r="C925" s="234"/>
      <c r="D925" s="239"/>
      <c r="E925" s="239"/>
      <c r="F925" s="239"/>
      <c r="G925" s="234"/>
      <c r="H925" s="234"/>
      <c r="I925" s="234"/>
      <c r="J925" s="234"/>
      <c r="K925" s="234"/>
      <c r="L925" s="234"/>
      <c r="M925" s="234"/>
      <c r="N925" s="234"/>
      <c r="O925" s="234"/>
      <c r="P925" s="234"/>
      <c r="Q925" s="234"/>
      <c r="R925" s="234"/>
      <c r="S925" s="234"/>
      <c r="T925" s="234"/>
      <c r="U925" s="234"/>
      <c r="V925" s="234"/>
      <c r="W925" s="234"/>
      <c r="X925" s="234"/>
    </row>
    <row r="926" spans="1:24">
      <c r="A926" s="234"/>
      <c r="B926" s="234"/>
      <c r="C926" s="234"/>
      <c r="D926" s="239"/>
      <c r="E926" s="239"/>
      <c r="F926" s="239"/>
      <c r="G926" s="234"/>
      <c r="H926" s="234"/>
      <c r="I926" s="234"/>
      <c r="J926" s="234"/>
      <c r="K926" s="234"/>
      <c r="L926" s="234"/>
      <c r="M926" s="234"/>
      <c r="N926" s="234"/>
      <c r="O926" s="234"/>
      <c r="P926" s="234"/>
      <c r="Q926" s="234"/>
      <c r="R926" s="234"/>
      <c r="S926" s="234"/>
      <c r="T926" s="234"/>
      <c r="U926" s="234"/>
      <c r="V926" s="234"/>
      <c r="W926" s="234"/>
      <c r="X926" s="234"/>
    </row>
    <row r="927" spans="1:24">
      <c r="A927" s="234"/>
      <c r="B927" s="234"/>
      <c r="C927" s="234"/>
      <c r="D927" s="239"/>
      <c r="E927" s="239"/>
      <c r="F927" s="239"/>
      <c r="G927" s="234"/>
      <c r="H927" s="234"/>
      <c r="I927" s="234"/>
      <c r="J927" s="234"/>
      <c r="K927" s="234"/>
      <c r="L927" s="234"/>
      <c r="M927" s="234"/>
      <c r="N927" s="234"/>
      <c r="O927" s="234"/>
      <c r="P927" s="234"/>
      <c r="Q927" s="234"/>
      <c r="R927" s="234"/>
      <c r="S927" s="234"/>
      <c r="T927" s="234"/>
      <c r="U927" s="234"/>
      <c r="V927" s="234"/>
      <c r="W927" s="234"/>
      <c r="X927" s="234"/>
    </row>
    <row r="928" spans="1:24">
      <c r="A928" s="234"/>
      <c r="B928" s="234"/>
      <c r="C928" s="234"/>
      <c r="D928" s="239"/>
      <c r="E928" s="239"/>
      <c r="F928" s="239"/>
      <c r="G928" s="234"/>
      <c r="H928" s="234"/>
      <c r="I928" s="234"/>
      <c r="J928" s="234"/>
      <c r="K928" s="234"/>
      <c r="L928" s="234"/>
      <c r="M928" s="234"/>
      <c r="N928" s="234"/>
      <c r="O928" s="234"/>
      <c r="P928" s="234"/>
      <c r="Q928" s="234"/>
      <c r="R928" s="234"/>
      <c r="S928" s="234"/>
      <c r="T928" s="234"/>
      <c r="U928" s="234"/>
      <c r="V928" s="234"/>
      <c r="W928" s="234"/>
      <c r="X928" s="234"/>
    </row>
    <row r="929" spans="1:24">
      <c r="A929" s="234"/>
      <c r="B929" s="234"/>
      <c r="C929" s="234"/>
      <c r="D929" s="239"/>
      <c r="E929" s="239"/>
      <c r="F929" s="239"/>
      <c r="G929" s="234"/>
      <c r="H929" s="234"/>
      <c r="I929" s="234"/>
      <c r="J929" s="234"/>
      <c r="K929" s="234"/>
      <c r="L929" s="234"/>
      <c r="M929" s="234"/>
      <c r="N929" s="234"/>
      <c r="O929" s="234"/>
      <c r="P929" s="234"/>
      <c r="Q929" s="234"/>
      <c r="R929" s="234"/>
      <c r="S929" s="234"/>
      <c r="T929" s="234"/>
      <c r="U929" s="234"/>
      <c r="V929" s="234"/>
      <c r="W929" s="234"/>
      <c r="X929" s="234"/>
    </row>
    <row r="930" spans="1:24">
      <c r="A930" s="234"/>
      <c r="B930" s="234"/>
      <c r="C930" s="234"/>
      <c r="D930" s="239"/>
      <c r="E930" s="239"/>
      <c r="F930" s="239"/>
      <c r="G930" s="234"/>
      <c r="H930" s="234"/>
      <c r="I930" s="234"/>
      <c r="J930" s="234"/>
      <c r="K930" s="234"/>
      <c r="L930" s="234"/>
      <c r="M930" s="234"/>
      <c r="N930" s="234"/>
      <c r="O930" s="234"/>
      <c r="P930" s="234"/>
      <c r="Q930" s="234"/>
      <c r="R930" s="234"/>
      <c r="S930" s="234"/>
      <c r="T930" s="234"/>
      <c r="U930" s="234"/>
      <c r="V930" s="234"/>
      <c r="W930" s="234"/>
      <c r="X930" s="234"/>
    </row>
    <row r="931" spans="1:24">
      <c r="A931" s="234"/>
      <c r="B931" s="234"/>
      <c r="C931" s="234"/>
      <c r="D931" s="239"/>
      <c r="E931" s="239"/>
      <c r="F931" s="239"/>
      <c r="G931" s="234"/>
      <c r="H931" s="234"/>
      <c r="I931" s="234"/>
      <c r="J931" s="234"/>
      <c r="K931" s="234"/>
      <c r="L931" s="234"/>
      <c r="M931" s="234"/>
      <c r="N931" s="234"/>
      <c r="O931" s="234"/>
      <c r="P931" s="234"/>
      <c r="Q931" s="234"/>
      <c r="R931" s="234"/>
      <c r="S931" s="234"/>
      <c r="T931" s="234"/>
      <c r="U931" s="234"/>
      <c r="V931" s="234"/>
      <c r="W931" s="234"/>
      <c r="X931" s="234"/>
    </row>
    <row r="932" spans="1:24">
      <c r="A932" s="234"/>
      <c r="B932" s="234"/>
      <c r="C932" s="234"/>
      <c r="D932" s="239"/>
      <c r="E932" s="239"/>
      <c r="F932" s="239"/>
      <c r="G932" s="234"/>
      <c r="H932" s="234"/>
      <c r="I932" s="234"/>
      <c r="J932" s="234"/>
      <c r="K932" s="234"/>
      <c r="L932" s="234"/>
      <c r="M932" s="234"/>
      <c r="N932" s="234"/>
      <c r="O932" s="234"/>
      <c r="P932" s="234"/>
      <c r="Q932" s="234"/>
      <c r="R932" s="234"/>
      <c r="S932" s="234"/>
      <c r="T932" s="234"/>
      <c r="U932" s="234"/>
      <c r="V932" s="234"/>
      <c r="W932" s="234"/>
      <c r="X932" s="234"/>
    </row>
    <row r="933" spans="1:24">
      <c r="A933" s="234"/>
      <c r="B933" s="234"/>
      <c r="C933" s="234"/>
      <c r="D933" s="239"/>
      <c r="E933" s="239"/>
      <c r="F933" s="239"/>
      <c r="G933" s="234"/>
      <c r="H933" s="234"/>
      <c r="I933" s="234"/>
      <c r="J933" s="234"/>
      <c r="K933" s="234"/>
      <c r="L933" s="234"/>
      <c r="M933" s="234"/>
      <c r="N933" s="234"/>
      <c r="O933" s="234"/>
      <c r="P933" s="234"/>
      <c r="Q933" s="234"/>
      <c r="R933" s="234"/>
      <c r="S933" s="234"/>
      <c r="T933" s="234"/>
      <c r="U933" s="234"/>
      <c r="V933" s="234"/>
      <c r="W933" s="234"/>
      <c r="X933" s="234"/>
    </row>
    <row r="934" spans="1:24">
      <c r="A934" s="234"/>
      <c r="B934" s="234"/>
      <c r="C934" s="234"/>
      <c r="D934" s="239"/>
      <c r="E934" s="239"/>
      <c r="F934" s="239"/>
      <c r="G934" s="234"/>
      <c r="H934" s="234"/>
      <c r="I934" s="234"/>
      <c r="J934" s="234"/>
      <c r="K934" s="234"/>
      <c r="L934" s="234"/>
      <c r="M934" s="234"/>
      <c r="N934" s="234"/>
      <c r="O934" s="234"/>
      <c r="P934" s="234"/>
      <c r="Q934" s="234"/>
      <c r="R934" s="234"/>
      <c r="S934" s="234"/>
      <c r="T934" s="234"/>
      <c r="U934" s="234"/>
      <c r="V934" s="234"/>
      <c r="W934" s="234"/>
      <c r="X934" s="234"/>
    </row>
    <row r="935" spans="1:24">
      <c r="A935" s="234"/>
      <c r="B935" s="234"/>
      <c r="C935" s="234"/>
      <c r="D935" s="239"/>
      <c r="E935" s="239"/>
      <c r="F935" s="239"/>
      <c r="G935" s="234"/>
      <c r="H935" s="234"/>
      <c r="I935" s="234"/>
      <c r="J935" s="234"/>
      <c r="K935" s="234"/>
      <c r="L935" s="234"/>
      <c r="M935" s="234"/>
      <c r="N935" s="234"/>
      <c r="O935" s="234"/>
      <c r="P935" s="234"/>
      <c r="Q935" s="234"/>
      <c r="R935" s="234"/>
      <c r="S935" s="234"/>
      <c r="T935" s="234"/>
      <c r="U935" s="234"/>
      <c r="V935" s="234"/>
      <c r="W935" s="234"/>
      <c r="X935" s="234"/>
    </row>
    <row r="936" spans="1:24">
      <c r="A936" s="234"/>
      <c r="B936" s="234"/>
      <c r="C936" s="234"/>
      <c r="D936" s="239"/>
      <c r="E936" s="239"/>
      <c r="F936" s="239"/>
      <c r="G936" s="234"/>
      <c r="H936" s="234"/>
      <c r="I936" s="234"/>
      <c r="J936" s="234"/>
      <c r="K936" s="234"/>
      <c r="L936" s="234"/>
      <c r="M936" s="234"/>
      <c r="N936" s="234"/>
      <c r="O936" s="234"/>
      <c r="P936" s="234"/>
      <c r="Q936" s="234"/>
      <c r="R936" s="234"/>
      <c r="S936" s="234"/>
      <c r="T936" s="234"/>
      <c r="U936" s="234"/>
      <c r="V936" s="234"/>
      <c r="W936" s="234"/>
      <c r="X936" s="234"/>
    </row>
    <row r="937" spans="1:24">
      <c r="A937" s="234"/>
      <c r="B937" s="234"/>
      <c r="C937" s="234"/>
      <c r="D937" s="239"/>
      <c r="E937" s="239"/>
      <c r="F937" s="239"/>
      <c r="G937" s="234"/>
      <c r="H937" s="234"/>
      <c r="I937" s="234"/>
      <c r="J937" s="234"/>
      <c r="K937" s="234"/>
      <c r="L937" s="234"/>
      <c r="M937" s="234"/>
      <c r="N937" s="234"/>
      <c r="O937" s="234"/>
      <c r="P937" s="234"/>
      <c r="Q937" s="234"/>
      <c r="R937" s="234"/>
      <c r="S937" s="234"/>
      <c r="T937" s="234"/>
      <c r="U937" s="234"/>
      <c r="V937" s="234"/>
      <c r="W937" s="234"/>
      <c r="X937" s="234"/>
    </row>
    <row r="938" spans="1:24">
      <c r="A938" s="234"/>
      <c r="B938" s="234"/>
      <c r="C938" s="234"/>
      <c r="D938" s="239"/>
      <c r="E938" s="239"/>
      <c r="F938" s="239"/>
      <c r="G938" s="234"/>
      <c r="H938" s="234"/>
      <c r="I938" s="234"/>
      <c r="J938" s="234"/>
      <c r="K938" s="234"/>
      <c r="L938" s="234"/>
      <c r="M938" s="234"/>
      <c r="N938" s="234"/>
      <c r="O938" s="234"/>
      <c r="P938" s="234"/>
      <c r="Q938" s="234"/>
      <c r="R938" s="234"/>
      <c r="S938" s="234"/>
      <c r="T938" s="234"/>
      <c r="U938" s="234"/>
      <c r="V938" s="234"/>
      <c r="W938" s="234"/>
      <c r="X938" s="234"/>
    </row>
    <row r="939" spans="1:24">
      <c r="A939" s="234"/>
      <c r="B939" s="234"/>
      <c r="C939" s="234"/>
      <c r="D939" s="239"/>
      <c r="E939" s="239"/>
      <c r="F939" s="239"/>
      <c r="G939" s="234"/>
      <c r="H939" s="234"/>
      <c r="I939" s="234"/>
      <c r="J939" s="234"/>
      <c r="K939" s="234"/>
      <c r="L939" s="234"/>
      <c r="M939" s="234"/>
      <c r="N939" s="234"/>
      <c r="O939" s="234"/>
      <c r="P939" s="234"/>
      <c r="Q939" s="234"/>
      <c r="R939" s="234"/>
      <c r="S939" s="234"/>
      <c r="T939" s="234"/>
      <c r="U939" s="234"/>
      <c r="V939" s="234"/>
      <c r="W939" s="234"/>
      <c r="X939" s="234"/>
    </row>
    <row r="940" spans="1:24">
      <c r="A940" s="234"/>
      <c r="B940" s="234"/>
      <c r="C940" s="234"/>
      <c r="D940" s="239"/>
      <c r="E940" s="239"/>
      <c r="F940" s="239"/>
      <c r="G940" s="234"/>
      <c r="H940" s="234"/>
      <c r="I940" s="234"/>
      <c r="J940" s="234"/>
      <c r="K940" s="234"/>
      <c r="L940" s="234"/>
      <c r="M940" s="234"/>
      <c r="N940" s="234"/>
      <c r="O940" s="234"/>
      <c r="P940" s="234"/>
      <c r="Q940" s="234"/>
      <c r="R940" s="234"/>
      <c r="S940" s="234"/>
      <c r="T940" s="234"/>
      <c r="U940" s="234"/>
      <c r="V940" s="234"/>
      <c r="W940" s="234"/>
      <c r="X940" s="234"/>
    </row>
    <row r="941" spans="1:24">
      <c r="A941" s="234"/>
      <c r="B941" s="234"/>
      <c r="C941" s="234"/>
      <c r="D941" s="239"/>
      <c r="E941" s="239"/>
      <c r="F941" s="239"/>
      <c r="G941" s="234"/>
      <c r="H941" s="234"/>
      <c r="I941" s="234"/>
      <c r="J941" s="234"/>
      <c r="K941" s="234"/>
      <c r="L941" s="234"/>
      <c r="M941" s="234"/>
      <c r="N941" s="234"/>
      <c r="O941" s="234"/>
      <c r="P941" s="234"/>
      <c r="Q941" s="234"/>
      <c r="R941" s="234"/>
      <c r="S941" s="234"/>
      <c r="T941" s="234"/>
      <c r="U941" s="234"/>
      <c r="V941" s="234"/>
      <c r="W941" s="234"/>
      <c r="X941" s="234"/>
    </row>
    <row r="942" spans="1:24">
      <c r="A942" s="234"/>
      <c r="B942" s="234"/>
      <c r="C942" s="234"/>
      <c r="D942" s="239"/>
      <c r="E942" s="239"/>
      <c r="F942" s="239"/>
      <c r="G942" s="234"/>
      <c r="H942" s="234"/>
      <c r="I942" s="234"/>
      <c r="J942" s="234"/>
      <c r="K942" s="234"/>
      <c r="L942" s="234"/>
      <c r="M942" s="234"/>
      <c r="N942" s="234"/>
      <c r="O942" s="234"/>
      <c r="P942" s="234"/>
      <c r="Q942" s="234"/>
      <c r="R942" s="234"/>
      <c r="S942" s="234"/>
      <c r="T942" s="234"/>
      <c r="U942" s="234"/>
      <c r="V942" s="234"/>
      <c r="W942" s="234"/>
      <c r="X942" s="234"/>
    </row>
    <row r="943" spans="1:24">
      <c r="A943" s="234"/>
      <c r="B943" s="234"/>
      <c r="C943" s="234"/>
      <c r="D943" s="239"/>
      <c r="E943" s="239"/>
      <c r="F943" s="239"/>
      <c r="G943" s="234"/>
      <c r="H943" s="234"/>
      <c r="I943" s="234"/>
      <c r="J943" s="234"/>
      <c r="K943" s="234"/>
      <c r="L943" s="234"/>
      <c r="M943" s="234"/>
      <c r="N943" s="234"/>
      <c r="O943" s="234"/>
      <c r="P943" s="234"/>
      <c r="Q943" s="234"/>
      <c r="R943" s="234"/>
      <c r="S943" s="234"/>
      <c r="T943" s="234"/>
      <c r="U943" s="234"/>
      <c r="V943" s="234"/>
      <c r="W943" s="234"/>
      <c r="X943" s="234"/>
    </row>
    <row r="944" spans="1:24">
      <c r="A944" s="234"/>
      <c r="B944" s="234"/>
      <c r="C944" s="234"/>
      <c r="D944" s="239"/>
      <c r="E944" s="239"/>
      <c r="F944" s="239"/>
      <c r="G944" s="234"/>
      <c r="H944" s="234"/>
      <c r="I944" s="234"/>
      <c r="J944" s="234"/>
      <c r="K944" s="234"/>
      <c r="L944" s="234"/>
      <c r="M944" s="234"/>
      <c r="N944" s="234"/>
      <c r="O944" s="234"/>
      <c r="P944" s="234"/>
      <c r="Q944" s="234"/>
      <c r="R944" s="234"/>
      <c r="S944" s="234"/>
      <c r="T944" s="234"/>
      <c r="U944" s="234"/>
      <c r="V944" s="234"/>
      <c r="W944" s="234"/>
      <c r="X944" s="234"/>
    </row>
    <row r="945" spans="1:24">
      <c r="A945" s="234"/>
      <c r="B945" s="234"/>
      <c r="C945" s="234"/>
      <c r="D945" s="239"/>
      <c r="E945" s="239"/>
      <c r="F945" s="239"/>
      <c r="G945" s="234"/>
      <c r="H945" s="234"/>
      <c r="I945" s="234"/>
      <c r="J945" s="234"/>
      <c r="K945" s="234"/>
      <c r="L945" s="234"/>
      <c r="M945" s="234"/>
      <c r="N945" s="234"/>
      <c r="O945" s="234"/>
      <c r="P945" s="234"/>
      <c r="Q945" s="234"/>
      <c r="R945" s="234"/>
      <c r="S945" s="234"/>
      <c r="T945" s="234"/>
      <c r="U945" s="234"/>
      <c r="V945" s="234"/>
      <c r="W945" s="234"/>
      <c r="X945" s="234"/>
    </row>
    <row r="946" spans="1:24">
      <c r="A946" s="234"/>
      <c r="B946" s="234"/>
      <c r="C946" s="234"/>
      <c r="D946" s="239"/>
      <c r="E946" s="239"/>
      <c r="F946" s="239"/>
      <c r="G946" s="234"/>
      <c r="H946" s="234"/>
      <c r="I946" s="234"/>
      <c r="J946" s="234"/>
      <c r="K946" s="234"/>
      <c r="L946" s="234"/>
      <c r="M946" s="234"/>
      <c r="N946" s="234"/>
      <c r="O946" s="234"/>
      <c r="P946" s="234"/>
      <c r="Q946" s="234"/>
      <c r="R946" s="234"/>
      <c r="S946" s="234"/>
      <c r="T946" s="234"/>
      <c r="U946" s="234"/>
      <c r="V946" s="234"/>
      <c r="W946" s="234"/>
      <c r="X946" s="234"/>
    </row>
    <row r="947" spans="1:24">
      <c r="A947" s="234"/>
      <c r="B947" s="234"/>
      <c r="C947" s="234"/>
      <c r="D947" s="239"/>
      <c r="E947" s="239"/>
      <c r="F947" s="239"/>
      <c r="G947" s="234"/>
      <c r="H947" s="234"/>
      <c r="I947" s="234"/>
      <c r="J947" s="234"/>
      <c r="K947" s="234"/>
      <c r="L947" s="234"/>
      <c r="M947" s="234"/>
      <c r="N947" s="234"/>
      <c r="O947" s="234"/>
      <c r="P947" s="234"/>
      <c r="Q947" s="234"/>
      <c r="R947" s="234"/>
      <c r="S947" s="234"/>
      <c r="T947" s="234"/>
      <c r="U947" s="234"/>
      <c r="V947" s="234"/>
      <c r="W947" s="234"/>
      <c r="X947" s="234"/>
    </row>
    <row r="948" spans="1:24">
      <c r="A948" s="234"/>
      <c r="B948" s="234"/>
      <c r="C948" s="234"/>
      <c r="D948" s="239"/>
      <c r="E948" s="239"/>
      <c r="F948" s="239"/>
      <c r="G948" s="234"/>
      <c r="H948" s="234"/>
      <c r="I948" s="234"/>
      <c r="J948" s="234"/>
      <c r="K948" s="234"/>
      <c r="L948" s="234"/>
      <c r="M948" s="234"/>
      <c r="N948" s="234"/>
      <c r="O948" s="234"/>
      <c r="P948" s="234"/>
      <c r="Q948" s="234"/>
      <c r="R948" s="234"/>
      <c r="S948" s="234"/>
      <c r="T948" s="234"/>
      <c r="U948" s="234"/>
      <c r="V948" s="234"/>
      <c r="W948" s="234"/>
      <c r="X948" s="234"/>
    </row>
    <row r="949" spans="1:24">
      <c r="A949" s="234"/>
      <c r="B949" s="234"/>
      <c r="C949" s="234"/>
      <c r="D949" s="239"/>
      <c r="E949" s="239"/>
      <c r="F949" s="239"/>
      <c r="G949" s="234"/>
      <c r="H949" s="234"/>
      <c r="I949" s="234"/>
      <c r="J949" s="234"/>
      <c r="K949" s="234"/>
      <c r="L949" s="234"/>
      <c r="M949" s="234"/>
      <c r="N949" s="234"/>
      <c r="O949" s="234"/>
      <c r="P949" s="234"/>
      <c r="Q949" s="234"/>
      <c r="R949" s="234"/>
      <c r="S949" s="234"/>
      <c r="T949" s="234"/>
      <c r="U949" s="234"/>
      <c r="V949" s="234"/>
      <c r="W949" s="234"/>
      <c r="X949" s="234"/>
    </row>
    <row r="950" spans="1:24">
      <c r="A950" s="234"/>
      <c r="B950" s="234"/>
      <c r="C950" s="234"/>
      <c r="D950" s="239"/>
      <c r="E950" s="239"/>
      <c r="F950" s="239"/>
      <c r="G950" s="234"/>
      <c r="H950" s="234"/>
      <c r="I950" s="234"/>
      <c r="J950" s="234"/>
      <c r="K950" s="234"/>
      <c r="L950" s="234"/>
      <c r="M950" s="234"/>
      <c r="N950" s="234"/>
      <c r="O950" s="234"/>
      <c r="P950" s="234"/>
      <c r="Q950" s="234"/>
      <c r="R950" s="234"/>
      <c r="S950" s="234"/>
      <c r="T950" s="234"/>
      <c r="U950" s="234"/>
      <c r="V950" s="234"/>
      <c r="W950" s="234"/>
      <c r="X950" s="234"/>
    </row>
    <row r="951" spans="1:24">
      <c r="A951" s="234"/>
      <c r="B951" s="234"/>
      <c r="C951" s="234"/>
      <c r="D951" s="239"/>
      <c r="E951" s="239"/>
      <c r="F951" s="239"/>
      <c r="G951" s="234"/>
      <c r="H951" s="234"/>
      <c r="I951" s="234"/>
      <c r="J951" s="234"/>
      <c r="K951" s="234"/>
      <c r="L951" s="234"/>
      <c r="M951" s="234"/>
      <c r="N951" s="234"/>
      <c r="O951" s="234"/>
      <c r="P951" s="234"/>
      <c r="Q951" s="234"/>
      <c r="R951" s="234"/>
      <c r="S951" s="234"/>
      <c r="T951" s="234"/>
      <c r="U951" s="234"/>
      <c r="V951" s="234"/>
      <c r="W951" s="234"/>
      <c r="X951" s="234"/>
    </row>
    <row r="952" spans="1:24">
      <c r="A952" s="234"/>
      <c r="B952" s="234"/>
      <c r="C952" s="234"/>
      <c r="D952" s="239"/>
      <c r="E952" s="239"/>
      <c r="F952" s="239"/>
      <c r="G952" s="234"/>
      <c r="H952" s="234"/>
      <c r="I952" s="234"/>
      <c r="J952" s="234"/>
      <c r="K952" s="234"/>
      <c r="L952" s="234"/>
      <c r="M952" s="234"/>
      <c r="N952" s="234"/>
      <c r="O952" s="234"/>
      <c r="P952" s="234"/>
      <c r="Q952" s="234"/>
      <c r="R952" s="234"/>
      <c r="S952" s="234"/>
      <c r="T952" s="234"/>
      <c r="U952" s="234"/>
      <c r="V952" s="234"/>
      <c r="W952" s="234"/>
      <c r="X952" s="234"/>
    </row>
    <row r="953" spans="1:24">
      <c r="A953" s="234"/>
      <c r="B953" s="234"/>
      <c r="C953" s="234"/>
      <c r="D953" s="239"/>
      <c r="E953" s="239"/>
      <c r="F953" s="239"/>
      <c r="G953" s="234"/>
      <c r="H953" s="234"/>
      <c r="I953" s="234"/>
      <c r="J953" s="234"/>
      <c r="K953" s="234"/>
      <c r="L953" s="234"/>
      <c r="M953" s="234"/>
      <c r="N953" s="234"/>
      <c r="O953" s="234"/>
      <c r="P953" s="234"/>
      <c r="Q953" s="234"/>
      <c r="R953" s="234"/>
      <c r="S953" s="234"/>
      <c r="T953" s="234"/>
      <c r="U953" s="234"/>
      <c r="V953" s="234"/>
      <c r="W953" s="234"/>
      <c r="X953" s="234"/>
    </row>
    <row r="954" spans="1:24">
      <c r="A954" s="234"/>
      <c r="B954" s="234"/>
      <c r="C954" s="234"/>
      <c r="D954" s="239"/>
      <c r="E954" s="239"/>
      <c r="F954" s="239"/>
      <c r="G954" s="234"/>
      <c r="H954" s="234"/>
      <c r="I954" s="234"/>
      <c r="J954" s="234"/>
      <c r="K954" s="234"/>
      <c r="L954" s="234"/>
      <c r="M954" s="234"/>
      <c r="N954" s="234"/>
      <c r="O954" s="234"/>
      <c r="P954" s="234"/>
      <c r="Q954" s="234"/>
      <c r="R954" s="234"/>
      <c r="S954" s="234"/>
      <c r="T954" s="234"/>
      <c r="U954" s="234"/>
      <c r="V954" s="234"/>
      <c r="W954" s="234"/>
      <c r="X954" s="234"/>
    </row>
    <row r="955" spans="1:24">
      <c r="A955" s="234"/>
      <c r="B955" s="234"/>
      <c r="C955" s="234"/>
      <c r="D955" s="239"/>
      <c r="E955" s="239"/>
      <c r="F955" s="239"/>
      <c r="G955" s="234"/>
      <c r="H955" s="234"/>
      <c r="I955" s="234"/>
      <c r="J955" s="234"/>
      <c r="K955" s="234"/>
      <c r="L955" s="234"/>
      <c r="M955" s="234"/>
      <c r="N955" s="234"/>
      <c r="O955" s="234"/>
      <c r="P955" s="234"/>
      <c r="Q955" s="234"/>
      <c r="R955" s="234"/>
      <c r="S955" s="234"/>
      <c r="T955" s="234"/>
      <c r="U955" s="234"/>
      <c r="V955" s="234"/>
      <c r="W955" s="234"/>
      <c r="X955" s="234"/>
    </row>
    <row r="956" spans="1:24">
      <c r="A956" s="234"/>
      <c r="B956" s="234"/>
      <c r="C956" s="234"/>
      <c r="D956" s="239"/>
      <c r="E956" s="239"/>
      <c r="F956" s="239"/>
      <c r="G956" s="234"/>
      <c r="H956" s="234"/>
      <c r="I956" s="234"/>
      <c r="J956" s="234"/>
      <c r="K956" s="234"/>
      <c r="L956" s="234"/>
      <c r="M956" s="234"/>
      <c r="N956" s="234"/>
      <c r="O956" s="234"/>
      <c r="P956" s="234"/>
      <c r="Q956" s="234"/>
      <c r="R956" s="234"/>
      <c r="S956" s="234"/>
      <c r="T956" s="234"/>
      <c r="U956" s="234"/>
      <c r="V956" s="234"/>
      <c r="W956" s="234"/>
      <c r="X956" s="234"/>
    </row>
    <row r="957" spans="1:24">
      <c r="A957" s="234"/>
      <c r="B957" s="234"/>
      <c r="C957" s="234"/>
      <c r="D957" s="239"/>
      <c r="E957" s="239"/>
      <c r="F957" s="239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</row>
    <row r="958" spans="1:24">
      <c r="A958" s="234"/>
      <c r="B958" s="234"/>
      <c r="C958" s="234"/>
      <c r="D958" s="239"/>
      <c r="E958" s="239"/>
      <c r="F958" s="239"/>
      <c r="G958" s="234"/>
      <c r="H958" s="234"/>
      <c r="I958" s="234"/>
      <c r="J958" s="234"/>
      <c r="K958" s="234"/>
      <c r="L958" s="234"/>
      <c r="M958" s="234"/>
      <c r="N958" s="234"/>
      <c r="O958" s="234"/>
      <c r="P958" s="234"/>
      <c r="Q958" s="234"/>
      <c r="R958" s="234"/>
      <c r="S958" s="234"/>
      <c r="T958" s="234"/>
      <c r="U958" s="234"/>
      <c r="V958" s="234"/>
      <c r="W958" s="234"/>
      <c r="X958" s="234"/>
    </row>
    <row r="959" spans="1:24">
      <c r="A959" s="234"/>
      <c r="B959" s="234"/>
      <c r="C959" s="234"/>
      <c r="D959" s="239"/>
      <c r="E959" s="239"/>
      <c r="F959" s="239"/>
      <c r="G959" s="234"/>
      <c r="H959" s="234"/>
      <c r="I959" s="234"/>
      <c r="J959" s="234"/>
      <c r="K959" s="234"/>
      <c r="L959" s="234"/>
      <c r="M959" s="234"/>
      <c r="N959" s="234"/>
      <c r="O959" s="234"/>
      <c r="P959" s="234"/>
      <c r="Q959" s="234"/>
      <c r="R959" s="234"/>
      <c r="S959" s="234"/>
      <c r="T959" s="234"/>
      <c r="U959" s="234"/>
      <c r="V959" s="234"/>
      <c r="W959" s="234"/>
      <c r="X959" s="234"/>
    </row>
    <row r="960" spans="1:24">
      <c r="A960" s="234"/>
      <c r="B960" s="234"/>
      <c r="C960" s="234"/>
      <c r="D960" s="239"/>
      <c r="E960" s="239"/>
      <c r="F960" s="239"/>
      <c r="G960" s="234"/>
      <c r="H960" s="234"/>
      <c r="I960" s="234"/>
      <c r="J960" s="234"/>
      <c r="K960" s="234"/>
      <c r="L960" s="234"/>
      <c r="M960" s="234"/>
      <c r="N960" s="234"/>
      <c r="O960" s="234"/>
      <c r="P960" s="234"/>
      <c r="Q960" s="234"/>
      <c r="R960" s="234"/>
      <c r="S960" s="234"/>
      <c r="T960" s="234"/>
      <c r="U960" s="234"/>
      <c r="V960" s="234"/>
      <c r="W960" s="234"/>
      <c r="X960" s="234"/>
    </row>
    <row r="961" spans="1:24">
      <c r="A961" s="234"/>
      <c r="B961" s="234"/>
      <c r="C961" s="234"/>
      <c r="D961" s="239"/>
      <c r="E961" s="239"/>
      <c r="F961" s="239"/>
      <c r="G961" s="234"/>
      <c r="H961" s="234"/>
      <c r="I961" s="234"/>
      <c r="J961" s="234"/>
      <c r="K961" s="234"/>
      <c r="L961" s="234"/>
      <c r="M961" s="234"/>
      <c r="N961" s="234"/>
      <c r="O961" s="234"/>
      <c r="P961" s="234"/>
      <c r="Q961" s="234"/>
      <c r="R961" s="234"/>
      <c r="S961" s="234"/>
      <c r="T961" s="234"/>
      <c r="U961" s="234"/>
      <c r="V961" s="234"/>
      <c r="W961" s="234"/>
      <c r="X961" s="234"/>
    </row>
    <row r="962" spans="1:24">
      <c r="A962" s="234"/>
      <c r="B962" s="234"/>
      <c r="C962" s="234"/>
      <c r="D962" s="239"/>
      <c r="E962" s="239"/>
      <c r="F962" s="239"/>
      <c r="G962" s="234"/>
      <c r="H962" s="234"/>
      <c r="I962" s="234"/>
      <c r="J962" s="234"/>
      <c r="K962" s="234"/>
      <c r="L962" s="234"/>
      <c r="M962" s="234"/>
      <c r="N962" s="234"/>
      <c r="O962" s="234"/>
      <c r="P962" s="234"/>
      <c r="Q962" s="234"/>
      <c r="R962" s="234"/>
      <c r="S962" s="234"/>
      <c r="T962" s="234"/>
      <c r="U962" s="234"/>
      <c r="V962" s="234"/>
      <c r="W962" s="234"/>
      <c r="X962" s="234"/>
    </row>
    <row r="963" spans="1:24">
      <c r="A963" s="234"/>
      <c r="B963" s="234"/>
      <c r="C963" s="234"/>
      <c r="D963" s="239"/>
      <c r="E963" s="239"/>
      <c r="F963" s="239"/>
      <c r="G963" s="234"/>
      <c r="H963" s="234"/>
      <c r="I963" s="234"/>
      <c r="J963" s="234"/>
      <c r="K963" s="234"/>
      <c r="L963" s="234"/>
      <c r="M963" s="234"/>
      <c r="N963" s="234"/>
      <c r="O963" s="234"/>
      <c r="P963" s="234"/>
      <c r="Q963" s="234"/>
      <c r="R963" s="234"/>
      <c r="S963" s="234"/>
      <c r="T963" s="234"/>
      <c r="U963" s="234"/>
      <c r="V963" s="234"/>
      <c r="W963" s="234"/>
      <c r="X963" s="234"/>
    </row>
    <row r="964" spans="1:24">
      <c r="A964" s="234"/>
      <c r="B964" s="234"/>
      <c r="C964" s="234"/>
      <c r="D964" s="239"/>
      <c r="E964" s="239"/>
      <c r="F964" s="239"/>
      <c r="G964" s="234"/>
      <c r="H964" s="234"/>
      <c r="I964" s="234"/>
      <c r="J964" s="234"/>
      <c r="K964" s="234"/>
      <c r="L964" s="234"/>
      <c r="M964" s="234"/>
      <c r="N964" s="234"/>
      <c r="O964" s="234"/>
      <c r="P964" s="234"/>
      <c r="Q964" s="234"/>
      <c r="R964" s="234"/>
      <c r="S964" s="234"/>
      <c r="T964" s="234"/>
      <c r="U964" s="234"/>
      <c r="V964" s="234"/>
      <c r="W964" s="234"/>
      <c r="X964" s="234"/>
    </row>
    <row r="965" spans="1:24">
      <c r="A965" s="234"/>
      <c r="B965" s="234"/>
      <c r="C965" s="234"/>
      <c r="D965" s="239"/>
      <c r="E965" s="239"/>
      <c r="F965" s="239"/>
      <c r="G965" s="234"/>
      <c r="H965" s="234"/>
      <c r="I965" s="234"/>
      <c r="J965" s="234"/>
      <c r="K965" s="234"/>
      <c r="L965" s="234"/>
      <c r="M965" s="234"/>
      <c r="N965" s="234"/>
      <c r="O965" s="234"/>
      <c r="P965" s="234"/>
      <c r="Q965" s="234"/>
      <c r="R965" s="234"/>
      <c r="S965" s="234"/>
      <c r="T965" s="234"/>
      <c r="U965" s="234"/>
      <c r="V965" s="234"/>
      <c r="W965" s="234"/>
      <c r="X965" s="234"/>
    </row>
    <row r="966" spans="1:24">
      <c r="A966" s="234"/>
      <c r="B966" s="234"/>
      <c r="C966" s="234"/>
      <c r="D966" s="239"/>
      <c r="E966" s="239"/>
      <c r="F966" s="239"/>
      <c r="G966" s="234"/>
      <c r="H966" s="234"/>
      <c r="I966" s="234"/>
      <c r="J966" s="234"/>
      <c r="K966" s="234"/>
      <c r="L966" s="234"/>
      <c r="M966" s="234"/>
      <c r="N966" s="234"/>
      <c r="O966" s="234"/>
      <c r="P966" s="234"/>
      <c r="Q966" s="234"/>
      <c r="R966" s="234"/>
      <c r="S966" s="234"/>
      <c r="T966" s="234"/>
      <c r="U966" s="234"/>
      <c r="V966" s="234"/>
      <c r="W966" s="234"/>
      <c r="X966" s="234"/>
    </row>
    <row r="967" spans="1:24">
      <c r="A967" s="234"/>
      <c r="B967" s="234"/>
      <c r="C967" s="234"/>
      <c r="D967" s="239"/>
      <c r="E967" s="239"/>
      <c r="F967" s="239"/>
      <c r="G967" s="234"/>
      <c r="H967" s="234"/>
      <c r="I967" s="234"/>
      <c r="J967" s="234"/>
      <c r="K967" s="234"/>
      <c r="L967" s="234"/>
      <c r="M967" s="234"/>
      <c r="N967" s="234"/>
      <c r="O967" s="234"/>
      <c r="P967" s="234"/>
      <c r="Q967" s="234"/>
      <c r="R967" s="234"/>
      <c r="S967" s="234"/>
      <c r="T967" s="234"/>
      <c r="U967" s="234"/>
      <c r="V967" s="234"/>
      <c r="W967" s="234"/>
      <c r="X967" s="234"/>
    </row>
    <row r="968" spans="1:24">
      <c r="A968" s="234"/>
      <c r="B968" s="234"/>
      <c r="C968" s="234"/>
      <c r="D968" s="239"/>
      <c r="E968" s="239"/>
      <c r="F968" s="239"/>
      <c r="G968" s="234"/>
      <c r="H968" s="234"/>
      <c r="I968" s="234"/>
      <c r="J968" s="234"/>
      <c r="K968" s="234"/>
      <c r="L968" s="234"/>
      <c r="M968" s="234"/>
      <c r="N968" s="234"/>
      <c r="O968" s="234"/>
      <c r="P968" s="234"/>
      <c r="Q968" s="234"/>
      <c r="R968" s="234"/>
      <c r="S968" s="234"/>
      <c r="T968" s="234"/>
      <c r="U968" s="234"/>
      <c r="V968" s="234"/>
      <c r="W968" s="234"/>
      <c r="X968" s="234"/>
    </row>
    <row r="969" spans="1:24">
      <c r="A969" s="234"/>
      <c r="B969" s="234"/>
      <c r="C969" s="234"/>
      <c r="D969" s="239"/>
      <c r="E969" s="239"/>
      <c r="F969" s="239"/>
      <c r="G969" s="234"/>
      <c r="H969" s="234"/>
      <c r="I969" s="234"/>
      <c r="J969" s="234"/>
      <c r="K969" s="234"/>
      <c r="L969" s="234"/>
      <c r="M969" s="234"/>
      <c r="N969" s="234"/>
      <c r="O969" s="234"/>
      <c r="P969" s="234"/>
      <c r="Q969" s="234"/>
      <c r="R969" s="234"/>
      <c r="S969" s="234"/>
      <c r="T969" s="234"/>
      <c r="U969" s="234"/>
      <c r="V969" s="234"/>
      <c r="W969" s="234"/>
      <c r="X969" s="234"/>
    </row>
    <row r="970" spans="1:24">
      <c r="A970" s="234"/>
      <c r="B970" s="234"/>
      <c r="C970" s="234"/>
      <c r="D970" s="239"/>
      <c r="E970" s="239"/>
      <c r="F970" s="239"/>
      <c r="G970" s="234"/>
      <c r="H970" s="234"/>
      <c r="I970" s="234"/>
      <c r="J970" s="234"/>
      <c r="K970" s="234"/>
      <c r="L970" s="234"/>
      <c r="M970" s="234"/>
      <c r="N970" s="234"/>
      <c r="O970" s="234"/>
      <c r="P970" s="234"/>
      <c r="Q970" s="234"/>
      <c r="R970" s="234"/>
      <c r="S970" s="234"/>
      <c r="T970" s="234"/>
      <c r="U970" s="234"/>
      <c r="V970" s="234"/>
      <c r="W970" s="234"/>
      <c r="X970" s="234"/>
    </row>
    <row r="971" spans="1:24">
      <c r="A971" s="234"/>
      <c r="B971" s="234"/>
      <c r="C971" s="234"/>
      <c r="D971" s="239"/>
      <c r="E971" s="239"/>
      <c r="F971" s="239"/>
      <c r="G971" s="234"/>
      <c r="H971" s="234"/>
      <c r="I971" s="234"/>
      <c r="J971" s="234"/>
      <c r="K971" s="234"/>
      <c r="L971" s="234"/>
      <c r="M971" s="234"/>
      <c r="N971" s="234"/>
      <c r="O971" s="234"/>
      <c r="P971" s="234"/>
      <c r="Q971" s="234"/>
      <c r="R971" s="234"/>
      <c r="S971" s="234"/>
      <c r="T971" s="234"/>
      <c r="U971" s="234"/>
      <c r="V971" s="234"/>
      <c r="W971" s="234"/>
      <c r="X971" s="234"/>
    </row>
    <row r="972" spans="1:24">
      <c r="A972" s="234"/>
      <c r="B972" s="234"/>
      <c r="C972" s="234"/>
      <c r="D972" s="239"/>
      <c r="E972" s="239"/>
      <c r="F972" s="239"/>
      <c r="G972" s="234"/>
      <c r="H972" s="234"/>
      <c r="I972" s="234"/>
      <c r="J972" s="234"/>
      <c r="K972" s="234"/>
      <c r="L972" s="234"/>
      <c r="M972" s="234"/>
      <c r="N972" s="234"/>
      <c r="O972" s="234"/>
      <c r="P972" s="234"/>
      <c r="Q972" s="234"/>
      <c r="R972" s="234"/>
      <c r="S972" s="234"/>
      <c r="T972" s="234"/>
      <c r="U972" s="234"/>
      <c r="V972" s="234"/>
      <c r="W972" s="234"/>
      <c r="X972" s="234"/>
    </row>
    <row r="973" spans="1:24">
      <c r="A973" s="234"/>
      <c r="B973" s="234"/>
      <c r="C973" s="234"/>
      <c r="D973" s="239"/>
      <c r="E973" s="239"/>
      <c r="F973" s="239"/>
      <c r="G973" s="234"/>
      <c r="H973" s="234"/>
      <c r="I973" s="234"/>
      <c r="J973" s="234"/>
      <c r="K973" s="234"/>
      <c r="L973" s="234"/>
      <c r="M973" s="234"/>
      <c r="N973" s="234"/>
      <c r="O973" s="234"/>
      <c r="P973" s="234"/>
      <c r="Q973" s="234"/>
      <c r="R973" s="234"/>
      <c r="S973" s="234"/>
      <c r="T973" s="234"/>
      <c r="U973" s="234"/>
      <c r="V973" s="234"/>
      <c r="W973" s="234"/>
      <c r="X973" s="234"/>
    </row>
    <row r="974" spans="1:24">
      <c r="A974" s="234"/>
      <c r="B974" s="234"/>
      <c r="C974" s="234"/>
      <c r="D974" s="239"/>
      <c r="E974" s="239"/>
      <c r="F974" s="239"/>
      <c r="G974" s="234"/>
      <c r="H974" s="234"/>
      <c r="I974" s="234"/>
      <c r="J974" s="234"/>
      <c r="K974" s="234"/>
      <c r="L974" s="234"/>
      <c r="M974" s="234"/>
      <c r="N974" s="234"/>
      <c r="O974" s="234"/>
      <c r="P974" s="234"/>
      <c r="Q974" s="234"/>
      <c r="R974" s="234"/>
      <c r="S974" s="234"/>
      <c r="T974" s="234"/>
      <c r="U974" s="234"/>
      <c r="V974" s="234"/>
      <c r="W974" s="234"/>
      <c r="X974" s="234"/>
    </row>
    <row r="975" spans="1:24">
      <c r="A975" s="234"/>
      <c r="B975" s="234"/>
      <c r="C975" s="234"/>
      <c r="D975" s="239"/>
      <c r="E975" s="239"/>
      <c r="F975" s="239"/>
      <c r="G975" s="234"/>
      <c r="H975" s="234"/>
      <c r="I975" s="234"/>
      <c r="J975" s="234"/>
      <c r="K975" s="234"/>
      <c r="L975" s="234"/>
      <c r="M975" s="234"/>
      <c r="N975" s="234"/>
      <c r="O975" s="234"/>
      <c r="P975" s="234"/>
      <c r="Q975" s="234"/>
      <c r="R975" s="234"/>
      <c r="S975" s="234"/>
      <c r="T975" s="234"/>
      <c r="U975" s="234"/>
      <c r="V975" s="234"/>
      <c r="W975" s="234"/>
      <c r="X975" s="234"/>
    </row>
    <row r="976" spans="1:24">
      <c r="A976" s="234"/>
      <c r="B976" s="234"/>
      <c r="C976" s="234"/>
      <c r="D976" s="239"/>
      <c r="E976" s="239"/>
      <c r="F976" s="239"/>
      <c r="G976" s="234"/>
      <c r="H976" s="234"/>
      <c r="I976" s="234"/>
      <c r="J976" s="234"/>
      <c r="K976" s="234"/>
      <c r="L976" s="234"/>
      <c r="M976" s="234"/>
      <c r="N976" s="234"/>
      <c r="O976" s="234"/>
      <c r="P976" s="234"/>
      <c r="Q976" s="234"/>
      <c r="R976" s="234"/>
      <c r="S976" s="234"/>
      <c r="T976" s="234"/>
      <c r="U976" s="234"/>
      <c r="V976" s="234"/>
      <c r="W976" s="234"/>
      <c r="X976" s="234"/>
    </row>
    <row r="977" spans="1:24">
      <c r="A977" s="234"/>
      <c r="B977" s="234"/>
      <c r="C977" s="234"/>
      <c r="D977" s="239"/>
      <c r="E977" s="239"/>
      <c r="F977" s="239"/>
      <c r="G977" s="234"/>
      <c r="H977" s="234"/>
      <c r="I977" s="234"/>
      <c r="J977" s="234"/>
      <c r="K977" s="234"/>
      <c r="L977" s="234"/>
      <c r="M977" s="234"/>
      <c r="N977" s="234"/>
      <c r="O977" s="234"/>
      <c r="P977" s="234"/>
      <c r="Q977" s="234"/>
      <c r="R977" s="234"/>
      <c r="S977" s="234"/>
      <c r="T977" s="234"/>
      <c r="U977" s="234"/>
      <c r="V977" s="234"/>
      <c r="W977" s="234"/>
      <c r="X977" s="234"/>
    </row>
    <row r="978" spans="1:24">
      <c r="A978" s="234"/>
      <c r="B978" s="234"/>
      <c r="C978" s="234"/>
      <c r="D978" s="239"/>
      <c r="E978" s="239"/>
      <c r="F978" s="239"/>
      <c r="G978" s="234"/>
      <c r="H978" s="234"/>
      <c r="I978" s="234"/>
      <c r="J978" s="234"/>
      <c r="K978" s="234"/>
      <c r="L978" s="234"/>
      <c r="M978" s="234"/>
      <c r="N978" s="234"/>
      <c r="O978" s="234"/>
      <c r="P978" s="234"/>
      <c r="Q978" s="234"/>
      <c r="R978" s="234"/>
      <c r="S978" s="234"/>
      <c r="T978" s="234"/>
      <c r="U978" s="234"/>
      <c r="V978" s="234"/>
      <c r="W978" s="234"/>
      <c r="X978" s="234"/>
    </row>
    <row r="979" spans="1:24">
      <c r="A979" s="234"/>
      <c r="B979" s="234"/>
      <c r="C979" s="234"/>
      <c r="D979" s="239"/>
      <c r="E979" s="239"/>
      <c r="F979" s="239"/>
      <c r="G979" s="234"/>
      <c r="H979" s="234"/>
      <c r="I979" s="234"/>
      <c r="J979" s="234"/>
      <c r="K979" s="234"/>
      <c r="L979" s="234"/>
      <c r="M979" s="234"/>
      <c r="N979" s="234"/>
      <c r="O979" s="234"/>
      <c r="P979" s="234"/>
      <c r="Q979" s="234"/>
      <c r="R979" s="234"/>
      <c r="S979" s="234"/>
      <c r="T979" s="234"/>
      <c r="U979" s="234"/>
      <c r="V979" s="234"/>
      <c r="W979" s="234"/>
      <c r="X979" s="234"/>
    </row>
    <row r="980" spans="1:24">
      <c r="A980" s="234"/>
      <c r="B980" s="234"/>
      <c r="C980" s="234"/>
      <c r="D980" s="239"/>
      <c r="E980" s="239"/>
      <c r="F980" s="239"/>
      <c r="G980" s="234"/>
      <c r="H980" s="234"/>
      <c r="I980" s="234"/>
      <c r="J980" s="234"/>
      <c r="K980" s="234"/>
      <c r="L980" s="234"/>
      <c r="M980" s="234"/>
      <c r="N980" s="234"/>
      <c r="O980" s="234"/>
      <c r="P980" s="234"/>
      <c r="Q980" s="234"/>
      <c r="R980" s="234"/>
      <c r="S980" s="234"/>
      <c r="T980" s="234"/>
      <c r="U980" s="234"/>
      <c r="V980" s="234"/>
      <c r="W980" s="234"/>
      <c r="X980" s="234"/>
    </row>
    <row r="981" spans="1:24">
      <c r="A981" s="234"/>
      <c r="B981" s="234"/>
      <c r="C981" s="234"/>
      <c r="D981" s="239"/>
      <c r="E981" s="239"/>
      <c r="F981" s="239"/>
      <c r="G981" s="234"/>
      <c r="H981" s="234"/>
      <c r="I981" s="234"/>
      <c r="J981" s="234"/>
      <c r="K981" s="234"/>
      <c r="L981" s="234"/>
      <c r="M981" s="234"/>
      <c r="N981" s="234"/>
      <c r="O981" s="234"/>
      <c r="P981" s="234"/>
      <c r="Q981" s="234"/>
      <c r="R981" s="234"/>
      <c r="S981" s="234"/>
      <c r="T981" s="234"/>
      <c r="U981" s="234"/>
      <c r="V981" s="234"/>
      <c r="W981" s="234"/>
      <c r="X981" s="234"/>
    </row>
    <row r="982" spans="1:24">
      <c r="A982" s="234"/>
      <c r="B982" s="234"/>
      <c r="C982" s="234"/>
      <c r="D982" s="239"/>
      <c r="E982" s="239"/>
      <c r="F982" s="239"/>
      <c r="G982" s="234"/>
      <c r="H982" s="234"/>
      <c r="I982" s="234"/>
      <c r="J982" s="234"/>
      <c r="K982" s="234"/>
      <c r="L982" s="234"/>
      <c r="M982" s="234"/>
      <c r="N982" s="234"/>
      <c r="O982" s="234"/>
      <c r="P982" s="234"/>
      <c r="Q982" s="234"/>
      <c r="R982" s="234"/>
      <c r="S982" s="234"/>
      <c r="T982" s="234"/>
      <c r="U982" s="234"/>
      <c r="V982" s="234"/>
      <c r="W982" s="234"/>
      <c r="X982" s="234"/>
    </row>
    <row r="983" spans="1:24">
      <c r="A983" s="234"/>
      <c r="B983" s="234"/>
      <c r="C983" s="234"/>
      <c r="D983" s="239"/>
      <c r="E983" s="239"/>
      <c r="F983" s="239"/>
      <c r="G983" s="234"/>
      <c r="H983" s="234"/>
      <c r="I983" s="234"/>
      <c r="J983" s="234"/>
      <c r="K983" s="234"/>
      <c r="L983" s="234"/>
      <c r="M983" s="234"/>
      <c r="N983" s="234"/>
      <c r="O983" s="234"/>
      <c r="P983" s="234"/>
      <c r="Q983" s="234"/>
      <c r="R983" s="234"/>
      <c r="S983" s="234"/>
      <c r="T983" s="234"/>
      <c r="U983" s="234"/>
      <c r="V983" s="234"/>
      <c r="W983" s="234"/>
      <c r="X983" s="234"/>
    </row>
    <row r="984" spans="1:24">
      <c r="A984" s="234"/>
      <c r="B984" s="234"/>
      <c r="C984" s="234"/>
      <c r="D984" s="239"/>
      <c r="E984" s="239"/>
      <c r="F984" s="239"/>
      <c r="G984" s="234"/>
      <c r="H984" s="234"/>
      <c r="I984" s="234"/>
      <c r="J984" s="234"/>
      <c r="K984" s="234"/>
      <c r="L984" s="234"/>
      <c r="M984" s="234"/>
      <c r="N984" s="234"/>
      <c r="O984" s="234"/>
      <c r="P984" s="234"/>
      <c r="Q984" s="234"/>
      <c r="R984" s="234"/>
      <c r="S984" s="234"/>
      <c r="T984" s="234"/>
      <c r="U984" s="234"/>
      <c r="V984" s="234"/>
      <c r="W984" s="234"/>
      <c r="X984" s="234"/>
    </row>
    <row r="985" spans="1:24">
      <c r="A985" s="234"/>
      <c r="B985" s="234"/>
      <c r="C985" s="234"/>
      <c r="D985" s="239"/>
      <c r="E985" s="239"/>
      <c r="F985" s="239"/>
      <c r="G985" s="234"/>
      <c r="H985" s="234"/>
      <c r="I985" s="234"/>
      <c r="J985" s="234"/>
      <c r="K985" s="234"/>
      <c r="L985" s="234"/>
      <c r="M985" s="234"/>
      <c r="N985" s="234"/>
      <c r="O985" s="234"/>
      <c r="P985" s="234"/>
      <c r="Q985" s="234"/>
      <c r="R985" s="234"/>
      <c r="S985" s="234"/>
      <c r="T985" s="234"/>
      <c r="U985" s="234"/>
      <c r="V985" s="234"/>
      <c r="W985" s="234"/>
      <c r="X985" s="234"/>
    </row>
    <row r="986" spans="1:24">
      <c r="A986" s="234"/>
      <c r="B986" s="234"/>
      <c r="C986" s="234"/>
      <c r="D986" s="239"/>
      <c r="E986" s="239"/>
      <c r="F986" s="239"/>
      <c r="G986" s="234"/>
      <c r="H986" s="234"/>
      <c r="I986" s="234"/>
      <c r="J986" s="234"/>
      <c r="K986" s="234"/>
      <c r="L986" s="234"/>
      <c r="M986" s="234"/>
      <c r="N986" s="234"/>
      <c r="O986" s="234"/>
      <c r="P986" s="234"/>
      <c r="Q986" s="234"/>
      <c r="R986" s="234"/>
      <c r="S986" s="234"/>
      <c r="T986" s="234"/>
      <c r="U986" s="234"/>
      <c r="V986" s="234"/>
      <c r="W986" s="234"/>
      <c r="X986" s="234"/>
    </row>
    <row r="987" spans="1:24">
      <c r="A987" s="234"/>
      <c r="B987" s="234"/>
      <c r="C987" s="234"/>
      <c r="D987" s="239"/>
      <c r="E987" s="239"/>
      <c r="F987" s="239"/>
      <c r="G987" s="234"/>
      <c r="H987" s="234"/>
      <c r="I987" s="234"/>
      <c r="J987" s="234"/>
      <c r="K987" s="234"/>
      <c r="L987" s="234"/>
      <c r="M987" s="234"/>
      <c r="N987" s="234"/>
      <c r="O987" s="234"/>
      <c r="P987" s="234"/>
      <c r="Q987" s="234"/>
      <c r="R987" s="234"/>
      <c r="S987" s="234"/>
      <c r="T987" s="234"/>
      <c r="U987" s="234"/>
      <c r="V987" s="234"/>
      <c r="W987" s="234"/>
      <c r="X987" s="234"/>
    </row>
    <row r="988" spans="1:24">
      <c r="A988" s="234"/>
      <c r="B988" s="234"/>
      <c r="C988" s="234"/>
      <c r="D988" s="239"/>
      <c r="E988" s="239"/>
      <c r="F988" s="239"/>
      <c r="G988" s="234"/>
      <c r="H988" s="234"/>
      <c r="I988" s="234"/>
      <c r="J988" s="234"/>
      <c r="K988" s="234"/>
      <c r="L988" s="234"/>
      <c r="M988" s="234"/>
      <c r="N988" s="234"/>
      <c r="O988" s="234"/>
      <c r="P988" s="234"/>
      <c r="Q988" s="234"/>
      <c r="R988" s="234"/>
      <c r="S988" s="234"/>
      <c r="T988" s="234"/>
      <c r="U988" s="234"/>
      <c r="V988" s="234"/>
      <c r="W988" s="234"/>
      <c r="X988" s="234"/>
    </row>
    <row r="989" spans="1:24">
      <c r="A989" s="234"/>
      <c r="B989" s="234"/>
      <c r="C989" s="234"/>
      <c r="D989" s="239"/>
      <c r="E989" s="239"/>
      <c r="F989" s="239"/>
      <c r="G989" s="234"/>
      <c r="H989" s="234"/>
      <c r="I989" s="234"/>
      <c r="J989" s="234"/>
      <c r="K989" s="234"/>
      <c r="L989" s="234"/>
      <c r="M989" s="234"/>
      <c r="N989" s="234"/>
      <c r="O989" s="234"/>
      <c r="P989" s="234"/>
      <c r="Q989" s="234"/>
      <c r="R989" s="234"/>
      <c r="S989" s="234"/>
      <c r="T989" s="234"/>
      <c r="U989" s="234"/>
      <c r="V989" s="234"/>
      <c r="W989" s="234"/>
      <c r="X989" s="234"/>
    </row>
    <row r="990" spans="1:24">
      <c r="A990" s="234"/>
      <c r="B990" s="234"/>
      <c r="C990" s="234"/>
      <c r="D990" s="239"/>
      <c r="E990" s="239"/>
      <c r="F990" s="239"/>
      <c r="G990" s="234"/>
      <c r="H990" s="234"/>
      <c r="I990" s="234"/>
      <c r="J990" s="234"/>
      <c r="K990" s="234"/>
      <c r="L990" s="234"/>
      <c r="M990" s="234"/>
      <c r="N990" s="234"/>
      <c r="O990" s="234"/>
      <c r="P990" s="234"/>
      <c r="Q990" s="234"/>
      <c r="R990" s="234"/>
      <c r="S990" s="234"/>
      <c r="T990" s="234"/>
      <c r="U990" s="234"/>
      <c r="V990" s="234"/>
      <c r="W990" s="234"/>
      <c r="X990" s="234"/>
    </row>
    <row r="991" spans="1:24">
      <c r="A991" s="234"/>
      <c r="B991" s="234"/>
      <c r="C991" s="234"/>
      <c r="D991" s="239"/>
      <c r="E991" s="239"/>
      <c r="F991" s="239"/>
      <c r="G991" s="234"/>
      <c r="H991" s="234"/>
      <c r="I991" s="234"/>
      <c r="J991" s="234"/>
      <c r="K991" s="234"/>
      <c r="L991" s="234"/>
      <c r="M991" s="234"/>
      <c r="N991" s="234"/>
      <c r="O991" s="234"/>
      <c r="P991" s="234"/>
      <c r="Q991" s="234"/>
      <c r="R991" s="234"/>
      <c r="S991" s="234"/>
      <c r="T991" s="234"/>
      <c r="U991" s="234"/>
      <c r="V991" s="234"/>
      <c r="W991" s="234"/>
      <c r="X991" s="234"/>
    </row>
    <row r="992" spans="1:24">
      <c r="A992" s="234"/>
      <c r="B992" s="234"/>
      <c r="C992" s="234"/>
      <c r="D992" s="239"/>
      <c r="E992" s="239"/>
      <c r="F992" s="239"/>
      <c r="G992" s="234"/>
      <c r="H992" s="234"/>
      <c r="I992" s="234"/>
      <c r="J992" s="234"/>
      <c r="K992" s="234"/>
      <c r="L992" s="234"/>
      <c r="M992" s="234"/>
      <c r="N992" s="234"/>
      <c r="O992" s="234"/>
      <c r="P992" s="234"/>
      <c r="Q992" s="234"/>
      <c r="R992" s="234"/>
      <c r="S992" s="234"/>
      <c r="T992" s="234"/>
      <c r="U992" s="234"/>
      <c r="V992" s="234"/>
      <c r="W992" s="234"/>
      <c r="X992" s="234"/>
    </row>
    <row r="993" spans="1:24">
      <c r="A993" s="234"/>
      <c r="B993" s="234"/>
      <c r="C993" s="234"/>
      <c r="D993" s="239"/>
      <c r="E993" s="239"/>
      <c r="F993" s="239"/>
      <c r="G993" s="234"/>
      <c r="H993" s="234"/>
      <c r="I993" s="234"/>
      <c r="J993" s="234"/>
      <c r="K993" s="234"/>
      <c r="L993" s="234"/>
      <c r="M993" s="234"/>
      <c r="N993" s="234"/>
      <c r="O993" s="234"/>
      <c r="P993" s="234"/>
      <c r="Q993" s="234"/>
      <c r="R993" s="234"/>
      <c r="S993" s="234"/>
      <c r="T993" s="234"/>
      <c r="U993" s="234"/>
      <c r="V993" s="234"/>
      <c r="W993" s="234"/>
      <c r="X993" s="234"/>
    </row>
    <row r="994" spans="1:24">
      <c r="A994" s="234"/>
      <c r="B994" s="234"/>
      <c r="C994" s="234"/>
      <c r="D994" s="239"/>
      <c r="E994" s="239"/>
      <c r="F994" s="239"/>
      <c r="G994" s="234"/>
      <c r="H994" s="234"/>
      <c r="I994" s="234"/>
      <c r="J994" s="234"/>
      <c r="K994" s="234"/>
      <c r="L994" s="234"/>
      <c r="M994" s="234"/>
      <c r="N994" s="234"/>
      <c r="O994" s="234"/>
      <c r="P994" s="234"/>
      <c r="Q994" s="234"/>
      <c r="R994" s="234"/>
      <c r="S994" s="234"/>
      <c r="T994" s="234"/>
      <c r="U994" s="234"/>
      <c r="V994" s="234"/>
      <c r="W994" s="234"/>
      <c r="X994" s="234"/>
    </row>
    <row r="995" spans="1:24">
      <c r="A995" s="234"/>
      <c r="B995" s="234"/>
      <c r="C995" s="234"/>
      <c r="D995" s="239"/>
      <c r="E995" s="239"/>
      <c r="F995" s="239"/>
      <c r="G995" s="234"/>
      <c r="H995" s="234"/>
      <c r="I995" s="234"/>
      <c r="J995" s="234"/>
      <c r="K995" s="234"/>
      <c r="L995" s="234"/>
      <c r="M995" s="234"/>
      <c r="N995" s="234"/>
      <c r="O995" s="234"/>
      <c r="P995" s="234"/>
      <c r="Q995" s="234"/>
      <c r="R995" s="234"/>
      <c r="S995" s="234"/>
      <c r="T995" s="234"/>
      <c r="U995" s="234"/>
      <c r="V995" s="234"/>
      <c r="W995" s="234"/>
      <c r="X995" s="234"/>
    </row>
    <row r="996" spans="1:24">
      <c r="A996" s="234"/>
      <c r="B996" s="234"/>
      <c r="C996" s="234"/>
      <c r="D996" s="239"/>
      <c r="E996" s="239"/>
      <c r="F996" s="239"/>
      <c r="G996" s="234"/>
      <c r="H996" s="234"/>
      <c r="I996" s="234"/>
      <c r="J996" s="234"/>
      <c r="K996" s="234"/>
      <c r="L996" s="234"/>
      <c r="M996" s="234"/>
      <c r="N996" s="234"/>
      <c r="O996" s="234"/>
      <c r="P996" s="234"/>
      <c r="Q996" s="234"/>
      <c r="R996" s="234"/>
      <c r="S996" s="234"/>
      <c r="T996" s="234"/>
      <c r="U996" s="234"/>
      <c r="V996" s="234"/>
      <c r="W996" s="234"/>
      <c r="X996" s="234"/>
    </row>
    <row r="997" spans="1:24">
      <c r="A997" s="234"/>
      <c r="B997" s="234"/>
      <c r="C997" s="234"/>
      <c r="D997" s="239"/>
      <c r="E997" s="239"/>
      <c r="F997" s="239"/>
      <c r="G997" s="234"/>
      <c r="H997" s="234"/>
      <c r="I997" s="234"/>
      <c r="J997" s="234"/>
      <c r="K997" s="234"/>
      <c r="L997" s="234"/>
      <c r="M997" s="234"/>
      <c r="N997" s="234"/>
      <c r="O997" s="234"/>
      <c r="P997" s="234"/>
      <c r="Q997" s="234"/>
      <c r="R997" s="234"/>
      <c r="S997" s="234"/>
      <c r="T997" s="234"/>
      <c r="U997" s="234"/>
      <c r="V997" s="234"/>
      <c r="W997" s="234"/>
      <c r="X997" s="234"/>
    </row>
    <row r="998" spans="1:24">
      <c r="A998" s="234"/>
      <c r="B998" s="234"/>
      <c r="C998" s="234"/>
      <c r="D998" s="239"/>
      <c r="E998" s="239"/>
      <c r="F998" s="239"/>
      <c r="G998" s="234"/>
      <c r="H998" s="234"/>
      <c r="I998" s="234"/>
      <c r="J998" s="234"/>
      <c r="K998" s="234"/>
      <c r="L998" s="234"/>
      <c r="M998" s="234"/>
      <c r="N998" s="234"/>
      <c r="O998" s="234"/>
      <c r="P998" s="234"/>
      <c r="Q998" s="234"/>
      <c r="R998" s="234"/>
      <c r="S998" s="234"/>
      <c r="T998" s="234"/>
      <c r="U998" s="234"/>
      <c r="V998" s="234"/>
      <c r="W998" s="234"/>
      <c r="X998" s="234"/>
    </row>
    <row r="999" spans="1:24">
      <c r="A999" s="234"/>
      <c r="B999" s="234"/>
      <c r="C999" s="234"/>
      <c r="D999" s="239"/>
      <c r="E999" s="239"/>
      <c r="F999" s="239"/>
      <c r="G999" s="234"/>
      <c r="H999" s="234"/>
      <c r="I999" s="234"/>
      <c r="J999" s="234"/>
      <c r="K999" s="234"/>
      <c r="L999" s="234"/>
      <c r="M999" s="234"/>
      <c r="N999" s="234"/>
      <c r="O999" s="234"/>
      <c r="P999" s="234"/>
      <c r="Q999" s="234"/>
      <c r="R999" s="234"/>
      <c r="S999" s="234"/>
      <c r="T999" s="234"/>
      <c r="U999" s="234"/>
      <c r="V999" s="234"/>
      <c r="W999" s="234"/>
      <c r="X999" s="234"/>
    </row>
    <row r="1000" spans="1:24">
      <c r="A1000" s="234"/>
      <c r="B1000" s="234"/>
      <c r="C1000" s="234"/>
      <c r="D1000" s="239"/>
      <c r="E1000" s="239"/>
      <c r="F1000" s="239"/>
      <c r="G1000" s="234"/>
      <c r="H1000" s="234"/>
      <c r="I1000" s="234"/>
      <c r="J1000" s="234"/>
      <c r="K1000" s="234"/>
      <c r="L1000" s="234"/>
      <c r="M1000" s="234"/>
      <c r="N1000" s="234"/>
      <c r="O1000" s="234"/>
      <c r="P1000" s="234"/>
      <c r="Q1000" s="234"/>
      <c r="R1000" s="234"/>
      <c r="S1000" s="234"/>
      <c r="T1000" s="234"/>
      <c r="U1000" s="234"/>
      <c r="V1000" s="234"/>
      <c r="W1000" s="234"/>
      <c r="X1000" s="234"/>
    </row>
    <row r="1001" spans="1:24">
      <c r="A1001" s="234"/>
      <c r="B1001" s="234"/>
      <c r="C1001" s="234"/>
      <c r="D1001" s="239"/>
      <c r="E1001" s="239"/>
      <c r="F1001" s="239"/>
      <c r="G1001" s="234"/>
      <c r="H1001" s="234"/>
      <c r="I1001" s="234"/>
      <c r="J1001" s="234"/>
      <c r="K1001" s="234"/>
      <c r="L1001" s="234"/>
      <c r="M1001" s="234"/>
      <c r="N1001" s="234"/>
      <c r="O1001" s="234"/>
      <c r="P1001" s="234"/>
      <c r="Q1001" s="234"/>
      <c r="R1001" s="234"/>
      <c r="S1001" s="234"/>
      <c r="T1001" s="234"/>
      <c r="U1001" s="234"/>
      <c r="V1001" s="234"/>
      <c r="W1001" s="234"/>
      <c r="X1001" s="234"/>
    </row>
    <row r="1002" spans="1:24">
      <c r="A1002" s="234"/>
      <c r="B1002" s="234"/>
      <c r="C1002" s="234"/>
      <c r="D1002" s="239"/>
      <c r="E1002" s="239"/>
      <c r="F1002" s="239"/>
      <c r="G1002" s="234"/>
      <c r="H1002" s="234"/>
      <c r="I1002" s="234"/>
      <c r="J1002" s="234"/>
      <c r="K1002" s="234"/>
      <c r="L1002" s="234"/>
      <c r="M1002" s="234"/>
      <c r="N1002" s="234"/>
      <c r="O1002" s="234"/>
      <c r="P1002" s="234"/>
      <c r="Q1002" s="234"/>
      <c r="R1002" s="234"/>
      <c r="S1002" s="234"/>
      <c r="T1002" s="234"/>
      <c r="U1002" s="234"/>
      <c r="V1002" s="234"/>
      <c r="W1002" s="234"/>
      <c r="X1002" s="234"/>
    </row>
    <row r="1003" spans="1:24">
      <c r="A1003" s="234"/>
      <c r="B1003" s="234"/>
      <c r="C1003" s="234"/>
      <c r="D1003" s="239"/>
      <c r="E1003" s="239"/>
      <c r="F1003" s="239"/>
      <c r="G1003" s="234"/>
      <c r="H1003" s="234"/>
      <c r="I1003" s="234"/>
      <c r="J1003" s="234"/>
      <c r="K1003" s="234"/>
      <c r="L1003" s="234"/>
      <c r="M1003" s="234"/>
      <c r="N1003" s="234"/>
      <c r="O1003" s="234"/>
      <c r="P1003" s="234"/>
      <c r="Q1003" s="234"/>
      <c r="R1003" s="234"/>
      <c r="S1003" s="234"/>
      <c r="T1003" s="234"/>
      <c r="U1003" s="234"/>
      <c r="V1003" s="234"/>
      <c r="W1003" s="234"/>
      <c r="X1003" s="234"/>
    </row>
    <row r="1004" spans="1:24">
      <c r="A1004" s="234"/>
      <c r="B1004" s="234"/>
      <c r="C1004" s="234"/>
      <c r="D1004" s="239"/>
      <c r="E1004" s="239"/>
      <c r="F1004" s="239"/>
      <c r="G1004" s="234"/>
      <c r="H1004" s="234"/>
      <c r="I1004" s="234"/>
      <c r="J1004" s="234"/>
      <c r="K1004" s="234"/>
      <c r="L1004" s="234"/>
      <c r="M1004" s="234"/>
      <c r="N1004" s="234"/>
      <c r="O1004" s="234"/>
      <c r="P1004" s="234"/>
      <c r="Q1004" s="234"/>
      <c r="R1004" s="234"/>
      <c r="S1004" s="234"/>
      <c r="T1004" s="234"/>
      <c r="U1004" s="234"/>
      <c r="V1004" s="234"/>
      <c r="W1004" s="234"/>
      <c r="X1004" s="234"/>
    </row>
    <row r="1005" spans="1:24">
      <c r="A1005" s="234"/>
      <c r="B1005" s="234"/>
      <c r="C1005" s="234"/>
      <c r="D1005" s="239"/>
      <c r="E1005" s="239"/>
      <c r="F1005" s="239"/>
      <c r="G1005" s="234"/>
      <c r="H1005" s="234"/>
      <c r="I1005" s="234"/>
      <c r="J1005" s="234"/>
      <c r="K1005" s="234"/>
      <c r="L1005" s="234"/>
      <c r="M1005" s="234"/>
      <c r="N1005" s="234"/>
      <c r="O1005" s="234"/>
      <c r="P1005" s="234"/>
      <c r="Q1005" s="234"/>
      <c r="R1005" s="234"/>
      <c r="S1005" s="234"/>
      <c r="T1005" s="234"/>
      <c r="U1005" s="234"/>
      <c r="V1005" s="234"/>
      <c r="W1005" s="234"/>
      <c r="X1005" s="234"/>
    </row>
    <row r="1006" spans="1:24">
      <c r="A1006" s="234"/>
      <c r="B1006" s="234"/>
      <c r="C1006" s="234"/>
      <c r="D1006" s="239"/>
      <c r="E1006" s="239"/>
      <c r="F1006" s="239"/>
      <c r="G1006" s="234"/>
      <c r="H1006" s="234"/>
      <c r="I1006" s="234"/>
      <c r="J1006" s="234"/>
      <c r="K1006" s="234"/>
      <c r="L1006" s="234"/>
      <c r="M1006" s="234"/>
      <c r="N1006" s="234"/>
      <c r="O1006" s="234"/>
      <c r="P1006" s="234"/>
      <c r="Q1006" s="234"/>
      <c r="R1006" s="234"/>
      <c r="S1006" s="234"/>
      <c r="T1006" s="234"/>
      <c r="U1006" s="234"/>
      <c r="V1006" s="234"/>
      <c r="W1006" s="234"/>
      <c r="X1006" s="234"/>
    </row>
    <row r="1007" spans="1:24">
      <c r="A1007" s="234"/>
      <c r="B1007" s="234"/>
      <c r="C1007" s="234"/>
      <c r="D1007" s="239"/>
      <c r="E1007" s="239"/>
      <c r="F1007" s="239"/>
      <c r="G1007" s="234"/>
      <c r="H1007" s="234"/>
      <c r="I1007" s="234"/>
      <c r="J1007" s="234"/>
      <c r="K1007" s="234"/>
      <c r="L1007" s="234"/>
      <c r="M1007" s="234"/>
      <c r="N1007" s="234"/>
      <c r="O1007" s="234"/>
      <c r="P1007" s="234"/>
      <c r="Q1007" s="234"/>
      <c r="R1007" s="234"/>
      <c r="S1007" s="234"/>
      <c r="T1007" s="234"/>
      <c r="U1007" s="234"/>
      <c r="V1007" s="234"/>
      <c r="W1007" s="234"/>
      <c r="X1007" s="234"/>
    </row>
    <row r="1008" spans="1:24">
      <c r="A1008" s="234"/>
      <c r="B1008" s="234"/>
      <c r="C1008" s="234"/>
      <c r="D1008" s="239"/>
      <c r="E1008" s="239"/>
      <c r="F1008" s="239"/>
      <c r="G1008" s="234"/>
      <c r="H1008" s="234"/>
      <c r="I1008" s="234"/>
      <c r="J1008" s="234"/>
      <c r="K1008" s="234"/>
      <c r="L1008" s="234"/>
      <c r="M1008" s="234"/>
      <c r="N1008" s="234"/>
      <c r="O1008" s="234"/>
      <c r="P1008" s="234"/>
      <c r="Q1008" s="234"/>
      <c r="R1008" s="234"/>
      <c r="S1008" s="234"/>
      <c r="T1008" s="234"/>
      <c r="U1008" s="234"/>
      <c r="V1008" s="234"/>
      <c r="W1008" s="234"/>
      <c r="X1008" s="234"/>
    </row>
    <row r="1009" spans="1:24">
      <c r="A1009" s="234"/>
      <c r="B1009" s="234"/>
      <c r="C1009" s="234"/>
      <c r="D1009" s="239"/>
      <c r="E1009" s="239"/>
      <c r="F1009" s="239"/>
      <c r="G1009" s="234"/>
      <c r="H1009" s="234"/>
      <c r="I1009" s="234"/>
      <c r="J1009" s="234"/>
      <c r="K1009" s="234"/>
      <c r="L1009" s="234"/>
      <c r="M1009" s="234"/>
      <c r="N1009" s="234"/>
      <c r="O1009" s="234"/>
      <c r="P1009" s="234"/>
      <c r="Q1009" s="234"/>
      <c r="R1009" s="234"/>
      <c r="S1009" s="234"/>
      <c r="T1009" s="234"/>
      <c r="U1009" s="234"/>
      <c r="V1009" s="234"/>
      <c r="W1009" s="234"/>
      <c r="X1009" s="234"/>
    </row>
    <row r="1010" spans="1:24">
      <c r="A1010" s="234"/>
      <c r="B1010" s="234"/>
      <c r="C1010" s="234"/>
      <c r="D1010" s="239"/>
      <c r="E1010" s="239"/>
      <c r="F1010" s="239"/>
      <c r="G1010" s="234"/>
      <c r="H1010" s="234"/>
      <c r="I1010" s="234"/>
      <c r="J1010" s="234"/>
      <c r="K1010" s="234"/>
      <c r="L1010" s="234"/>
      <c r="M1010" s="234"/>
      <c r="N1010" s="234"/>
      <c r="O1010" s="234"/>
      <c r="P1010" s="234"/>
      <c r="Q1010" s="234"/>
      <c r="R1010" s="234"/>
      <c r="S1010" s="234"/>
      <c r="T1010" s="234"/>
      <c r="U1010" s="234"/>
      <c r="V1010" s="234"/>
      <c r="W1010" s="234"/>
      <c r="X1010" s="234"/>
    </row>
    <row r="1011" spans="1:24">
      <c r="A1011" s="234"/>
      <c r="B1011" s="234"/>
      <c r="C1011" s="234"/>
      <c r="D1011" s="239"/>
      <c r="E1011" s="239"/>
      <c r="F1011" s="239"/>
      <c r="G1011" s="234"/>
      <c r="H1011" s="234"/>
      <c r="I1011" s="234"/>
      <c r="J1011" s="234"/>
      <c r="K1011" s="234"/>
      <c r="L1011" s="234"/>
      <c r="M1011" s="234"/>
      <c r="N1011" s="234"/>
      <c r="O1011" s="234"/>
      <c r="P1011" s="234"/>
      <c r="Q1011" s="234"/>
      <c r="R1011" s="234"/>
      <c r="S1011" s="234"/>
      <c r="T1011" s="234"/>
      <c r="U1011" s="234"/>
      <c r="V1011" s="234"/>
      <c r="W1011" s="234"/>
      <c r="X1011" s="234"/>
    </row>
    <row r="1012" spans="1:24">
      <c r="A1012" s="234"/>
      <c r="B1012" s="234"/>
      <c r="C1012" s="234"/>
      <c r="D1012" s="239"/>
      <c r="E1012" s="239"/>
      <c r="F1012" s="239"/>
      <c r="G1012" s="234"/>
      <c r="H1012" s="234"/>
      <c r="I1012" s="234"/>
      <c r="J1012" s="234"/>
      <c r="K1012" s="234"/>
      <c r="L1012" s="234"/>
      <c r="M1012" s="234"/>
      <c r="N1012" s="234"/>
      <c r="O1012" s="234"/>
      <c r="P1012" s="234"/>
      <c r="Q1012" s="234"/>
      <c r="R1012" s="234"/>
      <c r="S1012" s="234"/>
      <c r="T1012" s="234"/>
      <c r="U1012" s="234"/>
      <c r="V1012" s="234"/>
      <c r="W1012" s="234"/>
      <c r="X1012" s="234"/>
    </row>
  </sheetData>
  <mergeCells count="11">
    <mergeCell ref="A2:H2"/>
    <mergeCell ref="A5:A14"/>
    <mergeCell ref="A36:G36"/>
    <mergeCell ref="A38:A47"/>
    <mergeCell ref="B38:B47"/>
    <mergeCell ref="C38:C47"/>
    <mergeCell ref="D38:D47"/>
    <mergeCell ref="A58:G58"/>
    <mergeCell ref="A65:G65"/>
    <mergeCell ref="A70:G70"/>
    <mergeCell ref="A81:D81"/>
  </mergeCells>
  <hyperlinks>
    <hyperlink ref="B5" r:id="rId1"/>
    <hyperlink ref="B6" r:id="rId2"/>
    <hyperlink ref="B7" r:id="rId3"/>
    <hyperlink ref="B8" r:id="rId4"/>
    <hyperlink ref="B9" r:id="rId5"/>
    <hyperlink ref="B10" r:id="rId6"/>
    <hyperlink ref="B11" r:id="rId7"/>
    <hyperlink ref="B12" r:id="rId8"/>
    <hyperlink ref="B13" r:id="rId9"/>
    <hyperlink ref="B14" r:id="rId10"/>
    <hyperlink ref="B15" r:id="rId11"/>
    <hyperlink ref="B16" r:id="rId12"/>
    <hyperlink ref="B17" r:id="rId13"/>
    <hyperlink ref="B18" r:id="rId14"/>
    <hyperlink ref="B19" r:id="rId15"/>
    <hyperlink ref="B20" r:id="rId16"/>
    <hyperlink ref="B21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60" r:id="rId27"/>
    <hyperlink ref="B61" r:id="rId28"/>
    <hyperlink ref="B62" r:id="rId29"/>
    <hyperlink ref="B63" r:id="rId30"/>
    <hyperlink ref="B67" r:id="rId31"/>
    <hyperlink ref="B68" r:id="rId32"/>
    <hyperlink ref="B69" r:id="rId33"/>
    <hyperlink ref="B72" r:id="rId34"/>
    <hyperlink ref="B73" r:id="rId35"/>
    <hyperlink ref="B74" r:id="rId36"/>
  </hyperlinks>
  <pageMargins left="0.25" right="0.25" top="0.75" bottom="0.75" header="0" footer="0"/>
  <pageSetup paperSize="9" fitToHeight="0" orientation="landscape"/>
  <drawing r:id="rId37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6600"/>
    <pageSetUpPr fitToPage="1"/>
  </sheetPr>
  <dimension ref="A1:Z1001"/>
  <sheetViews>
    <sheetView showGridLines="0" workbookViewId="0">
      <selection activeCell="E1" sqref="E1:G1"/>
    </sheetView>
  </sheetViews>
  <sheetFormatPr defaultColWidth="14.42578125" defaultRowHeight="15.75" customHeight="1"/>
  <cols>
    <col min="1" max="1" width="7.5703125" customWidth="1"/>
    <col min="2" max="2" width="14.5703125" customWidth="1"/>
    <col min="3" max="3" width="39.7109375" customWidth="1"/>
    <col min="4" max="4" width="11.7109375" customWidth="1"/>
    <col min="5" max="5" width="41.140625" customWidth="1"/>
    <col min="6" max="6" width="11.42578125" customWidth="1"/>
    <col min="7" max="7" width="17.5703125" customWidth="1"/>
    <col min="8" max="8" width="16.28515625" customWidth="1"/>
    <col min="9" max="26" width="9.140625" customWidth="1"/>
  </cols>
  <sheetData>
    <row r="1" spans="1:26" ht="57" customHeight="1">
      <c r="A1" s="381"/>
      <c r="B1" s="381"/>
      <c r="C1" s="382"/>
      <c r="D1" s="381"/>
      <c r="E1" s="1298"/>
      <c r="F1" s="1239"/>
      <c r="G1" s="1239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</row>
    <row r="2" spans="1:26" ht="10.5" customHeight="1">
      <c r="A2" s="381"/>
      <c r="B2" s="381"/>
      <c r="C2" s="382"/>
      <c r="D2" s="383"/>
      <c r="E2" s="383"/>
      <c r="F2" s="383"/>
      <c r="G2" s="383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</row>
    <row r="3" spans="1:26" ht="22.5" customHeight="1">
      <c r="A3" s="384"/>
      <c r="B3" s="1299" t="s">
        <v>397</v>
      </c>
      <c r="C3" s="1291"/>
      <c r="D3" s="1291"/>
      <c r="E3" s="1291"/>
      <c r="F3" s="1291"/>
      <c r="G3" s="1291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</row>
    <row r="4" spans="1:26" ht="22.5" customHeight="1">
      <c r="A4" s="386"/>
      <c r="B4" s="387" t="s">
        <v>398</v>
      </c>
      <c r="C4" s="388" t="s">
        <v>3</v>
      </c>
      <c r="D4" s="389" t="s">
        <v>399</v>
      </c>
      <c r="E4" s="390" t="s">
        <v>400</v>
      </c>
      <c r="F4" s="391" t="s">
        <v>401</v>
      </c>
      <c r="G4" s="392" t="s">
        <v>402</v>
      </c>
      <c r="H4" s="393" t="s">
        <v>11</v>
      </c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</row>
    <row r="5" spans="1:26" ht="12.75" customHeight="1">
      <c r="A5" s="394"/>
      <c r="B5" s="395">
        <v>1</v>
      </c>
      <c r="C5" s="396" t="s">
        <v>403</v>
      </c>
      <c r="D5" s="397" t="s">
        <v>404</v>
      </c>
      <c r="E5" s="398" t="s">
        <v>405</v>
      </c>
      <c r="F5" s="399" t="s">
        <v>396</v>
      </c>
      <c r="G5" s="400">
        <v>1573</v>
      </c>
      <c r="H5" s="401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</row>
    <row r="6" spans="1:26" ht="12.75" customHeight="1">
      <c r="A6" s="394"/>
      <c r="B6" s="403">
        <v>2</v>
      </c>
      <c r="C6" s="404" t="s">
        <v>406</v>
      </c>
      <c r="D6" s="405" t="s">
        <v>407</v>
      </c>
      <c r="E6" s="406" t="s">
        <v>405</v>
      </c>
      <c r="F6" s="407" t="s">
        <v>396</v>
      </c>
      <c r="G6" s="408">
        <v>426</v>
      </c>
      <c r="H6" s="401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402"/>
    </row>
    <row r="7" spans="1:26" ht="12.75" customHeight="1">
      <c r="A7" s="394"/>
      <c r="B7" s="403">
        <v>3</v>
      </c>
      <c r="C7" s="404" t="s">
        <v>408</v>
      </c>
      <c r="D7" s="405" t="s">
        <v>409</v>
      </c>
      <c r="E7" s="406" t="s">
        <v>405</v>
      </c>
      <c r="F7" s="407" t="s">
        <v>396</v>
      </c>
      <c r="G7" s="408">
        <v>613</v>
      </c>
      <c r="H7" s="401"/>
      <c r="I7" s="402"/>
      <c r="J7" s="402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  <c r="Z7" s="402"/>
    </row>
    <row r="8" spans="1:26" ht="12.75" customHeight="1">
      <c r="A8" s="394"/>
      <c r="B8" s="403">
        <v>4</v>
      </c>
      <c r="C8" s="404" t="s">
        <v>410</v>
      </c>
      <c r="D8" s="405" t="s">
        <v>411</v>
      </c>
      <c r="E8" s="406" t="s">
        <v>412</v>
      </c>
      <c r="F8" s="407" t="s">
        <v>15</v>
      </c>
      <c r="G8" s="409">
        <v>30</v>
      </c>
      <c r="H8" s="401"/>
      <c r="I8" s="402"/>
      <c r="J8" s="402"/>
      <c r="K8" s="402"/>
      <c r="L8" s="402"/>
      <c r="M8" s="402"/>
      <c r="N8" s="402"/>
      <c r="O8" s="402"/>
      <c r="P8" s="402"/>
      <c r="Q8" s="402"/>
      <c r="R8" s="402"/>
      <c r="S8" s="402"/>
      <c r="T8" s="402"/>
      <c r="U8" s="402"/>
      <c r="V8" s="402"/>
      <c r="W8" s="402"/>
      <c r="X8" s="402"/>
      <c r="Y8" s="402"/>
      <c r="Z8" s="402"/>
    </row>
    <row r="9" spans="1:26" ht="12.75" customHeight="1">
      <c r="A9" s="394"/>
      <c r="B9" s="403">
        <v>5</v>
      </c>
      <c r="C9" s="410" t="s">
        <v>413</v>
      </c>
      <c r="D9" s="405"/>
      <c r="E9" s="406" t="s">
        <v>405</v>
      </c>
      <c r="F9" s="411" t="s">
        <v>414</v>
      </c>
      <c r="G9" s="412">
        <v>250</v>
      </c>
      <c r="H9" s="401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</row>
    <row r="10" spans="1:26" ht="12.75" customHeight="1">
      <c r="A10" s="394"/>
      <c r="B10" s="403">
        <v>6</v>
      </c>
      <c r="C10" s="404" t="s">
        <v>415</v>
      </c>
      <c r="D10" s="405"/>
      <c r="E10" s="406" t="s">
        <v>405</v>
      </c>
      <c r="F10" s="407" t="s">
        <v>416</v>
      </c>
      <c r="G10" s="409">
        <v>300</v>
      </c>
      <c r="H10" s="401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  <c r="Z10" s="402"/>
    </row>
    <row r="11" spans="1:26" ht="12.75" customHeight="1">
      <c r="A11" s="394"/>
      <c r="B11" s="403">
        <v>7</v>
      </c>
      <c r="C11" s="404" t="s">
        <v>417</v>
      </c>
      <c r="D11" s="405" t="s">
        <v>418</v>
      </c>
      <c r="E11" s="406" t="s">
        <v>405</v>
      </c>
      <c r="F11" s="407" t="s">
        <v>15</v>
      </c>
      <c r="G11" s="413">
        <v>32</v>
      </c>
      <c r="H11" s="401"/>
      <c r="I11" s="402"/>
      <c r="J11" s="402"/>
      <c r="K11" s="402"/>
      <c r="L11" s="402"/>
      <c r="M11" s="402"/>
      <c r="N11" s="402"/>
      <c r="O11" s="402"/>
      <c r="P11" s="402"/>
      <c r="Q11" s="402"/>
      <c r="R11" s="402"/>
      <c r="S11" s="402"/>
      <c r="T11" s="402"/>
      <c r="U11" s="402"/>
      <c r="V11" s="402"/>
      <c r="W11" s="402"/>
      <c r="X11" s="402"/>
      <c r="Y11" s="402"/>
      <c r="Z11" s="402"/>
    </row>
    <row r="12" spans="1:26" ht="12.75" customHeight="1">
      <c r="A12" s="394"/>
      <c r="B12" s="403">
        <v>8</v>
      </c>
      <c r="C12" s="404" t="s">
        <v>419</v>
      </c>
      <c r="D12" s="405" t="s">
        <v>420</v>
      </c>
      <c r="E12" s="406" t="s">
        <v>405</v>
      </c>
      <c r="F12" s="407" t="s">
        <v>15</v>
      </c>
      <c r="G12" s="409">
        <v>30</v>
      </c>
      <c r="H12" s="401" t="s">
        <v>421</v>
      </c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  <c r="Z12" s="402"/>
    </row>
    <row r="13" spans="1:26" ht="12.75" customHeight="1">
      <c r="A13" s="394"/>
      <c r="B13" s="403">
        <v>9</v>
      </c>
      <c r="C13" s="404" t="s">
        <v>422</v>
      </c>
      <c r="D13" s="405" t="s">
        <v>423</v>
      </c>
      <c r="E13" s="406" t="s">
        <v>405</v>
      </c>
      <c r="F13" s="407" t="s">
        <v>15</v>
      </c>
      <c r="G13" s="409">
        <v>350</v>
      </c>
      <c r="H13" s="401"/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</row>
    <row r="14" spans="1:26" ht="12.75" customHeight="1">
      <c r="A14" s="394"/>
      <c r="B14" s="403">
        <v>10</v>
      </c>
      <c r="C14" s="406" t="s">
        <v>424</v>
      </c>
      <c r="D14" s="406" t="s">
        <v>425</v>
      </c>
      <c r="E14" s="406" t="s">
        <v>405</v>
      </c>
      <c r="F14" s="407" t="s">
        <v>15</v>
      </c>
      <c r="G14" s="409">
        <v>300</v>
      </c>
      <c r="H14" s="401"/>
      <c r="I14" s="402"/>
      <c r="J14" s="402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  <c r="Z14" s="402"/>
    </row>
    <row r="15" spans="1:26" ht="12.75" customHeight="1">
      <c r="A15" s="394"/>
      <c r="B15" s="407">
        <v>11</v>
      </c>
      <c r="C15" s="406" t="s">
        <v>426</v>
      </c>
      <c r="D15" s="406" t="s">
        <v>427</v>
      </c>
      <c r="E15" s="406" t="s">
        <v>428</v>
      </c>
      <c r="F15" s="407" t="s">
        <v>414</v>
      </c>
      <c r="G15" s="409">
        <v>1000</v>
      </c>
      <c r="H15" s="401" t="s">
        <v>188</v>
      </c>
      <c r="I15" s="402"/>
      <c r="J15" s="402"/>
      <c r="K15" s="402"/>
      <c r="L15" s="402"/>
      <c r="M15" s="402"/>
      <c r="N15" s="402"/>
      <c r="O15" s="402"/>
      <c r="P15" s="402"/>
      <c r="Q15" s="402"/>
      <c r="R15" s="402"/>
      <c r="S15" s="402"/>
      <c r="T15" s="402"/>
      <c r="U15" s="402"/>
      <c r="V15" s="402"/>
      <c r="W15" s="402"/>
      <c r="X15" s="402"/>
      <c r="Y15" s="402"/>
      <c r="Z15" s="402"/>
    </row>
    <row r="16" spans="1:26" ht="12.75" customHeight="1">
      <c r="A16" s="394"/>
      <c r="B16" s="407">
        <v>12</v>
      </c>
      <c r="C16" s="406" t="s">
        <v>429</v>
      </c>
      <c r="D16" s="406" t="s">
        <v>430</v>
      </c>
      <c r="E16" s="406" t="s">
        <v>431</v>
      </c>
      <c r="F16" s="407" t="s">
        <v>15</v>
      </c>
      <c r="G16" s="414">
        <v>2500</v>
      </c>
      <c r="H16" s="401"/>
      <c r="I16" s="402"/>
      <c r="J16" s="402"/>
      <c r="K16" s="402"/>
      <c r="L16" s="402"/>
      <c r="M16" s="402"/>
      <c r="N16" s="402"/>
      <c r="O16" s="402"/>
      <c r="P16" s="402"/>
      <c r="Q16" s="402"/>
      <c r="R16" s="402"/>
      <c r="S16" s="402"/>
      <c r="T16" s="402"/>
      <c r="U16" s="402"/>
      <c r="V16" s="402"/>
      <c r="W16" s="402"/>
      <c r="X16" s="402"/>
      <c r="Y16" s="402"/>
      <c r="Z16" s="402"/>
    </row>
    <row r="17" spans="1:26" ht="12.75" customHeight="1">
      <c r="A17" s="394"/>
      <c r="B17" s="415">
        <v>13</v>
      </c>
      <c r="C17" s="416" t="s">
        <v>432</v>
      </c>
      <c r="D17" s="417" t="s">
        <v>404</v>
      </c>
      <c r="E17" s="418" t="s">
        <v>433</v>
      </c>
      <c r="F17" s="419" t="s">
        <v>414</v>
      </c>
      <c r="G17" s="420">
        <v>2000</v>
      </c>
      <c r="H17" s="421" t="s">
        <v>434</v>
      </c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  <c r="Z17" s="402"/>
    </row>
    <row r="18" spans="1:26" ht="14.25" customHeight="1">
      <c r="A18" s="422"/>
      <c r="B18" s="1300" t="s">
        <v>435</v>
      </c>
      <c r="C18" s="1239"/>
      <c r="D18" s="1239"/>
      <c r="E18" s="1239"/>
      <c r="F18" s="1239"/>
      <c r="G18" s="1239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  <c r="Z18" s="402"/>
    </row>
    <row r="19" spans="1:26" ht="12.75" customHeight="1">
      <c r="A19" s="424"/>
      <c r="B19" s="424"/>
      <c r="C19" s="424"/>
      <c r="D19" s="424"/>
      <c r="E19" s="424"/>
      <c r="F19" s="424"/>
      <c r="G19" s="423"/>
      <c r="H19" s="402"/>
      <c r="I19" s="402"/>
      <c r="J19" s="402"/>
      <c r="K19" s="402"/>
      <c r="L19" s="402"/>
      <c r="M19" s="402"/>
      <c r="N19" s="402"/>
      <c r="O19" s="402"/>
      <c r="P19" s="402"/>
      <c r="Q19" s="402"/>
      <c r="R19" s="402"/>
      <c r="S19" s="402"/>
      <c r="T19" s="402"/>
      <c r="U19" s="402"/>
      <c r="V19" s="402"/>
      <c r="W19" s="402"/>
      <c r="X19" s="402"/>
      <c r="Y19" s="402"/>
      <c r="Z19" s="402"/>
    </row>
    <row r="20" spans="1:26" ht="12.75" customHeight="1">
      <c r="A20" s="425"/>
      <c r="B20" s="425" t="s">
        <v>436</v>
      </c>
      <c r="C20" s="424"/>
      <c r="D20" s="424"/>
      <c r="E20" s="424"/>
      <c r="F20" s="424"/>
      <c r="G20" s="424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</row>
    <row r="21" spans="1:26" ht="12.75" customHeight="1">
      <c r="A21" s="426"/>
      <c r="B21" s="427" t="s">
        <v>437</v>
      </c>
      <c r="C21" s="428" t="s">
        <v>438</v>
      </c>
      <c r="D21" s="428" t="s">
        <v>439</v>
      </c>
      <c r="E21" s="429" t="s">
        <v>5</v>
      </c>
      <c r="F21" s="428" t="s">
        <v>440</v>
      </c>
      <c r="G21" s="428" t="s">
        <v>441</v>
      </c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  <c r="Z21" s="402"/>
    </row>
    <row r="22" spans="1:26" ht="12.75" customHeight="1">
      <c r="A22" s="394"/>
      <c r="B22" s="407">
        <v>1</v>
      </c>
      <c r="C22" s="406" t="s">
        <v>442</v>
      </c>
      <c r="D22" s="430">
        <v>1</v>
      </c>
      <c r="E22" s="431"/>
      <c r="F22" s="432">
        <f t="shared" ref="F22:F25" si="0">G5</f>
        <v>1573</v>
      </c>
      <c r="G22" s="406">
        <f t="shared" ref="G22:G25" si="1">D22*F22</f>
        <v>1573</v>
      </c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</row>
    <row r="23" spans="1:26" ht="12.75" customHeight="1">
      <c r="A23" s="394"/>
      <c r="B23" s="407">
        <v>2</v>
      </c>
      <c r="C23" s="406" t="s">
        <v>443</v>
      </c>
      <c r="D23" s="430">
        <v>3.3</v>
      </c>
      <c r="E23" s="433"/>
      <c r="F23" s="432">
        <f t="shared" si="0"/>
        <v>426</v>
      </c>
      <c r="G23" s="406">
        <f t="shared" si="1"/>
        <v>1405.8</v>
      </c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</row>
    <row r="24" spans="1:26" ht="12.75" customHeight="1">
      <c r="A24" s="394"/>
      <c r="B24" s="407">
        <v>3</v>
      </c>
      <c r="C24" s="406" t="s">
        <v>444</v>
      </c>
      <c r="D24" s="430">
        <v>2</v>
      </c>
      <c r="E24" s="433"/>
      <c r="F24" s="432">
        <f t="shared" si="0"/>
        <v>613</v>
      </c>
      <c r="G24" s="406">
        <f t="shared" si="1"/>
        <v>1226</v>
      </c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</row>
    <row r="25" spans="1:26" ht="12.75" customHeight="1">
      <c r="A25" s="394"/>
      <c r="B25" s="407">
        <v>5</v>
      </c>
      <c r="C25" s="406" t="s">
        <v>445</v>
      </c>
      <c r="D25" s="430">
        <v>4</v>
      </c>
      <c r="E25" s="433"/>
      <c r="F25" s="432">
        <f t="shared" si="0"/>
        <v>30</v>
      </c>
      <c r="G25" s="406">
        <f t="shared" si="1"/>
        <v>120</v>
      </c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</row>
    <row r="26" spans="1:26" ht="12.75" customHeight="1">
      <c r="A26" s="394"/>
      <c r="B26" s="407">
        <v>6</v>
      </c>
      <c r="C26" s="406" t="s">
        <v>446</v>
      </c>
      <c r="D26" s="430">
        <v>12</v>
      </c>
      <c r="E26" s="433"/>
      <c r="F26" s="432">
        <f>G11</f>
        <v>32</v>
      </c>
      <c r="G26" s="406">
        <f t="shared" ref="G26:G29" si="2">F26*D26</f>
        <v>384</v>
      </c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</row>
    <row r="27" spans="1:26" ht="12.75" customHeight="1">
      <c r="A27" s="394"/>
      <c r="B27" s="407">
        <v>7</v>
      </c>
      <c r="C27" s="406" t="s">
        <v>422</v>
      </c>
      <c r="D27" s="430">
        <v>1</v>
      </c>
      <c r="E27" s="433"/>
      <c r="F27" s="432">
        <f t="shared" ref="F27:F28" si="3">G13</f>
        <v>350</v>
      </c>
      <c r="G27" s="406">
        <f t="shared" si="2"/>
        <v>350</v>
      </c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</row>
    <row r="28" spans="1:26" ht="12.75" customHeight="1">
      <c r="A28" s="394"/>
      <c r="B28" s="407">
        <v>8</v>
      </c>
      <c r="C28" s="406" t="s">
        <v>424</v>
      </c>
      <c r="D28" s="430">
        <v>1</v>
      </c>
      <c r="E28" s="433"/>
      <c r="F28" s="432">
        <f t="shared" si="3"/>
        <v>300</v>
      </c>
      <c r="G28" s="406">
        <f t="shared" si="2"/>
        <v>300</v>
      </c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</row>
    <row r="29" spans="1:26" ht="12.75" customHeight="1">
      <c r="A29" s="394"/>
      <c r="B29" s="407">
        <v>9</v>
      </c>
      <c r="C29" s="406" t="s">
        <v>447</v>
      </c>
      <c r="D29" s="430">
        <v>1</v>
      </c>
      <c r="E29" s="433"/>
      <c r="F29" s="432">
        <f>G16</f>
        <v>2500</v>
      </c>
      <c r="G29" s="406">
        <f t="shared" si="2"/>
        <v>2500</v>
      </c>
      <c r="H29" s="402"/>
      <c r="I29" s="402"/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  <c r="V29" s="402"/>
      <c r="W29" s="402"/>
      <c r="X29" s="402"/>
      <c r="Y29" s="402"/>
      <c r="Z29" s="402"/>
    </row>
    <row r="30" spans="1:26" ht="18.75" customHeight="1">
      <c r="A30" s="394"/>
      <c r="B30" s="407"/>
      <c r="C30" s="406" t="s">
        <v>448</v>
      </c>
      <c r="D30" s="430"/>
      <c r="E30" s="398"/>
      <c r="F30" s="405"/>
      <c r="G30" s="434">
        <f>SUM(G22:G29)</f>
        <v>7858.8</v>
      </c>
      <c r="H30" s="402"/>
      <c r="I30" s="402"/>
      <c r="J30" s="402"/>
      <c r="K30" s="402"/>
      <c r="L30" s="402"/>
      <c r="M30" s="402"/>
      <c r="N30" s="402"/>
      <c r="O30" s="402"/>
      <c r="P30" s="402"/>
      <c r="Q30" s="402"/>
      <c r="R30" s="402"/>
      <c r="S30" s="402"/>
      <c r="T30" s="402"/>
      <c r="U30" s="402"/>
      <c r="V30" s="402"/>
      <c r="W30" s="402"/>
      <c r="X30" s="402"/>
      <c r="Y30" s="402"/>
      <c r="Z30" s="402"/>
    </row>
    <row r="31" spans="1:26" ht="40.5" customHeight="1">
      <c r="A31" s="435"/>
      <c r="B31" s="1301" t="s">
        <v>449</v>
      </c>
      <c r="C31" s="1236"/>
      <c r="D31" s="1236"/>
      <c r="E31" s="1236"/>
      <c r="F31" s="1236"/>
      <c r="G31" s="1236"/>
      <c r="H31" s="402"/>
      <c r="I31" s="402"/>
      <c r="J31" s="402"/>
      <c r="K31" s="402"/>
      <c r="L31" s="402"/>
      <c r="M31" s="402"/>
      <c r="N31" s="402"/>
      <c r="O31" s="402"/>
      <c r="P31" s="402"/>
      <c r="Q31" s="402"/>
      <c r="R31" s="402"/>
      <c r="S31" s="402"/>
      <c r="T31" s="402"/>
      <c r="U31" s="402"/>
      <c r="V31" s="402"/>
      <c r="W31" s="402"/>
      <c r="X31" s="402"/>
      <c r="Y31" s="402"/>
      <c r="Z31" s="402"/>
    </row>
    <row r="32" spans="1:26" ht="60" customHeight="1">
      <c r="A32" s="436"/>
      <c r="B32" s="436"/>
      <c r="C32" s="437"/>
      <c r="D32" s="437"/>
      <c r="E32" s="437"/>
      <c r="F32" s="437"/>
      <c r="G32" s="438"/>
      <c r="H32" s="402"/>
      <c r="I32" s="402"/>
      <c r="J32" s="402"/>
      <c r="K32" s="402"/>
      <c r="L32" s="402"/>
      <c r="M32" s="402"/>
      <c r="N32" s="402"/>
      <c r="O32" s="402"/>
      <c r="P32" s="402"/>
      <c r="Q32" s="402"/>
      <c r="R32" s="402"/>
      <c r="S32" s="402"/>
      <c r="T32" s="402"/>
      <c r="U32" s="402"/>
      <c r="V32" s="402"/>
      <c r="W32" s="402"/>
      <c r="X32" s="402"/>
      <c r="Y32" s="402"/>
      <c r="Z32" s="402"/>
    </row>
    <row r="33" spans="1:26" ht="12.75" customHeight="1">
      <c r="A33" s="384"/>
      <c r="B33" s="1299" t="s">
        <v>450</v>
      </c>
      <c r="C33" s="1291"/>
      <c r="D33" s="1291"/>
      <c r="E33" s="1291"/>
      <c r="F33" s="1291"/>
      <c r="G33" s="1291"/>
      <c r="H33" s="402"/>
      <c r="I33" s="402"/>
      <c r="J33" s="402"/>
      <c r="K33" s="402"/>
      <c r="L33" s="402"/>
      <c r="M33" s="402"/>
      <c r="N33" s="402"/>
      <c r="O33" s="402"/>
      <c r="P33" s="402"/>
      <c r="Q33" s="402"/>
      <c r="R33" s="402"/>
      <c r="S33" s="402"/>
      <c r="T33" s="402"/>
      <c r="U33" s="402"/>
      <c r="V33" s="402"/>
      <c r="W33" s="402"/>
      <c r="X33" s="402"/>
      <c r="Y33" s="402"/>
      <c r="Z33" s="402"/>
    </row>
    <row r="34" spans="1:26" ht="12.75" customHeight="1">
      <c r="A34" s="439"/>
      <c r="B34" s="440" t="s">
        <v>398</v>
      </c>
      <c r="C34" s="441" t="s">
        <v>451</v>
      </c>
      <c r="D34" s="441" t="s">
        <v>401</v>
      </c>
      <c r="E34" s="441" t="s">
        <v>452</v>
      </c>
      <c r="F34" s="441" t="s">
        <v>453</v>
      </c>
      <c r="G34" s="442" t="s">
        <v>454</v>
      </c>
      <c r="H34" s="381" t="s">
        <v>455</v>
      </c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  <c r="U34" s="402"/>
      <c r="V34" s="402"/>
      <c r="W34" s="402"/>
      <c r="X34" s="402"/>
      <c r="Y34" s="402"/>
      <c r="Z34" s="402"/>
    </row>
    <row r="35" spans="1:26" ht="12.75" customHeight="1">
      <c r="A35" s="443"/>
      <c r="B35" s="444">
        <v>1</v>
      </c>
      <c r="C35" s="445" t="s">
        <v>456</v>
      </c>
      <c r="D35" s="446" t="s">
        <v>457</v>
      </c>
      <c r="E35" s="447">
        <v>1</v>
      </c>
      <c r="F35" s="448">
        <v>850</v>
      </c>
      <c r="G35" s="449">
        <f t="shared" ref="G35:G43" si="4">F35*E35</f>
        <v>850</v>
      </c>
      <c r="H35" s="450" t="s">
        <v>458</v>
      </c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  <c r="V35" s="402"/>
      <c r="W35" s="402"/>
      <c r="X35" s="402"/>
      <c r="Y35" s="402"/>
      <c r="Z35" s="402"/>
    </row>
    <row r="36" spans="1:26" ht="12.75" customHeight="1">
      <c r="A36" s="443"/>
      <c r="B36" s="444">
        <v>2</v>
      </c>
      <c r="C36" s="445" t="s">
        <v>459</v>
      </c>
      <c r="D36" s="446" t="s">
        <v>15</v>
      </c>
      <c r="E36" s="447">
        <v>1</v>
      </c>
      <c r="F36" s="448">
        <v>180</v>
      </c>
      <c r="G36" s="449">
        <f t="shared" si="4"/>
        <v>180</v>
      </c>
      <c r="H36" s="450" t="s">
        <v>460</v>
      </c>
      <c r="I36" s="402"/>
      <c r="J36" s="402"/>
      <c r="K36" s="402"/>
      <c r="L36" s="402"/>
      <c r="M36" s="402"/>
      <c r="N36" s="402"/>
      <c r="O36" s="402"/>
      <c r="P36" s="402"/>
      <c r="Q36" s="402"/>
      <c r="R36" s="402"/>
      <c r="S36" s="402"/>
      <c r="T36" s="402"/>
      <c r="U36" s="402"/>
      <c r="V36" s="402"/>
      <c r="W36" s="402"/>
      <c r="X36" s="402"/>
      <c r="Y36" s="402"/>
      <c r="Z36" s="402"/>
    </row>
    <row r="37" spans="1:26" ht="12.75" customHeight="1">
      <c r="A37" s="443"/>
      <c r="B37" s="444">
        <v>3</v>
      </c>
      <c r="C37" s="445" t="s">
        <v>461</v>
      </c>
      <c r="D37" s="446" t="s">
        <v>15</v>
      </c>
      <c r="E37" s="447">
        <v>1</v>
      </c>
      <c r="F37" s="448">
        <v>200</v>
      </c>
      <c r="G37" s="449">
        <f t="shared" si="4"/>
        <v>200</v>
      </c>
      <c r="H37" s="450" t="s">
        <v>462</v>
      </c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  <c r="Z37" s="402"/>
    </row>
    <row r="38" spans="1:26" ht="12.75" customHeight="1">
      <c r="A38" s="443"/>
      <c r="B38" s="444">
        <v>4</v>
      </c>
      <c r="C38" s="445" t="s">
        <v>463</v>
      </c>
      <c r="D38" s="446" t="s">
        <v>464</v>
      </c>
      <c r="E38" s="447">
        <v>2</v>
      </c>
      <c r="F38" s="448">
        <v>450</v>
      </c>
      <c r="G38" s="449">
        <f t="shared" si="4"/>
        <v>900</v>
      </c>
      <c r="H38" s="450" t="s">
        <v>465</v>
      </c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2"/>
      <c r="T38" s="402"/>
      <c r="U38" s="402"/>
      <c r="V38" s="402"/>
      <c r="W38" s="402"/>
      <c r="X38" s="402"/>
      <c r="Y38" s="402"/>
      <c r="Z38" s="402"/>
    </row>
    <row r="39" spans="1:26" ht="12.75" customHeight="1">
      <c r="A39" s="443"/>
      <c r="B39" s="444">
        <v>5</v>
      </c>
      <c r="C39" s="445" t="s">
        <v>466</v>
      </c>
      <c r="D39" s="446" t="s">
        <v>15</v>
      </c>
      <c r="E39" s="447">
        <v>4</v>
      </c>
      <c r="F39" s="448">
        <v>90</v>
      </c>
      <c r="G39" s="449">
        <f t="shared" si="4"/>
        <v>360</v>
      </c>
      <c r="H39" s="450" t="s">
        <v>467</v>
      </c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2"/>
      <c r="T39" s="402"/>
      <c r="U39" s="402"/>
      <c r="V39" s="402"/>
      <c r="W39" s="402"/>
      <c r="X39" s="402"/>
      <c r="Y39" s="402"/>
      <c r="Z39" s="402"/>
    </row>
    <row r="40" spans="1:26" ht="12.75" customHeight="1">
      <c r="A40" s="443"/>
      <c r="B40" s="444">
        <v>6</v>
      </c>
      <c r="C40" s="445" t="s">
        <v>468</v>
      </c>
      <c r="D40" s="446" t="s">
        <v>15</v>
      </c>
      <c r="E40" s="447">
        <v>5</v>
      </c>
      <c r="F40" s="448">
        <v>180</v>
      </c>
      <c r="G40" s="449">
        <f t="shared" si="4"/>
        <v>900</v>
      </c>
      <c r="H40" s="450" t="s">
        <v>469</v>
      </c>
      <c r="I40" s="402"/>
      <c r="J40" s="402"/>
      <c r="K40" s="402"/>
      <c r="L40" s="402"/>
      <c r="M40" s="402"/>
      <c r="N40" s="402"/>
      <c r="O40" s="402"/>
      <c r="P40" s="402"/>
      <c r="Q40" s="402"/>
      <c r="R40" s="402"/>
      <c r="S40" s="402"/>
      <c r="T40" s="402"/>
      <c r="U40" s="402"/>
      <c r="V40" s="402"/>
      <c r="W40" s="402"/>
      <c r="X40" s="402"/>
      <c r="Y40" s="402"/>
      <c r="Z40" s="402"/>
    </row>
    <row r="41" spans="1:26" ht="12.75" customHeight="1">
      <c r="A41" s="443"/>
      <c r="B41" s="444">
        <v>7</v>
      </c>
      <c r="C41" s="445" t="s">
        <v>470</v>
      </c>
      <c r="D41" s="446" t="s">
        <v>15</v>
      </c>
      <c r="E41" s="447">
        <v>10</v>
      </c>
      <c r="F41" s="448">
        <v>45</v>
      </c>
      <c r="G41" s="449">
        <f t="shared" si="4"/>
        <v>450</v>
      </c>
      <c r="H41" s="450" t="s">
        <v>471</v>
      </c>
      <c r="I41" s="402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  <c r="V41" s="402"/>
      <c r="W41" s="402"/>
      <c r="X41" s="402"/>
      <c r="Y41" s="402"/>
      <c r="Z41" s="402"/>
    </row>
    <row r="42" spans="1:26" ht="12.75" customHeight="1">
      <c r="A42" s="443"/>
      <c r="B42" s="444">
        <v>8</v>
      </c>
      <c r="C42" s="445" t="s">
        <v>472</v>
      </c>
      <c r="D42" s="446" t="s">
        <v>473</v>
      </c>
      <c r="E42" s="447">
        <v>1</v>
      </c>
      <c r="F42" s="448">
        <v>60</v>
      </c>
      <c r="G42" s="449">
        <f t="shared" si="4"/>
        <v>60</v>
      </c>
      <c r="H42" s="450"/>
      <c r="I42" s="402"/>
      <c r="J42" s="402"/>
      <c r="K42" s="402"/>
      <c r="L42" s="402"/>
      <c r="M42" s="402"/>
      <c r="N42" s="402"/>
      <c r="O42" s="402"/>
      <c r="P42" s="402"/>
      <c r="Q42" s="402"/>
      <c r="R42" s="402"/>
      <c r="S42" s="402"/>
      <c r="T42" s="402"/>
      <c r="U42" s="402"/>
      <c r="V42" s="402"/>
      <c r="W42" s="402"/>
      <c r="X42" s="402"/>
      <c r="Y42" s="402"/>
      <c r="Z42" s="402"/>
    </row>
    <row r="43" spans="1:26" ht="12.75" customHeight="1">
      <c r="A43" s="443"/>
      <c r="B43" s="444">
        <v>9</v>
      </c>
      <c r="C43" s="451" t="s">
        <v>474</v>
      </c>
      <c r="D43" s="446" t="s">
        <v>15</v>
      </c>
      <c r="E43" s="447">
        <v>1</v>
      </c>
      <c r="F43" s="448">
        <v>700</v>
      </c>
      <c r="G43" s="449">
        <f t="shared" si="4"/>
        <v>700</v>
      </c>
      <c r="H43" s="450" t="s">
        <v>475</v>
      </c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402"/>
      <c r="T43" s="402"/>
      <c r="U43" s="402"/>
      <c r="V43" s="402"/>
      <c r="W43" s="402"/>
      <c r="X43" s="402"/>
      <c r="Y43" s="402"/>
      <c r="Z43" s="402"/>
    </row>
    <row r="44" spans="1:26" ht="12.75" customHeight="1">
      <c r="A44" s="452"/>
      <c r="B44" s="453"/>
      <c r="C44" s="454" t="s">
        <v>476</v>
      </c>
      <c r="D44" s="446"/>
      <c r="E44" s="447"/>
      <c r="F44" s="448"/>
      <c r="G44" s="455">
        <f>SUM(G35:G43)</f>
        <v>4600</v>
      </c>
      <c r="H44" s="456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402"/>
      <c r="T44" s="402"/>
      <c r="U44" s="402"/>
      <c r="V44" s="402"/>
      <c r="W44" s="402"/>
      <c r="X44" s="402"/>
      <c r="Y44" s="402"/>
      <c r="Z44" s="402"/>
    </row>
    <row r="45" spans="1:26" ht="12.75" customHeight="1">
      <c r="A45" s="402"/>
      <c r="B45" s="402" t="s">
        <v>477</v>
      </c>
      <c r="C45" s="402"/>
      <c r="D45" s="402"/>
      <c r="E45" s="402"/>
      <c r="F45" s="40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402"/>
      <c r="R45" s="402"/>
      <c r="S45" s="402"/>
      <c r="T45" s="402"/>
      <c r="U45" s="402"/>
      <c r="V45" s="402"/>
      <c r="W45" s="402"/>
      <c r="X45" s="402"/>
      <c r="Y45" s="402"/>
      <c r="Z45" s="402"/>
    </row>
    <row r="46" spans="1:26" ht="12.75" customHeight="1">
      <c r="A46" s="402"/>
      <c r="B46" s="415">
        <v>10</v>
      </c>
      <c r="C46" s="416" t="s">
        <v>478</v>
      </c>
      <c r="D46" s="417" t="s">
        <v>479</v>
      </c>
      <c r="E46" s="418" t="s">
        <v>433</v>
      </c>
      <c r="F46" s="415">
        <v>2000</v>
      </c>
      <c r="G46" s="421"/>
      <c r="H46" s="421" t="s">
        <v>480</v>
      </c>
      <c r="I46" s="402"/>
      <c r="J46" s="402"/>
      <c r="K46" s="402"/>
      <c r="L46" s="402"/>
      <c r="M46" s="402"/>
      <c r="N46" s="402"/>
      <c r="O46" s="402"/>
      <c r="P46" s="402"/>
      <c r="Q46" s="402"/>
      <c r="R46" s="402"/>
      <c r="S46" s="402"/>
      <c r="T46" s="402"/>
      <c r="U46" s="402"/>
      <c r="V46" s="402"/>
      <c r="W46" s="402"/>
      <c r="X46" s="402"/>
      <c r="Y46" s="402"/>
      <c r="Z46" s="402"/>
    </row>
    <row r="47" spans="1:26" ht="12.75" customHeight="1">
      <c r="A47" s="402"/>
      <c r="B47" s="402"/>
      <c r="C47" s="4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  <c r="N47" s="402"/>
      <c r="O47" s="402"/>
      <c r="P47" s="402"/>
      <c r="Q47" s="402"/>
      <c r="R47" s="402"/>
      <c r="S47" s="402"/>
      <c r="T47" s="402"/>
      <c r="U47" s="402"/>
      <c r="V47" s="402"/>
      <c r="W47" s="402"/>
      <c r="X47" s="402"/>
      <c r="Y47" s="402"/>
      <c r="Z47" s="402"/>
    </row>
    <row r="48" spans="1:26" ht="12.75" customHeight="1">
      <c r="A48" s="402"/>
      <c r="B48" s="402"/>
      <c r="C48" s="402"/>
      <c r="D48" s="402"/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402"/>
      <c r="R48" s="402"/>
      <c r="S48" s="402"/>
      <c r="T48" s="402"/>
      <c r="U48" s="402"/>
      <c r="V48" s="402"/>
      <c r="W48" s="402"/>
      <c r="X48" s="402"/>
      <c r="Y48" s="402"/>
      <c r="Z48" s="402"/>
    </row>
    <row r="49" spans="1:26" ht="12.75" customHeight="1">
      <c r="A49" s="457"/>
      <c r="B49" s="457"/>
      <c r="C49" s="402"/>
      <c r="D49" s="402"/>
      <c r="E49" s="402"/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402"/>
      <c r="R49" s="402"/>
      <c r="S49" s="402"/>
      <c r="T49" s="402"/>
      <c r="U49" s="402"/>
      <c r="V49" s="402"/>
      <c r="W49" s="402"/>
      <c r="X49" s="402"/>
      <c r="Y49" s="402"/>
      <c r="Z49" s="402"/>
    </row>
    <row r="50" spans="1:26" ht="12.75" customHeight="1">
      <c r="A50" s="402"/>
      <c r="B50" s="402"/>
      <c r="C50" s="402"/>
      <c r="D50" s="402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  <c r="Z50" s="402"/>
    </row>
    <row r="51" spans="1:26" ht="12.75" customHeight="1">
      <c r="A51" s="402"/>
      <c r="B51" s="402"/>
      <c r="C51" s="402"/>
      <c r="D51" s="402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  <c r="Z51" s="402"/>
    </row>
    <row r="52" spans="1:26" ht="12.75" customHeight="1">
      <c r="A52" s="402"/>
      <c r="B52" s="402"/>
      <c r="C52" s="402"/>
      <c r="D52" s="402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2"/>
      <c r="R52" s="402"/>
      <c r="S52" s="402"/>
      <c r="T52" s="402"/>
      <c r="U52" s="402"/>
      <c r="V52" s="402"/>
      <c r="W52" s="402"/>
      <c r="X52" s="402"/>
      <c r="Y52" s="402"/>
      <c r="Z52" s="402"/>
    </row>
    <row r="53" spans="1:26" ht="12.75" customHeight="1">
      <c r="A53" s="458"/>
      <c r="B53" s="458" t="s">
        <v>481</v>
      </c>
      <c r="C53" s="458" t="s">
        <v>482</v>
      </c>
      <c r="D53" s="458" t="s">
        <v>6</v>
      </c>
      <c r="E53" s="458" t="s">
        <v>7</v>
      </c>
      <c r="F53" s="459" t="s">
        <v>401</v>
      </c>
      <c r="G53" s="459" t="s">
        <v>483</v>
      </c>
      <c r="H53" s="459" t="s">
        <v>455</v>
      </c>
      <c r="I53" s="402"/>
      <c r="J53" s="402"/>
      <c r="K53" s="402"/>
      <c r="L53" s="402"/>
      <c r="M53" s="402"/>
      <c r="N53" s="402"/>
      <c r="O53" s="402"/>
      <c r="P53" s="402"/>
      <c r="Q53" s="402"/>
      <c r="R53" s="402"/>
      <c r="S53" s="402"/>
      <c r="T53" s="402"/>
      <c r="U53" s="402"/>
      <c r="V53" s="402"/>
      <c r="W53" s="402"/>
      <c r="X53" s="402"/>
      <c r="Y53" s="402"/>
      <c r="Z53" s="402"/>
    </row>
    <row r="54" spans="1:26" ht="96.75" customHeight="1">
      <c r="A54" s="460" t="s">
        <v>17</v>
      </c>
      <c r="B54" s="461"/>
      <c r="C54" s="462" t="s">
        <v>485</v>
      </c>
      <c r="D54" s="463" t="s">
        <v>20</v>
      </c>
      <c r="E54" s="464" t="s">
        <v>486</v>
      </c>
      <c r="F54" s="465" t="s">
        <v>146</v>
      </c>
      <c r="G54" s="466">
        <v>150</v>
      </c>
      <c r="H54" s="467"/>
      <c r="I54" s="402"/>
      <c r="J54" s="402"/>
      <c r="K54" s="402"/>
      <c r="L54" s="402"/>
      <c r="M54" s="402"/>
      <c r="N54" s="402"/>
      <c r="O54" s="402"/>
      <c r="P54" s="402"/>
      <c r="Q54" s="402"/>
      <c r="R54" s="402"/>
      <c r="S54" s="402"/>
      <c r="T54" s="402"/>
      <c r="U54" s="402"/>
      <c r="V54" s="402"/>
      <c r="W54" s="402"/>
      <c r="X54" s="402"/>
      <c r="Y54" s="402"/>
      <c r="Z54" s="402"/>
    </row>
    <row r="55" spans="1:26" ht="12.75" customHeight="1">
      <c r="A55" s="402"/>
      <c r="B55" s="402"/>
      <c r="C55" s="402"/>
      <c r="D55" s="402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2"/>
      <c r="R55" s="402"/>
      <c r="S55" s="402"/>
      <c r="T55" s="402"/>
      <c r="U55" s="402"/>
      <c r="V55" s="402"/>
      <c r="W55" s="402"/>
      <c r="X55" s="402"/>
      <c r="Y55" s="402"/>
      <c r="Z55" s="402"/>
    </row>
    <row r="56" spans="1:26" ht="12.75" customHeight="1">
      <c r="A56" s="402"/>
      <c r="B56" s="402"/>
      <c r="C56" s="402"/>
      <c r="D56" s="402"/>
      <c r="E56" s="402"/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402"/>
      <c r="U56" s="402"/>
      <c r="V56" s="402"/>
      <c r="W56" s="402"/>
      <c r="X56" s="402"/>
      <c r="Y56" s="402"/>
      <c r="Z56" s="402"/>
    </row>
    <row r="57" spans="1:26" ht="12.75" customHeight="1">
      <c r="A57" s="402"/>
      <c r="B57" s="402"/>
      <c r="C57" s="402"/>
      <c r="D57" s="402"/>
      <c r="E57" s="402"/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402"/>
      <c r="U57" s="402"/>
      <c r="V57" s="402"/>
      <c r="W57" s="402"/>
      <c r="X57" s="402"/>
      <c r="Y57" s="402"/>
      <c r="Z57" s="402"/>
    </row>
    <row r="58" spans="1:26" ht="12.75" customHeight="1">
      <c r="A58" s="402"/>
      <c r="B58" s="402"/>
      <c r="C58" s="402"/>
      <c r="D58" s="402"/>
      <c r="E58" s="402"/>
      <c r="F58" s="402"/>
      <c r="G58" s="402"/>
      <c r="H58" s="402"/>
      <c r="I58" s="402"/>
      <c r="J58" s="402"/>
      <c r="K58" s="402"/>
      <c r="L58" s="402"/>
      <c r="M58" s="402"/>
      <c r="N58" s="402"/>
      <c r="O58" s="402"/>
      <c r="P58" s="402"/>
      <c r="Q58" s="402"/>
      <c r="R58" s="402"/>
      <c r="S58" s="402"/>
      <c r="T58" s="402"/>
      <c r="U58" s="402"/>
      <c r="V58" s="402"/>
      <c r="W58" s="402"/>
      <c r="X58" s="402"/>
      <c r="Y58" s="402"/>
      <c r="Z58" s="402"/>
    </row>
    <row r="59" spans="1:26" ht="12.75" customHeight="1">
      <c r="A59" s="402"/>
      <c r="B59" s="402"/>
      <c r="C59" s="402"/>
      <c r="D59" s="402"/>
      <c r="E59" s="402"/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  <c r="V59" s="402"/>
      <c r="W59" s="402"/>
      <c r="X59" s="402"/>
      <c r="Y59" s="402"/>
      <c r="Z59" s="402"/>
    </row>
    <row r="60" spans="1:26" ht="12.75" customHeight="1">
      <c r="A60" s="402"/>
      <c r="B60" s="402"/>
      <c r="C60" s="402"/>
      <c r="D60" s="402"/>
      <c r="E60" s="402"/>
      <c r="F60" s="402"/>
      <c r="G60" s="402"/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402"/>
      <c r="U60" s="402"/>
      <c r="V60" s="402"/>
      <c r="W60" s="402"/>
      <c r="X60" s="402"/>
      <c r="Y60" s="402"/>
      <c r="Z60" s="402"/>
    </row>
    <row r="61" spans="1:26" ht="12.75" customHeight="1">
      <c r="A61" s="402"/>
      <c r="B61" s="402"/>
      <c r="C61" s="402"/>
      <c r="D61" s="402"/>
      <c r="E61" s="402"/>
      <c r="F61" s="402"/>
      <c r="G61" s="402"/>
      <c r="H61" s="402"/>
      <c r="I61" s="402"/>
      <c r="J61" s="402"/>
      <c r="K61" s="402"/>
      <c r="L61" s="402"/>
      <c r="M61" s="402"/>
      <c r="N61" s="402"/>
      <c r="O61" s="402"/>
      <c r="P61" s="402"/>
      <c r="Q61" s="402"/>
      <c r="R61" s="402"/>
      <c r="S61" s="402"/>
      <c r="T61" s="402"/>
      <c r="U61" s="402"/>
      <c r="V61" s="402"/>
      <c r="W61" s="402"/>
      <c r="X61" s="402"/>
      <c r="Y61" s="402"/>
      <c r="Z61" s="402"/>
    </row>
    <row r="62" spans="1:26" ht="12.75" customHeight="1">
      <c r="A62" s="402"/>
      <c r="B62" s="402"/>
      <c r="C62" s="402"/>
      <c r="D62" s="402"/>
      <c r="E62" s="402"/>
      <c r="F62" s="402"/>
      <c r="G62" s="402"/>
      <c r="H62" s="402"/>
      <c r="I62" s="402"/>
      <c r="J62" s="402"/>
      <c r="K62" s="402"/>
      <c r="L62" s="402"/>
      <c r="M62" s="402"/>
      <c r="N62" s="402"/>
      <c r="O62" s="402"/>
      <c r="P62" s="402"/>
      <c r="Q62" s="402"/>
      <c r="R62" s="402"/>
      <c r="S62" s="402"/>
      <c r="T62" s="402"/>
      <c r="U62" s="402"/>
      <c r="V62" s="402"/>
      <c r="W62" s="402"/>
      <c r="X62" s="402"/>
      <c r="Y62" s="402"/>
      <c r="Z62" s="402"/>
    </row>
    <row r="63" spans="1:26" ht="12.75" customHeight="1">
      <c r="A63" s="402"/>
      <c r="B63" s="402"/>
      <c r="C63" s="402"/>
      <c r="D63" s="402"/>
      <c r="E63" s="402"/>
      <c r="F63" s="402"/>
      <c r="G63" s="402"/>
      <c r="H63" s="402"/>
      <c r="I63" s="402"/>
      <c r="J63" s="402"/>
      <c r="K63" s="402"/>
      <c r="L63" s="402"/>
      <c r="M63" s="402"/>
      <c r="N63" s="402"/>
      <c r="O63" s="402"/>
      <c r="P63" s="402"/>
      <c r="Q63" s="402"/>
      <c r="R63" s="402"/>
      <c r="S63" s="402"/>
      <c r="T63" s="402"/>
      <c r="U63" s="402"/>
      <c r="V63" s="402"/>
      <c r="W63" s="402"/>
      <c r="X63" s="402"/>
      <c r="Y63" s="402"/>
      <c r="Z63" s="402"/>
    </row>
    <row r="64" spans="1:26" ht="12.75" customHeight="1">
      <c r="A64" s="402"/>
      <c r="B64" s="402"/>
      <c r="C64" s="402"/>
      <c r="D64" s="402"/>
      <c r="E64" s="402"/>
      <c r="F64" s="402"/>
      <c r="G64" s="402"/>
      <c r="H64" s="402"/>
      <c r="I64" s="402"/>
      <c r="J64" s="402"/>
      <c r="K64" s="402"/>
      <c r="L64" s="402"/>
      <c r="M64" s="402"/>
      <c r="N64" s="402"/>
      <c r="O64" s="402"/>
      <c r="P64" s="402"/>
      <c r="Q64" s="402"/>
      <c r="R64" s="402"/>
      <c r="S64" s="402"/>
      <c r="T64" s="402"/>
      <c r="U64" s="402"/>
      <c r="V64" s="402"/>
      <c r="W64" s="402"/>
      <c r="X64" s="402"/>
      <c r="Y64" s="402"/>
      <c r="Z64" s="402"/>
    </row>
    <row r="65" spans="1:26" ht="12.75" customHeight="1">
      <c r="A65" s="402"/>
      <c r="B65" s="402"/>
      <c r="C65" s="402"/>
      <c r="D65" s="402"/>
      <c r="E65" s="402"/>
      <c r="F65" s="402"/>
      <c r="G65" s="402"/>
      <c r="H65" s="402"/>
      <c r="I65" s="402"/>
      <c r="J65" s="402"/>
      <c r="K65" s="402"/>
      <c r="L65" s="402"/>
      <c r="M65" s="402"/>
      <c r="N65" s="402"/>
      <c r="O65" s="402"/>
      <c r="P65" s="402"/>
      <c r="Q65" s="402"/>
      <c r="R65" s="402"/>
      <c r="S65" s="402"/>
      <c r="T65" s="402"/>
      <c r="U65" s="402"/>
      <c r="V65" s="402"/>
      <c r="W65" s="402"/>
      <c r="X65" s="402"/>
      <c r="Y65" s="402"/>
      <c r="Z65" s="402"/>
    </row>
    <row r="66" spans="1:26" ht="12.75" customHeight="1">
      <c r="A66" s="402"/>
      <c r="B66" s="402"/>
      <c r="C66" s="402"/>
      <c r="D66" s="402"/>
      <c r="E66" s="402"/>
      <c r="F66" s="402"/>
      <c r="G66" s="402"/>
      <c r="H66" s="402"/>
      <c r="I66" s="402"/>
      <c r="J66" s="402"/>
      <c r="K66" s="402"/>
      <c r="L66" s="402"/>
      <c r="M66" s="402"/>
      <c r="N66" s="402"/>
      <c r="O66" s="402"/>
      <c r="P66" s="402"/>
      <c r="Q66" s="402"/>
      <c r="R66" s="402"/>
      <c r="S66" s="402"/>
      <c r="T66" s="402"/>
      <c r="U66" s="402"/>
      <c r="V66" s="402"/>
      <c r="W66" s="402"/>
      <c r="X66" s="402"/>
      <c r="Y66" s="402"/>
      <c r="Z66" s="402"/>
    </row>
    <row r="67" spans="1:26" ht="12.75" customHeight="1">
      <c r="A67" s="402"/>
      <c r="B67" s="402"/>
      <c r="C67" s="402"/>
      <c r="D67" s="402"/>
      <c r="E67" s="402"/>
      <c r="F67" s="402"/>
      <c r="G67" s="402"/>
      <c r="H67" s="402"/>
      <c r="I67" s="402"/>
      <c r="J67" s="402"/>
      <c r="K67" s="402"/>
      <c r="L67" s="402"/>
      <c r="M67" s="402"/>
      <c r="N67" s="402"/>
      <c r="O67" s="402"/>
      <c r="P67" s="402"/>
      <c r="Q67" s="402"/>
      <c r="R67" s="402"/>
      <c r="S67" s="402"/>
      <c r="T67" s="402"/>
      <c r="U67" s="402"/>
      <c r="V67" s="402"/>
      <c r="W67" s="402"/>
      <c r="X67" s="402"/>
      <c r="Y67" s="402"/>
      <c r="Z67" s="402"/>
    </row>
    <row r="68" spans="1:26" ht="12.75" customHeight="1">
      <c r="A68" s="402"/>
      <c r="B68" s="402"/>
      <c r="C68" s="402"/>
      <c r="D68" s="402"/>
      <c r="E68" s="402"/>
      <c r="F68" s="402"/>
      <c r="G68" s="402"/>
      <c r="H68" s="402"/>
      <c r="I68" s="402"/>
      <c r="J68" s="402"/>
      <c r="K68" s="402"/>
      <c r="L68" s="402"/>
      <c r="M68" s="402"/>
      <c r="N68" s="402"/>
      <c r="O68" s="402"/>
      <c r="P68" s="402"/>
      <c r="Q68" s="402"/>
      <c r="R68" s="402"/>
      <c r="S68" s="402"/>
      <c r="T68" s="402"/>
      <c r="U68" s="402"/>
      <c r="V68" s="402"/>
      <c r="W68" s="402"/>
      <c r="X68" s="402"/>
      <c r="Y68" s="402"/>
      <c r="Z68" s="402"/>
    </row>
    <row r="69" spans="1:26" ht="12.75" customHeight="1">
      <c r="A69" s="402"/>
      <c r="B69" s="402"/>
      <c r="C69" s="402"/>
      <c r="D69" s="402"/>
      <c r="E69" s="402"/>
      <c r="F69" s="402"/>
      <c r="G69" s="402"/>
      <c r="H69" s="402"/>
      <c r="I69" s="402"/>
      <c r="J69" s="402"/>
      <c r="K69" s="402"/>
      <c r="L69" s="402"/>
      <c r="M69" s="402"/>
      <c r="N69" s="402"/>
      <c r="O69" s="402"/>
      <c r="P69" s="402"/>
      <c r="Q69" s="402"/>
      <c r="R69" s="402"/>
      <c r="S69" s="402"/>
      <c r="T69" s="402"/>
      <c r="U69" s="402"/>
      <c r="V69" s="402"/>
      <c r="W69" s="402"/>
      <c r="X69" s="402"/>
      <c r="Y69" s="402"/>
      <c r="Z69" s="402"/>
    </row>
    <row r="70" spans="1:26" ht="12.75" customHeight="1">
      <c r="A70" s="402"/>
      <c r="B70" s="402"/>
      <c r="C70" s="402"/>
      <c r="D70" s="402"/>
      <c r="E70" s="402"/>
      <c r="F70" s="402"/>
      <c r="G70" s="402"/>
      <c r="H70" s="402"/>
      <c r="I70" s="402"/>
      <c r="J70" s="402"/>
      <c r="K70" s="402"/>
      <c r="L70" s="402"/>
      <c r="M70" s="402"/>
      <c r="N70" s="402"/>
      <c r="O70" s="402"/>
      <c r="P70" s="402"/>
      <c r="Q70" s="402"/>
      <c r="R70" s="402"/>
      <c r="S70" s="402"/>
      <c r="T70" s="402"/>
      <c r="U70" s="402"/>
      <c r="V70" s="402"/>
      <c r="W70" s="402"/>
      <c r="X70" s="402"/>
      <c r="Y70" s="402"/>
      <c r="Z70" s="402"/>
    </row>
    <row r="71" spans="1:26" ht="12.75" customHeight="1">
      <c r="A71" s="402"/>
      <c r="B71" s="402"/>
      <c r="C71" s="402"/>
      <c r="D71" s="402"/>
      <c r="E71" s="402"/>
      <c r="F71" s="402"/>
      <c r="G71" s="402"/>
      <c r="H71" s="402"/>
      <c r="I71" s="402"/>
      <c r="J71" s="402"/>
      <c r="K71" s="402"/>
      <c r="L71" s="402"/>
      <c r="M71" s="402"/>
      <c r="N71" s="402"/>
      <c r="O71" s="402"/>
      <c r="P71" s="402"/>
      <c r="Q71" s="402"/>
      <c r="R71" s="402"/>
      <c r="S71" s="402"/>
      <c r="T71" s="402"/>
      <c r="U71" s="402"/>
      <c r="V71" s="402"/>
      <c r="W71" s="402"/>
      <c r="X71" s="402"/>
      <c r="Y71" s="402"/>
      <c r="Z71" s="402"/>
    </row>
    <row r="72" spans="1:26" ht="12.75" customHeight="1">
      <c r="A72" s="402"/>
      <c r="B72" s="402"/>
      <c r="C72" s="402"/>
      <c r="D72" s="402"/>
      <c r="E72" s="402"/>
      <c r="F72" s="402"/>
      <c r="G72" s="402"/>
      <c r="H72" s="402"/>
      <c r="I72" s="402"/>
      <c r="J72" s="402"/>
      <c r="K72" s="402"/>
      <c r="L72" s="402"/>
      <c r="M72" s="402"/>
      <c r="N72" s="402"/>
      <c r="O72" s="402"/>
      <c r="P72" s="402"/>
      <c r="Q72" s="402"/>
      <c r="R72" s="402"/>
      <c r="S72" s="402"/>
      <c r="T72" s="402"/>
      <c r="U72" s="402"/>
      <c r="V72" s="402"/>
      <c r="W72" s="402"/>
      <c r="X72" s="402"/>
      <c r="Y72" s="402"/>
      <c r="Z72" s="402"/>
    </row>
    <row r="73" spans="1:26" ht="12.75" customHeight="1">
      <c r="A73" s="402"/>
      <c r="B73" s="402"/>
      <c r="C73" s="402"/>
      <c r="D73" s="402"/>
      <c r="E73" s="402"/>
      <c r="F73" s="402"/>
      <c r="G73" s="402"/>
      <c r="H73" s="402"/>
      <c r="I73" s="402"/>
      <c r="J73" s="402"/>
      <c r="K73" s="402"/>
      <c r="L73" s="402"/>
      <c r="M73" s="402"/>
      <c r="N73" s="402"/>
      <c r="O73" s="402"/>
      <c r="P73" s="402"/>
      <c r="Q73" s="402"/>
      <c r="R73" s="402"/>
      <c r="S73" s="402"/>
      <c r="T73" s="402"/>
      <c r="U73" s="402"/>
      <c r="V73" s="402"/>
      <c r="W73" s="402"/>
      <c r="X73" s="402"/>
      <c r="Y73" s="402"/>
      <c r="Z73" s="402"/>
    </row>
    <row r="74" spans="1:26" ht="12.75" customHeight="1">
      <c r="A74" s="402"/>
      <c r="B74" s="402"/>
      <c r="C74" s="402"/>
      <c r="D74" s="402"/>
      <c r="E74" s="402"/>
      <c r="F74" s="402"/>
      <c r="G74" s="402"/>
      <c r="H74" s="402"/>
      <c r="I74" s="402"/>
      <c r="J74" s="402"/>
      <c r="K74" s="402"/>
      <c r="L74" s="402"/>
      <c r="M74" s="402"/>
      <c r="N74" s="402"/>
      <c r="O74" s="402"/>
      <c r="P74" s="402"/>
      <c r="Q74" s="402"/>
      <c r="R74" s="402"/>
      <c r="S74" s="402"/>
      <c r="T74" s="402"/>
      <c r="U74" s="402"/>
      <c r="V74" s="402"/>
      <c r="W74" s="402"/>
      <c r="X74" s="402"/>
      <c r="Y74" s="402"/>
      <c r="Z74" s="402"/>
    </row>
    <row r="75" spans="1:26" ht="12.75" customHeight="1">
      <c r="A75" s="402"/>
      <c r="B75" s="402"/>
      <c r="C75" s="402"/>
      <c r="D75" s="402"/>
      <c r="E75" s="402"/>
      <c r="F75" s="402"/>
      <c r="G75" s="402"/>
      <c r="H75" s="402"/>
      <c r="I75" s="402"/>
      <c r="J75" s="402"/>
      <c r="K75" s="402"/>
      <c r="L75" s="402"/>
      <c r="M75" s="402"/>
      <c r="N75" s="402"/>
      <c r="O75" s="402"/>
      <c r="P75" s="402"/>
      <c r="Q75" s="402"/>
      <c r="R75" s="402"/>
      <c r="S75" s="402"/>
      <c r="T75" s="402"/>
      <c r="U75" s="402"/>
      <c r="V75" s="402"/>
      <c r="W75" s="402"/>
      <c r="X75" s="402"/>
      <c r="Y75" s="402"/>
      <c r="Z75" s="402"/>
    </row>
    <row r="76" spans="1:26" ht="12.75" customHeight="1">
      <c r="A76" s="402"/>
      <c r="B76" s="402"/>
      <c r="C76" s="402"/>
      <c r="D76" s="402"/>
      <c r="E76" s="402"/>
      <c r="F76" s="402"/>
      <c r="G76" s="402"/>
      <c r="H76" s="402"/>
      <c r="I76" s="402"/>
      <c r="J76" s="402"/>
      <c r="K76" s="402"/>
      <c r="L76" s="402"/>
      <c r="M76" s="402"/>
      <c r="N76" s="402"/>
      <c r="O76" s="402"/>
      <c r="P76" s="402"/>
      <c r="Q76" s="402"/>
      <c r="R76" s="402"/>
      <c r="S76" s="402"/>
      <c r="T76" s="402"/>
      <c r="U76" s="402"/>
      <c r="V76" s="402"/>
      <c r="W76" s="402"/>
      <c r="X76" s="402"/>
      <c r="Y76" s="402"/>
      <c r="Z76" s="402"/>
    </row>
    <row r="77" spans="1:26" ht="12.75" customHeight="1">
      <c r="A77" s="402"/>
      <c r="B77" s="402"/>
      <c r="C77" s="402"/>
      <c r="D77" s="402"/>
      <c r="E77" s="402"/>
      <c r="F77" s="402"/>
      <c r="G77" s="402"/>
      <c r="H77" s="402"/>
      <c r="I77" s="402"/>
      <c r="J77" s="402"/>
      <c r="K77" s="402"/>
      <c r="L77" s="402"/>
      <c r="M77" s="402"/>
      <c r="N77" s="402"/>
      <c r="O77" s="402"/>
      <c r="P77" s="402"/>
      <c r="Q77" s="402"/>
      <c r="R77" s="402"/>
      <c r="S77" s="402"/>
      <c r="T77" s="402"/>
      <c r="U77" s="402"/>
      <c r="V77" s="402"/>
      <c r="W77" s="402"/>
      <c r="X77" s="402"/>
      <c r="Y77" s="402"/>
      <c r="Z77" s="402"/>
    </row>
    <row r="78" spans="1:26" ht="12.75" customHeight="1">
      <c r="A78" s="402"/>
      <c r="B78" s="402"/>
      <c r="C78" s="402"/>
      <c r="D78" s="402"/>
      <c r="E78" s="402"/>
      <c r="F78" s="402"/>
      <c r="G78" s="402"/>
      <c r="H78" s="402"/>
      <c r="I78" s="402"/>
      <c r="J78" s="402"/>
      <c r="K78" s="402"/>
      <c r="L78" s="402"/>
      <c r="M78" s="402"/>
      <c r="N78" s="402"/>
      <c r="O78" s="402"/>
      <c r="P78" s="402"/>
      <c r="Q78" s="402"/>
      <c r="R78" s="402"/>
      <c r="S78" s="402"/>
      <c r="T78" s="402"/>
      <c r="U78" s="402"/>
      <c r="V78" s="402"/>
      <c r="W78" s="402"/>
      <c r="X78" s="402"/>
      <c r="Y78" s="402"/>
      <c r="Z78" s="402"/>
    </row>
    <row r="79" spans="1:26" ht="12.75" customHeight="1">
      <c r="A79" s="402"/>
      <c r="B79" s="402"/>
      <c r="C79" s="402"/>
      <c r="D79" s="402"/>
      <c r="E79" s="402"/>
      <c r="F79" s="402"/>
      <c r="G79" s="402"/>
      <c r="H79" s="402"/>
      <c r="I79" s="402"/>
      <c r="J79" s="402"/>
      <c r="K79" s="402"/>
      <c r="L79" s="402"/>
      <c r="M79" s="402"/>
      <c r="N79" s="402"/>
      <c r="O79" s="402"/>
      <c r="P79" s="402"/>
      <c r="Q79" s="402"/>
      <c r="R79" s="402"/>
      <c r="S79" s="402"/>
      <c r="T79" s="402"/>
      <c r="U79" s="402"/>
      <c r="V79" s="402"/>
      <c r="W79" s="402"/>
      <c r="X79" s="402"/>
      <c r="Y79" s="402"/>
      <c r="Z79" s="402"/>
    </row>
    <row r="80" spans="1:26" ht="12.75" customHeight="1">
      <c r="A80" s="402"/>
      <c r="B80" s="402"/>
      <c r="C80" s="402"/>
      <c r="D80" s="402"/>
      <c r="E80" s="402"/>
      <c r="F80" s="402"/>
      <c r="G80" s="402"/>
      <c r="H80" s="402"/>
      <c r="I80" s="402"/>
      <c r="J80" s="402"/>
      <c r="K80" s="402"/>
      <c r="L80" s="402"/>
      <c r="M80" s="402"/>
      <c r="N80" s="402"/>
      <c r="O80" s="402"/>
      <c r="P80" s="402"/>
      <c r="Q80" s="402"/>
      <c r="R80" s="402"/>
      <c r="S80" s="402"/>
      <c r="T80" s="402"/>
      <c r="U80" s="402"/>
      <c r="V80" s="402"/>
      <c r="W80" s="402"/>
      <c r="X80" s="402"/>
      <c r="Y80" s="402"/>
      <c r="Z80" s="402"/>
    </row>
    <row r="81" spans="1:26" ht="12.75" customHeight="1">
      <c r="A81" s="402"/>
      <c r="B81" s="402"/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402"/>
      <c r="U81" s="402"/>
      <c r="V81" s="402"/>
      <c r="W81" s="402"/>
      <c r="X81" s="402"/>
      <c r="Y81" s="402"/>
      <c r="Z81" s="402"/>
    </row>
    <row r="82" spans="1:26" ht="12.75" customHeight="1">
      <c r="A82" s="402"/>
      <c r="B82" s="402"/>
      <c r="C82" s="402"/>
      <c r="D82" s="402"/>
      <c r="E82" s="402"/>
      <c r="F82" s="402"/>
      <c r="G82" s="402"/>
      <c r="H82" s="402"/>
      <c r="I82" s="402"/>
      <c r="J82" s="402"/>
      <c r="K82" s="402"/>
      <c r="L82" s="402"/>
      <c r="M82" s="402"/>
      <c r="N82" s="402"/>
      <c r="O82" s="402"/>
      <c r="P82" s="402"/>
      <c r="Q82" s="402"/>
      <c r="R82" s="402"/>
      <c r="S82" s="402"/>
      <c r="T82" s="402"/>
      <c r="U82" s="402"/>
      <c r="V82" s="402"/>
      <c r="W82" s="402"/>
      <c r="X82" s="402"/>
      <c r="Y82" s="402"/>
      <c r="Z82" s="402"/>
    </row>
    <row r="83" spans="1:26" ht="12.75" customHeight="1">
      <c r="A83" s="402"/>
      <c r="B83" s="402"/>
      <c r="C83" s="402"/>
      <c r="D83" s="402"/>
      <c r="E83" s="402"/>
      <c r="F83" s="402"/>
      <c r="G83" s="402"/>
      <c r="H83" s="402"/>
      <c r="I83" s="402"/>
      <c r="J83" s="402"/>
      <c r="K83" s="402"/>
      <c r="L83" s="402"/>
      <c r="M83" s="402"/>
      <c r="N83" s="402"/>
      <c r="O83" s="402"/>
      <c r="P83" s="402"/>
      <c r="Q83" s="402"/>
      <c r="R83" s="402"/>
      <c r="S83" s="402"/>
      <c r="T83" s="402"/>
      <c r="U83" s="402"/>
      <c r="V83" s="402"/>
      <c r="W83" s="402"/>
      <c r="X83" s="402"/>
      <c r="Y83" s="402"/>
      <c r="Z83" s="402"/>
    </row>
    <row r="84" spans="1:26" ht="12.75" customHeight="1">
      <c r="A84" s="402"/>
      <c r="B84" s="402"/>
      <c r="C84" s="402"/>
      <c r="D84" s="402"/>
      <c r="E84" s="402"/>
      <c r="F84" s="402"/>
      <c r="G84" s="402"/>
      <c r="H84" s="402"/>
      <c r="I84" s="402"/>
      <c r="J84" s="402"/>
      <c r="K84" s="402"/>
      <c r="L84" s="402"/>
      <c r="M84" s="402"/>
      <c r="N84" s="402"/>
      <c r="O84" s="402"/>
      <c r="P84" s="402"/>
      <c r="Q84" s="402"/>
      <c r="R84" s="402"/>
      <c r="S84" s="402"/>
      <c r="T84" s="402"/>
      <c r="U84" s="402"/>
      <c r="V84" s="402"/>
      <c r="W84" s="402"/>
      <c r="X84" s="402"/>
      <c r="Y84" s="402"/>
      <c r="Z84" s="402"/>
    </row>
    <row r="85" spans="1:26" ht="12.75" customHeight="1">
      <c r="A85" s="402"/>
      <c r="B85" s="402"/>
      <c r="C85" s="402"/>
      <c r="D85" s="402"/>
      <c r="E85" s="402"/>
      <c r="F85" s="402"/>
      <c r="G85" s="402"/>
      <c r="H85" s="402"/>
      <c r="I85" s="402"/>
      <c r="J85" s="402"/>
      <c r="K85" s="402"/>
      <c r="L85" s="402"/>
      <c r="M85" s="402"/>
      <c r="N85" s="402"/>
      <c r="O85" s="402"/>
      <c r="P85" s="402"/>
      <c r="Q85" s="402"/>
      <c r="R85" s="402"/>
      <c r="S85" s="402"/>
      <c r="T85" s="402"/>
      <c r="U85" s="402"/>
      <c r="V85" s="402"/>
      <c r="W85" s="402"/>
      <c r="X85" s="402"/>
      <c r="Y85" s="402"/>
      <c r="Z85" s="402"/>
    </row>
    <row r="86" spans="1:26" ht="12.75" customHeight="1">
      <c r="A86" s="402"/>
      <c r="B86" s="402"/>
      <c r="C86" s="402"/>
      <c r="D86" s="402"/>
      <c r="E86" s="402"/>
      <c r="F86" s="402"/>
      <c r="G86" s="402"/>
      <c r="H86" s="402"/>
      <c r="I86" s="402"/>
      <c r="J86" s="402"/>
      <c r="K86" s="402"/>
      <c r="L86" s="402"/>
      <c r="M86" s="402"/>
      <c r="N86" s="402"/>
      <c r="O86" s="402"/>
      <c r="P86" s="402"/>
      <c r="Q86" s="402"/>
      <c r="R86" s="402"/>
      <c r="S86" s="402"/>
      <c r="T86" s="402"/>
      <c r="U86" s="402"/>
      <c r="V86" s="402"/>
      <c r="W86" s="402"/>
      <c r="X86" s="402"/>
      <c r="Y86" s="402"/>
      <c r="Z86" s="402"/>
    </row>
    <row r="87" spans="1:26" ht="12.75" customHeight="1">
      <c r="A87" s="402"/>
      <c r="B87" s="402"/>
      <c r="C87" s="402"/>
      <c r="D87" s="402"/>
      <c r="E87" s="402"/>
      <c r="F87" s="402"/>
      <c r="G87" s="402"/>
      <c r="H87" s="402"/>
      <c r="I87" s="402"/>
      <c r="J87" s="402"/>
      <c r="K87" s="402"/>
      <c r="L87" s="402"/>
      <c r="M87" s="402"/>
      <c r="N87" s="402"/>
      <c r="O87" s="402"/>
      <c r="P87" s="402"/>
      <c r="Q87" s="402"/>
      <c r="R87" s="402"/>
      <c r="S87" s="402"/>
      <c r="T87" s="402"/>
      <c r="U87" s="402"/>
      <c r="V87" s="402"/>
      <c r="W87" s="402"/>
      <c r="X87" s="402"/>
      <c r="Y87" s="402"/>
      <c r="Z87" s="402"/>
    </row>
    <row r="88" spans="1:26" ht="12.75" customHeight="1">
      <c r="A88" s="402"/>
      <c r="B88" s="402"/>
      <c r="C88" s="402"/>
      <c r="D88" s="402"/>
      <c r="E88" s="402"/>
      <c r="F88" s="402"/>
      <c r="G88" s="402"/>
      <c r="H88" s="402"/>
      <c r="I88" s="402"/>
      <c r="J88" s="402"/>
      <c r="K88" s="402"/>
      <c r="L88" s="402"/>
      <c r="M88" s="402"/>
      <c r="N88" s="402"/>
      <c r="O88" s="402"/>
      <c r="P88" s="402"/>
      <c r="Q88" s="402"/>
      <c r="R88" s="402"/>
      <c r="S88" s="402"/>
      <c r="T88" s="402"/>
      <c r="U88" s="402"/>
      <c r="V88" s="402"/>
      <c r="W88" s="402"/>
      <c r="X88" s="402"/>
      <c r="Y88" s="402"/>
      <c r="Z88" s="402"/>
    </row>
    <row r="89" spans="1:26" ht="12.75" customHeight="1">
      <c r="A89" s="402"/>
      <c r="B89" s="402"/>
      <c r="C89" s="402"/>
      <c r="D89" s="402"/>
      <c r="E89" s="402"/>
      <c r="F89" s="402"/>
      <c r="G89" s="402"/>
      <c r="H89" s="402"/>
      <c r="I89" s="402"/>
      <c r="J89" s="402"/>
      <c r="K89" s="402"/>
      <c r="L89" s="402"/>
      <c r="M89" s="402"/>
      <c r="N89" s="402"/>
      <c r="O89" s="402"/>
      <c r="P89" s="402"/>
      <c r="Q89" s="402"/>
      <c r="R89" s="402"/>
      <c r="S89" s="402"/>
      <c r="T89" s="402"/>
      <c r="U89" s="402"/>
      <c r="V89" s="402"/>
      <c r="W89" s="402"/>
      <c r="X89" s="402"/>
      <c r="Y89" s="402"/>
      <c r="Z89" s="402"/>
    </row>
    <row r="90" spans="1:26" ht="12.75" customHeight="1">
      <c r="A90" s="402"/>
      <c r="B90" s="402"/>
      <c r="C90" s="402"/>
      <c r="D90" s="402"/>
      <c r="E90" s="402"/>
      <c r="F90" s="402"/>
      <c r="G90" s="402"/>
      <c r="H90" s="402"/>
      <c r="I90" s="402"/>
      <c r="J90" s="402"/>
      <c r="K90" s="402"/>
      <c r="L90" s="402"/>
      <c r="M90" s="402"/>
      <c r="N90" s="402"/>
      <c r="O90" s="402"/>
      <c r="P90" s="402"/>
      <c r="Q90" s="402"/>
      <c r="R90" s="402"/>
      <c r="S90" s="402"/>
      <c r="T90" s="402"/>
      <c r="U90" s="402"/>
      <c r="V90" s="402"/>
      <c r="W90" s="402"/>
      <c r="X90" s="402"/>
      <c r="Y90" s="402"/>
      <c r="Z90" s="402"/>
    </row>
    <row r="91" spans="1:26" ht="12.75" customHeight="1">
      <c r="A91" s="402"/>
      <c r="B91" s="402"/>
      <c r="C91" s="402"/>
      <c r="D91" s="402"/>
      <c r="E91" s="402"/>
      <c r="F91" s="402"/>
      <c r="G91" s="402"/>
      <c r="H91" s="402"/>
      <c r="I91" s="402"/>
      <c r="J91" s="402"/>
      <c r="K91" s="402"/>
      <c r="L91" s="402"/>
      <c r="M91" s="402"/>
      <c r="N91" s="402"/>
      <c r="O91" s="402"/>
      <c r="P91" s="402"/>
      <c r="Q91" s="402"/>
      <c r="R91" s="402"/>
      <c r="S91" s="402"/>
      <c r="T91" s="402"/>
      <c r="U91" s="402"/>
      <c r="V91" s="402"/>
      <c r="W91" s="402"/>
      <c r="X91" s="402"/>
      <c r="Y91" s="402"/>
      <c r="Z91" s="402"/>
    </row>
    <row r="92" spans="1:26" ht="12.75" customHeight="1">
      <c r="A92" s="402"/>
      <c r="B92" s="402"/>
      <c r="C92" s="402"/>
      <c r="D92" s="402"/>
      <c r="E92" s="402"/>
      <c r="F92" s="402"/>
      <c r="G92" s="402"/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402"/>
      <c r="S92" s="402"/>
      <c r="T92" s="402"/>
      <c r="U92" s="402"/>
      <c r="V92" s="402"/>
      <c r="W92" s="402"/>
      <c r="X92" s="402"/>
      <c r="Y92" s="402"/>
      <c r="Z92" s="402"/>
    </row>
    <row r="93" spans="1:26" ht="12.75" customHeight="1">
      <c r="A93" s="402"/>
      <c r="B93" s="402"/>
      <c r="C93" s="402"/>
      <c r="D93" s="402"/>
      <c r="E93" s="402"/>
      <c r="F93" s="402"/>
      <c r="G93" s="402"/>
      <c r="H93" s="402"/>
      <c r="I93" s="402"/>
      <c r="J93" s="402"/>
      <c r="K93" s="402"/>
      <c r="L93" s="402"/>
      <c r="M93" s="402"/>
      <c r="N93" s="402"/>
      <c r="O93" s="402"/>
      <c r="P93" s="402"/>
      <c r="Q93" s="402"/>
      <c r="R93" s="402"/>
      <c r="S93" s="402"/>
      <c r="T93" s="402"/>
      <c r="U93" s="402"/>
      <c r="V93" s="402"/>
      <c r="W93" s="402"/>
      <c r="X93" s="402"/>
      <c r="Y93" s="402"/>
      <c r="Z93" s="402"/>
    </row>
    <row r="94" spans="1:26" ht="12.75" customHeight="1">
      <c r="A94" s="402"/>
      <c r="B94" s="402"/>
      <c r="C94" s="402"/>
      <c r="D94" s="402"/>
      <c r="E94" s="402"/>
      <c r="F94" s="402"/>
      <c r="G94" s="402"/>
      <c r="H94" s="402"/>
      <c r="I94" s="402"/>
      <c r="J94" s="402"/>
      <c r="K94" s="402"/>
      <c r="L94" s="402"/>
      <c r="M94" s="402"/>
      <c r="N94" s="402"/>
      <c r="O94" s="402"/>
      <c r="P94" s="402"/>
      <c r="Q94" s="402"/>
      <c r="R94" s="402"/>
      <c r="S94" s="402"/>
      <c r="T94" s="402"/>
      <c r="U94" s="402"/>
      <c r="V94" s="402"/>
      <c r="W94" s="402"/>
      <c r="X94" s="402"/>
      <c r="Y94" s="402"/>
      <c r="Z94" s="402"/>
    </row>
    <row r="95" spans="1:26" ht="12.75" customHeight="1">
      <c r="A95" s="402"/>
      <c r="B95" s="402"/>
      <c r="C95" s="402"/>
      <c r="D95" s="402"/>
      <c r="E95" s="402"/>
      <c r="F95" s="402"/>
      <c r="G95" s="402"/>
      <c r="H95" s="402"/>
      <c r="I95" s="402"/>
      <c r="J95" s="402"/>
      <c r="K95" s="402"/>
      <c r="L95" s="402"/>
      <c r="M95" s="402"/>
      <c r="N95" s="402"/>
      <c r="O95" s="402"/>
      <c r="P95" s="402"/>
      <c r="Q95" s="402"/>
      <c r="R95" s="402"/>
      <c r="S95" s="402"/>
      <c r="T95" s="402"/>
      <c r="U95" s="402"/>
      <c r="V95" s="402"/>
      <c r="W95" s="402"/>
      <c r="X95" s="402"/>
      <c r="Y95" s="402"/>
      <c r="Z95" s="402"/>
    </row>
    <row r="96" spans="1:26" ht="12.75" customHeight="1">
      <c r="A96" s="402"/>
      <c r="B96" s="402"/>
      <c r="C96" s="402"/>
      <c r="D96" s="402"/>
      <c r="E96" s="402"/>
      <c r="F96" s="402"/>
      <c r="G96" s="402"/>
      <c r="H96" s="402"/>
      <c r="I96" s="402"/>
      <c r="J96" s="402"/>
      <c r="K96" s="402"/>
      <c r="L96" s="402"/>
      <c r="M96" s="402"/>
      <c r="N96" s="402"/>
      <c r="O96" s="402"/>
      <c r="P96" s="402"/>
      <c r="Q96" s="402"/>
      <c r="R96" s="402"/>
      <c r="S96" s="402"/>
      <c r="T96" s="402"/>
      <c r="U96" s="402"/>
      <c r="V96" s="402"/>
      <c r="W96" s="402"/>
      <c r="X96" s="402"/>
      <c r="Y96" s="402"/>
      <c r="Z96" s="402"/>
    </row>
    <row r="97" spans="1:26" ht="12.75" customHeight="1">
      <c r="A97" s="402"/>
      <c r="B97" s="402"/>
      <c r="C97" s="402"/>
      <c r="D97" s="402"/>
      <c r="E97" s="402"/>
      <c r="F97" s="402"/>
      <c r="G97" s="402"/>
      <c r="H97" s="402"/>
      <c r="I97" s="402"/>
      <c r="J97" s="402"/>
      <c r="K97" s="402"/>
      <c r="L97" s="402"/>
      <c r="M97" s="402"/>
      <c r="N97" s="402"/>
      <c r="O97" s="402"/>
      <c r="P97" s="402"/>
      <c r="Q97" s="402"/>
      <c r="R97" s="402"/>
      <c r="S97" s="402"/>
      <c r="T97" s="402"/>
      <c r="U97" s="402"/>
      <c r="V97" s="402"/>
      <c r="W97" s="402"/>
      <c r="X97" s="402"/>
      <c r="Y97" s="402"/>
      <c r="Z97" s="402"/>
    </row>
    <row r="98" spans="1:26" ht="12.75" customHeight="1">
      <c r="A98" s="402"/>
      <c r="B98" s="402"/>
      <c r="C98" s="402"/>
      <c r="D98" s="402"/>
      <c r="E98" s="402"/>
      <c r="F98" s="402"/>
      <c r="G98" s="402"/>
      <c r="H98" s="402"/>
      <c r="I98" s="402"/>
      <c r="J98" s="402"/>
      <c r="K98" s="402"/>
      <c r="L98" s="402"/>
      <c r="M98" s="402"/>
      <c r="N98" s="402"/>
      <c r="O98" s="402"/>
      <c r="P98" s="402"/>
      <c r="Q98" s="402"/>
      <c r="R98" s="402"/>
      <c r="S98" s="402"/>
      <c r="T98" s="402"/>
      <c r="U98" s="402"/>
      <c r="V98" s="402"/>
      <c r="W98" s="402"/>
      <c r="X98" s="402"/>
      <c r="Y98" s="402"/>
      <c r="Z98" s="402"/>
    </row>
    <row r="99" spans="1:26" ht="12.75" customHeight="1">
      <c r="A99" s="402"/>
      <c r="B99" s="402"/>
      <c r="C99" s="402"/>
      <c r="D99" s="402"/>
      <c r="E99" s="402"/>
      <c r="F99" s="402"/>
      <c r="G99" s="402"/>
      <c r="H99" s="402"/>
      <c r="I99" s="402"/>
      <c r="J99" s="402"/>
      <c r="K99" s="402"/>
      <c r="L99" s="402"/>
      <c r="M99" s="402"/>
      <c r="N99" s="402"/>
      <c r="O99" s="402"/>
      <c r="P99" s="402"/>
      <c r="Q99" s="402"/>
      <c r="R99" s="402"/>
      <c r="S99" s="402"/>
      <c r="T99" s="402"/>
      <c r="U99" s="402"/>
      <c r="V99" s="402"/>
      <c r="W99" s="402"/>
      <c r="X99" s="402"/>
      <c r="Y99" s="402"/>
      <c r="Z99" s="402"/>
    </row>
    <row r="100" spans="1:26" ht="12.75" customHeight="1">
      <c r="A100" s="402"/>
      <c r="B100" s="402"/>
      <c r="C100" s="402"/>
      <c r="D100" s="402"/>
      <c r="E100" s="402"/>
      <c r="F100" s="402"/>
      <c r="G100" s="402"/>
      <c r="H100" s="402"/>
      <c r="I100" s="402"/>
      <c r="J100" s="402"/>
      <c r="K100" s="402"/>
      <c r="L100" s="402"/>
      <c r="M100" s="402"/>
      <c r="N100" s="402"/>
      <c r="O100" s="402"/>
      <c r="P100" s="402"/>
      <c r="Q100" s="402"/>
      <c r="R100" s="402"/>
      <c r="S100" s="402"/>
      <c r="T100" s="402"/>
      <c r="U100" s="402"/>
      <c r="V100" s="402"/>
      <c r="W100" s="402"/>
      <c r="X100" s="402"/>
      <c r="Y100" s="402"/>
      <c r="Z100" s="402"/>
    </row>
    <row r="101" spans="1:26" ht="12.75" customHeight="1">
      <c r="A101" s="402"/>
      <c r="B101" s="402"/>
      <c r="C101" s="402"/>
      <c r="D101" s="402"/>
      <c r="E101" s="402"/>
      <c r="F101" s="402"/>
      <c r="G101" s="402"/>
      <c r="H101" s="402"/>
      <c r="I101" s="402"/>
      <c r="J101" s="402"/>
      <c r="K101" s="402"/>
      <c r="L101" s="402"/>
      <c r="M101" s="402"/>
      <c r="N101" s="402"/>
      <c r="O101" s="402"/>
      <c r="P101" s="402"/>
      <c r="Q101" s="402"/>
      <c r="R101" s="402"/>
      <c r="S101" s="402"/>
      <c r="T101" s="402"/>
      <c r="U101" s="402"/>
      <c r="V101" s="402"/>
      <c r="W101" s="402"/>
      <c r="X101" s="402"/>
      <c r="Y101" s="402"/>
      <c r="Z101" s="402"/>
    </row>
    <row r="102" spans="1:26" ht="12.75" customHeight="1">
      <c r="A102" s="402"/>
      <c r="B102" s="402"/>
      <c r="C102" s="402"/>
      <c r="D102" s="402"/>
      <c r="E102" s="402"/>
      <c r="F102" s="402"/>
      <c r="G102" s="402"/>
      <c r="H102" s="402"/>
      <c r="I102" s="402"/>
      <c r="J102" s="402"/>
      <c r="K102" s="402"/>
      <c r="L102" s="402"/>
      <c r="M102" s="402"/>
      <c r="N102" s="402"/>
      <c r="O102" s="402"/>
      <c r="P102" s="402"/>
      <c r="Q102" s="402"/>
      <c r="R102" s="402"/>
      <c r="S102" s="402"/>
      <c r="T102" s="402"/>
      <c r="U102" s="402"/>
      <c r="V102" s="402"/>
      <c r="W102" s="402"/>
      <c r="X102" s="402"/>
      <c r="Y102" s="402"/>
      <c r="Z102" s="402"/>
    </row>
    <row r="103" spans="1:26" ht="12.75" customHeight="1">
      <c r="A103" s="402"/>
      <c r="B103" s="402"/>
      <c r="C103" s="402"/>
      <c r="D103" s="402"/>
      <c r="E103" s="402"/>
      <c r="F103" s="402"/>
      <c r="G103" s="402"/>
      <c r="H103" s="402"/>
      <c r="I103" s="402"/>
      <c r="J103" s="402"/>
      <c r="K103" s="402"/>
      <c r="L103" s="402"/>
      <c r="M103" s="402"/>
      <c r="N103" s="402"/>
      <c r="O103" s="402"/>
      <c r="P103" s="402"/>
      <c r="Q103" s="402"/>
      <c r="R103" s="402"/>
      <c r="S103" s="402"/>
      <c r="T103" s="402"/>
      <c r="U103" s="402"/>
      <c r="V103" s="402"/>
      <c r="W103" s="402"/>
      <c r="X103" s="402"/>
      <c r="Y103" s="402"/>
      <c r="Z103" s="402"/>
    </row>
    <row r="104" spans="1:26" ht="12.75" customHeight="1">
      <c r="A104" s="402"/>
      <c r="B104" s="402"/>
      <c r="C104" s="402"/>
      <c r="D104" s="402"/>
      <c r="E104" s="402"/>
      <c r="F104" s="402"/>
      <c r="G104" s="402"/>
      <c r="H104" s="402"/>
      <c r="I104" s="402"/>
      <c r="J104" s="402"/>
      <c r="K104" s="402"/>
      <c r="L104" s="402"/>
      <c r="M104" s="402"/>
      <c r="N104" s="402"/>
      <c r="O104" s="402"/>
      <c r="P104" s="402"/>
      <c r="Q104" s="402"/>
      <c r="R104" s="402"/>
      <c r="S104" s="402"/>
      <c r="T104" s="402"/>
      <c r="U104" s="402"/>
      <c r="V104" s="402"/>
      <c r="W104" s="402"/>
      <c r="X104" s="402"/>
      <c r="Y104" s="402"/>
      <c r="Z104" s="402"/>
    </row>
    <row r="105" spans="1:26" ht="12.75" customHeight="1">
      <c r="A105" s="402"/>
      <c r="B105" s="402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  <c r="T105" s="402"/>
      <c r="U105" s="402"/>
      <c r="V105" s="402"/>
      <c r="W105" s="402"/>
      <c r="X105" s="402"/>
      <c r="Y105" s="402"/>
      <c r="Z105" s="402"/>
    </row>
    <row r="106" spans="1:26" ht="12.75" customHeight="1">
      <c r="A106" s="402"/>
      <c r="B106" s="402"/>
      <c r="C106" s="402"/>
      <c r="D106" s="402"/>
      <c r="E106" s="402"/>
      <c r="F106" s="402"/>
      <c r="G106" s="402"/>
      <c r="H106" s="402"/>
      <c r="I106" s="402"/>
      <c r="J106" s="402"/>
      <c r="K106" s="402"/>
      <c r="L106" s="402"/>
      <c r="M106" s="402"/>
      <c r="N106" s="402"/>
      <c r="O106" s="402"/>
      <c r="P106" s="402"/>
      <c r="Q106" s="402"/>
      <c r="R106" s="402"/>
      <c r="S106" s="402"/>
      <c r="T106" s="402"/>
      <c r="U106" s="402"/>
      <c r="V106" s="402"/>
      <c r="W106" s="402"/>
      <c r="X106" s="402"/>
      <c r="Y106" s="402"/>
      <c r="Z106" s="402"/>
    </row>
    <row r="107" spans="1:26" ht="12.75" customHeight="1">
      <c r="A107" s="402"/>
      <c r="B107" s="402"/>
      <c r="C107" s="402"/>
      <c r="D107" s="402"/>
      <c r="E107" s="402"/>
      <c r="F107" s="402"/>
      <c r="G107" s="402"/>
      <c r="H107" s="402"/>
      <c r="I107" s="402"/>
      <c r="J107" s="402"/>
      <c r="K107" s="402"/>
      <c r="L107" s="402"/>
      <c r="M107" s="402"/>
      <c r="N107" s="402"/>
      <c r="O107" s="402"/>
      <c r="P107" s="402"/>
      <c r="Q107" s="402"/>
      <c r="R107" s="402"/>
      <c r="S107" s="402"/>
      <c r="T107" s="402"/>
      <c r="U107" s="402"/>
      <c r="V107" s="402"/>
      <c r="W107" s="402"/>
      <c r="X107" s="402"/>
      <c r="Y107" s="402"/>
      <c r="Z107" s="402"/>
    </row>
    <row r="108" spans="1:26" ht="12.75" customHeight="1">
      <c r="A108" s="402"/>
      <c r="B108" s="402"/>
      <c r="C108" s="402"/>
      <c r="D108" s="402"/>
      <c r="E108" s="402"/>
      <c r="F108" s="402"/>
      <c r="G108" s="402"/>
      <c r="H108" s="402"/>
      <c r="I108" s="402"/>
      <c r="J108" s="402"/>
      <c r="K108" s="402"/>
      <c r="L108" s="402"/>
      <c r="M108" s="402"/>
      <c r="N108" s="402"/>
      <c r="O108" s="402"/>
      <c r="P108" s="402"/>
      <c r="Q108" s="402"/>
      <c r="R108" s="402"/>
      <c r="S108" s="402"/>
      <c r="T108" s="402"/>
      <c r="U108" s="402"/>
      <c r="V108" s="402"/>
      <c r="W108" s="402"/>
      <c r="X108" s="402"/>
      <c r="Y108" s="402"/>
      <c r="Z108" s="402"/>
    </row>
    <row r="109" spans="1:26" ht="12.75" customHeight="1">
      <c r="A109" s="402"/>
      <c r="B109" s="402"/>
      <c r="C109" s="402"/>
      <c r="D109" s="402"/>
      <c r="E109" s="402"/>
      <c r="F109" s="402"/>
      <c r="G109" s="402"/>
      <c r="H109" s="402"/>
      <c r="I109" s="402"/>
      <c r="J109" s="402"/>
      <c r="K109" s="402"/>
      <c r="L109" s="402"/>
      <c r="M109" s="402"/>
      <c r="N109" s="402"/>
      <c r="O109" s="402"/>
      <c r="P109" s="402"/>
      <c r="Q109" s="402"/>
      <c r="R109" s="402"/>
      <c r="S109" s="402"/>
      <c r="T109" s="402"/>
      <c r="U109" s="402"/>
      <c r="V109" s="402"/>
      <c r="W109" s="402"/>
      <c r="X109" s="402"/>
      <c r="Y109" s="402"/>
      <c r="Z109" s="402"/>
    </row>
    <row r="110" spans="1:26" ht="12.75" customHeight="1">
      <c r="A110" s="402"/>
      <c r="B110" s="402"/>
      <c r="C110" s="402"/>
      <c r="D110" s="402"/>
      <c r="E110" s="402"/>
      <c r="F110" s="402"/>
      <c r="G110" s="402"/>
      <c r="H110" s="402"/>
      <c r="I110" s="402"/>
      <c r="J110" s="402"/>
      <c r="K110" s="402"/>
      <c r="L110" s="402"/>
      <c r="M110" s="402"/>
      <c r="N110" s="402"/>
      <c r="O110" s="402"/>
      <c r="P110" s="402"/>
      <c r="Q110" s="402"/>
      <c r="R110" s="402"/>
      <c r="S110" s="402"/>
      <c r="T110" s="402"/>
      <c r="U110" s="402"/>
      <c r="V110" s="402"/>
      <c r="W110" s="402"/>
      <c r="X110" s="402"/>
      <c r="Y110" s="402"/>
      <c r="Z110" s="402"/>
    </row>
    <row r="111" spans="1:26" ht="12.75" customHeight="1">
      <c r="A111" s="402"/>
      <c r="B111" s="402"/>
      <c r="C111" s="402"/>
      <c r="D111" s="402"/>
      <c r="E111" s="402"/>
      <c r="F111" s="402"/>
      <c r="G111" s="402"/>
      <c r="H111" s="402"/>
      <c r="I111" s="402"/>
      <c r="J111" s="402"/>
      <c r="K111" s="402"/>
      <c r="L111" s="402"/>
      <c r="M111" s="402"/>
      <c r="N111" s="402"/>
      <c r="O111" s="402"/>
      <c r="P111" s="402"/>
      <c r="Q111" s="402"/>
      <c r="R111" s="402"/>
      <c r="S111" s="402"/>
      <c r="T111" s="402"/>
      <c r="U111" s="402"/>
      <c r="V111" s="402"/>
      <c r="W111" s="402"/>
      <c r="X111" s="402"/>
      <c r="Y111" s="402"/>
      <c r="Z111" s="402"/>
    </row>
    <row r="112" spans="1:26" ht="12.75" customHeight="1">
      <c r="A112" s="402"/>
      <c r="B112" s="402"/>
      <c r="C112" s="402"/>
      <c r="D112" s="402"/>
      <c r="E112" s="402"/>
      <c r="F112" s="402"/>
      <c r="G112" s="402"/>
      <c r="H112" s="402"/>
      <c r="I112" s="402"/>
      <c r="J112" s="402"/>
      <c r="K112" s="402"/>
      <c r="L112" s="402"/>
      <c r="M112" s="402"/>
      <c r="N112" s="402"/>
      <c r="O112" s="402"/>
      <c r="P112" s="402"/>
      <c r="Q112" s="402"/>
      <c r="R112" s="402"/>
      <c r="S112" s="402"/>
      <c r="T112" s="402"/>
      <c r="U112" s="402"/>
      <c r="V112" s="402"/>
      <c r="W112" s="402"/>
      <c r="X112" s="402"/>
      <c r="Y112" s="402"/>
      <c r="Z112" s="402"/>
    </row>
    <row r="113" spans="1:26" ht="12.75" customHeight="1">
      <c r="A113" s="402"/>
      <c r="B113" s="402"/>
      <c r="C113" s="402"/>
      <c r="D113" s="402"/>
      <c r="E113" s="402"/>
      <c r="F113" s="402"/>
      <c r="G113" s="402"/>
      <c r="H113" s="402"/>
      <c r="I113" s="402"/>
      <c r="J113" s="402"/>
      <c r="K113" s="402"/>
      <c r="L113" s="402"/>
      <c r="M113" s="402"/>
      <c r="N113" s="402"/>
      <c r="O113" s="402"/>
      <c r="P113" s="402"/>
      <c r="Q113" s="402"/>
      <c r="R113" s="402"/>
      <c r="S113" s="402"/>
      <c r="T113" s="402"/>
      <c r="U113" s="402"/>
      <c r="V113" s="402"/>
      <c r="W113" s="402"/>
      <c r="X113" s="402"/>
      <c r="Y113" s="402"/>
      <c r="Z113" s="402"/>
    </row>
    <row r="114" spans="1:26" ht="12.75" customHeight="1">
      <c r="A114" s="402"/>
      <c r="B114" s="402"/>
      <c r="C114" s="402"/>
      <c r="D114" s="402"/>
      <c r="E114" s="402"/>
      <c r="F114" s="402"/>
      <c r="G114" s="402"/>
      <c r="H114" s="402"/>
      <c r="I114" s="402"/>
      <c r="J114" s="402"/>
      <c r="K114" s="402"/>
      <c r="L114" s="402"/>
      <c r="M114" s="402"/>
      <c r="N114" s="402"/>
      <c r="O114" s="402"/>
      <c r="P114" s="402"/>
      <c r="Q114" s="402"/>
      <c r="R114" s="402"/>
      <c r="S114" s="402"/>
      <c r="T114" s="402"/>
      <c r="U114" s="402"/>
      <c r="V114" s="402"/>
      <c r="W114" s="402"/>
      <c r="X114" s="402"/>
      <c r="Y114" s="402"/>
      <c r="Z114" s="402"/>
    </row>
    <row r="115" spans="1:26" ht="12.75" customHeight="1">
      <c r="A115" s="402"/>
      <c r="B115" s="402"/>
      <c r="C115" s="402"/>
      <c r="D115" s="402"/>
      <c r="E115" s="402"/>
      <c r="F115" s="402"/>
      <c r="G115" s="402"/>
      <c r="H115" s="402"/>
      <c r="I115" s="402"/>
      <c r="J115" s="402"/>
      <c r="K115" s="402"/>
      <c r="L115" s="402"/>
      <c r="M115" s="402"/>
      <c r="N115" s="402"/>
      <c r="O115" s="402"/>
      <c r="P115" s="402"/>
      <c r="Q115" s="402"/>
      <c r="R115" s="402"/>
      <c r="S115" s="402"/>
      <c r="T115" s="402"/>
      <c r="U115" s="402"/>
      <c r="V115" s="402"/>
      <c r="W115" s="402"/>
      <c r="X115" s="402"/>
      <c r="Y115" s="402"/>
      <c r="Z115" s="402"/>
    </row>
    <row r="116" spans="1:26" ht="12.75" customHeight="1">
      <c r="A116" s="402"/>
      <c r="B116" s="402"/>
      <c r="C116" s="402"/>
      <c r="D116" s="402"/>
      <c r="E116" s="402"/>
      <c r="F116" s="402"/>
      <c r="G116" s="402"/>
      <c r="H116" s="402"/>
      <c r="I116" s="402"/>
      <c r="J116" s="402"/>
      <c r="K116" s="402"/>
      <c r="L116" s="402"/>
      <c r="M116" s="402"/>
      <c r="N116" s="402"/>
      <c r="O116" s="402"/>
      <c r="P116" s="402"/>
      <c r="Q116" s="402"/>
      <c r="R116" s="402"/>
      <c r="S116" s="402"/>
      <c r="T116" s="402"/>
      <c r="U116" s="402"/>
      <c r="V116" s="402"/>
      <c r="W116" s="402"/>
      <c r="X116" s="402"/>
      <c r="Y116" s="402"/>
      <c r="Z116" s="402"/>
    </row>
    <row r="117" spans="1:26" ht="12.75" customHeight="1">
      <c r="A117" s="402"/>
      <c r="B117" s="402"/>
      <c r="C117" s="402"/>
      <c r="D117" s="402"/>
      <c r="E117" s="402"/>
      <c r="F117" s="402"/>
      <c r="G117" s="402"/>
      <c r="H117" s="402"/>
      <c r="I117" s="402"/>
      <c r="J117" s="402"/>
      <c r="K117" s="402"/>
      <c r="L117" s="402"/>
      <c r="M117" s="402"/>
      <c r="N117" s="402"/>
      <c r="O117" s="402"/>
      <c r="P117" s="402"/>
      <c r="Q117" s="402"/>
      <c r="R117" s="402"/>
      <c r="S117" s="402"/>
      <c r="T117" s="402"/>
      <c r="U117" s="402"/>
      <c r="V117" s="402"/>
      <c r="W117" s="402"/>
      <c r="X117" s="402"/>
      <c r="Y117" s="402"/>
      <c r="Z117" s="402"/>
    </row>
    <row r="118" spans="1:26" ht="12.75" customHeight="1">
      <c r="A118" s="402"/>
      <c r="B118" s="402"/>
      <c r="C118" s="402"/>
      <c r="D118" s="402"/>
      <c r="E118" s="402"/>
      <c r="F118" s="402"/>
      <c r="G118" s="402"/>
      <c r="H118" s="402"/>
      <c r="I118" s="402"/>
      <c r="J118" s="402"/>
      <c r="K118" s="402"/>
      <c r="L118" s="402"/>
      <c r="M118" s="402"/>
      <c r="N118" s="402"/>
      <c r="O118" s="402"/>
      <c r="P118" s="402"/>
      <c r="Q118" s="402"/>
      <c r="R118" s="402"/>
      <c r="S118" s="402"/>
      <c r="T118" s="402"/>
      <c r="U118" s="402"/>
      <c r="V118" s="402"/>
      <c r="W118" s="402"/>
      <c r="X118" s="402"/>
      <c r="Y118" s="402"/>
      <c r="Z118" s="402"/>
    </row>
    <row r="119" spans="1:26" ht="12.75" customHeight="1">
      <c r="A119" s="402"/>
      <c r="B119" s="402"/>
      <c r="C119" s="402"/>
      <c r="D119" s="402"/>
      <c r="E119" s="402"/>
      <c r="F119" s="402"/>
      <c r="G119" s="402"/>
      <c r="H119" s="402"/>
      <c r="I119" s="402"/>
      <c r="J119" s="402"/>
      <c r="K119" s="402"/>
      <c r="L119" s="402"/>
      <c r="M119" s="402"/>
      <c r="N119" s="402"/>
      <c r="O119" s="402"/>
      <c r="P119" s="402"/>
      <c r="Q119" s="402"/>
      <c r="R119" s="402"/>
      <c r="S119" s="402"/>
      <c r="T119" s="402"/>
      <c r="U119" s="402"/>
      <c r="V119" s="402"/>
      <c r="W119" s="402"/>
      <c r="X119" s="402"/>
      <c r="Y119" s="402"/>
      <c r="Z119" s="402"/>
    </row>
    <row r="120" spans="1:26" ht="12.75" customHeight="1">
      <c r="A120" s="402"/>
      <c r="B120" s="402"/>
      <c r="C120" s="402"/>
      <c r="D120" s="402"/>
      <c r="E120" s="402"/>
      <c r="F120" s="402"/>
      <c r="G120" s="402"/>
      <c r="H120" s="402"/>
      <c r="I120" s="402"/>
      <c r="J120" s="402"/>
      <c r="K120" s="402"/>
      <c r="L120" s="402"/>
      <c r="M120" s="402"/>
      <c r="N120" s="402"/>
      <c r="O120" s="402"/>
      <c r="P120" s="402"/>
      <c r="Q120" s="402"/>
      <c r="R120" s="402"/>
      <c r="S120" s="402"/>
      <c r="T120" s="402"/>
      <c r="U120" s="402"/>
      <c r="V120" s="402"/>
      <c r="W120" s="402"/>
      <c r="X120" s="402"/>
      <c r="Y120" s="402"/>
      <c r="Z120" s="402"/>
    </row>
    <row r="121" spans="1:26" ht="12.75" customHeight="1">
      <c r="A121" s="402"/>
      <c r="B121" s="402"/>
      <c r="C121" s="402"/>
      <c r="D121" s="402"/>
      <c r="E121" s="402"/>
      <c r="F121" s="402"/>
      <c r="G121" s="402"/>
      <c r="H121" s="402"/>
      <c r="I121" s="402"/>
      <c r="J121" s="402"/>
      <c r="K121" s="402"/>
      <c r="L121" s="402"/>
      <c r="M121" s="402"/>
      <c r="N121" s="402"/>
      <c r="O121" s="402"/>
      <c r="P121" s="402"/>
      <c r="Q121" s="402"/>
      <c r="R121" s="402"/>
      <c r="S121" s="402"/>
      <c r="T121" s="402"/>
      <c r="U121" s="402"/>
      <c r="V121" s="402"/>
      <c r="W121" s="402"/>
      <c r="X121" s="402"/>
      <c r="Y121" s="402"/>
      <c r="Z121" s="402"/>
    </row>
    <row r="122" spans="1:26" ht="12.75" customHeight="1">
      <c r="A122" s="402"/>
      <c r="B122" s="402"/>
      <c r="C122" s="402"/>
      <c r="D122" s="402"/>
      <c r="E122" s="402"/>
      <c r="F122" s="402"/>
      <c r="G122" s="402"/>
      <c r="H122" s="402"/>
      <c r="I122" s="402"/>
      <c r="J122" s="402"/>
      <c r="K122" s="402"/>
      <c r="L122" s="402"/>
      <c r="M122" s="402"/>
      <c r="N122" s="402"/>
      <c r="O122" s="402"/>
      <c r="P122" s="402"/>
      <c r="Q122" s="402"/>
      <c r="R122" s="402"/>
      <c r="S122" s="402"/>
      <c r="T122" s="402"/>
      <c r="U122" s="402"/>
      <c r="V122" s="402"/>
      <c r="W122" s="402"/>
      <c r="X122" s="402"/>
      <c r="Y122" s="402"/>
      <c r="Z122" s="402"/>
    </row>
    <row r="123" spans="1:26" ht="12.75" customHeight="1">
      <c r="A123" s="402"/>
      <c r="B123" s="402"/>
      <c r="C123" s="402"/>
      <c r="D123" s="402"/>
      <c r="E123" s="402"/>
      <c r="F123" s="402"/>
      <c r="G123" s="402"/>
      <c r="H123" s="402"/>
      <c r="I123" s="402"/>
      <c r="J123" s="402"/>
      <c r="K123" s="402"/>
      <c r="L123" s="402"/>
      <c r="M123" s="402"/>
      <c r="N123" s="402"/>
      <c r="O123" s="402"/>
      <c r="P123" s="402"/>
      <c r="Q123" s="402"/>
      <c r="R123" s="402"/>
      <c r="S123" s="402"/>
      <c r="T123" s="402"/>
      <c r="U123" s="402"/>
      <c r="V123" s="402"/>
      <c r="W123" s="402"/>
      <c r="X123" s="402"/>
      <c r="Y123" s="402"/>
      <c r="Z123" s="402"/>
    </row>
    <row r="124" spans="1:26" ht="12.75" customHeight="1">
      <c r="A124" s="402"/>
      <c r="B124" s="402"/>
      <c r="C124" s="402"/>
      <c r="D124" s="402"/>
      <c r="E124" s="402"/>
      <c r="F124" s="402"/>
      <c r="G124" s="402"/>
      <c r="H124" s="402"/>
      <c r="I124" s="402"/>
      <c r="J124" s="402"/>
      <c r="K124" s="402"/>
      <c r="L124" s="402"/>
      <c r="M124" s="402"/>
      <c r="N124" s="402"/>
      <c r="O124" s="402"/>
      <c r="P124" s="402"/>
      <c r="Q124" s="402"/>
      <c r="R124" s="402"/>
      <c r="S124" s="402"/>
      <c r="T124" s="402"/>
      <c r="U124" s="402"/>
      <c r="V124" s="402"/>
      <c r="W124" s="402"/>
      <c r="X124" s="402"/>
      <c r="Y124" s="402"/>
      <c r="Z124" s="402"/>
    </row>
    <row r="125" spans="1:26" ht="12.75" customHeight="1">
      <c r="A125" s="402"/>
      <c r="B125" s="402"/>
      <c r="C125" s="402"/>
      <c r="D125" s="402"/>
      <c r="E125" s="402"/>
      <c r="F125" s="402"/>
      <c r="G125" s="402"/>
      <c r="H125" s="402"/>
      <c r="I125" s="402"/>
      <c r="J125" s="402"/>
      <c r="K125" s="402"/>
      <c r="L125" s="402"/>
      <c r="M125" s="402"/>
      <c r="N125" s="402"/>
      <c r="O125" s="402"/>
      <c r="P125" s="402"/>
      <c r="Q125" s="402"/>
      <c r="R125" s="402"/>
      <c r="S125" s="402"/>
      <c r="T125" s="402"/>
      <c r="U125" s="402"/>
      <c r="V125" s="402"/>
      <c r="W125" s="402"/>
      <c r="X125" s="402"/>
      <c r="Y125" s="402"/>
      <c r="Z125" s="402"/>
    </row>
    <row r="126" spans="1:26" ht="12.75" customHeight="1">
      <c r="A126" s="402"/>
      <c r="B126" s="402"/>
      <c r="C126" s="402"/>
      <c r="D126" s="402"/>
      <c r="E126" s="402"/>
      <c r="F126" s="402"/>
      <c r="G126" s="402"/>
      <c r="H126" s="402"/>
      <c r="I126" s="402"/>
      <c r="J126" s="402"/>
      <c r="K126" s="402"/>
      <c r="L126" s="402"/>
      <c r="M126" s="402"/>
      <c r="N126" s="402"/>
      <c r="O126" s="402"/>
      <c r="P126" s="402"/>
      <c r="Q126" s="402"/>
      <c r="R126" s="402"/>
      <c r="S126" s="402"/>
      <c r="T126" s="402"/>
      <c r="U126" s="402"/>
      <c r="V126" s="402"/>
      <c r="W126" s="402"/>
      <c r="X126" s="402"/>
      <c r="Y126" s="402"/>
      <c r="Z126" s="402"/>
    </row>
    <row r="127" spans="1:26" ht="12.75" customHeight="1">
      <c r="A127" s="402"/>
      <c r="B127" s="402"/>
      <c r="C127" s="402"/>
      <c r="D127" s="402"/>
      <c r="E127" s="402"/>
      <c r="F127" s="402"/>
      <c r="G127" s="402"/>
      <c r="H127" s="402"/>
      <c r="I127" s="402"/>
      <c r="J127" s="402"/>
      <c r="K127" s="402"/>
      <c r="L127" s="402"/>
      <c r="M127" s="402"/>
      <c r="N127" s="402"/>
      <c r="O127" s="402"/>
      <c r="P127" s="402"/>
      <c r="Q127" s="402"/>
      <c r="R127" s="402"/>
      <c r="S127" s="402"/>
      <c r="T127" s="402"/>
      <c r="U127" s="402"/>
      <c r="V127" s="402"/>
      <c r="W127" s="402"/>
      <c r="X127" s="402"/>
      <c r="Y127" s="402"/>
      <c r="Z127" s="402"/>
    </row>
    <row r="128" spans="1:26" ht="12.75" customHeight="1">
      <c r="A128" s="402"/>
      <c r="B128" s="402"/>
      <c r="C128" s="402"/>
      <c r="D128" s="402"/>
      <c r="E128" s="402"/>
      <c r="F128" s="402"/>
      <c r="G128" s="402"/>
      <c r="H128" s="402"/>
      <c r="I128" s="402"/>
      <c r="J128" s="402"/>
      <c r="K128" s="402"/>
      <c r="L128" s="402"/>
      <c r="M128" s="402"/>
      <c r="N128" s="402"/>
      <c r="O128" s="402"/>
      <c r="P128" s="402"/>
      <c r="Q128" s="402"/>
      <c r="R128" s="402"/>
      <c r="S128" s="402"/>
      <c r="T128" s="402"/>
      <c r="U128" s="402"/>
      <c r="V128" s="402"/>
      <c r="W128" s="402"/>
      <c r="X128" s="402"/>
      <c r="Y128" s="402"/>
      <c r="Z128" s="402"/>
    </row>
    <row r="129" spans="1:26" ht="12.75" customHeight="1">
      <c r="A129" s="402"/>
      <c r="B129" s="402"/>
      <c r="C129" s="402"/>
      <c r="D129" s="402"/>
      <c r="E129" s="402"/>
      <c r="F129" s="402"/>
      <c r="G129" s="402"/>
      <c r="H129" s="402"/>
      <c r="I129" s="402"/>
      <c r="J129" s="402"/>
      <c r="K129" s="402"/>
      <c r="L129" s="402"/>
      <c r="M129" s="402"/>
      <c r="N129" s="402"/>
      <c r="O129" s="402"/>
      <c r="P129" s="402"/>
      <c r="Q129" s="402"/>
      <c r="R129" s="402"/>
      <c r="S129" s="402"/>
      <c r="T129" s="402"/>
      <c r="U129" s="402"/>
      <c r="V129" s="402"/>
      <c r="W129" s="402"/>
      <c r="X129" s="402"/>
      <c r="Y129" s="402"/>
      <c r="Z129" s="402"/>
    </row>
    <row r="130" spans="1:26" ht="12.75" customHeight="1">
      <c r="A130" s="402"/>
      <c r="B130" s="402"/>
      <c r="C130" s="402"/>
      <c r="D130" s="402"/>
      <c r="E130" s="402"/>
      <c r="F130" s="402"/>
      <c r="G130" s="402"/>
      <c r="H130" s="402"/>
      <c r="I130" s="402"/>
      <c r="J130" s="402"/>
      <c r="K130" s="402"/>
      <c r="L130" s="402"/>
      <c r="M130" s="402"/>
      <c r="N130" s="402"/>
      <c r="O130" s="402"/>
      <c r="P130" s="402"/>
      <c r="Q130" s="402"/>
      <c r="R130" s="402"/>
      <c r="S130" s="402"/>
      <c r="T130" s="402"/>
      <c r="U130" s="402"/>
      <c r="V130" s="402"/>
      <c r="W130" s="402"/>
      <c r="X130" s="402"/>
      <c r="Y130" s="402"/>
      <c r="Z130" s="402"/>
    </row>
    <row r="131" spans="1:26" ht="12.75" customHeight="1">
      <c r="A131" s="402"/>
      <c r="B131" s="402"/>
      <c r="C131" s="402"/>
      <c r="D131" s="402"/>
      <c r="E131" s="402"/>
      <c r="F131" s="402"/>
      <c r="G131" s="402"/>
      <c r="H131" s="402"/>
      <c r="I131" s="402"/>
      <c r="J131" s="402"/>
      <c r="K131" s="402"/>
      <c r="L131" s="402"/>
      <c r="M131" s="402"/>
      <c r="N131" s="402"/>
      <c r="O131" s="402"/>
      <c r="P131" s="402"/>
      <c r="Q131" s="402"/>
      <c r="R131" s="402"/>
      <c r="S131" s="402"/>
      <c r="T131" s="402"/>
      <c r="U131" s="402"/>
      <c r="V131" s="402"/>
      <c r="W131" s="402"/>
      <c r="X131" s="402"/>
      <c r="Y131" s="402"/>
      <c r="Z131" s="402"/>
    </row>
    <row r="132" spans="1:26" ht="12.75" customHeight="1">
      <c r="A132" s="402"/>
      <c r="B132" s="402"/>
      <c r="C132" s="402"/>
      <c r="D132" s="402"/>
      <c r="E132" s="402"/>
      <c r="F132" s="402"/>
      <c r="G132" s="402"/>
      <c r="H132" s="402"/>
      <c r="I132" s="402"/>
      <c r="J132" s="402"/>
      <c r="K132" s="402"/>
      <c r="L132" s="402"/>
      <c r="M132" s="402"/>
      <c r="N132" s="402"/>
      <c r="O132" s="402"/>
      <c r="P132" s="402"/>
      <c r="Q132" s="402"/>
      <c r="R132" s="402"/>
      <c r="S132" s="402"/>
      <c r="T132" s="402"/>
      <c r="U132" s="402"/>
      <c r="V132" s="402"/>
      <c r="W132" s="402"/>
      <c r="X132" s="402"/>
      <c r="Y132" s="402"/>
      <c r="Z132" s="402"/>
    </row>
    <row r="133" spans="1:26" ht="12.75" customHeight="1">
      <c r="A133" s="402"/>
      <c r="B133" s="402"/>
      <c r="C133" s="402"/>
      <c r="D133" s="402"/>
      <c r="E133" s="402"/>
      <c r="F133" s="402"/>
      <c r="G133" s="402"/>
      <c r="H133" s="402"/>
      <c r="I133" s="402"/>
      <c r="J133" s="402"/>
      <c r="K133" s="402"/>
      <c r="L133" s="402"/>
      <c r="M133" s="402"/>
      <c r="N133" s="402"/>
      <c r="O133" s="402"/>
      <c r="P133" s="402"/>
      <c r="Q133" s="402"/>
      <c r="R133" s="402"/>
      <c r="S133" s="402"/>
      <c r="T133" s="402"/>
      <c r="U133" s="402"/>
      <c r="V133" s="402"/>
      <c r="W133" s="402"/>
      <c r="X133" s="402"/>
      <c r="Y133" s="402"/>
      <c r="Z133" s="402"/>
    </row>
    <row r="134" spans="1:26" ht="12.75" customHeight="1">
      <c r="A134" s="402"/>
      <c r="B134" s="402"/>
      <c r="C134" s="402"/>
      <c r="D134" s="402"/>
      <c r="E134" s="402"/>
      <c r="F134" s="402"/>
      <c r="G134" s="402"/>
      <c r="H134" s="402"/>
      <c r="I134" s="402"/>
      <c r="J134" s="402"/>
      <c r="K134" s="402"/>
      <c r="L134" s="402"/>
      <c r="M134" s="402"/>
      <c r="N134" s="402"/>
      <c r="O134" s="402"/>
      <c r="P134" s="402"/>
      <c r="Q134" s="402"/>
      <c r="R134" s="402"/>
      <c r="S134" s="402"/>
      <c r="T134" s="402"/>
      <c r="U134" s="402"/>
      <c r="V134" s="402"/>
      <c r="W134" s="402"/>
      <c r="X134" s="402"/>
      <c r="Y134" s="402"/>
      <c r="Z134" s="402"/>
    </row>
    <row r="135" spans="1:26" ht="12.75" customHeight="1">
      <c r="A135" s="402"/>
      <c r="B135" s="402"/>
      <c r="C135" s="402"/>
      <c r="D135" s="402"/>
      <c r="E135" s="402"/>
      <c r="F135" s="402"/>
      <c r="G135" s="402"/>
      <c r="H135" s="402"/>
      <c r="I135" s="402"/>
      <c r="J135" s="402"/>
      <c r="K135" s="402"/>
      <c r="L135" s="402"/>
      <c r="M135" s="402"/>
      <c r="N135" s="402"/>
      <c r="O135" s="402"/>
      <c r="P135" s="402"/>
      <c r="Q135" s="402"/>
      <c r="R135" s="402"/>
      <c r="S135" s="402"/>
      <c r="T135" s="402"/>
      <c r="U135" s="402"/>
      <c r="V135" s="402"/>
      <c r="W135" s="402"/>
      <c r="X135" s="402"/>
      <c r="Y135" s="402"/>
      <c r="Z135" s="402"/>
    </row>
    <row r="136" spans="1:26" ht="12.75" customHeight="1">
      <c r="A136" s="402"/>
      <c r="B136" s="402"/>
      <c r="C136" s="402"/>
      <c r="D136" s="402"/>
      <c r="E136" s="402"/>
      <c r="F136" s="402"/>
      <c r="G136" s="402"/>
      <c r="H136" s="402"/>
      <c r="I136" s="402"/>
      <c r="J136" s="402"/>
      <c r="K136" s="402"/>
      <c r="L136" s="402"/>
      <c r="M136" s="402"/>
      <c r="N136" s="402"/>
      <c r="O136" s="402"/>
      <c r="P136" s="402"/>
      <c r="Q136" s="402"/>
      <c r="R136" s="402"/>
      <c r="S136" s="402"/>
      <c r="T136" s="402"/>
      <c r="U136" s="402"/>
      <c r="V136" s="402"/>
      <c r="W136" s="402"/>
      <c r="X136" s="402"/>
      <c r="Y136" s="402"/>
      <c r="Z136" s="402"/>
    </row>
    <row r="137" spans="1:26" ht="12.75" customHeight="1">
      <c r="A137" s="402"/>
      <c r="B137" s="402"/>
      <c r="C137" s="402"/>
      <c r="D137" s="402"/>
      <c r="E137" s="402"/>
      <c r="F137" s="402"/>
      <c r="G137" s="402"/>
      <c r="H137" s="402"/>
      <c r="I137" s="402"/>
      <c r="J137" s="402"/>
      <c r="K137" s="402"/>
      <c r="L137" s="402"/>
      <c r="M137" s="402"/>
      <c r="N137" s="402"/>
      <c r="O137" s="402"/>
      <c r="P137" s="402"/>
      <c r="Q137" s="402"/>
      <c r="R137" s="402"/>
      <c r="S137" s="402"/>
      <c r="T137" s="402"/>
      <c r="U137" s="402"/>
      <c r="V137" s="402"/>
      <c r="W137" s="402"/>
      <c r="X137" s="402"/>
      <c r="Y137" s="402"/>
      <c r="Z137" s="402"/>
    </row>
    <row r="138" spans="1:26" ht="12.75" customHeight="1">
      <c r="A138" s="402"/>
      <c r="B138" s="402"/>
      <c r="C138" s="402"/>
      <c r="D138" s="402"/>
      <c r="E138" s="402"/>
      <c r="F138" s="402"/>
      <c r="G138" s="402"/>
      <c r="H138" s="402"/>
      <c r="I138" s="402"/>
      <c r="J138" s="402"/>
      <c r="K138" s="402"/>
      <c r="L138" s="402"/>
      <c r="M138" s="402"/>
      <c r="N138" s="402"/>
      <c r="O138" s="402"/>
      <c r="P138" s="402"/>
      <c r="Q138" s="402"/>
      <c r="R138" s="402"/>
      <c r="S138" s="402"/>
      <c r="T138" s="402"/>
      <c r="U138" s="402"/>
      <c r="V138" s="402"/>
      <c r="W138" s="402"/>
      <c r="X138" s="402"/>
      <c r="Y138" s="402"/>
      <c r="Z138" s="402"/>
    </row>
    <row r="139" spans="1:26" ht="12.75" customHeight="1">
      <c r="A139" s="402"/>
      <c r="B139" s="402"/>
      <c r="C139" s="402"/>
      <c r="D139" s="402"/>
      <c r="E139" s="402"/>
      <c r="F139" s="402"/>
      <c r="G139" s="402"/>
      <c r="H139" s="402"/>
      <c r="I139" s="402"/>
      <c r="J139" s="402"/>
      <c r="K139" s="402"/>
      <c r="L139" s="402"/>
      <c r="M139" s="402"/>
      <c r="N139" s="402"/>
      <c r="O139" s="402"/>
      <c r="P139" s="402"/>
      <c r="Q139" s="402"/>
      <c r="R139" s="402"/>
      <c r="S139" s="402"/>
      <c r="T139" s="402"/>
      <c r="U139" s="402"/>
      <c r="V139" s="402"/>
      <c r="W139" s="402"/>
      <c r="X139" s="402"/>
      <c r="Y139" s="402"/>
      <c r="Z139" s="402"/>
    </row>
    <row r="140" spans="1:26" ht="12.75" customHeight="1">
      <c r="A140" s="402"/>
      <c r="B140" s="402"/>
      <c r="C140" s="402"/>
      <c r="D140" s="402"/>
      <c r="E140" s="402"/>
      <c r="F140" s="402"/>
      <c r="G140" s="402"/>
      <c r="H140" s="402"/>
      <c r="I140" s="402"/>
      <c r="J140" s="402"/>
      <c r="K140" s="402"/>
      <c r="L140" s="402"/>
      <c r="M140" s="402"/>
      <c r="N140" s="402"/>
      <c r="O140" s="402"/>
      <c r="P140" s="402"/>
      <c r="Q140" s="402"/>
      <c r="R140" s="402"/>
      <c r="S140" s="402"/>
      <c r="T140" s="402"/>
      <c r="U140" s="402"/>
      <c r="V140" s="402"/>
      <c r="W140" s="402"/>
      <c r="X140" s="402"/>
      <c r="Y140" s="402"/>
      <c r="Z140" s="402"/>
    </row>
    <row r="141" spans="1:26" ht="12.75" customHeight="1">
      <c r="A141" s="402"/>
      <c r="B141" s="402"/>
      <c r="C141" s="402"/>
      <c r="D141" s="402"/>
      <c r="E141" s="402"/>
      <c r="F141" s="402"/>
      <c r="G141" s="402"/>
      <c r="H141" s="402"/>
      <c r="I141" s="402"/>
      <c r="J141" s="402"/>
      <c r="K141" s="402"/>
      <c r="L141" s="402"/>
      <c r="M141" s="402"/>
      <c r="N141" s="402"/>
      <c r="O141" s="402"/>
      <c r="P141" s="402"/>
      <c r="Q141" s="402"/>
      <c r="R141" s="402"/>
      <c r="S141" s="402"/>
      <c r="T141" s="402"/>
      <c r="U141" s="402"/>
      <c r="V141" s="402"/>
      <c r="W141" s="402"/>
      <c r="X141" s="402"/>
      <c r="Y141" s="402"/>
      <c r="Z141" s="402"/>
    </row>
    <row r="142" spans="1:26" ht="12.75" customHeight="1">
      <c r="A142" s="402"/>
      <c r="B142" s="402"/>
      <c r="C142" s="402"/>
      <c r="D142" s="402"/>
      <c r="E142" s="402"/>
      <c r="F142" s="402"/>
      <c r="G142" s="402"/>
      <c r="H142" s="402"/>
      <c r="I142" s="402"/>
      <c r="J142" s="402"/>
      <c r="K142" s="402"/>
      <c r="L142" s="402"/>
      <c r="M142" s="402"/>
      <c r="N142" s="402"/>
      <c r="O142" s="402"/>
      <c r="P142" s="402"/>
      <c r="Q142" s="402"/>
      <c r="R142" s="402"/>
      <c r="S142" s="402"/>
      <c r="T142" s="402"/>
      <c r="U142" s="402"/>
      <c r="V142" s="402"/>
      <c r="W142" s="402"/>
      <c r="X142" s="402"/>
      <c r="Y142" s="402"/>
      <c r="Z142" s="402"/>
    </row>
    <row r="143" spans="1:26" ht="12.75" customHeight="1">
      <c r="A143" s="402"/>
      <c r="B143" s="402"/>
      <c r="C143" s="402"/>
      <c r="D143" s="402"/>
      <c r="E143" s="402"/>
      <c r="F143" s="402"/>
      <c r="G143" s="402"/>
      <c r="H143" s="402"/>
      <c r="I143" s="402"/>
      <c r="J143" s="402"/>
      <c r="K143" s="402"/>
      <c r="L143" s="402"/>
      <c r="M143" s="402"/>
      <c r="N143" s="402"/>
      <c r="O143" s="402"/>
      <c r="P143" s="402"/>
      <c r="Q143" s="402"/>
      <c r="R143" s="402"/>
      <c r="S143" s="402"/>
      <c r="T143" s="402"/>
      <c r="U143" s="402"/>
      <c r="V143" s="402"/>
      <c r="W143" s="402"/>
      <c r="X143" s="402"/>
      <c r="Y143" s="402"/>
      <c r="Z143" s="402"/>
    </row>
    <row r="144" spans="1:26" ht="12.75" customHeight="1">
      <c r="A144" s="402"/>
      <c r="B144" s="402"/>
      <c r="C144" s="402"/>
      <c r="D144" s="402"/>
      <c r="E144" s="402"/>
      <c r="F144" s="402"/>
      <c r="G144" s="402"/>
      <c r="H144" s="402"/>
      <c r="I144" s="402"/>
      <c r="J144" s="402"/>
      <c r="K144" s="402"/>
      <c r="L144" s="402"/>
      <c r="M144" s="402"/>
      <c r="N144" s="402"/>
      <c r="O144" s="402"/>
      <c r="P144" s="402"/>
      <c r="Q144" s="402"/>
      <c r="R144" s="402"/>
      <c r="S144" s="402"/>
      <c r="T144" s="402"/>
      <c r="U144" s="402"/>
      <c r="V144" s="402"/>
      <c r="W144" s="402"/>
      <c r="X144" s="402"/>
      <c r="Y144" s="402"/>
      <c r="Z144" s="402"/>
    </row>
    <row r="145" spans="1:26" ht="12.75" customHeight="1">
      <c r="A145" s="402"/>
      <c r="B145" s="402"/>
      <c r="C145" s="402"/>
      <c r="D145" s="402"/>
      <c r="E145" s="402"/>
      <c r="F145" s="402"/>
      <c r="G145" s="402"/>
      <c r="H145" s="402"/>
      <c r="I145" s="402"/>
      <c r="J145" s="402"/>
      <c r="K145" s="402"/>
      <c r="L145" s="402"/>
      <c r="M145" s="402"/>
      <c r="N145" s="402"/>
      <c r="O145" s="402"/>
      <c r="P145" s="402"/>
      <c r="Q145" s="402"/>
      <c r="R145" s="402"/>
      <c r="S145" s="402"/>
      <c r="T145" s="402"/>
      <c r="U145" s="402"/>
      <c r="V145" s="402"/>
      <c r="W145" s="402"/>
      <c r="X145" s="402"/>
      <c r="Y145" s="402"/>
      <c r="Z145" s="402"/>
    </row>
    <row r="146" spans="1:26" ht="12.75" customHeight="1">
      <c r="A146" s="402"/>
      <c r="B146" s="402"/>
      <c r="C146" s="402"/>
      <c r="D146" s="402"/>
      <c r="E146" s="402"/>
      <c r="F146" s="402"/>
      <c r="G146" s="402"/>
      <c r="H146" s="402"/>
      <c r="I146" s="402"/>
      <c r="J146" s="402"/>
      <c r="K146" s="402"/>
      <c r="L146" s="402"/>
      <c r="M146" s="402"/>
      <c r="N146" s="402"/>
      <c r="O146" s="402"/>
      <c r="P146" s="402"/>
      <c r="Q146" s="402"/>
      <c r="R146" s="402"/>
      <c r="S146" s="402"/>
      <c r="T146" s="402"/>
      <c r="U146" s="402"/>
      <c r="V146" s="402"/>
      <c r="W146" s="402"/>
      <c r="X146" s="402"/>
      <c r="Y146" s="402"/>
      <c r="Z146" s="402"/>
    </row>
    <row r="147" spans="1:26" ht="12.75" customHeight="1">
      <c r="A147" s="402"/>
      <c r="B147" s="402"/>
      <c r="C147" s="402"/>
      <c r="D147" s="402"/>
      <c r="E147" s="402"/>
      <c r="F147" s="402"/>
      <c r="G147" s="402"/>
      <c r="H147" s="402"/>
      <c r="I147" s="402"/>
      <c r="J147" s="402"/>
      <c r="K147" s="402"/>
      <c r="L147" s="402"/>
      <c r="M147" s="402"/>
      <c r="N147" s="402"/>
      <c r="O147" s="402"/>
      <c r="P147" s="402"/>
      <c r="Q147" s="402"/>
      <c r="R147" s="402"/>
      <c r="S147" s="402"/>
      <c r="T147" s="402"/>
      <c r="U147" s="402"/>
      <c r="V147" s="402"/>
      <c r="W147" s="402"/>
      <c r="X147" s="402"/>
      <c r="Y147" s="402"/>
      <c r="Z147" s="402"/>
    </row>
    <row r="148" spans="1:26" ht="12.75" customHeight="1">
      <c r="A148" s="402"/>
      <c r="B148" s="402"/>
      <c r="C148" s="402"/>
      <c r="D148" s="402"/>
      <c r="E148" s="402"/>
      <c r="F148" s="402"/>
      <c r="G148" s="402"/>
      <c r="H148" s="402"/>
      <c r="I148" s="402"/>
      <c r="J148" s="402"/>
      <c r="K148" s="402"/>
      <c r="L148" s="402"/>
      <c r="M148" s="402"/>
      <c r="N148" s="402"/>
      <c r="O148" s="402"/>
      <c r="P148" s="402"/>
      <c r="Q148" s="402"/>
      <c r="R148" s="402"/>
      <c r="S148" s="402"/>
      <c r="T148" s="402"/>
      <c r="U148" s="402"/>
      <c r="V148" s="402"/>
      <c r="W148" s="402"/>
      <c r="X148" s="402"/>
      <c r="Y148" s="402"/>
      <c r="Z148" s="402"/>
    </row>
    <row r="149" spans="1:26" ht="12.75" customHeight="1">
      <c r="A149" s="402"/>
      <c r="B149" s="402"/>
      <c r="C149" s="402"/>
      <c r="D149" s="402"/>
      <c r="E149" s="402"/>
      <c r="F149" s="402"/>
      <c r="G149" s="402"/>
      <c r="H149" s="402"/>
      <c r="I149" s="402"/>
      <c r="J149" s="402"/>
      <c r="K149" s="402"/>
      <c r="L149" s="402"/>
      <c r="M149" s="402"/>
      <c r="N149" s="402"/>
      <c r="O149" s="402"/>
      <c r="P149" s="402"/>
      <c r="Q149" s="402"/>
      <c r="R149" s="402"/>
      <c r="S149" s="402"/>
      <c r="T149" s="402"/>
      <c r="U149" s="402"/>
      <c r="V149" s="402"/>
      <c r="W149" s="402"/>
      <c r="X149" s="402"/>
      <c r="Y149" s="402"/>
      <c r="Z149" s="402"/>
    </row>
    <row r="150" spans="1:26" ht="12.75" customHeight="1">
      <c r="A150" s="402"/>
      <c r="B150" s="402"/>
      <c r="C150" s="402"/>
      <c r="D150" s="402"/>
      <c r="E150" s="402"/>
      <c r="F150" s="402"/>
      <c r="G150" s="402"/>
      <c r="H150" s="402"/>
      <c r="I150" s="402"/>
      <c r="J150" s="402"/>
      <c r="K150" s="402"/>
      <c r="L150" s="402"/>
      <c r="M150" s="402"/>
      <c r="N150" s="402"/>
      <c r="O150" s="402"/>
      <c r="P150" s="402"/>
      <c r="Q150" s="402"/>
      <c r="R150" s="402"/>
      <c r="S150" s="402"/>
      <c r="T150" s="402"/>
      <c r="U150" s="402"/>
      <c r="V150" s="402"/>
      <c r="W150" s="402"/>
      <c r="X150" s="402"/>
      <c r="Y150" s="402"/>
      <c r="Z150" s="402"/>
    </row>
    <row r="151" spans="1:26" ht="12.75" customHeight="1">
      <c r="A151" s="402"/>
      <c r="B151" s="402"/>
      <c r="C151" s="402"/>
      <c r="D151" s="402"/>
      <c r="E151" s="402"/>
      <c r="F151" s="402"/>
      <c r="G151" s="402"/>
      <c r="H151" s="402"/>
      <c r="I151" s="402"/>
      <c r="J151" s="402"/>
      <c r="K151" s="402"/>
      <c r="L151" s="402"/>
      <c r="M151" s="402"/>
      <c r="N151" s="402"/>
      <c r="O151" s="402"/>
      <c r="P151" s="402"/>
      <c r="Q151" s="402"/>
      <c r="R151" s="402"/>
      <c r="S151" s="402"/>
      <c r="T151" s="402"/>
      <c r="U151" s="402"/>
      <c r="V151" s="402"/>
      <c r="W151" s="402"/>
      <c r="X151" s="402"/>
      <c r="Y151" s="402"/>
      <c r="Z151" s="402"/>
    </row>
    <row r="152" spans="1:26" ht="12.75" customHeight="1">
      <c r="A152" s="402"/>
      <c r="B152" s="402"/>
      <c r="C152" s="402"/>
      <c r="D152" s="402"/>
      <c r="E152" s="402"/>
      <c r="F152" s="402"/>
      <c r="G152" s="402"/>
      <c r="H152" s="402"/>
      <c r="I152" s="402"/>
      <c r="J152" s="402"/>
      <c r="K152" s="402"/>
      <c r="L152" s="402"/>
      <c r="M152" s="402"/>
      <c r="N152" s="402"/>
      <c r="O152" s="402"/>
      <c r="P152" s="402"/>
      <c r="Q152" s="402"/>
      <c r="R152" s="402"/>
      <c r="S152" s="402"/>
      <c r="T152" s="402"/>
      <c r="U152" s="402"/>
      <c r="V152" s="402"/>
      <c r="W152" s="402"/>
      <c r="X152" s="402"/>
      <c r="Y152" s="402"/>
      <c r="Z152" s="402"/>
    </row>
    <row r="153" spans="1:26" ht="12.75" customHeight="1">
      <c r="A153" s="402"/>
      <c r="B153" s="402"/>
      <c r="C153" s="402"/>
      <c r="D153" s="402"/>
      <c r="E153" s="402"/>
      <c r="F153" s="402"/>
      <c r="G153" s="402"/>
      <c r="H153" s="402"/>
      <c r="I153" s="402"/>
      <c r="J153" s="402"/>
      <c r="K153" s="402"/>
      <c r="L153" s="402"/>
      <c r="M153" s="402"/>
      <c r="N153" s="402"/>
      <c r="O153" s="402"/>
      <c r="P153" s="402"/>
      <c r="Q153" s="402"/>
      <c r="R153" s="402"/>
      <c r="S153" s="402"/>
      <c r="T153" s="402"/>
      <c r="U153" s="402"/>
      <c r="V153" s="402"/>
      <c r="W153" s="402"/>
      <c r="X153" s="402"/>
      <c r="Y153" s="402"/>
      <c r="Z153" s="402"/>
    </row>
    <row r="154" spans="1:26" ht="12.75" customHeight="1">
      <c r="A154" s="402"/>
      <c r="B154" s="402"/>
      <c r="C154" s="402"/>
      <c r="D154" s="402"/>
      <c r="E154" s="402"/>
      <c r="F154" s="402"/>
      <c r="G154" s="402"/>
      <c r="H154" s="402"/>
      <c r="I154" s="402"/>
      <c r="J154" s="402"/>
      <c r="K154" s="402"/>
      <c r="L154" s="402"/>
      <c r="M154" s="402"/>
      <c r="N154" s="402"/>
      <c r="O154" s="402"/>
      <c r="P154" s="402"/>
      <c r="Q154" s="402"/>
      <c r="R154" s="402"/>
      <c r="S154" s="402"/>
      <c r="T154" s="402"/>
      <c r="U154" s="402"/>
      <c r="V154" s="402"/>
      <c r="W154" s="402"/>
      <c r="X154" s="402"/>
      <c r="Y154" s="402"/>
      <c r="Z154" s="402"/>
    </row>
    <row r="155" spans="1:26" ht="12.75" customHeight="1">
      <c r="A155" s="402"/>
      <c r="B155" s="402"/>
      <c r="C155" s="402"/>
      <c r="D155" s="402"/>
      <c r="E155" s="402"/>
      <c r="F155" s="402"/>
      <c r="G155" s="402"/>
      <c r="H155" s="402"/>
      <c r="I155" s="402"/>
      <c r="J155" s="402"/>
      <c r="K155" s="402"/>
      <c r="L155" s="402"/>
      <c r="M155" s="402"/>
      <c r="N155" s="402"/>
      <c r="O155" s="402"/>
      <c r="P155" s="402"/>
      <c r="Q155" s="402"/>
      <c r="R155" s="402"/>
      <c r="S155" s="402"/>
      <c r="T155" s="402"/>
      <c r="U155" s="402"/>
      <c r="V155" s="402"/>
      <c r="W155" s="402"/>
      <c r="X155" s="402"/>
      <c r="Y155" s="402"/>
      <c r="Z155" s="402"/>
    </row>
    <row r="156" spans="1:26" ht="12.75" customHeight="1">
      <c r="A156" s="402"/>
      <c r="B156" s="402"/>
      <c r="C156" s="402"/>
      <c r="D156" s="402"/>
      <c r="E156" s="402"/>
      <c r="F156" s="402"/>
      <c r="G156" s="402"/>
      <c r="H156" s="402"/>
      <c r="I156" s="402"/>
      <c r="J156" s="402"/>
      <c r="K156" s="402"/>
      <c r="L156" s="402"/>
      <c r="M156" s="402"/>
      <c r="N156" s="402"/>
      <c r="O156" s="402"/>
      <c r="P156" s="402"/>
      <c r="Q156" s="402"/>
      <c r="R156" s="402"/>
      <c r="S156" s="402"/>
      <c r="T156" s="402"/>
      <c r="U156" s="402"/>
      <c r="V156" s="402"/>
      <c r="W156" s="402"/>
      <c r="X156" s="402"/>
      <c r="Y156" s="402"/>
      <c r="Z156" s="402"/>
    </row>
    <row r="157" spans="1:26" ht="12.75" customHeight="1">
      <c r="A157" s="402"/>
      <c r="B157" s="402"/>
      <c r="C157" s="402"/>
      <c r="D157" s="402"/>
      <c r="E157" s="402"/>
      <c r="F157" s="402"/>
      <c r="G157" s="402"/>
      <c r="H157" s="402"/>
      <c r="I157" s="402"/>
      <c r="J157" s="402"/>
      <c r="K157" s="402"/>
      <c r="L157" s="402"/>
      <c r="M157" s="402"/>
      <c r="N157" s="402"/>
      <c r="O157" s="402"/>
      <c r="P157" s="402"/>
      <c r="Q157" s="402"/>
      <c r="R157" s="402"/>
      <c r="S157" s="402"/>
      <c r="T157" s="402"/>
      <c r="U157" s="402"/>
      <c r="V157" s="402"/>
      <c r="W157" s="402"/>
      <c r="X157" s="402"/>
      <c r="Y157" s="402"/>
      <c r="Z157" s="402"/>
    </row>
    <row r="158" spans="1:26" ht="12.75" customHeight="1">
      <c r="A158" s="402"/>
      <c r="B158" s="402"/>
      <c r="C158" s="402"/>
      <c r="D158" s="402"/>
      <c r="E158" s="402"/>
      <c r="F158" s="402"/>
      <c r="G158" s="402"/>
      <c r="H158" s="402"/>
      <c r="I158" s="402"/>
      <c r="J158" s="402"/>
      <c r="K158" s="402"/>
      <c r="L158" s="402"/>
      <c r="M158" s="402"/>
      <c r="N158" s="402"/>
      <c r="O158" s="402"/>
      <c r="P158" s="402"/>
      <c r="Q158" s="402"/>
      <c r="R158" s="402"/>
      <c r="S158" s="402"/>
      <c r="T158" s="402"/>
      <c r="U158" s="402"/>
      <c r="V158" s="402"/>
      <c r="W158" s="402"/>
      <c r="X158" s="402"/>
      <c r="Y158" s="402"/>
      <c r="Z158" s="402"/>
    </row>
    <row r="159" spans="1:26" ht="12.75" customHeight="1">
      <c r="A159" s="402"/>
      <c r="B159" s="402"/>
      <c r="C159" s="402"/>
      <c r="D159" s="402"/>
      <c r="E159" s="402"/>
      <c r="F159" s="402"/>
      <c r="G159" s="402"/>
      <c r="H159" s="402"/>
      <c r="I159" s="402"/>
      <c r="J159" s="402"/>
      <c r="K159" s="402"/>
      <c r="L159" s="402"/>
      <c r="M159" s="402"/>
      <c r="N159" s="402"/>
      <c r="O159" s="402"/>
      <c r="P159" s="402"/>
      <c r="Q159" s="402"/>
      <c r="R159" s="402"/>
      <c r="S159" s="402"/>
      <c r="T159" s="402"/>
      <c r="U159" s="402"/>
      <c r="V159" s="402"/>
      <c r="W159" s="402"/>
      <c r="X159" s="402"/>
      <c r="Y159" s="402"/>
      <c r="Z159" s="402"/>
    </row>
    <row r="160" spans="1:26" ht="12.75" customHeight="1">
      <c r="A160" s="402"/>
      <c r="B160" s="402"/>
      <c r="C160" s="402"/>
      <c r="D160" s="402"/>
      <c r="E160" s="402"/>
      <c r="F160" s="402"/>
      <c r="G160" s="402"/>
      <c r="H160" s="402"/>
      <c r="I160" s="402"/>
      <c r="J160" s="402"/>
      <c r="K160" s="402"/>
      <c r="L160" s="402"/>
      <c r="M160" s="402"/>
      <c r="N160" s="402"/>
      <c r="O160" s="402"/>
      <c r="P160" s="402"/>
      <c r="Q160" s="402"/>
      <c r="R160" s="402"/>
      <c r="S160" s="402"/>
      <c r="T160" s="402"/>
      <c r="U160" s="402"/>
      <c r="V160" s="402"/>
      <c r="W160" s="402"/>
      <c r="X160" s="402"/>
      <c r="Y160" s="402"/>
      <c r="Z160" s="402"/>
    </row>
    <row r="161" spans="1:26" ht="12.75" customHeight="1">
      <c r="A161" s="402"/>
      <c r="B161" s="402"/>
      <c r="C161" s="402"/>
      <c r="D161" s="402"/>
      <c r="E161" s="402"/>
      <c r="F161" s="402"/>
      <c r="G161" s="402"/>
      <c r="H161" s="402"/>
      <c r="I161" s="402"/>
      <c r="J161" s="402"/>
      <c r="K161" s="402"/>
      <c r="L161" s="402"/>
      <c r="M161" s="402"/>
      <c r="N161" s="402"/>
      <c r="O161" s="402"/>
      <c r="P161" s="402"/>
      <c r="Q161" s="402"/>
      <c r="R161" s="402"/>
      <c r="S161" s="402"/>
      <c r="T161" s="402"/>
      <c r="U161" s="402"/>
      <c r="V161" s="402"/>
      <c r="W161" s="402"/>
      <c r="X161" s="402"/>
      <c r="Y161" s="402"/>
      <c r="Z161" s="402"/>
    </row>
    <row r="162" spans="1:26" ht="12.75" customHeight="1">
      <c r="A162" s="402"/>
      <c r="B162" s="402"/>
      <c r="C162" s="402"/>
      <c r="D162" s="402"/>
      <c r="E162" s="402"/>
      <c r="F162" s="402"/>
      <c r="G162" s="402"/>
      <c r="H162" s="402"/>
      <c r="I162" s="402"/>
      <c r="J162" s="402"/>
      <c r="K162" s="402"/>
      <c r="L162" s="402"/>
      <c r="M162" s="402"/>
      <c r="N162" s="402"/>
      <c r="O162" s="402"/>
      <c r="P162" s="402"/>
      <c r="Q162" s="402"/>
      <c r="R162" s="402"/>
      <c r="S162" s="402"/>
      <c r="T162" s="402"/>
      <c r="U162" s="402"/>
      <c r="V162" s="402"/>
      <c r="W162" s="402"/>
      <c r="X162" s="402"/>
      <c r="Y162" s="402"/>
      <c r="Z162" s="402"/>
    </row>
    <row r="163" spans="1:26" ht="12.75" customHeight="1">
      <c r="A163" s="402"/>
      <c r="B163" s="402"/>
      <c r="C163" s="402"/>
      <c r="D163" s="402"/>
      <c r="E163" s="402"/>
      <c r="F163" s="402"/>
      <c r="G163" s="402"/>
      <c r="H163" s="402"/>
      <c r="I163" s="402"/>
      <c r="J163" s="402"/>
      <c r="K163" s="402"/>
      <c r="L163" s="402"/>
      <c r="M163" s="402"/>
      <c r="N163" s="402"/>
      <c r="O163" s="402"/>
      <c r="P163" s="402"/>
      <c r="Q163" s="402"/>
      <c r="R163" s="402"/>
      <c r="S163" s="402"/>
      <c r="T163" s="402"/>
      <c r="U163" s="402"/>
      <c r="V163" s="402"/>
      <c r="W163" s="402"/>
      <c r="X163" s="402"/>
      <c r="Y163" s="402"/>
      <c r="Z163" s="402"/>
    </row>
    <row r="164" spans="1:26" ht="12.75" customHeight="1">
      <c r="A164" s="402"/>
      <c r="B164" s="402"/>
      <c r="C164" s="402"/>
      <c r="D164" s="402"/>
      <c r="E164" s="402"/>
      <c r="F164" s="402"/>
      <c r="G164" s="402"/>
      <c r="H164" s="402"/>
      <c r="I164" s="402"/>
      <c r="J164" s="402"/>
      <c r="K164" s="402"/>
      <c r="L164" s="402"/>
      <c r="M164" s="402"/>
      <c r="N164" s="402"/>
      <c r="O164" s="402"/>
      <c r="P164" s="402"/>
      <c r="Q164" s="402"/>
      <c r="R164" s="402"/>
      <c r="S164" s="402"/>
      <c r="T164" s="402"/>
      <c r="U164" s="402"/>
      <c r="V164" s="402"/>
      <c r="W164" s="402"/>
      <c r="X164" s="402"/>
      <c r="Y164" s="402"/>
      <c r="Z164" s="402"/>
    </row>
    <row r="165" spans="1:26" ht="12.75" customHeight="1">
      <c r="A165" s="402"/>
      <c r="B165" s="402"/>
      <c r="C165" s="402"/>
      <c r="D165" s="402"/>
      <c r="E165" s="402"/>
      <c r="F165" s="402"/>
      <c r="G165" s="402"/>
      <c r="H165" s="402"/>
      <c r="I165" s="402"/>
      <c r="J165" s="402"/>
      <c r="K165" s="402"/>
      <c r="L165" s="402"/>
      <c r="M165" s="402"/>
      <c r="N165" s="402"/>
      <c r="O165" s="402"/>
      <c r="P165" s="402"/>
      <c r="Q165" s="402"/>
      <c r="R165" s="402"/>
      <c r="S165" s="402"/>
      <c r="T165" s="402"/>
      <c r="U165" s="402"/>
      <c r="V165" s="402"/>
      <c r="W165" s="402"/>
      <c r="X165" s="402"/>
      <c r="Y165" s="402"/>
      <c r="Z165" s="402"/>
    </row>
    <row r="166" spans="1:26" ht="12.75" customHeight="1">
      <c r="A166" s="402"/>
      <c r="B166" s="402"/>
      <c r="C166" s="402"/>
      <c r="D166" s="402"/>
      <c r="E166" s="402"/>
      <c r="F166" s="402"/>
      <c r="G166" s="402"/>
      <c r="H166" s="402"/>
      <c r="I166" s="402"/>
      <c r="J166" s="402"/>
      <c r="K166" s="402"/>
      <c r="L166" s="402"/>
      <c r="M166" s="402"/>
      <c r="N166" s="402"/>
      <c r="O166" s="402"/>
      <c r="P166" s="402"/>
      <c r="Q166" s="402"/>
      <c r="R166" s="402"/>
      <c r="S166" s="402"/>
      <c r="T166" s="402"/>
      <c r="U166" s="402"/>
      <c r="V166" s="402"/>
      <c r="W166" s="402"/>
      <c r="X166" s="402"/>
      <c r="Y166" s="402"/>
      <c r="Z166" s="402"/>
    </row>
    <row r="167" spans="1:26" ht="12.75" customHeight="1">
      <c r="A167" s="402"/>
      <c r="B167" s="402"/>
      <c r="C167" s="402"/>
      <c r="D167" s="402"/>
      <c r="E167" s="402"/>
      <c r="F167" s="402"/>
      <c r="G167" s="402"/>
      <c r="H167" s="402"/>
      <c r="I167" s="402"/>
      <c r="J167" s="402"/>
      <c r="K167" s="402"/>
      <c r="L167" s="402"/>
      <c r="M167" s="402"/>
      <c r="N167" s="402"/>
      <c r="O167" s="402"/>
      <c r="P167" s="402"/>
      <c r="Q167" s="402"/>
      <c r="R167" s="402"/>
      <c r="S167" s="402"/>
      <c r="T167" s="402"/>
      <c r="U167" s="402"/>
      <c r="V167" s="402"/>
      <c r="W167" s="402"/>
      <c r="X167" s="402"/>
      <c r="Y167" s="402"/>
      <c r="Z167" s="402"/>
    </row>
    <row r="168" spans="1:26" ht="12.75" customHeight="1">
      <c r="A168" s="402"/>
      <c r="B168" s="402"/>
      <c r="C168" s="402"/>
      <c r="D168" s="402"/>
      <c r="E168" s="402"/>
      <c r="F168" s="402"/>
      <c r="G168" s="402"/>
      <c r="H168" s="402"/>
      <c r="I168" s="402"/>
      <c r="J168" s="402"/>
      <c r="K168" s="402"/>
      <c r="L168" s="402"/>
      <c r="M168" s="402"/>
      <c r="N168" s="402"/>
      <c r="O168" s="402"/>
      <c r="P168" s="402"/>
      <c r="Q168" s="402"/>
      <c r="R168" s="402"/>
      <c r="S168" s="402"/>
      <c r="T168" s="402"/>
      <c r="U168" s="402"/>
      <c r="V168" s="402"/>
      <c r="W168" s="402"/>
      <c r="X168" s="402"/>
      <c r="Y168" s="402"/>
      <c r="Z168" s="402"/>
    </row>
    <row r="169" spans="1:26" ht="12.75" customHeight="1">
      <c r="A169" s="402"/>
      <c r="B169" s="402"/>
      <c r="C169" s="402"/>
      <c r="D169" s="402"/>
      <c r="E169" s="402"/>
      <c r="F169" s="402"/>
      <c r="G169" s="402"/>
      <c r="H169" s="402"/>
      <c r="I169" s="402"/>
      <c r="J169" s="402"/>
      <c r="K169" s="402"/>
      <c r="L169" s="402"/>
      <c r="M169" s="402"/>
      <c r="N169" s="402"/>
      <c r="O169" s="402"/>
      <c r="P169" s="402"/>
      <c r="Q169" s="402"/>
      <c r="R169" s="402"/>
      <c r="S169" s="402"/>
      <c r="T169" s="402"/>
      <c r="U169" s="402"/>
      <c r="V169" s="402"/>
      <c r="W169" s="402"/>
      <c r="X169" s="402"/>
      <c r="Y169" s="402"/>
      <c r="Z169" s="402"/>
    </row>
    <row r="170" spans="1:26" ht="12.75" customHeight="1">
      <c r="A170" s="402"/>
      <c r="B170" s="402"/>
      <c r="C170" s="402"/>
      <c r="D170" s="402"/>
      <c r="E170" s="402"/>
      <c r="F170" s="402"/>
      <c r="G170" s="402"/>
      <c r="H170" s="402"/>
      <c r="I170" s="402"/>
      <c r="J170" s="402"/>
      <c r="K170" s="402"/>
      <c r="L170" s="402"/>
      <c r="M170" s="402"/>
      <c r="N170" s="402"/>
      <c r="O170" s="402"/>
      <c r="P170" s="402"/>
      <c r="Q170" s="402"/>
      <c r="R170" s="402"/>
      <c r="S170" s="402"/>
      <c r="T170" s="402"/>
      <c r="U170" s="402"/>
      <c r="V170" s="402"/>
      <c r="W170" s="402"/>
      <c r="X170" s="402"/>
      <c r="Y170" s="402"/>
      <c r="Z170" s="402"/>
    </row>
    <row r="171" spans="1:26" ht="12.75" customHeight="1">
      <c r="A171" s="402"/>
      <c r="B171" s="402"/>
      <c r="C171" s="402"/>
      <c r="D171" s="402"/>
      <c r="E171" s="402"/>
      <c r="F171" s="402"/>
      <c r="G171" s="402"/>
      <c r="H171" s="402"/>
      <c r="I171" s="402"/>
      <c r="J171" s="402"/>
      <c r="K171" s="402"/>
      <c r="L171" s="402"/>
      <c r="M171" s="402"/>
      <c r="N171" s="402"/>
      <c r="O171" s="402"/>
      <c r="P171" s="402"/>
      <c r="Q171" s="402"/>
      <c r="R171" s="402"/>
      <c r="S171" s="402"/>
      <c r="T171" s="402"/>
      <c r="U171" s="402"/>
      <c r="V171" s="402"/>
      <c r="W171" s="402"/>
      <c r="X171" s="402"/>
      <c r="Y171" s="402"/>
      <c r="Z171" s="402"/>
    </row>
    <row r="172" spans="1:26" ht="12.75" customHeight="1">
      <c r="A172" s="402"/>
      <c r="B172" s="402"/>
      <c r="C172" s="402"/>
      <c r="D172" s="402"/>
      <c r="E172" s="402"/>
      <c r="F172" s="402"/>
      <c r="G172" s="402"/>
      <c r="H172" s="402"/>
      <c r="I172" s="402"/>
      <c r="J172" s="402"/>
      <c r="K172" s="402"/>
      <c r="L172" s="402"/>
      <c r="M172" s="402"/>
      <c r="N172" s="402"/>
      <c r="O172" s="402"/>
      <c r="P172" s="402"/>
      <c r="Q172" s="402"/>
      <c r="R172" s="402"/>
      <c r="S172" s="402"/>
      <c r="T172" s="402"/>
      <c r="U172" s="402"/>
      <c r="V172" s="402"/>
      <c r="W172" s="402"/>
      <c r="X172" s="402"/>
      <c r="Y172" s="402"/>
      <c r="Z172" s="402"/>
    </row>
    <row r="173" spans="1:26" ht="12.75" customHeight="1">
      <c r="A173" s="402"/>
      <c r="B173" s="402"/>
      <c r="C173" s="402"/>
      <c r="D173" s="402"/>
      <c r="E173" s="402"/>
      <c r="F173" s="402"/>
      <c r="G173" s="402"/>
      <c r="H173" s="402"/>
      <c r="I173" s="402"/>
      <c r="J173" s="402"/>
      <c r="K173" s="402"/>
      <c r="L173" s="402"/>
      <c r="M173" s="402"/>
      <c r="N173" s="402"/>
      <c r="O173" s="402"/>
      <c r="P173" s="402"/>
      <c r="Q173" s="402"/>
      <c r="R173" s="402"/>
      <c r="S173" s="402"/>
      <c r="T173" s="402"/>
      <c r="U173" s="402"/>
      <c r="V173" s="402"/>
      <c r="W173" s="402"/>
      <c r="X173" s="402"/>
      <c r="Y173" s="402"/>
      <c r="Z173" s="402"/>
    </row>
    <row r="174" spans="1:26" ht="12.75" customHeight="1">
      <c r="A174" s="402"/>
      <c r="B174" s="402"/>
      <c r="C174" s="402"/>
      <c r="D174" s="402"/>
      <c r="E174" s="402"/>
      <c r="F174" s="402"/>
      <c r="G174" s="402"/>
      <c r="H174" s="402"/>
      <c r="I174" s="402"/>
      <c r="J174" s="402"/>
      <c r="K174" s="402"/>
      <c r="L174" s="402"/>
      <c r="M174" s="402"/>
      <c r="N174" s="402"/>
      <c r="O174" s="402"/>
      <c r="P174" s="402"/>
      <c r="Q174" s="402"/>
      <c r="R174" s="402"/>
      <c r="S174" s="402"/>
      <c r="T174" s="402"/>
      <c r="U174" s="402"/>
      <c r="V174" s="402"/>
      <c r="W174" s="402"/>
      <c r="X174" s="402"/>
      <c r="Y174" s="402"/>
      <c r="Z174" s="402"/>
    </row>
    <row r="175" spans="1:26" ht="12.75" customHeight="1">
      <c r="A175" s="402"/>
      <c r="B175" s="402"/>
      <c r="C175" s="402"/>
      <c r="D175" s="402"/>
      <c r="E175" s="402"/>
      <c r="F175" s="402"/>
      <c r="G175" s="402"/>
      <c r="H175" s="402"/>
      <c r="I175" s="402"/>
      <c r="J175" s="402"/>
      <c r="K175" s="402"/>
      <c r="L175" s="402"/>
      <c r="M175" s="402"/>
      <c r="N175" s="402"/>
      <c r="O175" s="402"/>
      <c r="P175" s="402"/>
      <c r="Q175" s="402"/>
      <c r="R175" s="402"/>
      <c r="S175" s="402"/>
      <c r="T175" s="402"/>
      <c r="U175" s="402"/>
      <c r="V175" s="402"/>
      <c r="W175" s="402"/>
      <c r="X175" s="402"/>
      <c r="Y175" s="402"/>
      <c r="Z175" s="402"/>
    </row>
    <row r="176" spans="1:26" ht="12.75" customHeight="1">
      <c r="A176" s="402"/>
      <c r="B176" s="402"/>
      <c r="C176" s="402"/>
      <c r="D176" s="402"/>
      <c r="E176" s="402"/>
      <c r="F176" s="402"/>
      <c r="G176" s="402"/>
      <c r="H176" s="402"/>
      <c r="I176" s="402"/>
      <c r="J176" s="402"/>
      <c r="K176" s="402"/>
      <c r="L176" s="402"/>
      <c r="M176" s="402"/>
      <c r="N176" s="402"/>
      <c r="O176" s="402"/>
      <c r="P176" s="402"/>
      <c r="Q176" s="402"/>
      <c r="R176" s="402"/>
      <c r="S176" s="402"/>
      <c r="T176" s="402"/>
      <c r="U176" s="402"/>
      <c r="V176" s="402"/>
      <c r="W176" s="402"/>
      <c r="X176" s="402"/>
      <c r="Y176" s="402"/>
      <c r="Z176" s="402"/>
    </row>
    <row r="177" spans="1:26" ht="12.75" customHeight="1">
      <c r="A177" s="402"/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02"/>
      <c r="N177" s="402"/>
      <c r="O177" s="402"/>
      <c r="P177" s="402"/>
      <c r="Q177" s="402"/>
      <c r="R177" s="402"/>
      <c r="S177" s="402"/>
      <c r="T177" s="402"/>
      <c r="U177" s="402"/>
      <c r="V177" s="402"/>
      <c r="W177" s="402"/>
      <c r="X177" s="402"/>
      <c r="Y177" s="402"/>
      <c r="Z177" s="402"/>
    </row>
    <row r="178" spans="1:26" ht="12.75" customHeight="1">
      <c r="A178" s="402"/>
      <c r="B178" s="402"/>
      <c r="C178" s="402"/>
      <c r="D178" s="402"/>
      <c r="E178" s="402"/>
      <c r="F178" s="402"/>
      <c r="G178" s="402"/>
      <c r="H178" s="402"/>
      <c r="I178" s="402"/>
      <c r="J178" s="402"/>
      <c r="K178" s="402"/>
      <c r="L178" s="402"/>
      <c r="M178" s="402"/>
      <c r="N178" s="402"/>
      <c r="O178" s="402"/>
      <c r="P178" s="402"/>
      <c r="Q178" s="402"/>
      <c r="R178" s="402"/>
      <c r="S178" s="402"/>
      <c r="T178" s="402"/>
      <c r="U178" s="402"/>
      <c r="V178" s="402"/>
      <c r="W178" s="402"/>
      <c r="X178" s="402"/>
      <c r="Y178" s="402"/>
      <c r="Z178" s="402"/>
    </row>
    <row r="179" spans="1:26" ht="12.75" customHeight="1">
      <c r="A179" s="402"/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02"/>
      <c r="N179" s="402"/>
      <c r="O179" s="402"/>
      <c r="P179" s="402"/>
      <c r="Q179" s="402"/>
      <c r="R179" s="402"/>
      <c r="S179" s="402"/>
      <c r="T179" s="402"/>
      <c r="U179" s="402"/>
      <c r="V179" s="402"/>
      <c r="W179" s="402"/>
      <c r="X179" s="402"/>
      <c r="Y179" s="402"/>
      <c r="Z179" s="402"/>
    </row>
    <row r="180" spans="1:26" ht="12.75" customHeight="1">
      <c r="A180" s="402"/>
      <c r="B180" s="402"/>
      <c r="C180" s="402"/>
      <c r="D180" s="402"/>
      <c r="E180" s="402"/>
      <c r="F180" s="402"/>
      <c r="G180" s="402"/>
      <c r="H180" s="402"/>
      <c r="I180" s="402"/>
      <c r="J180" s="402"/>
      <c r="K180" s="402"/>
      <c r="L180" s="402"/>
      <c r="M180" s="402"/>
      <c r="N180" s="402"/>
      <c r="O180" s="402"/>
      <c r="P180" s="402"/>
      <c r="Q180" s="402"/>
      <c r="R180" s="402"/>
      <c r="S180" s="402"/>
      <c r="T180" s="402"/>
      <c r="U180" s="402"/>
      <c r="V180" s="402"/>
      <c r="W180" s="402"/>
      <c r="X180" s="402"/>
      <c r="Y180" s="402"/>
      <c r="Z180" s="402"/>
    </row>
    <row r="181" spans="1:26" ht="12.75" customHeight="1">
      <c r="A181" s="402"/>
      <c r="B181" s="402"/>
      <c r="C181" s="402"/>
      <c r="D181" s="402"/>
      <c r="E181" s="402"/>
      <c r="F181" s="402"/>
      <c r="G181" s="402"/>
      <c r="H181" s="402"/>
      <c r="I181" s="402"/>
      <c r="J181" s="402"/>
      <c r="K181" s="402"/>
      <c r="L181" s="402"/>
      <c r="M181" s="402"/>
      <c r="N181" s="402"/>
      <c r="O181" s="402"/>
      <c r="P181" s="402"/>
      <c r="Q181" s="402"/>
      <c r="R181" s="402"/>
      <c r="S181" s="402"/>
      <c r="T181" s="402"/>
      <c r="U181" s="402"/>
      <c r="V181" s="402"/>
      <c r="W181" s="402"/>
      <c r="X181" s="402"/>
      <c r="Y181" s="402"/>
      <c r="Z181" s="402"/>
    </row>
    <row r="182" spans="1:26" ht="12.75" customHeight="1">
      <c r="A182" s="402"/>
      <c r="B182" s="402"/>
      <c r="C182" s="402"/>
      <c r="D182" s="402"/>
      <c r="E182" s="402"/>
      <c r="F182" s="402"/>
      <c r="G182" s="402"/>
      <c r="H182" s="402"/>
      <c r="I182" s="402"/>
      <c r="J182" s="402"/>
      <c r="K182" s="402"/>
      <c r="L182" s="402"/>
      <c r="M182" s="402"/>
      <c r="N182" s="402"/>
      <c r="O182" s="402"/>
      <c r="P182" s="402"/>
      <c r="Q182" s="402"/>
      <c r="R182" s="402"/>
      <c r="S182" s="402"/>
      <c r="T182" s="402"/>
      <c r="U182" s="402"/>
      <c r="V182" s="402"/>
      <c r="W182" s="402"/>
      <c r="X182" s="402"/>
      <c r="Y182" s="402"/>
      <c r="Z182" s="402"/>
    </row>
    <row r="183" spans="1:26" ht="12.75" customHeight="1">
      <c r="A183" s="402"/>
      <c r="B183" s="402"/>
      <c r="C183" s="402"/>
      <c r="D183" s="402"/>
      <c r="E183" s="402"/>
      <c r="F183" s="402"/>
      <c r="G183" s="402"/>
      <c r="H183" s="402"/>
      <c r="I183" s="402"/>
      <c r="J183" s="402"/>
      <c r="K183" s="402"/>
      <c r="L183" s="402"/>
      <c r="M183" s="402"/>
      <c r="N183" s="402"/>
      <c r="O183" s="402"/>
      <c r="P183" s="402"/>
      <c r="Q183" s="402"/>
      <c r="R183" s="402"/>
      <c r="S183" s="402"/>
      <c r="T183" s="402"/>
      <c r="U183" s="402"/>
      <c r="V183" s="402"/>
      <c r="W183" s="402"/>
      <c r="X183" s="402"/>
      <c r="Y183" s="402"/>
      <c r="Z183" s="402"/>
    </row>
    <row r="184" spans="1:26" ht="12.75" customHeight="1">
      <c r="A184" s="402"/>
      <c r="B184" s="402"/>
      <c r="C184" s="402"/>
      <c r="D184" s="402"/>
      <c r="E184" s="402"/>
      <c r="F184" s="402"/>
      <c r="G184" s="402"/>
      <c r="H184" s="402"/>
      <c r="I184" s="402"/>
      <c r="J184" s="402"/>
      <c r="K184" s="402"/>
      <c r="L184" s="402"/>
      <c r="M184" s="402"/>
      <c r="N184" s="402"/>
      <c r="O184" s="402"/>
      <c r="P184" s="402"/>
      <c r="Q184" s="402"/>
      <c r="R184" s="402"/>
      <c r="S184" s="402"/>
      <c r="T184" s="402"/>
      <c r="U184" s="402"/>
      <c r="V184" s="402"/>
      <c r="W184" s="402"/>
      <c r="X184" s="402"/>
      <c r="Y184" s="402"/>
      <c r="Z184" s="402"/>
    </row>
    <row r="185" spans="1:26" ht="12.75" customHeight="1">
      <c r="A185" s="402"/>
      <c r="B185" s="402"/>
      <c r="C185" s="402"/>
      <c r="D185" s="402"/>
      <c r="E185" s="402"/>
      <c r="F185" s="402"/>
      <c r="G185" s="402"/>
      <c r="H185" s="402"/>
      <c r="I185" s="402"/>
      <c r="J185" s="402"/>
      <c r="K185" s="402"/>
      <c r="L185" s="402"/>
      <c r="M185" s="402"/>
      <c r="N185" s="402"/>
      <c r="O185" s="402"/>
      <c r="P185" s="402"/>
      <c r="Q185" s="402"/>
      <c r="R185" s="402"/>
      <c r="S185" s="402"/>
      <c r="T185" s="402"/>
      <c r="U185" s="402"/>
      <c r="V185" s="402"/>
      <c r="W185" s="402"/>
      <c r="X185" s="402"/>
      <c r="Y185" s="402"/>
      <c r="Z185" s="402"/>
    </row>
    <row r="186" spans="1:26" ht="12.75" customHeight="1">
      <c r="A186" s="402"/>
      <c r="B186" s="402"/>
      <c r="C186" s="402"/>
      <c r="D186" s="402"/>
      <c r="E186" s="402"/>
      <c r="F186" s="402"/>
      <c r="G186" s="402"/>
      <c r="H186" s="402"/>
      <c r="I186" s="402"/>
      <c r="J186" s="402"/>
      <c r="K186" s="402"/>
      <c r="L186" s="402"/>
      <c r="M186" s="402"/>
      <c r="N186" s="402"/>
      <c r="O186" s="402"/>
      <c r="P186" s="402"/>
      <c r="Q186" s="402"/>
      <c r="R186" s="402"/>
      <c r="S186" s="402"/>
      <c r="T186" s="402"/>
      <c r="U186" s="402"/>
      <c r="V186" s="402"/>
      <c r="W186" s="402"/>
      <c r="X186" s="402"/>
      <c r="Y186" s="402"/>
      <c r="Z186" s="402"/>
    </row>
    <row r="187" spans="1:26" ht="12.75" customHeight="1">
      <c r="A187" s="402"/>
      <c r="B187" s="402"/>
      <c r="C187" s="402"/>
      <c r="D187" s="402"/>
      <c r="E187" s="402"/>
      <c r="F187" s="402"/>
      <c r="G187" s="402"/>
      <c r="H187" s="402"/>
      <c r="I187" s="402"/>
      <c r="J187" s="402"/>
      <c r="K187" s="402"/>
      <c r="L187" s="402"/>
      <c r="M187" s="402"/>
      <c r="N187" s="402"/>
      <c r="O187" s="402"/>
      <c r="P187" s="402"/>
      <c r="Q187" s="402"/>
      <c r="R187" s="402"/>
      <c r="S187" s="402"/>
      <c r="T187" s="402"/>
      <c r="U187" s="402"/>
      <c r="V187" s="402"/>
      <c r="W187" s="402"/>
      <c r="X187" s="402"/>
      <c r="Y187" s="402"/>
      <c r="Z187" s="402"/>
    </row>
    <row r="188" spans="1:26" ht="12.75" customHeight="1">
      <c r="A188" s="402"/>
      <c r="B188" s="402"/>
      <c r="C188" s="402"/>
      <c r="D188" s="402"/>
      <c r="E188" s="402"/>
      <c r="F188" s="402"/>
      <c r="G188" s="402"/>
      <c r="H188" s="402"/>
      <c r="I188" s="402"/>
      <c r="J188" s="402"/>
      <c r="K188" s="402"/>
      <c r="L188" s="402"/>
      <c r="M188" s="402"/>
      <c r="N188" s="402"/>
      <c r="O188" s="402"/>
      <c r="P188" s="402"/>
      <c r="Q188" s="402"/>
      <c r="R188" s="402"/>
      <c r="S188" s="402"/>
      <c r="T188" s="402"/>
      <c r="U188" s="402"/>
      <c r="V188" s="402"/>
      <c r="W188" s="402"/>
      <c r="X188" s="402"/>
      <c r="Y188" s="402"/>
      <c r="Z188" s="402"/>
    </row>
    <row r="189" spans="1:26" ht="12.75" customHeight="1">
      <c r="A189" s="402"/>
      <c r="B189" s="402"/>
      <c r="C189" s="402"/>
      <c r="D189" s="402"/>
      <c r="E189" s="402"/>
      <c r="F189" s="402"/>
      <c r="G189" s="402"/>
      <c r="H189" s="402"/>
      <c r="I189" s="402"/>
      <c r="J189" s="402"/>
      <c r="K189" s="402"/>
      <c r="L189" s="402"/>
      <c r="M189" s="402"/>
      <c r="N189" s="402"/>
      <c r="O189" s="402"/>
      <c r="P189" s="402"/>
      <c r="Q189" s="402"/>
      <c r="R189" s="402"/>
      <c r="S189" s="402"/>
      <c r="T189" s="402"/>
      <c r="U189" s="402"/>
      <c r="V189" s="402"/>
      <c r="W189" s="402"/>
      <c r="X189" s="402"/>
      <c r="Y189" s="402"/>
      <c r="Z189" s="402"/>
    </row>
    <row r="190" spans="1:26" ht="12.75" customHeight="1">
      <c r="A190" s="402"/>
      <c r="B190" s="402"/>
      <c r="C190" s="402"/>
      <c r="D190" s="402"/>
      <c r="E190" s="402"/>
      <c r="F190" s="402"/>
      <c r="G190" s="402"/>
      <c r="H190" s="402"/>
      <c r="I190" s="402"/>
      <c r="J190" s="402"/>
      <c r="K190" s="402"/>
      <c r="L190" s="402"/>
      <c r="M190" s="402"/>
      <c r="N190" s="402"/>
      <c r="O190" s="402"/>
      <c r="P190" s="402"/>
      <c r="Q190" s="402"/>
      <c r="R190" s="402"/>
      <c r="S190" s="402"/>
      <c r="T190" s="402"/>
      <c r="U190" s="402"/>
      <c r="V190" s="402"/>
      <c r="W190" s="402"/>
      <c r="X190" s="402"/>
      <c r="Y190" s="402"/>
      <c r="Z190" s="402"/>
    </row>
    <row r="191" spans="1:26" ht="12.75" customHeight="1">
      <c r="A191" s="402"/>
      <c r="B191" s="402"/>
      <c r="C191" s="402"/>
      <c r="D191" s="402"/>
      <c r="E191" s="402"/>
      <c r="F191" s="402"/>
      <c r="G191" s="402"/>
      <c r="H191" s="402"/>
      <c r="I191" s="402"/>
      <c r="J191" s="402"/>
      <c r="K191" s="402"/>
      <c r="L191" s="402"/>
      <c r="M191" s="402"/>
      <c r="N191" s="402"/>
      <c r="O191" s="402"/>
      <c r="P191" s="402"/>
      <c r="Q191" s="402"/>
      <c r="R191" s="402"/>
      <c r="S191" s="402"/>
      <c r="T191" s="402"/>
      <c r="U191" s="402"/>
      <c r="V191" s="402"/>
      <c r="W191" s="402"/>
      <c r="X191" s="402"/>
      <c r="Y191" s="402"/>
      <c r="Z191" s="402"/>
    </row>
    <row r="192" spans="1:26" ht="12.75" customHeight="1">
      <c r="A192" s="402"/>
      <c r="B192" s="402"/>
      <c r="C192" s="402"/>
      <c r="D192" s="402"/>
      <c r="E192" s="402"/>
      <c r="F192" s="402"/>
      <c r="G192" s="402"/>
      <c r="H192" s="402"/>
      <c r="I192" s="402"/>
      <c r="J192" s="402"/>
      <c r="K192" s="402"/>
      <c r="L192" s="402"/>
      <c r="M192" s="402"/>
      <c r="N192" s="402"/>
      <c r="O192" s="402"/>
      <c r="P192" s="402"/>
      <c r="Q192" s="402"/>
      <c r="R192" s="402"/>
      <c r="S192" s="402"/>
      <c r="T192" s="402"/>
      <c r="U192" s="402"/>
      <c r="V192" s="402"/>
      <c r="W192" s="402"/>
      <c r="X192" s="402"/>
      <c r="Y192" s="402"/>
      <c r="Z192" s="402"/>
    </row>
    <row r="193" spans="1:26" ht="12.75" customHeight="1">
      <c r="A193" s="402"/>
      <c r="B193" s="402"/>
      <c r="C193" s="402"/>
      <c r="D193" s="402"/>
      <c r="E193" s="402"/>
      <c r="F193" s="402"/>
      <c r="G193" s="402"/>
      <c r="H193" s="402"/>
      <c r="I193" s="402"/>
      <c r="J193" s="402"/>
      <c r="K193" s="402"/>
      <c r="L193" s="402"/>
      <c r="M193" s="402"/>
      <c r="N193" s="402"/>
      <c r="O193" s="402"/>
      <c r="P193" s="402"/>
      <c r="Q193" s="402"/>
      <c r="R193" s="402"/>
      <c r="S193" s="402"/>
      <c r="T193" s="402"/>
      <c r="U193" s="402"/>
      <c r="V193" s="402"/>
      <c r="W193" s="402"/>
      <c r="X193" s="402"/>
      <c r="Y193" s="402"/>
      <c r="Z193" s="402"/>
    </row>
    <row r="194" spans="1:26" ht="12.75" customHeight="1">
      <c r="A194" s="402"/>
      <c r="B194" s="402"/>
      <c r="C194" s="402"/>
      <c r="D194" s="402"/>
      <c r="E194" s="402"/>
      <c r="F194" s="402"/>
      <c r="G194" s="402"/>
      <c r="H194" s="402"/>
      <c r="I194" s="402"/>
      <c r="J194" s="402"/>
      <c r="K194" s="402"/>
      <c r="L194" s="402"/>
      <c r="M194" s="402"/>
      <c r="N194" s="402"/>
      <c r="O194" s="402"/>
      <c r="P194" s="402"/>
      <c r="Q194" s="402"/>
      <c r="R194" s="402"/>
      <c r="S194" s="402"/>
      <c r="T194" s="402"/>
      <c r="U194" s="402"/>
      <c r="V194" s="402"/>
      <c r="W194" s="402"/>
      <c r="X194" s="402"/>
      <c r="Y194" s="402"/>
      <c r="Z194" s="402"/>
    </row>
    <row r="195" spans="1:26" ht="12.75" customHeight="1">
      <c r="A195" s="402"/>
      <c r="B195" s="402"/>
      <c r="C195" s="402"/>
      <c r="D195" s="402"/>
      <c r="E195" s="402"/>
      <c r="F195" s="402"/>
      <c r="G195" s="402"/>
      <c r="H195" s="402"/>
      <c r="I195" s="402"/>
      <c r="J195" s="402"/>
      <c r="K195" s="402"/>
      <c r="L195" s="402"/>
      <c r="M195" s="402"/>
      <c r="N195" s="402"/>
      <c r="O195" s="402"/>
      <c r="P195" s="402"/>
      <c r="Q195" s="402"/>
      <c r="R195" s="402"/>
      <c r="S195" s="402"/>
      <c r="T195" s="402"/>
      <c r="U195" s="402"/>
      <c r="V195" s="402"/>
      <c r="W195" s="402"/>
      <c r="X195" s="402"/>
      <c r="Y195" s="402"/>
      <c r="Z195" s="402"/>
    </row>
    <row r="196" spans="1:26" ht="12.75" customHeight="1">
      <c r="A196" s="402"/>
      <c r="B196" s="402"/>
      <c r="C196" s="402"/>
      <c r="D196" s="402"/>
      <c r="E196" s="402"/>
      <c r="F196" s="402"/>
      <c r="G196" s="402"/>
      <c r="H196" s="402"/>
      <c r="I196" s="402"/>
      <c r="J196" s="402"/>
      <c r="K196" s="402"/>
      <c r="L196" s="402"/>
      <c r="M196" s="402"/>
      <c r="N196" s="402"/>
      <c r="O196" s="402"/>
      <c r="P196" s="402"/>
      <c r="Q196" s="402"/>
      <c r="R196" s="402"/>
      <c r="S196" s="402"/>
      <c r="T196" s="402"/>
      <c r="U196" s="402"/>
      <c r="V196" s="402"/>
      <c r="W196" s="402"/>
      <c r="X196" s="402"/>
      <c r="Y196" s="402"/>
      <c r="Z196" s="402"/>
    </row>
    <row r="197" spans="1:26" ht="12.75" customHeight="1">
      <c r="A197" s="402"/>
      <c r="B197" s="402"/>
      <c r="C197" s="402"/>
      <c r="D197" s="402"/>
      <c r="E197" s="402"/>
      <c r="F197" s="402"/>
      <c r="G197" s="402"/>
      <c r="H197" s="402"/>
      <c r="I197" s="402"/>
      <c r="J197" s="402"/>
      <c r="K197" s="402"/>
      <c r="L197" s="402"/>
      <c r="M197" s="402"/>
      <c r="N197" s="402"/>
      <c r="O197" s="402"/>
      <c r="P197" s="402"/>
      <c r="Q197" s="402"/>
      <c r="R197" s="402"/>
      <c r="S197" s="402"/>
      <c r="T197" s="402"/>
      <c r="U197" s="402"/>
      <c r="V197" s="402"/>
      <c r="W197" s="402"/>
      <c r="X197" s="402"/>
      <c r="Y197" s="402"/>
      <c r="Z197" s="402"/>
    </row>
    <row r="198" spans="1:26" ht="12.75" customHeight="1">
      <c r="A198" s="402"/>
      <c r="B198" s="402"/>
      <c r="C198" s="402"/>
      <c r="D198" s="402"/>
      <c r="E198" s="402"/>
      <c r="F198" s="402"/>
      <c r="G198" s="402"/>
      <c r="H198" s="402"/>
      <c r="I198" s="402"/>
      <c r="J198" s="402"/>
      <c r="K198" s="402"/>
      <c r="L198" s="402"/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</row>
    <row r="199" spans="1:26" ht="12.75" customHeight="1">
      <c r="A199" s="402"/>
      <c r="B199" s="402"/>
      <c r="C199" s="402"/>
      <c r="D199" s="402"/>
      <c r="E199" s="402"/>
      <c r="F199" s="402"/>
      <c r="G199" s="402"/>
      <c r="H199" s="402"/>
      <c r="I199" s="402"/>
      <c r="J199" s="402"/>
      <c r="K199" s="402"/>
      <c r="L199" s="402"/>
      <c r="M199" s="402"/>
      <c r="N199" s="402"/>
      <c r="O199" s="402"/>
      <c r="P199" s="402"/>
      <c r="Q199" s="402"/>
      <c r="R199" s="402"/>
      <c r="S199" s="402"/>
      <c r="T199" s="402"/>
      <c r="U199" s="402"/>
      <c r="V199" s="402"/>
      <c r="W199" s="402"/>
      <c r="X199" s="402"/>
      <c r="Y199" s="402"/>
      <c r="Z199" s="402"/>
    </row>
    <row r="200" spans="1:26" ht="12.75" customHeight="1">
      <c r="A200" s="402"/>
      <c r="B200" s="402"/>
      <c r="C200" s="402"/>
      <c r="D200" s="402"/>
      <c r="E200" s="402"/>
      <c r="F200" s="402"/>
      <c r="G200" s="402"/>
      <c r="H200" s="402"/>
      <c r="I200" s="402"/>
      <c r="J200" s="402"/>
      <c r="K200" s="402"/>
      <c r="L200" s="402"/>
      <c r="M200" s="402"/>
      <c r="N200" s="402"/>
      <c r="O200" s="402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</row>
    <row r="201" spans="1:26" ht="12.75" customHeight="1">
      <c r="A201" s="402"/>
      <c r="B201" s="402"/>
      <c r="C201" s="402"/>
      <c r="D201" s="402"/>
      <c r="E201" s="402"/>
      <c r="F201" s="402"/>
      <c r="G201" s="402"/>
      <c r="H201" s="402"/>
      <c r="I201" s="402"/>
      <c r="J201" s="402"/>
      <c r="K201" s="402"/>
      <c r="L201" s="402"/>
      <c r="M201" s="402"/>
      <c r="N201" s="402"/>
      <c r="O201" s="402"/>
      <c r="P201" s="402"/>
      <c r="Q201" s="402"/>
      <c r="R201" s="402"/>
      <c r="S201" s="402"/>
      <c r="T201" s="402"/>
      <c r="U201" s="402"/>
      <c r="V201" s="402"/>
      <c r="W201" s="402"/>
      <c r="X201" s="402"/>
      <c r="Y201" s="402"/>
      <c r="Z201" s="402"/>
    </row>
    <row r="202" spans="1:26" ht="12.75" customHeight="1">
      <c r="A202" s="402"/>
      <c r="B202" s="402"/>
      <c r="C202" s="402"/>
      <c r="D202" s="402"/>
      <c r="E202" s="402"/>
      <c r="F202" s="402"/>
      <c r="G202" s="402"/>
      <c r="H202" s="402"/>
      <c r="I202" s="402"/>
      <c r="J202" s="402"/>
      <c r="K202" s="402"/>
      <c r="L202" s="402"/>
      <c r="M202" s="402"/>
      <c r="N202" s="402"/>
      <c r="O202" s="402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</row>
    <row r="203" spans="1:26" ht="12.75" customHeight="1">
      <c r="A203" s="402"/>
      <c r="B203" s="402"/>
      <c r="C203" s="402"/>
      <c r="D203" s="402"/>
      <c r="E203" s="402"/>
      <c r="F203" s="402"/>
      <c r="G203" s="402"/>
      <c r="H203" s="402"/>
      <c r="I203" s="402"/>
      <c r="J203" s="402"/>
      <c r="K203" s="402"/>
      <c r="L203" s="402"/>
      <c r="M203" s="402"/>
      <c r="N203" s="402"/>
      <c r="O203" s="402"/>
      <c r="P203" s="402"/>
      <c r="Q203" s="402"/>
      <c r="R203" s="402"/>
      <c r="S203" s="402"/>
      <c r="T203" s="402"/>
      <c r="U203" s="402"/>
      <c r="V203" s="402"/>
      <c r="W203" s="402"/>
      <c r="X203" s="402"/>
      <c r="Y203" s="402"/>
      <c r="Z203" s="402"/>
    </row>
    <row r="204" spans="1:26" ht="12.75" customHeight="1">
      <c r="A204" s="402"/>
      <c r="B204" s="402"/>
      <c r="C204" s="402"/>
      <c r="D204" s="402"/>
      <c r="E204" s="402"/>
      <c r="F204" s="402"/>
      <c r="G204" s="402"/>
      <c r="H204" s="402"/>
      <c r="I204" s="402"/>
      <c r="J204" s="402"/>
      <c r="K204" s="402"/>
      <c r="L204" s="402"/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</row>
    <row r="205" spans="1:26" ht="12.75" customHeight="1">
      <c r="A205" s="402"/>
      <c r="B205" s="402"/>
      <c r="C205" s="402"/>
      <c r="D205" s="402"/>
      <c r="E205" s="402"/>
      <c r="F205" s="402"/>
      <c r="G205" s="402"/>
      <c r="H205" s="402"/>
      <c r="I205" s="402"/>
      <c r="J205" s="402"/>
      <c r="K205" s="402"/>
      <c r="L205" s="402"/>
      <c r="M205" s="402"/>
      <c r="N205" s="402"/>
      <c r="O205" s="402"/>
      <c r="P205" s="402"/>
      <c r="Q205" s="402"/>
      <c r="R205" s="402"/>
      <c r="S205" s="402"/>
      <c r="T205" s="402"/>
      <c r="U205" s="402"/>
      <c r="V205" s="402"/>
      <c r="W205" s="402"/>
      <c r="X205" s="402"/>
      <c r="Y205" s="402"/>
      <c r="Z205" s="402"/>
    </row>
    <row r="206" spans="1:26" ht="12.75" customHeight="1">
      <c r="A206" s="402"/>
      <c r="B206" s="402"/>
      <c r="C206" s="402"/>
      <c r="D206" s="402"/>
      <c r="E206" s="402"/>
      <c r="F206" s="402"/>
      <c r="G206" s="402"/>
      <c r="H206" s="402"/>
      <c r="I206" s="402"/>
      <c r="J206" s="402"/>
      <c r="K206" s="402"/>
      <c r="L206" s="402"/>
      <c r="M206" s="402"/>
      <c r="N206" s="402"/>
      <c r="O206" s="402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</row>
    <row r="207" spans="1:26" ht="12.75" customHeight="1">
      <c r="A207" s="402"/>
      <c r="B207" s="402"/>
      <c r="C207" s="402"/>
      <c r="D207" s="402"/>
      <c r="E207" s="402"/>
      <c r="F207" s="402"/>
      <c r="G207" s="402"/>
      <c r="H207" s="402"/>
      <c r="I207" s="402"/>
      <c r="J207" s="402"/>
      <c r="K207" s="402"/>
      <c r="L207" s="402"/>
      <c r="M207" s="402"/>
      <c r="N207" s="402"/>
      <c r="O207" s="402"/>
      <c r="P207" s="402"/>
      <c r="Q207" s="402"/>
      <c r="R207" s="402"/>
      <c r="S207" s="402"/>
      <c r="T207" s="402"/>
      <c r="U207" s="402"/>
      <c r="V207" s="402"/>
      <c r="W207" s="402"/>
      <c r="X207" s="402"/>
      <c r="Y207" s="402"/>
      <c r="Z207" s="402"/>
    </row>
    <row r="208" spans="1:26" ht="12.75" customHeight="1">
      <c r="A208" s="402"/>
      <c r="B208" s="402"/>
      <c r="C208" s="402"/>
      <c r="D208" s="402"/>
      <c r="E208" s="402"/>
      <c r="F208" s="402"/>
      <c r="G208" s="402"/>
      <c r="H208" s="402"/>
      <c r="I208" s="402"/>
      <c r="J208" s="402"/>
      <c r="K208" s="402"/>
      <c r="L208" s="402"/>
      <c r="M208" s="402"/>
      <c r="N208" s="402"/>
      <c r="O208" s="402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</row>
    <row r="209" spans="1:26" ht="12.75" customHeight="1">
      <c r="A209" s="402"/>
      <c r="B209" s="402"/>
      <c r="C209" s="402"/>
      <c r="D209" s="402"/>
      <c r="E209" s="402"/>
      <c r="F209" s="402"/>
      <c r="G209" s="402"/>
      <c r="H209" s="402"/>
      <c r="I209" s="402"/>
      <c r="J209" s="402"/>
      <c r="K209" s="402"/>
      <c r="L209" s="402"/>
      <c r="M209" s="402"/>
      <c r="N209" s="402"/>
      <c r="O209" s="402"/>
      <c r="P209" s="402"/>
      <c r="Q209" s="402"/>
      <c r="R209" s="402"/>
      <c r="S209" s="402"/>
      <c r="T209" s="402"/>
      <c r="U209" s="402"/>
      <c r="V209" s="402"/>
      <c r="W209" s="402"/>
      <c r="X209" s="402"/>
      <c r="Y209" s="402"/>
      <c r="Z209" s="402"/>
    </row>
    <row r="210" spans="1:26" ht="12.75" customHeight="1">
      <c r="A210" s="402"/>
      <c r="B210" s="402"/>
      <c r="C210" s="402"/>
      <c r="D210" s="402"/>
      <c r="E210" s="402"/>
      <c r="F210" s="402"/>
      <c r="G210" s="402"/>
      <c r="H210" s="402"/>
      <c r="I210" s="402"/>
      <c r="J210" s="402"/>
      <c r="K210" s="402"/>
      <c r="L210" s="402"/>
      <c r="M210" s="402"/>
      <c r="N210" s="402"/>
      <c r="O210" s="402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</row>
    <row r="211" spans="1:26" ht="12.75" customHeight="1">
      <c r="A211" s="402"/>
      <c r="B211" s="402"/>
      <c r="C211" s="402"/>
      <c r="D211" s="402"/>
      <c r="E211" s="402"/>
      <c r="F211" s="402"/>
      <c r="G211" s="402"/>
      <c r="H211" s="402"/>
      <c r="I211" s="402"/>
      <c r="J211" s="402"/>
      <c r="K211" s="402"/>
      <c r="L211" s="402"/>
      <c r="M211" s="402"/>
      <c r="N211" s="402"/>
      <c r="O211" s="402"/>
      <c r="P211" s="402"/>
      <c r="Q211" s="402"/>
      <c r="R211" s="402"/>
      <c r="S211" s="402"/>
      <c r="T211" s="402"/>
      <c r="U211" s="402"/>
      <c r="V211" s="402"/>
      <c r="W211" s="402"/>
      <c r="X211" s="402"/>
      <c r="Y211" s="402"/>
      <c r="Z211" s="402"/>
    </row>
    <row r="212" spans="1:26" ht="12.75" customHeight="1">
      <c r="A212" s="402"/>
      <c r="B212" s="402"/>
      <c r="C212" s="402"/>
      <c r="D212" s="402"/>
      <c r="E212" s="402"/>
      <c r="F212" s="402"/>
      <c r="G212" s="402"/>
      <c r="H212" s="402"/>
      <c r="I212" s="402"/>
      <c r="J212" s="402"/>
      <c r="K212" s="402"/>
      <c r="L212" s="402"/>
      <c r="M212" s="402"/>
      <c r="N212" s="402"/>
      <c r="O212" s="402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</row>
    <row r="213" spans="1:26" ht="12.75" customHeight="1">
      <c r="A213" s="402"/>
      <c r="B213" s="402"/>
      <c r="C213" s="402"/>
      <c r="D213" s="402"/>
      <c r="E213" s="402"/>
      <c r="F213" s="402"/>
      <c r="G213" s="402"/>
      <c r="H213" s="402"/>
      <c r="I213" s="402"/>
      <c r="J213" s="402"/>
      <c r="K213" s="402"/>
      <c r="L213" s="402"/>
      <c r="M213" s="402"/>
      <c r="N213" s="402"/>
      <c r="O213" s="402"/>
      <c r="P213" s="402"/>
      <c r="Q213" s="402"/>
      <c r="R213" s="402"/>
      <c r="S213" s="402"/>
      <c r="T213" s="402"/>
      <c r="U213" s="402"/>
      <c r="V213" s="402"/>
      <c r="W213" s="402"/>
      <c r="X213" s="402"/>
      <c r="Y213" s="402"/>
      <c r="Z213" s="402"/>
    </row>
    <row r="214" spans="1:26" ht="12.75" customHeight="1">
      <c r="A214" s="402"/>
      <c r="B214" s="402"/>
      <c r="C214" s="402"/>
      <c r="D214" s="402"/>
      <c r="E214" s="402"/>
      <c r="F214" s="402"/>
      <c r="G214" s="402"/>
      <c r="H214" s="402"/>
      <c r="I214" s="402"/>
      <c r="J214" s="402"/>
      <c r="K214" s="402"/>
      <c r="L214" s="402"/>
      <c r="M214" s="402"/>
      <c r="N214" s="402"/>
      <c r="O214" s="402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</row>
    <row r="215" spans="1:26" ht="12.75" customHeight="1">
      <c r="A215" s="402"/>
      <c r="B215" s="402"/>
      <c r="C215" s="402"/>
      <c r="D215" s="402"/>
      <c r="E215" s="402"/>
      <c r="F215" s="402"/>
      <c r="G215" s="402"/>
      <c r="H215" s="402"/>
      <c r="I215" s="402"/>
      <c r="J215" s="402"/>
      <c r="K215" s="402"/>
      <c r="L215" s="402"/>
      <c r="M215" s="402"/>
      <c r="N215" s="402"/>
      <c r="O215" s="402"/>
      <c r="P215" s="402"/>
      <c r="Q215" s="402"/>
      <c r="R215" s="402"/>
      <c r="S215" s="402"/>
      <c r="T215" s="402"/>
      <c r="U215" s="402"/>
      <c r="V215" s="402"/>
      <c r="W215" s="402"/>
      <c r="X215" s="402"/>
      <c r="Y215" s="402"/>
      <c r="Z215" s="402"/>
    </row>
    <row r="216" spans="1:26" ht="12.75" customHeight="1">
      <c r="A216" s="402"/>
      <c r="B216" s="402"/>
      <c r="C216" s="402"/>
      <c r="D216" s="402"/>
      <c r="E216" s="402"/>
      <c r="F216" s="402"/>
      <c r="G216" s="402"/>
      <c r="H216" s="402"/>
      <c r="I216" s="402"/>
      <c r="J216" s="402"/>
      <c r="K216" s="402"/>
      <c r="L216" s="402"/>
      <c r="M216" s="402"/>
      <c r="N216" s="402"/>
      <c r="O216" s="402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</row>
    <row r="217" spans="1:26" ht="12.75" customHeight="1">
      <c r="A217" s="402"/>
      <c r="B217" s="402"/>
      <c r="C217" s="402"/>
      <c r="D217" s="402"/>
      <c r="E217" s="402"/>
      <c r="F217" s="402"/>
      <c r="G217" s="402"/>
      <c r="H217" s="402"/>
      <c r="I217" s="402"/>
      <c r="J217" s="402"/>
      <c r="K217" s="402"/>
      <c r="L217" s="402"/>
      <c r="M217" s="402"/>
      <c r="N217" s="402"/>
      <c r="O217" s="402"/>
      <c r="P217" s="402"/>
      <c r="Q217" s="402"/>
      <c r="R217" s="402"/>
      <c r="S217" s="402"/>
      <c r="T217" s="402"/>
      <c r="U217" s="402"/>
      <c r="V217" s="402"/>
      <c r="W217" s="402"/>
      <c r="X217" s="402"/>
      <c r="Y217" s="402"/>
      <c r="Z217" s="402"/>
    </row>
    <row r="218" spans="1:26" ht="12.75" customHeight="1">
      <c r="A218" s="402"/>
      <c r="B218" s="402"/>
      <c r="C218" s="402"/>
      <c r="D218" s="402"/>
      <c r="E218" s="402"/>
      <c r="F218" s="402"/>
      <c r="G218" s="402"/>
      <c r="H218" s="402"/>
      <c r="I218" s="402"/>
      <c r="J218" s="402"/>
      <c r="K218" s="402"/>
      <c r="L218" s="402"/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</row>
    <row r="219" spans="1:26" ht="12.75" customHeight="1">
      <c r="A219" s="402"/>
      <c r="B219" s="402"/>
      <c r="C219" s="402"/>
      <c r="D219" s="402"/>
      <c r="E219" s="402"/>
      <c r="F219" s="402"/>
      <c r="G219" s="402"/>
      <c r="H219" s="402"/>
      <c r="I219" s="402"/>
      <c r="J219" s="402"/>
      <c r="K219" s="402"/>
      <c r="L219" s="402"/>
      <c r="M219" s="402"/>
      <c r="N219" s="402"/>
      <c r="O219" s="402"/>
      <c r="P219" s="402"/>
      <c r="Q219" s="402"/>
      <c r="R219" s="402"/>
      <c r="S219" s="402"/>
      <c r="T219" s="402"/>
      <c r="U219" s="402"/>
      <c r="V219" s="402"/>
      <c r="W219" s="402"/>
      <c r="X219" s="402"/>
      <c r="Y219" s="402"/>
      <c r="Z219" s="402"/>
    </row>
    <row r="220" spans="1:26" ht="12.75" customHeight="1">
      <c r="A220" s="402"/>
      <c r="B220" s="402"/>
      <c r="C220" s="402"/>
      <c r="D220" s="402"/>
      <c r="E220" s="402"/>
      <c r="F220" s="402"/>
      <c r="G220" s="402"/>
      <c r="H220" s="402"/>
      <c r="I220" s="402"/>
      <c r="J220" s="402"/>
      <c r="K220" s="402"/>
      <c r="L220" s="402"/>
      <c r="M220" s="402"/>
      <c r="N220" s="402"/>
      <c r="O220" s="402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</row>
    <row r="221" spans="1:26" ht="12.75" customHeight="1">
      <c r="A221" s="402"/>
      <c r="B221" s="402"/>
      <c r="C221" s="402"/>
      <c r="D221" s="402"/>
      <c r="E221" s="402"/>
      <c r="F221" s="402"/>
      <c r="G221" s="402"/>
      <c r="H221" s="402"/>
      <c r="I221" s="402"/>
      <c r="J221" s="402"/>
      <c r="K221" s="402"/>
      <c r="L221" s="402"/>
      <c r="M221" s="402"/>
      <c r="N221" s="402"/>
      <c r="O221" s="402"/>
      <c r="P221" s="402"/>
      <c r="Q221" s="402"/>
      <c r="R221" s="402"/>
      <c r="S221" s="402"/>
      <c r="T221" s="402"/>
      <c r="U221" s="402"/>
      <c r="V221" s="402"/>
      <c r="W221" s="402"/>
      <c r="X221" s="402"/>
      <c r="Y221" s="402"/>
      <c r="Z221" s="402"/>
    </row>
    <row r="222" spans="1:26" ht="12.75" customHeight="1">
      <c r="A222" s="402"/>
      <c r="B222" s="402"/>
      <c r="C222" s="402"/>
      <c r="D222" s="402"/>
      <c r="E222" s="402"/>
      <c r="F222" s="402"/>
      <c r="G222" s="402"/>
      <c r="H222" s="402"/>
      <c r="I222" s="402"/>
      <c r="J222" s="402"/>
      <c r="K222" s="402"/>
      <c r="L222" s="402"/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</row>
    <row r="223" spans="1:26" ht="12.75" customHeight="1">
      <c r="A223" s="402"/>
      <c r="B223" s="402"/>
      <c r="C223" s="402"/>
      <c r="D223" s="402"/>
      <c r="E223" s="402"/>
      <c r="F223" s="402"/>
      <c r="G223" s="402"/>
      <c r="H223" s="402"/>
      <c r="I223" s="402"/>
      <c r="J223" s="402"/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  <c r="Y223" s="402"/>
      <c r="Z223" s="402"/>
    </row>
    <row r="224" spans="1:26" ht="12.75" customHeight="1">
      <c r="A224" s="402"/>
      <c r="B224" s="402"/>
      <c r="C224" s="402"/>
      <c r="D224" s="402"/>
      <c r="E224" s="402"/>
      <c r="F224" s="402"/>
      <c r="G224" s="402"/>
      <c r="H224" s="402"/>
      <c r="I224" s="402"/>
      <c r="J224" s="402"/>
      <c r="K224" s="402"/>
      <c r="L224" s="402"/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</row>
    <row r="225" spans="1:26" ht="12.75" customHeight="1">
      <c r="A225" s="402"/>
      <c r="B225" s="402"/>
      <c r="C225" s="402"/>
      <c r="D225" s="402"/>
      <c r="E225" s="402"/>
      <c r="F225" s="402"/>
      <c r="G225" s="402"/>
      <c r="H225" s="402"/>
      <c r="I225" s="402"/>
      <c r="J225" s="402"/>
      <c r="K225" s="402"/>
      <c r="L225" s="402"/>
      <c r="M225" s="402"/>
      <c r="N225" s="402"/>
      <c r="O225" s="402"/>
      <c r="P225" s="402"/>
      <c r="Q225" s="402"/>
      <c r="R225" s="402"/>
      <c r="S225" s="402"/>
      <c r="T225" s="402"/>
      <c r="U225" s="402"/>
      <c r="V225" s="402"/>
      <c r="W225" s="402"/>
      <c r="X225" s="402"/>
      <c r="Y225" s="402"/>
      <c r="Z225" s="402"/>
    </row>
    <row r="226" spans="1:26" ht="12.75" customHeight="1">
      <c r="A226" s="402"/>
      <c r="B226" s="402"/>
      <c r="C226" s="402"/>
      <c r="D226" s="402"/>
      <c r="E226" s="402"/>
      <c r="F226" s="402"/>
      <c r="G226" s="402"/>
      <c r="H226" s="402"/>
      <c r="I226" s="402"/>
      <c r="J226" s="402"/>
      <c r="K226" s="402"/>
      <c r="L226" s="402"/>
      <c r="M226" s="402"/>
      <c r="N226" s="402"/>
      <c r="O226" s="402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</row>
    <row r="227" spans="1:26" ht="12.75" customHeight="1">
      <c r="A227" s="402"/>
      <c r="B227" s="402"/>
      <c r="C227" s="402"/>
      <c r="D227" s="402"/>
      <c r="E227" s="402"/>
      <c r="F227" s="402"/>
      <c r="G227" s="402"/>
      <c r="H227" s="402"/>
      <c r="I227" s="402"/>
      <c r="J227" s="402"/>
      <c r="K227" s="402"/>
      <c r="L227" s="402"/>
      <c r="M227" s="402"/>
      <c r="N227" s="402"/>
      <c r="O227" s="402"/>
      <c r="P227" s="402"/>
      <c r="Q227" s="402"/>
      <c r="R227" s="402"/>
      <c r="S227" s="402"/>
      <c r="T227" s="402"/>
      <c r="U227" s="402"/>
      <c r="V227" s="402"/>
      <c r="W227" s="402"/>
      <c r="X227" s="402"/>
      <c r="Y227" s="402"/>
      <c r="Z227" s="402"/>
    </row>
    <row r="228" spans="1:26" ht="12.75" customHeight="1">
      <c r="A228" s="402"/>
      <c r="B228" s="402"/>
      <c r="C228" s="402"/>
      <c r="D228" s="402"/>
      <c r="E228" s="402"/>
      <c r="F228" s="402"/>
      <c r="G228" s="402"/>
      <c r="H228" s="402"/>
      <c r="I228" s="402"/>
      <c r="J228" s="402"/>
      <c r="K228" s="402"/>
      <c r="L228" s="402"/>
      <c r="M228" s="402"/>
      <c r="N228" s="402"/>
      <c r="O228" s="402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</row>
    <row r="229" spans="1:26" ht="12.75" customHeight="1">
      <c r="A229" s="402"/>
      <c r="B229" s="402"/>
      <c r="C229" s="402"/>
      <c r="D229" s="402"/>
      <c r="E229" s="402"/>
      <c r="F229" s="402"/>
      <c r="G229" s="402"/>
      <c r="H229" s="402"/>
      <c r="I229" s="402"/>
      <c r="J229" s="402"/>
      <c r="K229" s="402"/>
      <c r="L229" s="402"/>
      <c r="M229" s="402"/>
      <c r="N229" s="402"/>
      <c r="O229" s="402"/>
      <c r="P229" s="402"/>
      <c r="Q229" s="402"/>
      <c r="R229" s="402"/>
      <c r="S229" s="402"/>
      <c r="T229" s="402"/>
      <c r="U229" s="402"/>
      <c r="V229" s="402"/>
      <c r="W229" s="402"/>
      <c r="X229" s="402"/>
      <c r="Y229" s="402"/>
      <c r="Z229" s="402"/>
    </row>
    <row r="230" spans="1:26" ht="12.75" customHeight="1">
      <c r="A230" s="402"/>
      <c r="B230" s="402"/>
      <c r="C230" s="402"/>
      <c r="D230" s="402"/>
      <c r="E230" s="402"/>
      <c r="F230" s="402"/>
      <c r="G230" s="402"/>
      <c r="H230" s="402"/>
      <c r="I230" s="402"/>
      <c r="J230" s="402"/>
      <c r="K230" s="402"/>
      <c r="L230" s="402"/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</row>
    <row r="231" spans="1:26" ht="12.75" customHeight="1">
      <c r="A231" s="402"/>
      <c r="B231" s="402"/>
      <c r="C231" s="402"/>
      <c r="D231" s="402"/>
      <c r="E231" s="402"/>
      <c r="F231" s="402"/>
      <c r="G231" s="402"/>
      <c r="H231" s="402"/>
      <c r="I231" s="402"/>
      <c r="J231" s="402"/>
      <c r="K231" s="402"/>
      <c r="L231" s="402"/>
      <c r="M231" s="402"/>
      <c r="N231" s="402"/>
      <c r="O231" s="402"/>
      <c r="P231" s="402"/>
      <c r="Q231" s="402"/>
      <c r="R231" s="402"/>
      <c r="S231" s="402"/>
      <c r="T231" s="402"/>
      <c r="U231" s="402"/>
      <c r="V231" s="402"/>
      <c r="W231" s="402"/>
      <c r="X231" s="402"/>
      <c r="Y231" s="402"/>
      <c r="Z231" s="402"/>
    </row>
    <row r="232" spans="1:26" ht="12.75" customHeight="1">
      <c r="A232" s="402"/>
      <c r="B232" s="402"/>
      <c r="C232" s="402"/>
      <c r="D232" s="402"/>
      <c r="E232" s="402"/>
      <c r="F232" s="402"/>
      <c r="G232" s="402"/>
      <c r="H232" s="402"/>
      <c r="I232" s="402"/>
      <c r="J232" s="402"/>
      <c r="K232" s="402"/>
      <c r="L232" s="402"/>
      <c r="M232" s="402"/>
      <c r="N232" s="402"/>
      <c r="O232" s="402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</row>
    <row r="233" spans="1:26" ht="12.75" customHeight="1">
      <c r="A233" s="402"/>
      <c r="B233" s="402"/>
      <c r="C233" s="402"/>
      <c r="D233" s="402"/>
      <c r="E233" s="402"/>
      <c r="F233" s="402"/>
      <c r="G233" s="402"/>
      <c r="H233" s="402"/>
      <c r="I233" s="402"/>
      <c r="J233" s="402"/>
      <c r="K233" s="402"/>
      <c r="L233" s="402"/>
      <c r="M233" s="402"/>
      <c r="N233" s="402"/>
      <c r="O233" s="402"/>
      <c r="P233" s="402"/>
      <c r="Q233" s="402"/>
      <c r="R233" s="402"/>
      <c r="S233" s="402"/>
      <c r="T233" s="402"/>
      <c r="U233" s="402"/>
      <c r="V233" s="402"/>
      <c r="W233" s="402"/>
      <c r="X233" s="402"/>
      <c r="Y233" s="402"/>
      <c r="Z233" s="402"/>
    </row>
    <row r="234" spans="1:26" ht="12.75" customHeight="1">
      <c r="A234" s="402"/>
      <c r="B234" s="402"/>
      <c r="C234" s="402"/>
      <c r="D234" s="402"/>
      <c r="E234" s="402"/>
      <c r="F234" s="402"/>
      <c r="G234" s="402"/>
      <c r="H234" s="402"/>
      <c r="I234" s="402"/>
      <c r="J234" s="402"/>
      <c r="K234" s="402"/>
      <c r="L234" s="402"/>
      <c r="M234" s="402"/>
      <c r="N234" s="402"/>
      <c r="O234" s="402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</row>
    <row r="235" spans="1:26" ht="12.75" customHeight="1">
      <c r="A235" s="402"/>
      <c r="B235" s="402"/>
      <c r="C235" s="402"/>
      <c r="D235" s="402"/>
      <c r="E235" s="402"/>
      <c r="F235" s="402"/>
      <c r="G235" s="402"/>
      <c r="H235" s="402"/>
      <c r="I235" s="402"/>
      <c r="J235" s="402"/>
      <c r="K235" s="402"/>
      <c r="L235" s="402"/>
      <c r="M235" s="402"/>
      <c r="N235" s="402"/>
      <c r="O235" s="402"/>
      <c r="P235" s="402"/>
      <c r="Q235" s="402"/>
      <c r="R235" s="402"/>
      <c r="S235" s="402"/>
      <c r="T235" s="402"/>
      <c r="U235" s="402"/>
      <c r="V235" s="402"/>
      <c r="W235" s="402"/>
      <c r="X235" s="402"/>
      <c r="Y235" s="402"/>
      <c r="Z235" s="402"/>
    </row>
    <row r="236" spans="1:26" ht="12.75" customHeight="1">
      <c r="A236" s="402"/>
      <c r="B236" s="402"/>
      <c r="C236" s="402"/>
      <c r="D236" s="402"/>
      <c r="E236" s="402"/>
      <c r="F236" s="402"/>
      <c r="G236" s="402"/>
      <c r="H236" s="402"/>
      <c r="I236" s="402"/>
      <c r="J236" s="402"/>
      <c r="K236" s="402"/>
      <c r="L236" s="402"/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</row>
    <row r="237" spans="1:26" ht="12.75" customHeight="1">
      <c r="A237" s="402"/>
      <c r="B237" s="402"/>
      <c r="C237" s="402"/>
      <c r="D237" s="402"/>
      <c r="E237" s="402"/>
      <c r="F237" s="402"/>
      <c r="G237" s="402"/>
      <c r="H237" s="402"/>
      <c r="I237" s="402"/>
      <c r="J237" s="402"/>
      <c r="K237" s="402"/>
      <c r="L237" s="402"/>
      <c r="M237" s="402"/>
      <c r="N237" s="402"/>
      <c r="O237" s="402"/>
      <c r="P237" s="402"/>
      <c r="Q237" s="402"/>
      <c r="R237" s="402"/>
      <c r="S237" s="402"/>
      <c r="T237" s="402"/>
      <c r="U237" s="402"/>
      <c r="V237" s="402"/>
      <c r="W237" s="402"/>
      <c r="X237" s="402"/>
      <c r="Y237" s="402"/>
      <c r="Z237" s="402"/>
    </row>
    <row r="238" spans="1:26" ht="12.75" customHeight="1">
      <c r="A238" s="402"/>
      <c r="B238" s="402"/>
      <c r="C238" s="402"/>
      <c r="D238" s="402"/>
      <c r="E238" s="402"/>
      <c r="F238" s="402"/>
      <c r="G238" s="402"/>
      <c r="H238" s="402"/>
      <c r="I238" s="402"/>
      <c r="J238" s="402"/>
      <c r="K238" s="402"/>
      <c r="L238" s="402"/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</row>
    <row r="239" spans="1:26" ht="12.75" customHeight="1">
      <c r="A239" s="402"/>
      <c r="B239" s="402"/>
      <c r="C239" s="402"/>
      <c r="D239" s="402"/>
      <c r="E239" s="402"/>
      <c r="F239" s="402"/>
      <c r="G239" s="402"/>
      <c r="H239" s="402"/>
      <c r="I239" s="402"/>
      <c r="J239" s="402"/>
      <c r="K239" s="402"/>
      <c r="L239" s="402"/>
      <c r="M239" s="402"/>
      <c r="N239" s="402"/>
      <c r="O239" s="402"/>
      <c r="P239" s="402"/>
      <c r="Q239" s="402"/>
      <c r="R239" s="402"/>
      <c r="S239" s="402"/>
      <c r="T239" s="402"/>
      <c r="U239" s="402"/>
      <c r="V239" s="402"/>
      <c r="W239" s="402"/>
      <c r="X239" s="402"/>
      <c r="Y239" s="402"/>
      <c r="Z239" s="402"/>
    </row>
    <row r="240" spans="1:26" ht="12.75" customHeight="1">
      <c r="A240" s="402"/>
      <c r="B240" s="402"/>
      <c r="C240" s="402"/>
      <c r="D240" s="402"/>
      <c r="E240" s="402"/>
      <c r="F240" s="402"/>
      <c r="G240" s="402"/>
      <c r="H240" s="402"/>
      <c r="I240" s="402"/>
      <c r="J240" s="402"/>
      <c r="K240" s="402"/>
      <c r="L240" s="402"/>
      <c r="M240" s="402"/>
      <c r="N240" s="402"/>
      <c r="O240" s="402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</row>
    <row r="241" spans="1:26" ht="12.75" customHeight="1">
      <c r="A241" s="402"/>
      <c r="B241" s="402"/>
      <c r="C241" s="402"/>
      <c r="D241" s="402"/>
      <c r="E241" s="402"/>
      <c r="F241" s="402"/>
      <c r="G241" s="402"/>
      <c r="H241" s="402"/>
      <c r="I241" s="402"/>
      <c r="J241" s="402"/>
      <c r="K241" s="402"/>
      <c r="L241" s="402"/>
      <c r="M241" s="402"/>
      <c r="N241" s="402"/>
      <c r="O241" s="402"/>
      <c r="P241" s="402"/>
      <c r="Q241" s="402"/>
      <c r="R241" s="402"/>
      <c r="S241" s="402"/>
      <c r="T241" s="402"/>
      <c r="U241" s="402"/>
      <c r="V241" s="402"/>
      <c r="W241" s="402"/>
      <c r="X241" s="402"/>
      <c r="Y241" s="402"/>
      <c r="Z241" s="402"/>
    </row>
    <row r="242" spans="1:26" ht="12.75" customHeight="1">
      <c r="A242" s="402"/>
      <c r="B242" s="402"/>
      <c r="C242" s="402"/>
      <c r="D242" s="402"/>
      <c r="E242" s="402"/>
      <c r="F242" s="402"/>
      <c r="G242" s="402"/>
      <c r="H242" s="402"/>
      <c r="I242" s="402"/>
      <c r="J242" s="402"/>
      <c r="K242" s="402"/>
      <c r="L242" s="402"/>
      <c r="M242" s="402"/>
      <c r="N242" s="402"/>
      <c r="O242" s="402"/>
      <c r="P242" s="402"/>
      <c r="Q242" s="402"/>
      <c r="R242" s="402"/>
      <c r="S242" s="402"/>
      <c r="T242" s="402"/>
      <c r="U242" s="402"/>
      <c r="V242" s="402"/>
      <c r="W242" s="402"/>
      <c r="X242" s="402"/>
      <c r="Y242" s="402"/>
      <c r="Z242" s="402"/>
    </row>
    <row r="243" spans="1:26" ht="12.75" customHeight="1">
      <c r="A243" s="402"/>
      <c r="B243" s="402"/>
      <c r="C243" s="402"/>
      <c r="D243" s="402"/>
      <c r="E243" s="402"/>
      <c r="F243" s="402"/>
      <c r="G243" s="402"/>
      <c r="H243" s="402"/>
      <c r="I243" s="402"/>
      <c r="J243" s="402"/>
      <c r="K243" s="402"/>
      <c r="L243" s="402"/>
      <c r="M243" s="402"/>
      <c r="N243" s="402"/>
      <c r="O243" s="402"/>
      <c r="P243" s="402"/>
      <c r="Q243" s="402"/>
      <c r="R243" s="402"/>
      <c r="S243" s="402"/>
      <c r="T243" s="402"/>
      <c r="U243" s="402"/>
      <c r="V243" s="402"/>
      <c r="W243" s="402"/>
      <c r="X243" s="402"/>
      <c r="Y243" s="402"/>
      <c r="Z243" s="402"/>
    </row>
    <row r="244" spans="1:26" ht="12.75" customHeight="1">
      <c r="A244" s="402"/>
      <c r="B244" s="402"/>
      <c r="C244" s="402"/>
      <c r="D244" s="402"/>
      <c r="E244" s="402"/>
      <c r="F244" s="402"/>
      <c r="G244" s="402"/>
      <c r="H244" s="402"/>
      <c r="I244" s="402"/>
      <c r="J244" s="402"/>
      <c r="K244" s="402"/>
      <c r="L244" s="402"/>
      <c r="M244" s="402"/>
      <c r="N244" s="402"/>
      <c r="O244" s="402"/>
      <c r="P244" s="402"/>
      <c r="Q244" s="402"/>
      <c r="R244" s="402"/>
      <c r="S244" s="402"/>
      <c r="T244" s="402"/>
      <c r="U244" s="402"/>
      <c r="V244" s="402"/>
      <c r="W244" s="402"/>
      <c r="X244" s="402"/>
      <c r="Y244" s="402"/>
      <c r="Z244" s="402"/>
    </row>
    <row r="245" spans="1:26" ht="12.75" customHeight="1">
      <c r="A245" s="402"/>
      <c r="B245" s="402"/>
      <c r="C245" s="402"/>
      <c r="D245" s="402"/>
      <c r="E245" s="402"/>
      <c r="F245" s="402"/>
      <c r="G245" s="402"/>
      <c r="H245" s="402"/>
      <c r="I245" s="402"/>
      <c r="J245" s="402"/>
      <c r="K245" s="402"/>
      <c r="L245" s="402"/>
      <c r="M245" s="402"/>
      <c r="N245" s="402"/>
      <c r="O245" s="402"/>
      <c r="P245" s="402"/>
      <c r="Q245" s="402"/>
      <c r="R245" s="402"/>
      <c r="S245" s="402"/>
      <c r="T245" s="402"/>
      <c r="U245" s="402"/>
      <c r="V245" s="402"/>
      <c r="W245" s="402"/>
      <c r="X245" s="402"/>
      <c r="Y245" s="402"/>
      <c r="Z245" s="402"/>
    </row>
    <row r="246" spans="1:26" ht="12.75" customHeight="1">
      <c r="A246" s="402"/>
      <c r="B246" s="402"/>
      <c r="C246" s="402"/>
      <c r="D246" s="402"/>
      <c r="E246" s="402"/>
      <c r="F246" s="402"/>
      <c r="G246" s="402"/>
      <c r="H246" s="402"/>
      <c r="I246" s="402"/>
      <c r="J246" s="402"/>
      <c r="K246" s="402"/>
      <c r="L246" s="402"/>
      <c r="M246" s="402"/>
      <c r="N246" s="402"/>
      <c r="O246" s="402"/>
      <c r="P246" s="402"/>
      <c r="Q246" s="402"/>
      <c r="R246" s="402"/>
      <c r="S246" s="402"/>
      <c r="T246" s="402"/>
      <c r="U246" s="402"/>
      <c r="V246" s="402"/>
      <c r="W246" s="402"/>
      <c r="X246" s="402"/>
      <c r="Y246" s="402"/>
      <c r="Z246" s="402"/>
    </row>
    <row r="247" spans="1:26" ht="12.75" customHeight="1">
      <c r="A247" s="402"/>
      <c r="B247" s="402"/>
      <c r="C247" s="402"/>
      <c r="D247" s="402"/>
      <c r="E247" s="402"/>
      <c r="F247" s="402"/>
      <c r="G247" s="402"/>
      <c r="H247" s="402"/>
      <c r="I247" s="402"/>
      <c r="J247" s="402"/>
      <c r="K247" s="402"/>
      <c r="L247" s="402"/>
      <c r="M247" s="402"/>
      <c r="N247" s="402"/>
      <c r="O247" s="402"/>
      <c r="P247" s="402"/>
      <c r="Q247" s="402"/>
      <c r="R247" s="402"/>
      <c r="S247" s="402"/>
      <c r="T247" s="402"/>
      <c r="U247" s="402"/>
      <c r="V247" s="402"/>
      <c r="W247" s="402"/>
      <c r="X247" s="402"/>
      <c r="Y247" s="402"/>
      <c r="Z247" s="402"/>
    </row>
    <row r="248" spans="1:26" ht="12.75" customHeight="1">
      <c r="A248" s="402"/>
      <c r="B248" s="402"/>
      <c r="C248" s="402"/>
      <c r="D248" s="402"/>
      <c r="E248" s="402"/>
      <c r="F248" s="402"/>
      <c r="G248" s="402"/>
      <c r="H248" s="402"/>
      <c r="I248" s="402"/>
      <c r="J248" s="402"/>
      <c r="K248" s="402"/>
      <c r="L248" s="402"/>
      <c r="M248" s="402"/>
      <c r="N248" s="402"/>
      <c r="O248" s="402"/>
      <c r="P248" s="402"/>
      <c r="Q248" s="402"/>
      <c r="R248" s="402"/>
      <c r="S248" s="402"/>
      <c r="T248" s="402"/>
      <c r="U248" s="402"/>
      <c r="V248" s="402"/>
      <c r="W248" s="402"/>
      <c r="X248" s="402"/>
      <c r="Y248" s="402"/>
      <c r="Z248" s="402"/>
    </row>
    <row r="249" spans="1:26" ht="12.75" customHeight="1">
      <c r="A249" s="402"/>
      <c r="B249" s="402"/>
      <c r="C249" s="402"/>
      <c r="D249" s="402"/>
      <c r="E249" s="402"/>
      <c r="F249" s="402"/>
      <c r="G249" s="402"/>
      <c r="H249" s="402"/>
      <c r="I249" s="402"/>
      <c r="J249" s="402"/>
      <c r="K249" s="402"/>
      <c r="L249" s="402"/>
      <c r="M249" s="402"/>
      <c r="N249" s="402"/>
      <c r="O249" s="402"/>
      <c r="P249" s="402"/>
      <c r="Q249" s="402"/>
      <c r="R249" s="402"/>
      <c r="S249" s="402"/>
      <c r="T249" s="402"/>
      <c r="U249" s="402"/>
      <c r="V249" s="402"/>
      <c r="W249" s="402"/>
      <c r="X249" s="402"/>
      <c r="Y249" s="402"/>
      <c r="Z249" s="402"/>
    </row>
    <row r="250" spans="1:26" ht="12.75" customHeight="1">
      <c r="A250" s="402"/>
      <c r="B250" s="402"/>
      <c r="C250" s="402"/>
      <c r="D250" s="402"/>
      <c r="E250" s="402"/>
      <c r="F250" s="402"/>
      <c r="G250" s="402"/>
      <c r="H250" s="402"/>
      <c r="I250" s="402"/>
      <c r="J250" s="402"/>
      <c r="K250" s="402"/>
      <c r="L250" s="402"/>
      <c r="M250" s="402"/>
      <c r="N250" s="402"/>
      <c r="O250" s="402"/>
      <c r="P250" s="402"/>
      <c r="Q250" s="402"/>
      <c r="R250" s="402"/>
      <c r="S250" s="402"/>
      <c r="T250" s="402"/>
      <c r="U250" s="402"/>
      <c r="V250" s="402"/>
      <c r="W250" s="402"/>
      <c r="X250" s="402"/>
      <c r="Y250" s="402"/>
      <c r="Z250" s="402"/>
    </row>
    <row r="251" spans="1:26" ht="12.75" customHeight="1">
      <c r="A251" s="402"/>
      <c r="B251" s="402"/>
      <c r="C251" s="402"/>
      <c r="D251" s="402"/>
      <c r="E251" s="402"/>
      <c r="F251" s="402"/>
      <c r="G251" s="402"/>
      <c r="H251" s="402"/>
      <c r="I251" s="402"/>
      <c r="J251" s="402"/>
      <c r="K251" s="402"/>
      <c r="L251" s="402"/>
      <c r="M251" s="402"/>
      <c r="N251" s="402"/>
      <c r="O251" s="402"/>
      <c r="P251" s="402"/>
      <c r="Q251" s="402"/>
      <c r="R251" s="402"/>
      <c r="S251" s="402"/>
      <c r="T251" s="402"/>
      <c r="U251" s="402"/>
      <c r="V251" s="402"/>
      <c r="W251" s="402"/>
      <c r="X251" s="402"/>
      <c r="Y251" s="402"/>
      <c r="Z251" s="402"/>
    </row>
    <row r="252" spans="1:26" ht="12.75" customHeight="1">
      <c r="A252" s="402"/>
      <c r="B252" s="402"/>
      <c r="C252" s="402"/>
      <c r="D252" s="402"/>
      <c r="E252" s="402"/>
      <c r="F252" s="402"/>
      <c r="G252" s="402"/>
      <c r="H252" s="402"/>
      <c r="I252" s="402"/>
      <c r="J252" s="402"/>
      <c r="K252" s="402"/>
      <c r="L252" s="402"/>
      <c r="M252" s="402"/>
      <c r="N252" s="402"/>
      <c r="O252" s="402"/>
      <c r="P252" s="402"/>
      <c r="Q252" s="402"/>
      <c r="R252" s="402"/>
      <c r="S252" s="402"/>
      <c r="T252" s="402"/>
      <c r="U252" s="402"/>
      <c r="V252" s="402"/>
      <c r="W252" s="402"/>
      <c r="X252" s="402"/>
      <c r="Y252" s="402"/>
      <c r="Z252" s="402"/>
    </row>
    <row r="253" spans="1:26" ht="12.75" customHeight="1">
      <c r="A253" s="402"/>
      <c r="B253" s="402"/>
      <c r="C253" s="402"/>
      <c r="D253" s="402"/>
      <c r="E253" s="402"/>
      <c r="F253" s="402"/>
      <c r="G253" s="402"/>
      <c r="H253" s="402"/>
      <c r="I253" s="402"/>
      <c r="J253" s="402"/>
      <c r="K253" s="402"/>
      <c r="L253" s="402"/>
      <c r="M253" s="402"/>
      <c r="N253" s="402"/>
      <c r="O253" s="402"/>
      <c r="P253" s="402"/>
      <c r="Q253" s="402"/>
      <c r="R253" s="402"/>
      <c r="S253" s="402"/>
      <c r="T253" s="402"/>
      <c r="U253" s="402"/>
      <c r="V253" s="402"/>
      <c r="W253" s="402"/>
      <c r="X253" s="402"/>
      <c r="Y253" s="402"/>
      <c r="Z253" s="402"/>
    </row>
    <row r="254" spans="1:26" ht="12.75" customHeight="1">
      <c r="A254" s="402"/>
      <c r="B254" s="402"/>
      <c r="C254" s="402"/>
      <c r="D254" s="402"/>
      <c r="E254" s="402"/>
      <c r="F254" s="402"/>
      <c r="G254" s="402"/>
      <c r="H254" s="402"/>
      <c r="I254" s="402"/>
      <c r="J254" s="402"/>
      <c r="K254" s="402"/>
      <c r="L254" s="402"/>
      <c r="M254" s="402"/>
      <c r="N254" s="402"/>
      <c r="O254" s="402"/>
      <c r="P254" s="402"/>
      <c r="Q254" s="402"/>
      <c r="R254" s="402"/>
      <c r="S254" s="402"/>
      <c r="T254" s="402"/>
      <c r="U254" s="402"/>
      <c r="V254" s="402"/>
      <c r="W254" s="402"/>
      <c r="X254" s="402"/>
      <c r="Y254" s="402"/>
      <c r="Z254" s="402"/>
    </row>
    <row r="255" spans="1:26" ht="12.75" customHeight="1">
      <c r="A255" s="402"/>
      <c r="B255" s="402"/>
      <c r="C255" s="402"/>
      <c r="D255" s="402"/>
      <c r="E255" s="402"/>
      <c r="F255" s="402"/>
      <c r="G255" s="402"/>
      <c r="H255" s="402"/>
      <c r="I255" s="402"/>
      <c r="J255" s="402"/>
      <c r="K255" s="402"/>
      <c r="L255" s="402"/>
      <c r="M255" s="402"/>
      <c r="N255" s="402"/>
      <c r="O255" s="402"/>
      <c r="P255" s="402"/>
      <c r="Q255" s="402"/>
      <c r="R255" s="402"/>
      <c r="S255" s="402"/>
      <c r="T255" s="402"/>
      <c r="U255" s="402"/>
      <c r="V255" s="402"/>
      <c r="W255" s="402"/>
      <c r="X255" s="402"/>
      <c r="Y255" s="402"/>
      <c r="Z255" s="402"/>
    </row>
    <row r="256" spans="1:26" ht="12.75" customHeight="1">
      <c r="A256" s="402"/>
      <c r="B256" s="402"/>
      <c r="C256" s="402"/>
      <c r="D256" s="402"/>
      <c r="E256" s="402"/>
      <c r="F256" s="402"/>
      <c r="G256" s="402"/>
      <c r="H256" s="402"/>
      <c r="I256" s="402"/>
      <c r="J256" s="402"/>
      <c r="K256" s="402"/>
      <c r="L256" s="402"/>
      <c r="M256" s="402"/>
      <c r="N256" s="402"/>
      <c r="O256" s="402"/>
      <c r="P256" s="402"/>
      <c r="Q256" s="402"/>
      <c r="R256" s="402"/>
      <c r="S256" s="402"/>
      <c r="T256" s="402"/>
      <c r="U256" s="402"/>
      <c r="V256" s="402"/>
      <c r="W256" s="402"/>
      <c r="X256" s="402"/>
      <c r="Y256" s="402"/>
      <c r="Z256" s="402"/>
    </row>
    <row r="257" spans="1:26" ht="12.75" customHeight="1">
      <c r="A257" s="402"/>
      <c r="B257" s="402"/>
      <c r="C257" s="402"/>
      <c r="D257" s="402"/>
      <c r="E257" s="402"/>
      <c r="F257" s="402"/>
      <c r="G257" s="402"/>
      <c r="H257" s="402"/>
      <c r="I257" s="402"/>
      <c r="J257" s="402"/>
      <c r="K257" s="402"/>
      <c r="L257" s="402"/>
      <c r="M257" s="402"/>
      <c r="N257" s="402"/>
      <c r="O257" s="402"/>
      <c r="P257" s="402"/>
      <c r="Q257" s="402"/>
      <c r="R257" s="402"/>
      <c r="S257" s="402"/>
      <c r="T257" s="402"/>
      <c r="U257" s="402"/>
      <c r="V257" s="402"/>
      <c r="W257" s="402"/>
      <c r="X257" s="402"/>
      <c r="Y257" s="402"/>
      <c r="Z257" s="402"/>
    </row>
    <row r="258" spans="1:26" ht="12.75" customHeight="1">
      <c r="A258" s="402"/>
      <c r="B258" s="402"/>
      <c r="C258" s="402"/>
      <c r="D258" s="402"/>
      <c r="E258" s="402"/>
      <c r="F258" s="402"/>
      <c r="G258" s="402"/>
      <c r="H258" s="402"/>
      <c r="I258" s="402"/>
      <c r="J258" s="402"/>
      <c r="K258" s="402"/>
      <c r="L258" s="402"/>
      <c r="M258" s="402"/>
      <c r="N258" s="402"/>
      <c r="O258" s="402"/>
      <c r="P258" s="402"/>
      <c r="Q258" s="402"/>
      <c r="R258" s="402"/>
      <c r="S258" s="402"/>
      <c r="T258" s="402"/>
      <c r="U258" s="402"/>
      <c r="V258" s="402"/>
      <c r="W258" s="402"/>
      <c r="X258" s="402"/>
      <c r="Y258" s="402"/>
      <c r="Z258" s="402"/>
    </row>
    <row r="259" spans="1:26" ht="12.75" customHeight="1">
      <c r="A259" s="402"/>
      <c r="B259" s="402"/>
      <c r="C259" s="402"/>
      <c r="D259" s="402"/>
      <c r="E259" s="402"/>
      <c r="F259" s="402"/>
      <c r="G259" s="402"/>
      <c r="H259" s="402"/>
      <c r="I259" s="402"/>
      <c r="J259" s="402"/>
      <c r="K259" s="402"/>
      <c r="L259" s="402"/>
      <c r="M259" s="402"/>
      <c r="N259" s="402"/>
      <c r="O259" s="402"/>
      <c r="P259" s="402"/>
      <c r="Q259" s="402"/>
      <c r="R259" s="402"/>
      <c r="S259" s="402"/>
      <c r="T259" s="402"/>
      <c r="U259" s="402"/>
      <c r="V259" s="402"/>
      <c r="W259" s="402"/>
      <c r="X259" s="402"/>
      <c r="Y259" s="402"/>
      <c r="Z259" s="402"/>
    </row>
    <row r="260" spans="1:26" ht="12.75" customHeight="1">
      <c r="A260" s="402"/>
      <c r="B260" s="402"/>
      <c r="C260" s="402"/>
      <c r="D260" s="402"/>
      <c r="E260" s="402"/>
      <c r="F260" s="402"/>
      <c r="G260" s="402"/>
      <c r="H260" s="402"/>
      <c r="I260" s="402"/>
      <c r="J260" s="402"/>
      <c r="K260" s="402"/>
      <c r="L260" s="402"/>
      <c r="M260" s="402"/>
      <c r="N260" s="402"/>
      <c r="O260" s="402"/>
      <c r="P260" s="402"/>
      <c r="Q260" s="402"/>
      <c r="R260" s="402"/>
      <c r="S260" s="402"/>
      <c r="T260" s="402"/>
      <c r="U260" s="402"/>
      <c r="V260" s="402"/>
      <c r="W260" s="402"/>
      <c r="X260" s="402"/>
      <c r="Y260" s="402"/>
      <c r="Z260" s="402"/>
    </row>
    <row r="261" spans="1:26" ht="12.75" customHeight="1">
      <c r="A261" s="402"/>
      <c r="B261" s="402"/>
      <c r="C261" s="402"/>
      <c r="D261" s="402"/>
      <c r="E261" s="402"/>
      <c r="F261" s="402"/>
      <c r="G261" s="402"/>
      <c r="H261" s="402"/>
      <c r="I261" s="402"/>
      <c r="J261" s="402"/>
      <c r="K261" s="402"/>
      <c r="L261" s="402"/>
      <c r="M261" s="402"/>
      <c r="N261" s="402"/>
      <c r="O261" s="402"/>
      <c r="P261" s="402"/>
      <c r="Q261" s="402"/>
      <c r="R261" s="402"/>
      <c r="S261" s="402"/>
      <c r="T261" s="402"/>
      <c r="U261" s="402"/>
      <c r="V261" s="402"/>
      <c r="W261" s="402"/>
      <c r="X261" s="402"/>
      <c r="Y261" s="402"/>
      <c r="Z261" s="402"/>
    </row>
    <row r="262" spans="1:26" ht="12.75" customHeight="1">
      <c r="A262" s="402"/>
      <c r="B262" s="402"/>
      <c r="C262" s="402"/>
      <c r="D262" s="402"/>
      <c r="E262" s="402"/>
      <c r="F262" s="402"/>
      <c r="G262" s="402"/>
      <c r="H262" s="402"/>
      <c r="I262" s="402"/>
      <c r="J262" s="402"/>
      <c r="K262" s="402"/>
      <c r="L262" s="402"/>
      <c r="M262" s="402"/>
      <c r="N262" s="402"/>
      <c r="O262" s="402"/>
      <c r="P262" s="402"/>
      <c r="Q262" s="402"/>
      <c r="R262" s="402"/>
      <c r="S262" s="402"/>
      <c r="T262" s="402"/>
      <c r="U262" s="402"/>
      <c r="V262" s="402"/>
      <c r="W262" s="402"/>
      <c r="X262" s="402"/>
      <c r="Y262" s="402"/>
      <c r="Z262" s="402"/>
    </row>
    <row r="263" spans="1:26" ht="12.75" customHeight="1">
      <c r="A263" s="402"/>
      <c r="B263" s="402"/>
      <c r="C263" s="402"/>
      <c r="D263" s="402"/>
      <c r="E263" s="402"/>
      <c r="F263" s="402"/>
      <c r="G263" s="402"/>
      <c r="H263" s="402"/>
      <c r="I263" s="402"/>
      <c r="J263" s="402"/>
      <c r="K263" s="402"/>
      <c r="L263" s="402"/>
      <c r="M263" s="402"/>
      <c r="N263" s="402"/>
      <c r="O263" s="402"/>
      <c r="P263" s="402"/>
      <c r="Q263" s="402"/>
      <c r="R263" s="402"/>
      <c r="S263" s="402"/>
      <c r="T263" s="402"/>
      <c r="U263" s="402"/>
      <c r="V263" s="402"/>
      <c r="W263" s="402"/>
      <c r="X263" s="402"/>
      <c r="Y263" s="402"/>
      <c r="Z263" s="402"/>
    </row>
    <row r="264" spans="1:26" ht="12.75" customHeight="1">
      <c r="A264" s="402"/>
      <c r="B264" s="402"/>
      <c r="C264" s="402"/>
      <c r="D264" s="402"/>
      <c r="E264" s="402"/>
      <c r="F264" s="402"/>
      <c r="G264" s="402"/>
      <c r="H264" s="402"/>
      <c r="I264" s="402"/>
      <c r="J264" s="402"/>
      <c r="K264" s="402"/>
      <c r="L264" s="402"/>
      <c r="M264" s="402"/>
      <c r="N264" s="402"/>
      <c r="O264" s="402"/>
      <c r="P264" s="402"/>
      <c r="Q264" s="402"/>
      <c r="R264" s="402"/>
      <c r="S264" s="402"/>
      <c r="T264" s="402"/>
      <c r="U264" s="402"/>
      <c r="V264" s="402"/>
      <c r="W264" s="402"/>
      <c r="X264" s="402"/>
      <c r="Y264" s="402"/>
      <c r="Z264" s="402"/>
    </row>
    <row r="265" spans="1:26" ht="12.75" customHeight="1">
      <c r="A265" s="402"/>
      <c r="B265" s="402"/>
      <c r="C265" s="402"/>
      <c r="D265" s="402"/>
      <c r="E265" s="402"/>
      <c r="F265" s="402"/>
      <c r="G265" s="402"/>
      <c r="H265" s="402"/>
      <c r="I265" s="402"/>
      <c r="J265" s="402"/>
      <c r="K265" s="402"/>
      <c r="L265" s="402"/>
      <c r="M265" s="402"/>
      <c r="N265" s="402"/>
      <c r="O265" s="402"/>
      <c r="P265" s="402"/>
      <c r="Q265" s="402"/>
      <c r="R265" s="402"/>
      <c r="S265" s="402"/>
      <c r="T265" s="402"/>
      <c r="U265" s="402"/>
      <c r="V265" s="402"/>
      <c r="W265" s="402"/>
      <c r="X265" s="402"/>
      <c r="Y265" s="402"/>
      <c r="Z265" s="402"/>
    </row>
    <row r="266" spans="1:26" ht="12.75" customHeight="1">
      <c r="A266" s="402"/>
      <c r="B266" s="402"/>
      <c r="C266" s="402"/>
      <c r="D266" s="402"/>
      <c r="E266" s="402"/>
      <c r="F266" s="402"/>
      <c r="G266" s="402"/>
      <c r="H266" s="402"/>
      <c r="I266" s="402"/>
      <c r="J266" s="402"/>
      <c r="K266" s="402"/>
      <c r="L266" s="402"/>
      <c r="M266" s="402"/>
      <c r="N266" s="402"/>
      <c r="O266" s="402"/>
      <c r="P266" s="402"/>
      <c r="Q266" s="402"/>
      <c r="R266" s="402"/>
      <c r="S266" s="402"/>
      <c r="T266" s="402"/>
      <c r="U266" s="402"/>
      <c r="V266" s="402"/>
      <c r="W266" s="402"/>
      <c r="X266" s="402"/>
      <c r="Y266" s="402"/>
      <c r="Z266" s="402"/>
    </row>
    <row r="267" spans="1:26" ht="12.75" customHeight="1">
      <c r="A267" s="402"/>
      <c r="B267" s="402"/>
      <c r="C267" s="402"/>
      <c r="D267" s="402"/>
      <c r="E267" s="402"/>
      <c r="F267" s="402"/>
      <c r="G267" s="402"/>
      <c r="H267" s="402"/>
      <c r="I267" s="402"/>
      <c r="J267" s="402"/>
      <c r="K267" s="402"/>
      <c r="L267" s="402"/>
      <c r="M267" s="402"/>
      <c r="N267" s="402"/>
      <c r="O267" s="402"/>
      <c r="P267" s="402"/>
      <c r="Q267" s="402"/>
      <c r="R267" s="402"/>
      <c r="S267" s="402"/>
      <c r="T267" s="402"/>
      <c r="U267" s="402"/>
      <c r="V267" s="402"/>
      <c r="W267" s="402"/>
      <c r="X267" s="402"/>
      <c r="Y267" s="402"/>
      <c r="Z267" s="402"/>
    </row>
    <row r="268" spans="1:26" ht="12.75" customHeight="1">
      <c r="A268" s="402"/>
      <c r="B268" s="402"/>
      <c r="C268" s="402"/>
      <c r="D268" s="402"/>
      <c r="E268" s="402"/>
      <c r="F268" s="402"/>
      <c r="G268" s="402"/>
      <c r="H268" s="402"/>
      <c r="I268" s="402"/>
      <c r="J268" s="402"/>
      <c r="K268" s="402"/>
      <c r="L268" s="402"/>
      <c r="M268" s="402"/>
      <c r="N268" s="402"/>
      <c r="O268" s="402"/>
      <c r="P268" s="402"/>
      <c r="Q268" s="402"/>
      <c r="R268" s="402"/>
      <c r="S268" s="402"/>
      <c r="T268" s="402"/>
      <c r="U268" s="402"/>
      <c r="V268" s="402"/>
      <c r="W268" s="402"/>
      <c r="X268" s="402"/>
      <c r="Y268" s="402"/>
      <c r="Z268" s="402"/>
    </row>
    <row r="269" spans="1:26" ht="12.75" customHeight="1">
      <c r="A269" s="402"/>
      <c r="B269" s="402"/>
      <c r="C269" s="402"/>
      <c r="D269" s="402"/>
      <c r="E269" s="402"/>
      <c r="F269" s="402"/>
      <c r="G269" s="402"/>
      <c r="H269" s="402"/>
      <c r="I269" s="402"/>
      <c r="J269" s="402"/>
      <c r="K269" s="402"/>
      <c r="L269" s="402"/>
      <c r="M269" s="402"/>
      <c r="N269" s="402"/>
      <c r="O269" s="402"/>
      <c r="P269" s="402"/>
      <c r="Q269" s="402"/>
      <c r="R269" s="402"/>
      <c r="S269" s="402"/>
      <c r="T269" s="402"/>
      <c r="U269" s="402"/>
      <c r="V269" s="402"/>
      <c r="W269" s="402"/>
      <c r="X269" s="402"/>
      <c r="Y269" s="402"/>
      <c r="Z269" s="402"/>
    </row>
    <row r="270" spans="1:26" ht="12.75" customHeight="1">
      <c r="A270" s="402"/>
      <c r="B270" s="402"/>
      <c r="C270" s="402"/>
      <c r="D270" s="402"/>
      <c r="E270" s="402"/>
      <c r="F270" s="402"/>
      <c r="G270" s="402"/>
      <c r="H270" s="402"/>
      <c r="I270" s="402"/>
      <c r="J270" s="402"/>
      <c r="K270" s="402"/>
      <c r="L270" s="402"/>
      <c r="M270" s="402"/>
      <c r="N270" s="402"/>
      <c r="O270" s="402"/>
      <c r="P270" s="402"/>
      <c r="Q270" s="402"/>
      <c r="R270" s="402"/>
      <c r="S270" s="402"/>
      <c r="T270" s="402"/>
      <c r="U270" s="402"/>
      <c r="V270" s="402"/>
      <c r="W270" s="402"/>
      <c r="X270" s="402"/>
      <c r="Y270" s="402"/>
      <c r="Z270" s="402"/>
    </row>
    <row r="271" spans="1:26" ht="12.75" customHeight="1">
      <c r="A271" s="402"/>
      <c r="B271" s="402"/>
      <c r="C271" s="402"/>
      <c r="D271" s="402"/>
      <c r="E271" s="402"/>
      <c r="F271" s="402"/>
      <c r="G271" s="402"/>
      <c r="H271" s="402"/>
      <c r="I271" s="402"/>
      <c r="J271" s="402"/>
      <c r="K271" s="402"/>
      <c r="L271" s="402"/>
      <c r="M271" s="402"/>
      <c r="N271" s="402"/>
      <c r="O271" s="402"/>
      <c r="P271" s="402"/>
      <c r="Q271" s="402"/>
      <c r="R271" s="402"/>
      <c r="S271" s="402"/>
      <c r="T271" s="402"/>
      <c r="U271" s="402"/>
      <c r="V271" s="402"/>
      <c r="W271" s="402"/>
      <c r="X271" s="402"/>
      <c r="Y271" s="402"/>
      <c r="Z271" s="402"/>
    </row>
    <row r="272" spans="1:26" ht="12.75" customHeight="1">
      <c r="A272" s="402"/>
      <c r="B272" s="402"/>
      <c r="C272" s="402"/>
      <c r="D272" s="402"/>
      <c r="E272" s="402"/>
      <c r="F272" s="402"/>
      <c r="G272" s="402"/>
      <c r="H272" s="402"/>
      <c r="I272" s="402"/>
      <c r="J272" s="402"/>
      <c r="K272" s="402"/>
      <c r="L272" s="402"/>
      <c r="M272" s="402"/>
      <c r="N272" s="402"/>
      <c r="O272" s="402"/>
      <c r="P272" s="402"/>
      <c r="Q272" s="402"/>
      <c r="R272" s="402"/>
      <c r="S272" s="402"/>
      <c r="T272" s="402"/>
      <c r="U272" s="402"/>
      <c r="V272" s="402"/>
      <c r="W272" s="402"/>
      <c r="X272" s="402"/>
      <c r="Y272" s="402"/>
      <c r="Z272" s="402"/>
    </row>
    <row r="273" spans="1:26" ht="12.75" customHeight="1">
      <c r="A273" s="402"/>
      <c r="B273" s="402"/>
      <c r="C273" s="402"/>
      <c r="D273" s="402"/>
      <c r="E273" s="402"/>
      <c r="F273" s="402"/>
      <c r="G273" s="402"/>
      <c r="H273" s="402"/>
      <c r="I273" s="402"/>
      <c r="J273" s="402"/>
      <c r="K273" s="402"/>
      <c r="L273" s="402"/>
      <c r="M273" s="402"/>
      <c r="N273" s="402"/>
      <c r="O273" s="402"/>
      <c r="P273" s="402"/>
      <c r="Q273" s="402"/>
      <c r="R273" s="402"/>
      <c r="S273" s="402"/>
      <c r="T273" s="402"/>
      <c r="U273" s="402"/>
      <c r="V273" s="402"/>
      <c r="W273" s="402"/>
      <c r="X273" s="402"/>
      <c r="Y273" s="402"/>
      <c r="Z273" s="402"/>
    </row>
    <row r="274" spans="1:26" ht="12.75" customHeight="1">
      <c r="A274" s="402"/>
      <c r="B274" s="402"/>
      <c r="C274" s="402"/>
      <c r="D274" s="402"/>
      <c r="E274" s="402"/>
      <c r="F274" s="402"/>
      <c r="G274" s="402"/>
      <c r="H274" s="402"/>
      <c r="I274" s="402"/>
      <c r="J274" s="402"/>
      <c r="K274" s="402"/>
      <c r="L274" s="402"/>
      <c r="M274" s="402"/>
      <c r="N274" s="402"/>
      <c r="O274" s="402"/>
      <c r="P274" s="402"/>
      <c r="Q274" s="402"/>
      <c r="R274" s="402"/>
      <c r="S274" s="402"/>
      <c r="T274" s="402"/>
      <c r="U274" s="402"/>
      <c r="V274" s="402"/>
      <c r="W274" s="402"/>
      <c r="X274" s="402"/>
      <c r="Y274" s="402"/>
      <c r="Z274" s="402"/>
    </row>
    <row r="275" spans="1:26" ht="12.75" customHeight="1">
      <c r="A275" s="402"/>
      <c r="B275" s="402"/>
      <c r="C275" s="402"/>
      <c r="D275" s="402"/>
      <c r="E275" s="402"/>
      <c r="F275" s="402"/>
      <c r="G275" s="402"/>
      <c r="H275" s="402"/>
      <c r="I275" s="402"/>
      <c r="J275" s="402"/>
      <c r="K275" s="402"/>
      <c r="L275" s="402"/>
      <c r="M275" s="402"/>
      <c r="N275" s="402"/>
      <c r="O275" s="402"/>
      <c r="P275" s="402"/>
      <c r="Q275" s="402"/>
      <c r="R275" s="402"/>
      <c r="S275" s="402"/>
      <c r="T275" s="402"/>
      <c r="U275" s="402"/>
      <c r="V275" s="402"/>
      <c r="W275" s="402"/>
      <c r="X275" s="402"/>
      <c r="Y275" s="402"/>
      <c r="Z275" s="402"/>
    </row>
    <row r="276" spans="1:26" ht="12.75" customHeight="1">
      <c r="A276" s="402"/>
      <c r="B276" s="402"/>
      <c r="C276" s="402"/>
      <c r="D276" s="402"/>
      <c r="E276" s="402"/>
      <c r="F276" s="402"/>
      <c r="G276" s="402"/>
      <c r="H276" s="402"/>
      <c r="I276" s="402"/>
      <c r="J276" s="402"/>
      <c r="K276" s="402"/>
      <c r="L276" s="402"/>
      <c r="M276" s="402"/>
      <c r="N276" s="402"/>
      <c r="O276" s="402"/>
      <c r="P276" s="402"/>
      <c r="Q276" s="402"/>
      <c r="R276" s="402"/>
      <c r="S276" s="402"/>
      <c r="T276" s="402"/>
      <c r="U276" s="402"/>
      <c r="V276" s="402"/>
      <c r="W276" s="402"/>
      <c r="X276" s="402"/>
      <c r="Y276" s="402"/>
      <c r="Z276" s="402"/>
    </row>
    <row r="277" spans="1:26" ht="12.75" customHeight="1">
      <c r="A277" s="402"/>
      <c r="B277" s="402"/>
      <c r="C277" s="402"/>
      <c r="D277" s="402"/>
      <c r="E277" s="402"/>
      <c r="F277" s="402"/>
      <c r="G277" s="402"/>
      <c r="H277" s="402"/>
      <c r="I277" s="402"/>
      <c r="J277" s="402"/>
      <c r="K277" s="402"/>
      <c r="L277" s="402"/>
      <c r="M277" s="402"/>
      <c r="N277" s="402"/>
      <c r="O277" s="402"/>
      <c r="P277" s="402"/>
      <c r="Q277" s="402"/>
      <c r="R277" s="402"/>
      <c r="S277" s="402"/>
      <c r="T277" s="402"/>
      <c r="U277" s="402"/>
      <c r="V277" s="402"/>
      <c r="W277" s="402"/>
      <c r="X277" s="402"/>
      <c r="Y277" s="402"/>
      <c r="Z277" s="402"/>
    </row>
    <row r="278" spans="1:26" ht="12.75" customHeight="1">
      <c r="A278" s="402"/>
      <c r="B278" s="402"/>
      <c r="C278" s="402"/>
      <c r="D278" s="402"/>
      <c r="E278" s="402"/>
      <c r="F278" s="402"/>
      <c r="G278" s="402"/>
      <c r="H278" s="402"/>
      <c r="I278" s="402"/>
      <c r="J278" s="402"/>
      <c r="K278" s="402"/>
      <c r="L278" s="402"/>
      <c r="M278" s="402"/>
      <c r="N278" s="402"/>
      <c r="O278" s="402"/>
      <c r="P278" s="402"/>
      <c r="Q278" s="402"/>
      <c r="R278" s="402"/>
      <c r="S278" s="402"/>
      <c r="T278" s="402"/>
      <c r="U278" s="402"/>
      <c r="V278" s="402"/>
      <c r="W278" s="402"/>
      <c r="X278" s="402"/>
      <c r="Y278" s="402"/>
      <c r="Z278" s="402"/>
    </row>
    <row r="279" spans="1:26" ht="12.75" customHeight="1">
      <c r="A279" s="402"/>
      <c r="B279" s="402"/>
      <c r="C279" s="402"/>
      <c r="D279" s="402"/>
      <c r="E279" s="402"/>
      <c r="F279" s="402"/>
      <c r="G279" s="402"/>
      <c r="H279" s="402"/>
      <c r="I279" s="402"/>
      <c r="J279" s="402"/>
      <c r="K279" s="402"/>
      <c r="L279" s="402"/>
      <c r="M279" s="402"/>
      <c r="N279" s="402"/>
      <c r="O279" s="402"/>
      <c r="P279" s="402"/>
      <c r="Q279" s="402"/>
      <c r="R279" s="402"/>
      <c r="S279" s="402"/>
      <c r="T279" s="402"/>
      <c r="U279" s="402"/>
      <c r="V279" s="402"/>
      <c r="W279" s="402"/>
      <c r="X279" s="402"/>
      <c r="Y279" s="402"/>
      <c r="Z279" s="402"/>
    </row>
    <row r="280" spans="1:26" ht="12.75" customHeight="1">
      <c r="A280" s="402"/>
      <c r="B280" s="402"/>
      <c r="C280" s="402"/>
      <c r="D280" s="402"/>
      <c r="E280" s="402"/>
      <c r="F280" s="402"/>
      <c r="G280" s="402"/>
      <c r="H280" s="402"/>
      <c r="I280" s="402"/>
      <c r="J280" s="402"/>
      <c r="K280" s="402"/>
      <c r="L280" s="402"/>
      <c r="M280" s="402"/>
      <c r="N280" s="402"/>
      <c r="O280" s="402"/>
      <c r="P280" s="402"/>
      <c r="Q280" s="402"/>
      <c r="R280" s="402"/>
      <c r="S280" s="402"/>
      <c r="T280" s="402"/>
      <c r="U280" s="402"/>
      <c r="V280" s="402"/>
      <c r="W280" s="402"/>
      <c r="X280" s="402"/>
      <c r="Y280" s="402"/>
      <c r="Z280" s="402"/>
    </row>
    <row r="281" spans="1:26" ht="12.75" customHeight="1">
      <c r="A281" s="402"/>
      <c r="B281" s="402"/>
      <c r="C281" s="402"/>
      <c r="D281" s="402"/>
      <c r="E281" s="402"/>
      <c r="F281" s="402"/>
      <c r="G281" s="402"/>
      <c r="H281" s="402"/>
      <c r="I281" s="402"/>
      <c r="J281" s="402"/>
      <c r="K281" s="402"/>
      <c r="L281" s="402"/>
      <c r="M281" s="402"/>
      <c r="N281" s="402"/>
      <c r="O281" s="402"/>
      <c r="P281" s="402"/>
      <c r="Q281" s="402"/>
      <c r="R281" s="402"/>
      <c r="S281" s="402"/>
      <c r="T281" s="402"/>
      <c r="U281" s="402"/>
      <c r="V281" s="402"/>
      <c r="W281" s="402"/>
      <c r="X281" s="402"/>
      <c r="Y281" s="402"/>
      <c r="Z281" s="402"/>
    </row>
    <row r="282" spans="1:26" ht="12.75" customHeight="1">
      <c r="A282" s="402"/>
      <c r="B282" s="402"/>
      <c r="C282" s="402"/>
      <c r="D282" s="402"/>
      <c r="E282" s="402"/>
      <c r="F282" s="402"/>
      <c r="G282" s="402"/>
      <c r="H282" s="402"/>
      <c r="I282" s="402"/>
      <c r="J282" s="402"/>
      <c r="K282" s="402"/>
      <c r="L282" s="402"/>
      <c r="M282" s="402"/>
      <c r="N282" s="402"/>
      <c r="O282" s="402"/>
      <c r="P282" s="402"/>
      <c r="Q282" s="402"/>
      <c r="R282" s="402"/>
      <c r="S282" s="402"/>
      <c r="T282" s="402"/>
      <c r="U282" s="402"/>
      <c r="V282" s="402"/>
      <c r="W282" s="402"/>
      <c r="X282" s="402"/>
      <c r="Y282" s="402"/>
      <c r="Z282" s="402"/>
    </row>
    <row r="283" spans="1:26" ht="12.75" customHeight="1">
      <c r="A283" s="402"/>
      <c r="B283" s="402"/>
      <c r="C283" s="402"/>
      <c r="D283" s="402"/>
      <c r="E283" s="402"/>
      <c r="F283" s="402"/>
      <c r="G283" s="402"/>
      <c r="H283" s="402"/>
      <c r="I283" s="402"/>
      <c r="J283" s="402"/>
      <c r="K283" s="402"/>
      <c r="L283" s="402"/>
      <c r="M283" s="402"/>
      <c r="N283" s="402"/>
      <c r="O283" s="402"/>
      <c r="P283" s="402"/>
      <c r="Q283" s="402"/>
      <c r="R283" s="402"/>
      <c r="S283" s="402"/>
      <c r="T283" s="402"/>
      <c r="U283" s="402"/>
      <c r="V283" s="402"/>
      <c r="W283" s="402"/>
      <c r="X283" s="402"/>
      <c r="Y283" s="402"/>
      <c r="Z283" s="402"/>
    </row>
    <row r="284" spans="1:26" ht="12.75" customHeight="1">
      <c r="A284" s="402"/>
      <c r="B284" s="402"/>
      <c r="C284" s="402"/>
      <c r="D284" s="402"/>
      <c r="E284" s="402"/>
      <c r="F284" s="402"/>
      <c r="G284" s="402"/>
      <c r="H284" s="402"/>
      <c r="I284" s="402"/>
      <c r="J284" s="402"/>
      <c r="K284" s="402"/>
      <c r="L284" s="402"/>
      <c r="M284" s="402"/>
      <c r="N284" s="402"/>
      <c r="O284" s="402"/>
      <c r="P284" s="402"/>
      <c r="Q284" s="402"/>
      <c r="R284" s="402"/>
      <c r="S284" s="402"/>
      <c r="T284" s="402"/>
      <c r="U284" s="402"/>
      <c r="V284" s="402"/>
      <c r="W284" s="402"/>
      <c r="X284" s="402"/>
      <c r="Y284" s="402"/>
      <c r="Z284" s="402"/>
    </row>
    <row r="285" spans="1:26" ht="12.75" customHeight="1">
      <c r="A285" s="402"/>
      <c r="B285" s="402"/>
      <c r="C285" s="402"/>
      <c r="D285" s="402"/>
      <c r="E285" s="402"/>
      <c r="F285" s="402"/>
      <c r="G285" s="402"/>
      <c r="H285" s="402"/>
      <c r="I285" s="402"/>
      <c r="J285" s="402"/>
      <c r="K285" s="402"/>
      <c r="L285" s="402"/>
      <c r="M285" s="402"/>
      <c r="N285" s="402"/>
      <c r="O285" s="402"/>
      <c r="P285" s="402"/>
      <c r="Q285" s="402"/>
      <c r="R285" s="402"/>
      <c r="S285" s="402"/>
      <c r="T285" s="402"/>
      <c r="U285" s="402"/>
      <c r="V285" s="402"/>
      <c r="W285" s="402"/>
      <c r="X285" s="402"/>
      <c r="Y285" s="402"/>
      <c r="Z285" s="402"/>
    </row>
    <row r="286" spans="1:26" ht="12.75" customHeight="1">
      <c r="A286" s="402"/>
      <c r="B286" s="402"/>
      <c r="C286" s="402"/>
      <c r="D286" s="402"/>
      <c r="E286" s="402"/>
      <c r="F286" s="402"/>
      <c r="G286" s="402"/>
      <c r="H286" s="402"/>
      <c r="I286" s="402"/>
      <c r="J286" s="402"/>
      <c r="K286" s="402"/>
      <c r="L286" s="402"/>
      <c r="M286" s="402"/>
      <c r="N286" s="402"/>
      <c r="O286" s="402"/>
      <c r="P286" s="402"/>
      <c r="Q286" s="402"/>
      <c r="R286" s="402"/>
      <c r="S286" s="402"/>
      <c r="T286" s="402"/>
      <c r="U286" s="402"/>
      <c r="V286" s="402"/>
      <c r="W286" s="402"/>
      <c r="X286" s="402"/>
      <c r="Y286" s="402"/>
      <c r="Z286" s="402"/>
    </row>
    <row r="287" spans="1:26" ht="12.75" customHeight="1">
      <c r="A287" s="402"/>
      <c r="B287" s="402"/>
      <c r="C287" s="402"/>
      <c r="D287" s="402"/>
      <c r="E287" s="402"/>
      <c r="F287" s="402"/>
      <c r="G287" s="402"/>
      <c r="H287" s="402"/>
      <c r="I287" s="402"/>
      <c r="J287" s="402"/>
      <c r="K287" s="402"/>
      <c r="L287" s="402"/>
      <c r="M287" s="402"/>
      <c r="N287" s="402"/>
      <c r="O287" s="402"/>
      <c r="P287" s="402"/>
      <c r="Q287" s="402"/>
      <c r="R287" s="402"/>
      <c r="S287" s="402"/>
      <c r="T287" s="402"/>
      <c r="U287" s="402"/>
      <c r="V287" s="402"/>
      <c r="W287" s="402"/>
      <c r="X287" s="402"/>
      <c r="Y287" s="402"/>
      <c r="Z287" s="402"/>
    </row>
    <row r="288" spans="1:26" ht="12.75" customHeight="1">
      <c r="A288" s="402"/>
      <c r="B288" s="402"/>
      <c r="C288" s="402"/>
      <c r="D288" s="402"/>
      <c r="E288" s="402"/>
      <c r="F288" s="402"/>
      <c r="G288" s="402"/>
      <c r="H288" s="402"/>
      <c r="I288" s="402"/>
      <c r="J288" s="402"/>
      <c r="K288" s="402"/>
      <c r="L288" s="402"/>
      <c r="M288" s="402"/>
      <c r="N288" s="402"/>
      <c r="O288" s="402"/>
      <c r="P288" s="402"/>
      <c r="Q288" s="402"/>
      <c r="R288" s="402"/>
      <c r="S288" s="402"/>
      <c r="T288" s="402"/>
      <c r="U288" s="402"/>
      <c r="V288" s="402"/>
      <c r="W288" s="402"/>
      <c r="X288" s="402"/>
      <c r="Y288" s="402"/>
      <c r="Z288" s="402"/>
    </row>
    <row r="289" spans="1:26" ht="12.75" customHeight="1">
      <c r="A289" s="402"/>
      <c r="B289" s="402"/>
      <c r="C289" s="402"/>
      <c r="D289" s="402"/>
      <c r="E289" s="402"/>
      <c r="F289" s="402"/>
      <c r="G289" s="402"/>
      <c r="H289" s="402"/>
      <c r="I289" s="402"/>
      <c r="J289" s="402"/>
      <c r="K289" s="402"/>
      <c r="L289" s="402"/>
      <c r="M289" s="402"/>
      <c r="N289" s="402"/>
      <c r="O289" s="402"/>
      <c r="P289" s="402"/>
      <c r="Q289" s="402"/>
      <c r="R289" s="402"/>
      <c r="S289" s="402"/>
      <c r="T289" s="402"/>
      <c r="U289" s="402"/>
      <c r="V289" s="402"/>
      <c r="W289" s="402"/>
      <c r="X289" s="402"/>
      <c r="Y289" s="402"/>
      <c r="Z289" s="402"/>
    </row>
    <row r="290" spans="1:26" ht="12.75" customHeight="1">
      <c r="A290" s="402"/>
      <c r="B290" s="402"/>
      <c r="C290" s="402"/>
      <c r="D290" s="402"/>
      <c r="E290" s="402"/>
      <c r="F290" s="402"/>
      <c r="G290" s="402"/>
      <c r="H290" s="402"/>
      <c r="I290" s="402"/>
      <c r="J290" s="402"/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  <c r="Y290" s="402"/>
      <c r="Z290" s="402"/>
    </row>
    <row r="291" spans="1:26" ht="12.75" customHeight="1">
      <c r="A291" s="402"/>
      <c r="B291" s="402"/>
      <c r="C291" s="402"/>
      <c r="D291" s="402"/>
      <c r="E291" s="402"/>
      <c r="F291" s="402"/>
      <c r="G291" s="402"/>
      <c r="H291" s="402"/>
      <c r="I291" s="402"/>
      <c r="J291" s="402"/>
      <c r="K291" s="402"/>
      <c r="L291" s="402"/>
      <c r="M291" s="402"/>
      <c r="N291" s="402"/>
      <c r="O291" s="402"/>
      <c r="P291" s="402"/>
      <c r="Q291" s="402"/>
      <c r="R291" s="402"/>
      <c r="S291" s="402"/>
      <c r="T291" s="402"/>
      <c r="U291" s="402"/>
      <c r="V291" s="402"/>
      <c r="W291" s="402"/>
      <c r="X291" s="402"/>
      <c r="Y291" s="402"/>
      <c r="Z291" s="402"/>
    </row>
    <row r="292" spans="1:26" ht="12.75" customHeight="1">
      <c r="A292" s="402"/>
      <c r="B292" s="402"/>
      <c r="C292" s="402"/>
      <c r="D292" s="402"/>
      <c r="E292" s="402"/>
      <c r="F292" s="402"/>
      <c r="G292" s="402"/>
      <c r="H292" s="402"/>
      <c r="I292" s="402"/>
      <c r="J292" s="402"/>
      <c r="K292" s="402"/>
      <c r="L292" s="402"/>
      <c r="M292" s="402"/>
      <c r="N292" s="402"/>
      <c r="O292" s="402"/>
      <c r="P292" s="402"/>
      <c r="Q292" s="402"/>
      <c r="R292" s="402"/>
      <c r="S292" s="402"/>
      <c r="T292" s="402"/>
      <c r="U292" s="402"/>
      <c r="V292" s="402"/>
      <c r="W292" s="402"/>
      <c r="X292" s="402"/>
      <c r="Y292" s="402"/>
      <c r="Z292" s="402"/>
    </row>
    <row r="293" spans="1:26" ht="12.75" customHeight="1">
      <c r="A293" s="402"/>
      <c r="B293" s="402"/>
      <c r="C293" s="402"/>
      <c r="D293" s="402"/>
      <c r="E293" s="402"/>
      <c r="F293" s="402"/>
      <c r="G293" s="402"/>
      <c r="H293" s="402"/>
      <c r="I293" s="402"/>
      <c r="J293" s="402"/>
      <c r="K293" s="402"/>
      <c r="L293" s="402"/>
      <c r="M293" s="402"/>
      <c r="N293" s="402"/>
      <c r="O293" s="402"/>
      <c r="P293" s="402"/>
      <c r="Q293" s="402"/>
      <c r="R293" s="402"/>
      <c r="S293" s="402"/>
      <c r="T293" s="402"/>
      <c r="U293" s="402"/>
      <c r="V293" s="402"/>
      <c r="W293" s="402"/>
      <c r="X293" s="402"/>
      <c r="Y293" s="402"/>
      <c r="Z293" s="402"/>
    </row>
    <row r="294" spans="1:26" ht="12.75" customHeight="1">
      <c r="A294" s="402"/>
      <c r="B294" s="402"/>
      <c r="C294" s="402"/>
      <c r="D294" s="402"/>
      <c r="E294" s="402"/>
      <c r="F294" s="402"/>
      <c r="G294" s="402"/>
      <c r="H294" s="402"/>
      <c r="I294" s="402"/>
      <c r="J294" s="402"/>
      <c r="K294" s="402"/>
      <c r="L294" s="402"/>
      <c r="M294" s="402"/>
      <c r="N294" s="402"/>
      <c r="O294" s="402"/>
      <c r="P294" s="402"/>
      <c r="Q294" s="402"/>
      <c r="R294" s="402"/>
      <c r="S294" s="402"/>
      <c r="T294" s="402"/>
      <c r="U294" s="402"/>
      <c r="V294" s="402"/>
      <c r="W294" s="402"/>
      <c r="X294" s="402"/>
      <c r="Y294" s="402"/>
      <c r="Z294" s="402"/>
    </row>
    <row r="295" spans="1:26" ht="12.75" customHeight="1">
      <c r="A295" s="402"/>
      <c r="B295" s="402"/>
      <c r="C295" s="402"/>
      <c r="D295" s="402"/>
      <c r="E295" s="402"/>
      <c r="F295" s="402"/>
      <c r="G295" s="402"/>
      <c r="H295" s="402"/>
      <c r="I295" s="402"/>
      <c r="J295" s="402"/>
      <c r="K295" s="402"/>
      <c r="L295" s="402"/>
      <c r="M295" s="402"/>
      <c r="N295" s="402"/>
      <c r="O295" s="402"/>
      <c r="P295" s="402"/>
      <c r="Q295" s="402"/>
      <c r="R295" s="402"/>
      <c r="S295" s="402"/>
      <c r="T295" s="402"/>
      <c r="U295" s="402"/>
      <c r="V295" s="402"/>
      <c r="W295" s="402"/>
      <c r="X295" s="402"/>
      <c r="Y295" s="402"/>
      <c r="Z295" s="402"/>
    </row>
    <row r="296" spans="1:26" ht="12.75" customHeight="1">
      <c r="A296" s="402"/>
      <c r="B296" s="402"/>
      <c r="C296" s="402"/>
      <c r="D296" s="402"/>
      <c r="E296" s="402"/>
      <c r="F296" s="402"/>
      <c r="G296" s="402"/>
      <c r="H296" s="402"/>
      <c r="I296" s="402"/>
      <c r="J296" s="402"/>
      <c r="K296" s="402"/>
      <c r="L296" s="402"/>
      <c r="M296" s="402"/>
      <c r="N296" s="402"/>
      <c r="O296" s="402"/>
      <c r="P296" s="402"/>
      <c r="Q296" s="402"/>
      <c r="R296" s="402"/>
      <c r="S296" s="402"/>
      <c r="T296" s="402"/>
      <c r="U296" s="402"/>
      <c r="V296" s="402"/>
      <c r="W296" s="402"/>
      <c r="X296" s="402"/>
      <c r="Y296" s="402"/>
      <c r="Z296" s="402"/>
    </row>
    <row r="297" spans="1:26" ht="12.75" customHeight="1">
      <c r="A297" s="402"/>
      <c r="B297" s="402"/>
      <c r="C297" s="402"/>
      <c r="D297" s="402"/>
      <c r="E297" s="402"/>
      <c r="F297" s="402"/>
      <c r="G297" s="402"/>
      <c r="H297" s="402"/>
      <c r="I297" s="402"/>
      <c r="J297" s="402"/>
      <c r="K297" s="402"/>
      <c r="L297" s="402"/>
      <c r="M297" s="402"/>
      <c r="N297" s="402"/>
      <c r="O297" s="402"/>
      <c r="P297" s="402"/>
      <c r="Q297" s="402"/>
      <c r="R297" s="402"/>
      <c r="S297" s="402"/>
      <c r="T297" s="402"/>
      <c r="U297" s="402"/>
      <c r="V297" s="402"/>
      <c r="W297" s="402"/>
      <c r="X297" s="402"/>
      <c r="Y297" s="402"/>
      <c r="Z297" s="402"/>
    </row>
    <row r="298" spans="1:26" ht="12.75" customHeight="1">
      <c r="A298" s="402"/>
      <c r="B298" s="402"/>
      <c r="C298" s="402"/>
      <c r="D298" s="402"/>
      <c r="E298" s="402"/>
      <c r="F298" s="402"/>
      <c r="G298" s="402"/>
      <c r="H298" s="402"/>
      <c r="I298" s="402"/>
      <c r="J298" s="402"/>
      <c r="K298" s="402"/>
      <c r="L298" s="402"/>
      <c r="M298" s="402"/>
      <c r="N298" s="402"/>
      <c r="O298" s="402"/>
      <c r="P298" s="402"/>
      <c r="Q298" s="402"/>
      <c r="R298" s="402"/>
      <c r="S298" s="402"/>
      <c r="T298" s="402"/>
      <c r="U298" s="402"/>
      <c r="V298" s="402"/>
      <c r="W298" s="402"/>
      <c r="X298" s="402"/>
      <c r="Y298" s="402"/>
      <c r="Z298" s="402"/>
    </row>
    <row r="299" spans="1:26" ht="12.75" customHeight="1">
      <c r="A299" s="402"/>
      <c r="B299" s="402"/>
      <c r="C299" s="402"/>
      <c r="D299" s="402"/>
      <c r="E299" s="402"/>
      <c r="F299" s="402"/>
      <c r="G299" s="402"/>
      <c r="H299" s="402"/>
      <c r="I299" s="402"/>
      <c r="J299" s="402"/>
      <c r="K299" s="402"/>
      <c r="L299" s="402"/>
      <c r="M299" s="402"/>
      <c r="N299" s="402"/>
      <c r="O299" s="402"/>
      <c r="P299" s="402"/>
      <c r="Q299" s="402"/>
      <c r="R299" s="402"/>
      <c r="S299" s="402"/>
      <c r="T299" s="402"/>
      <c r="U299" s="402"/>
      <c r="V299" s="402"/>
      <c r="W299" s="402"/>
      <c r="X299" s="402"/>
      <c r="Y299" s="402"/>
      <c r="Z299" s="402"/>
    </row>
    <row r="300" spans="1:26" ht="12.75" customHeight="1">
      <c r="A300" s="402"/>
      <c r="B300" s="402"/>
      <c r="C300" s="402"/>
      <c r="D300" s="402"/>
      <c r="E300" s="402"/>
      <c r="F300" s="402"/>
      <c r="G300" s="402"/>
      <c r="H300" s="402"/>
      <c r="I300" s="402"/>
      <c r="J300" s="402"/>
      <c r="K300" s="402"/>
      <c r="L300" s="402"/>
      <c r="M300" s="402"/>
      <c r="N300" s="402"/>
      <c r="O300" s="402"/>
      <c r="P300" s="402"/>
      <c r="Q300" s="402"/>
      <c r="R300" s="402"/>
      <c r="S300" s="402"/>
      <c r="T300" s="402"/>
      <c r="U300" s="402"/>
      <c r="V300" s="402"/>
      <c r="W300" s="402"/>
      <c r="X300" s="402"/>
      <c r="Y300" s="402"/>
      <c r="Z300" s="402"/>
    </row>
    <row r="301" spans="1:26" ht="12.75" customHeight="1">
      <c r="A301" s="402"/>
      <c r="B301" s="402"/>
      <c r="C301" s="402"/>
      <c r="D301" s="402"/>
      <c r="E301" s="402"/>
      <c r="F301" s="402"/>
      <c r="G301" s="402"/>
      <c r="H301" s="402"/>
      <c r="I301" s="402"/>
      <c r="J301" s="402"/>
      <c r="K301" s="402"/>
      <c r="L301" s="402"/>
      <c r="M301" s="402"/>
      <c r="N301" s="402"/>
      <c r="O301" s="402"/>
      <c r="P301" s="402"/>
      <c r="Q301" s="402"/>
      <c r="R301" s="402"/>
      <c r="S301" s="402"/>
      <c r="T301" s="402"/>
      <c r="U301" s="402"/>
      <c r="V301" s="402"/>
      <c r="W301" s="402"/>
      <c r="X301" s="402"/>
      <c r="Y301" s="402"/>
      <c r="Z301" s="402"/>
    </row>
    <row r="302" spans="1:26" ht="12.75" customHeight="1">
      <c r="A302" s="402"/>
      <c r="B302" s="402"/>
      <c r="C302" s="402"/>
      <c r="D302" s="402"/>
      <c r="E302" s="402"/>
      <c r="F302" s="402"/>
      <c r="G302" s="402"/>
      <c r="H302" s="402"/>
      <c r="I302" s="402"/>
      <c r="J302" s="402"/>
      <c r="K302" s="402"/>
      <c r="L302" s="402"/>
      <c r="M302" s="402"/>
      <c r="N302" s="402"/>
      <c r="O302" s="402"/>
      <c r="P302" s="402"/>
      <c r="Q302" s="402"/>
      <c r="R302" s="402"/>
      <c r="S302" s="402"/>
      <c r="T302" s="402"/>
      <c r="U302" s="402"/>
      <c r="V302" s="402"/>
      <c r="W302" s="402"/>
      <c r="X302" s="402"/>
      <c r="Y302" s="402"/>
      <c r="Z302" s="402"/>
    </row>
    <row r="303" spans="1:26" ht="12.75" customHeight="1">
      <c r="A303" s="402"/>
      <c r="B303" s="402"/>
      <c r="C303" s="402"/>
      <c r="D303" s="402"/>
      <c r="E303" s="402"/>
      <c r="F303" s="402"/>
      <c r="G303" s="402"/>
      <c r="H303" s="402"/>
      <c r="I303" s="402"/>
      <c r="J303" s="402"/>
      <c r="K303" s="402"/>
      <c r="L303" s="402"/>
      <c r="M303" s="402"/>
      <c r="N303" s="402"/>
      <c r="O303" s="402"/>
      <c r="P303" s="402"/>
      <c r="Q303" s="402"/>
      <c r="R303" s="402"/>
      <c r="S303" s="402"/>
      <c r="T303" s="402"/>
      <c r="U303" s="402"/>
      <c r="V303" s="402"/>
      <c r="W303" s="402"/>
      <c r="X303" s="402"/>
      <c r="Y303" s="402"/>
      <c r="Z303" s="402"/>
    </row>
    <row r="304" spans="1:26" ht="12.75" customHeight="1">
      <c r="A304" s="402"/>
      <c r="B304" s="402"/>
      <c r="C304" s="402"/>
      <c r="D304" s="402"/>
      <c r="E304" s="402"/>
      <c r="F304" s="402"/>
      <c r="G304" s="402"/>
      <c r="H304" s="402"/>
      <c r="I304" s="402"/>
      <c r="J304" s="402"/>
      <c r="K304" s="402"/>
      <c r="L304" s="402"/>
      <c r="M304" s="402"/>
      <c r="N304" s="402"/>
      <c r="O304" s="402"/>
      <c r="P304" s="402"/>
      <c r="Q304" s="402"/>
      <c r="R304" s="402"/>
      <c r="S304" s="402"/>
      <c r="T304" s="402"/>
      <c r="U304" s="402"/>
      <c r="V304" s="402"/>
      <c r="W304" s="402"/>
      <c r="X304" s="402"/>
      <c r="Y304" s="402"/>
      <c r="Z304" s="402"/>
    </row>
    <row r="305" spans="1:26" ht="12.75" customHeight="1">
      <c r="A305" s="402"/>
      <c r="B305" s="402"/>
      <c r="C305" s="402"/>
      <c r="D305" s="402"/>
      <c r="E305" s="402"/>
      <c r="F305" s="402"/>
      <c r="G305" s="402"/>
      <c r="H305" s="402"/>
      <c r="I305" s="402"/>
      <c r="J305" s="402"/>
      <c r="K305" s="402"/>
      <c r="L305" s="402"/>
      <c r="M305" s="402"/>
      <c r="N305" s="402"/>
      <c r="O305" s="402"/>
      <c r="P305" s="402"/>
      <c r="Q305" s="402"/>
      <c r="R305" s="402"/>
      <c r="S305" s="402"/>
      <c r="T305" s="402"/>
      <c r="U305" s="402"/>
      <c r="V305" s="402"/>
      <c r="W305" s="402"/>
      <c r="X305" s="402"/>
      <c r="Y305" s="402"/>
      <c r="Z305" s="402"/>
    </row>
    <row r="306" spans="1:26" ht="12.75" customHeight="1">
      <c r="A306" s="402"/>
      <c r="B306" s="402"/>
      <c r="C306" s="402"/>
      <c r="D306" s="402"/>
      <c r="E306" s="402"/>
      <c r="F306" s="402"/>
      <c r="G306" s="402"/>
      <c r="H306" s="402"/>
      <c r="I306" s="402"/>
      <c r="J306" s="402"/>
      <c r="K306" s="402"/>
      <c r="L306" s="402"/>
      <c r="M306" s="402"/>
      <c r="N306" s="402"/>
      <c r="O306" s="402"/>
      <c r="P306" s="402"/>
      <c r="Q306" s="402"/>
      <c r="R306" s="402"/>
      <c r="S306" s="402"/>
      <c r="T306" s="402"/>
      <c r="U306" s="402"/>
      <c r="V306" s="402"/>
      <c r="W306" s="402"/>
      <c r="X306" s="402"/>
      <c r="Y306" s="402"/>
      <c r="Z306" s="402"/>
    </row>
    <row r="307" spans="1:26" ht="12.75" customHeight="1">
      <c r="A307" s="402"/>
      <c r="B307" s="402"/>
      <c r="C307" s="402"/>
      <c r="D307" s="402"/>
      <c r="E307" s="402"/>
      <c r="F307" s="402"/>
      <c r="G307" s="402"/>
      <c r="H307" s="402"/>
      <c r="I307" s="402"/>
      <c r="J307" s="402"/>
      <c r="K307" s="402"/>
      <c r="L307" s="402"/>
      <c r="M307" s="402"/>
      <c r="N307" s="402"/>
      <c r="O307" s="402"/>
      <c r="P307" s="402"/>
      <c r="Q307" s="402"/>
      <c r="R307" s="402"/>
      <c r="S307" s="402"/>
      <c r="T307" s="402"/>
      <c r="U307" s="402"/>
      <c r="V307" s="402"/>
      <c r="W307" s="402"/>
      <c r="X307" s="402"/>
      <c r="Y307" s="402"/>
      <c r="Z307" s="402"/>
    </row>
    <row r="308" spans="1:26" ht="12.75" customHeight="1">
      <c r="A308" s="402"/>
      <c r="B308" s="402"/>
      <c r="C308" s="402"/>
      <c r="D308" s="402"/>
      <c r="E308" s="402"/>
      <c r="F308" s="402"/>
      <c r="G308" s="402"/>
      <c r="H308" s="402"/>
      <c r="I308" s="402"/>
      <c r="J308" s="402"/>
      <c r="K308" s="402"/>
      <c r="L308" s="402"/>
      <c r="M308" s="402"/>
      <c r="N308" s="402"/>
      <c r="O308" s="402"/>
      <c r="P308" s="402"/>
      <c r="Q308" s="402"/>
      <c r="R308" s="402"/>
      <c r="S308" s="402"/>
      <c r="T308" s="402"/>
      <c r="U308" s="402"/>
      <c r="V308" s="402"/>
      <c r="W308" s="402"/>
      <c r="X308" s="402"/>
      <c r="Y308" s="402"/>
      <c r="Z308" s="402"/>
    </row>
    <row r="309" spans="1:26" ht="12.75" customHeight="1">
      <c r="A309" s="402"/>
      <c r="B309" s="402"/>
      <c r="C309" s="402"/>
      <c r="D309" s="402"/>
      <c r="E309" s="402"/>
      <c r="F309" s="402"/>
      <c r="G309" s="402"/>
      <c r="H309" s="402"/>
      <c r="I309" s="402"/>
      <c r="J309" s="402"/>
      <c r="K309" s="402"/>
      <c r="L309" s="402"/>
      <c r="M309" s="402"/>
      <c r="N309" s="402"/>
      <c r="O309" s="402"/>
      <c r="P309" s="402"/>
      <c r="Q309" s="402"/>
      <c r="R309" s="402"/>
      <c r="S309" s="402"/>
      <c r="T309" s="402"/>
      <c r="U309" s="402"/>
      <c r="V309" s="402"/>
      <c r="W309" s="402"/>
      <c r="X309" s="402"/>
      <c r="Y309" s="402"/>
      <c r="Z309" s="402"/>
    </row>
    <row r="310" spans="1:26" ht="12.75" customHeight="1">
      <c r="A310" s="402"/>
      <c r="B310" s="402"/>
      <c r="C310" s="402"/>
      <c r="D310" s="402"/>
      <c r="E310" s="402"/>
      <c r="F310" s="402"/>
      <c r="G310" s="402"/>
      <c r="H310" s="402"/>
      <c r="I310" s="402"/>
      <c r="J310" s="402"/>
      <c r="K310" s="402"/>
      <c r="L310" s="402"/>
      <c r="M310" s="402"/>
      <c r="N310" s="402"/>
      <c r="O310" s="402"/>
      <c r="P310" s="402"/>
      <c r="Q310" s="402"/>
      <c r="R310" s="402"/>
      <c r="S310" s="402"/>
      <c r="T310" s="402"/>
      <c r="U310" s="402"/>
      <c r="V310" s="402"/>
      <c r="W310" s="402"/>
      <c r="X310" s="402"/>
      <c r="Y310" s="402"/>
      <c r="Z310" s="402"/>
    </row>
    <row r="311" spans="1:26" ht="12.75" customHeight="1">
      <c r="A311" s="402"/>
      <c r="B311" s="402"/>
      <c r="C311" s="402"/>
      <c r="D311" s="402"/>
      <c r="E311" s="402"/>
      <c r="F311" s="402"/>
      <c r="G311" s="402"/>
      <c r="H311" s="402"/>
      <c r="I311" s="402"/>
      <c r="J311" s="402"/>
      <c r="K311" s="402"/>
      <c r="L311" s="402"/>
      <c r="M311" s="402"/>
      <c r="N311" s="402"/>
      <c r="O311" s="402"/>
      <c r="P311" s="402"/>
      <c r="Q311" s="402"/>
      <c r="R311" s="402"/>
      <c r="S311" s="402"/>
      <c r="T311" s="402"/>
      <c r="U311" s="402"/>
      <c r="V311" s="402"/>
      <c r="W311" s="402"/>
      <c r="X311" s="402"/>
      <c r="Y311" s="402"/>
      <c r="Z311" s="402"/>
    </row>
    <row r="312" spans="1:26" ht="12.75" customHeight="1">
      <c r="A312" s="402"/>
      <c r="B312" s="402"/>
      <c r="C312" s="402"/>
      <c r="D312" s="402"/>
      <c r="E312" s="402"/>
      <c r="F312" s="402"/>
      <c r="G312" s="402"/>
      <c r="H312" s="402"/>
      <c r="I312" s="402"/>
      <c r="J312" s="402"/>
      <c r="K312" s="402"/>
      <c r="L312" s="402"/>
      <c r="M312" s="402"/>
      <c r="N312" s="402"/>
      <c r="O312" s="402"/>
      <c r="P312" s="402"/>
      <c r="Q312" s="402"/>
      <c r="R312" s="402"/>
      <c r="S312" s="402"/>
      <c r="T312" s="402"/>
      <c r="U312" s="402"/>
      <c r="V312" s="402"/>
      <c r="W312" s="402"/>
      <c r="X312" s="402"/>
      <c r="Y312" s="402"/>
      <c r="Z312" s="402"/>
    </row>
    <row r="313" spans="1:26" ht="12.75" customHeight="1">
      <c r="A313" s="402"/>
      <c r="B313" s="402"/>
      <c r="C313" s="402"/>
      <c r="D313" s="402"/>
      <c r="E313" s="402"/>
      <c r="F313" s="402"/>
      <c r="G313" s="402"/>
      <c r="H313" s="402"/>
      <c r="I313" s="402"/>
      <c r="J313" s="402"/>
      <c r="K313" s="402"/>
      <c r="L313" s="402"/>
      <c r="M313" s="402"/>
      <c r="N313" s="402"/>
      <c r="O313" s="402"/>
      <c r="P313" s="402"/>
      <c r="Q313" s="402"/>
      <c r="R313" s="402"/>
      <c r="S313" s="402"/>
      <c r="T313" s="402"/>
      <c r="U313" s="402"/>
      <c r="V313" s="402"/>
      <c r="W313" s="402"/>
      <c r="X313" s="402"/>
      <c r="Y313" s="402"/>
      <c r="Z313" s="402"/>
    </row>
    <row r="314" spans="1:26" ht="12.75" customHeight="1">
      <c r="A314" s="402"/>
      <c r="B314" s="402"/>
      <c r="C314" s="402"/>
      <c r="D314" s="402"/>
      <c r="E314" s="402"/>
      <c r="F314" s="402"/>
      <c r="G314" s="402"/>
      <c r="H314" s="402"/>
      <c r="I314" s="402"/>
      <c r="J314" s="402"/>
      <c r="K314" s="402"/>
      <c r="L314" s="402"/>
      <c r="M314" s="402"/>
      <c r="N314" s="402"/>
      <c r="O314" s="402"/>
      <c r="P314" s="402"/>
      <c r="Q314" s="402"/>
      <c r="R314" s="402"/>
      <c r="S314" s="402"/>
      <c r="T314" s="402"/>
      <c r="U314" s="402"/>
      <c r="V314" s="402"/>
      <c r="W314" s="402"/>
      <c r="X314" s="402"/>
      <c r="Y314" s="402"/>
      <c r="Z314" s="402"/>
    </row>
    <row r="315" spans="1:26" ht="12.75" customHeight="1">
      <c r="A315" s="402"/>
      <c r="B315" s="402"/>
      <c r="C315" s="402"/>
      <c r="D315" s="402"/>
      <c r="E315" s="402"/>
      <c r="F315" s="402"/>
      <c r="G315" s="402"/>
      <c r="H315" s="402"/>
      <c r="I315" s="402"/>
      <c r="J315" s="402"/>
      <c r="K315" s="402"/>
      <c r="L315" s="402"/>
      <c r="M315" s="402"/>
      <c r="N315" s="402"/>
      <c r="O315" s="402"/>
      <c r="P315" s="402"/>
      <c r="Q315" s="402"/>
      <c r="R315" s="402"/>
      <c r="S315" s="402"/>
      <c r="T315" s="402"/>
      <c r="U315" s="402"/>
      <c r="V315" s="402"/>
      <c r="W315" s="402"/>
      <c r="X315" s="402"/>
      <c r="Y315" s="402"/>
      <c r="Z315" s="402"/>
    </row>
    <row r="316" spans="1:26" ht="12.75" customHeight="1">
      <c r="A316" s="402"/>
      <c r="B316" s="402"/>
      <c r="C316" s="402"/>
      <c r="D316" s="402"/>
      <c r="E316" s="402"/>
      <c r="F316" s="402"/>
      <c r="G316" s="402"/>
      <c r="H316" s="402"/>
      <c r="I316" s="402"/>
      <c r="J316" s="402"/>
      <c r="K316" s="402"/>
      <c r="L316" s="402"/>
      <c r="M316" s="402"/>
      <c r="N316" s="402"/>
      <c r="O316" s="402"/>
      <c r="P316" s="402"/>
      <c r="Q316" s="402"/>
      <c r="R316" s="402"/>
      <c r="S316" s="402"/>
      <c r="T316" s="402"/>
      <c r="U316" s="402"/>
      <c r="V316" s="402"/>
      <c r="W316" s="402"/>
      <c r="X316" s="402"/>
      <c r="Y316" s="402"/>
      <c r="Z316" s="402"/>
    </row>
    <row r="317" spans="1:26" ht="12.75" customHeight="1">
      <c r="A317" s="402"/>
      <c r="B317" s="402"/>
      <c r="C317" s="402"/>
      <c r="D317" s="402"/>
      <c r="E317" s="402"/>
      <c r="F317" s="402"/>
      <c r="G317" s="402"/>
      <c r="H317" s="402"/>
      <c r="I317" s="402"/>
      <c r="J317" s="402"/>
      <c r="K317" s="402"/>
      <c r="L317" s="402"/>
      <c r="M317" s="402"/>
      <c r="N317" s="402"/>
      <c r="O317" s="402"/>
      <c r="P317" s="402"/>
      <c r="Q317" s="402"/>
      <c r="R317" s="402"/>
      <c r="S317" s="402"/>
      <c r="T317" s="402"/>
      <c r="U317" s="402"/>
      <c r="V317" s="402"/>
      <c r="W317" s="402"/>
      <c r="X317" s="402"/>
      <c r="Y317" s="402"/>
      <c r="Z317" s="402"/>
    </row>
    <row r="318" spans="1:26" ht="12.75" customHeight="1">
      <c r="A318" s="402"/>
      <c r="B318" s="402"/>
      <c r="C318" s="402"/>
      <c r="D318" s="402"/>
      <c r="E318" s="402"/>
      <c r="F318" s="402"/>
      <c r="G318" s="402"/>
      <c r="H318" s="402"/>
      <c r="I318" s="402"/>
      <c r="J318" s="402"/>
      <c r="K318" s="402"/>
      <c r="L318" s="402"/>
      <c r="M318" s="402"/>
      <c r="N318" s="402"/>
      <c r="O318" s="402"/>
      <c r="P318" s="402"/>
      <c r="Q318" s="402"/>
      <c r="R318" s="402"/>
      <c r="S318" s="402"/>
      <c r="T318" s="402"/>
      <c r="U318" s="402"/>
      <c r="V318" s="402"/>
      <c r="W318" s="402"/>
      <c r="X318" s="402"/>
      <c r="Y318" s="402"/>
      <c r="Z318" s="402"/>
    </row>
    <row r="319" spans="1:26" ht="12.75" customHeight="1">
      <c r="A319" s="402"/>
      <c r="B319" s="402"/>
      <c r="C319" s="402"/>
      <c r="D319" s="402"/>
      <c r="E319" s="402"/>
      <c r="F319" s="402"/>
      <c r="G319" s="402"/>
      <c r="H319" s="402"/>
      <c r="I319" s="402"/>
      <c r="J319" s="402"/>
      <c r="K319" s="402"/>
      <c r="L319" s="402"/>
      <c r="M319" s="402"/>
      <c r="N319" s="402"/>
      <c r="O319" s="402"/>
      <c r="P319" s="402"/>
      <c r="Q319" s="402"/>
      <c r="R319" s="402"/>
      <c r="S319" s="402"/>
      <c r="T319" s="402"/>
      <c r="U319" s="402"/>
      <c r="V319" s="402"/>
      <c r="W319" s="402"/>
      <c r="X319" s="402"/>
      <c r="Y319" s="402"/>
      <c r="Z319" s="402"/>
    </row>
    <row r="320" spans="1:26" ht="12.75" customHeight="1">
      <c r="A320" s="402"/>
      <c r="B320" s="402"/>
      <c r="C320" s="402"/>
      <c r="D320" s="402"/>
      <c r="E320" s="402"/>
      <c r="F320" s="402"/>
      <c r="G320" s="402"/>
      <c r="H320" s="402"/>
      <c r="I320" s="402"/>
      <c r="J320" s="402"/>
      <c r="K320" s="402"/>
      <c r="L320" s="402"/>
      <c r="M320" s="402"/>
      <c r="N320" s="402"/>
      <c r="O320" s="402"/>
      <c r="P320" s="402"/>
      <c r="Q320" s="402"/>
      <c r="R320" s="402"/>
      <c r="S320" s="402"/>
      <c r="T320" s="402"/>
      <c r="U320" s="402"/>
      <c r="V320" s="402"/>
      <c r="W320" s="402"/>
      <c r="X320" s="402"/>
      <c r="Y320" s="402"/>
      <c r="Z320" s="402"/>
    </row>
    <row r="321" spans="1:26" ht="12.75" customHeight="1">
      <c r="A321" s="402"/>
      <c r="B321" s="402"/>
      <c r="C321" s="402"/>
      <c r="D321" s="402"/>
      <c r="E321" s="402"/>
      <c r="F321" s="402"/>
      <c r="G321" s="402"/>
      <c r="H321" s="402"/>
      <c r="I321" s="402"/>
      <c r="J321" s="402"/>
      <c r="K321" s="402"/>
      <c r="L321" s="402"/>
      <c r="M321" s="402"/>
      <c r="N321" s="402"/>
      <c r="O321" s="402"/>
      <c r="P321" s="402"/>
      <c r="Q321" s="402"/>
      <c r="R321" s="402"/>
      <c r="S321" s="402"/>
      <c r="T321" s="402"/>
      <c r="U321" s="402"/>
      <c r="V321" s="402"/>
      <c r="W321" s="402"/>
      <c r="X321" s="402"/>
      <c r="Y321" s="402"/>
      <c r="Z321" s="402"/>
    </row>
    <row r="322" spans="1:26" ht="12.75" customHeight="1">
      <c r="A322" s="402"/>
      <c r="B322" s="402"/>
      <c r="C322" s="402"/>
      <c r="D322" s="402"/>
      <c r="E322" s="402"/>
      <c r="F322" s="402"/>
      <c r="G322" s="402"/>
      <c r="H322" s="402"/>
      <c r="I322" s="402"/>
      <c r="J322" s="402"/>
      <c r="K322" s="402"/>
      <c r="L322" s="402"/>
      <c r="M322" s="402"/>
      <c r="N322" s="402"/>
      <c r="O322" s="402"/>
      <c r="P322" s="402"/>
      <c r="Q322" s="402"/>
      <c r="R322" s="402"/>
      <c r="S322" s="402"/>
      <c r="T322" s="402"/>
      <c r="U322" s="402"/>
      <c r="V322" s="402"/>
      <c r="W322" s="402"/>
      <c r="X322" s="402"/>
      <c r="Y322" s="402"/>
      <c r="Z322" s="402"/>
    </row>
    <row r="323" spans="1:26" ht="12.75" customHeight="1">
      <c r="A323" s="402"/>
      <c r="B323" s="402"/>
      <c r="C323" s="402"/>
      <c r="D323" s="402"/>
      <c r="E323" s="402"/>
      <c r="F323" s="402"/>
      <c r="G323" s="402"/>
      <c r="H323" s="402"/>
      <c r="I323" s="402"/>
      <c r="J323" s="402"/>
      <c r="K323" s="402"/>
      <c r="L323" s="402"/>
      <c r="M323" s="402"/>
      <c r="N323" s="402"/>
      <c r="O323" s="402"/>
      <c r="P323" s="402"/>
      <c r="Q323" s="402"/>
      <c r="R323" s="402"/>
      <c r="S323" s="402"/>
      <c r="T323" s="402"/>
      <c r="U323" s="402"/>
      <c r="V323" s="402"/>
      <c r="W323" s="402"/>
      <c r="X323" s="402"/>
      <c r="Y323" s="402"/>
      <c r="Z323" s="402"/>
    </row>
    <row r="324" spans="1:26" ht="12.75" customHeight="1">
      <c r="A324" s="402"/>
      <c r="B324" s="402"/>
      <c r="C324" s="402"/>
      <c r="D324" s="402"/>
      <c r="E324" s="402"/>
      <c r="F324" s="402"/>
      <c r="G324" s="402"/>
      <c r="H324" s="402"/>
      <c r="I324" s="402"/>
      <c r="J324" s="402"/>
      <c r="K324" s="402"/>
      <c r="L324" s="402"/>
      <c r="M324" s="402"/>
      <c r="N324" s="402"/>
      <c r="O324" s="402"/>
      <c r="P324" s="402"/>
      <c r="Q324" s="402"/>
      <c r="R324" s="402"/>
      <c r="S324" s="402"/>
      <c r="T324" s="402"/>
      <c r="U324" s="402"/>
      <c r="V324" s="402"/>
      <c r="W324" s="402"/>
      <c r="X324" s="402"/>
      <c r="Y324" s="402"/>
      <c r="Z324" s="402"/>
    </row>
    <row r="325" spans="1:26" ht="12.75" customHeight="1">
      <c r="A325" s="402"/>
      <c r="B325" s="402"/>
      <c r="C325" s="402"/>
      <c r="D325" s="402"/>
      <c r="E325" s="402"/>
      <c r="F325" s="402"/>
      <c r="G325" s="402"/>
      <c r="H325" s="402"/>
      <c r="I325" s="402"/>
      <c r="J325" s="402"/>
      <c r="K325" s="402"/>
      <c r="L325" s="402"/>
      <c r="M325" s="402"/>
      <c r="N325" s="402"/>
      <c r="O325" s="402"/>
      <c r="P325" s="402"/>
      <c r="Q325" s="402"/>
      <c r="R325" s="402"/>
      <c r="S325" s="402"/>
      <c r="T325" s="402"/>
      <c r="U325" s="402"/>
      <c r="V325" s="402"/>
      <c r="W325" s="402"/>
      <c r="X325" s="402"/>
      <c r="Y325" s="402"/>
      <c r="Z325" s="402"/>
    </row>
    <row r="326" spans="1:26" ht="12.75" customHeight="1">
      <c r="A326" s="402"/>
      <c r="B326" s="402"/>
      <c r="C326" s="402"/>
      <c r="D326" s="402"/>
      <c r="E326" s="402"/>
      <c r="F326" s="402"/>
      <c r="G326" s="402"/>
      <c r="H326" s="402"/>
      <c r="I326" s="402"/>
      <c r="J326" s="402"/>
      <c r="K326" s="402"/>
      <c r="L326" s="402"/>
      <c r="M326" s="402"/>
      <c r="N326" s="402"/>
      <c r="O326" s="402"/>
      <c r="P326" s="402"/>
      <c r="Q326" s="402"/>
      <c r="R326" s="402"/>
      <c r="S326" s="402"/>
      <c r="T326" s="402"/>
      <c r="U326" s="402"/>
      <c r="V326" s="402"/>
      <c r="W326" s="402"/>
      <c r="X326" s="402"/>
      <c r="Y326" s="402"/>
      <c r="Z326" s="402"/>
    </row>
    <row r="327" spans="1:26" ht="12.75" customHeight="1">
      <c r="A327" s="402"/>
      <c r="B327" s="402"/>
      <c r="C327" s="402"/>
      <c r="D327" s="402"/>
      <c r="E327" s="402"/>
      <c r="F327" s="402"/>
      <c r="G327" s="402"/>
      <c r="H327" s="402"/>
      <c r="I327" s="402"/>
      <c r="J327" s="402"/>
      <c r="K327" s="402"/>
      <c r="L327" s="402"/>
      <c r="M327" s="402"/>
      <c r="N327" s="402"/>
      <c r="O327" s="402"/>
      <c r="P327" s="402"/>
      <c r="Q327" s="402"/>
      <c r="R327" s="402"/>
      <c r="S327" s="402"/>
      <c r="T327" s="402"/>
      <c r="U327" s="402"/>
      <c r="V327" s="402"/>
      <c r="W327" s="402"/>
      <c r="X327" s="402"/>
      <c r="Y327" s="402"/>
      <c r="Z327" s="402"/>
    </row>
    <row r="328" spans="1:26" ht="12.75" customHeight="1">
      <c r="A328" s="402"/>
      <c r="B328" s="402"/>
      <c r="C328" s="402"/>
      <c r="D328" s="402"/>
      <c r="E328" s="402"/>
      <c r="F328" s="402"/>
      <c r="G328" s="402"/>
      <c r="H328" s="402"/>
      <c r="I328" s="402"/>
      <c r="J328" s="402"/>
      <c r="K328" s="402"/>
      <c r="L328" s="402"/>
      <c r="M328" s="402"/>
      <c r="N328" s="402"/>
      <c r="O328" s="402"/>
      <c r="P328" s="402"/>
      <c r="Q328" s="402"/>
      <c r="R328" s="402"/>
      <c r="S328" s="402"/>
      <c r="T328" s="402"/>
      <c r="U328" s="402"/>
      <c r="V328" s="402"/>
      <c r="W328" s="402"/>
      <c r="X328" s="402"/>
      <c r="Y328" s="402"/>
      <c r="Z328" s="402"/>
    </row>
    <row r="329" spans="1:26" ht="12.75" customHeight="1">
      <c r="A329" s="402"/>
      <c r="B329" s="402"/>
      <c r="C329" s="402"/>
      <c r="D329" s="402"/>
      <c r="E329" s="402"/>
      <c r="F329" s="402"/>
      <c r="G329" s="402"/>
      <c r="H329" s="402"/>
      <c r="I329" s="402"/>
      <c r="J329" s="402"/>
      <c r="K329" s="402"/>
      <c r="L329" s="402"/>
      <c r="M329" s="402"/>
      <c r="N329" s="402"/>
      <c r="O329" s="402"/>
      <c r="P329" s="402"/>
      <c r="Q329" s="402"/>
      <c r="R329" s="402"/>
      <c r="S329" s="402"/>
      <c r="T329" s="402"/>
      <c r="U329" s="402"/>
      <c r="V329" s="402"/>
      <c r="W329" s="402"/>
      <c r="X329" s="402"/>
      <c r="Y329" s="402"/>
      <c r="Z329" s="402"/>
    </row>
    <row r="330" spans="1:26" ht="12.75" customHeight="1">
      <c r="A330" s="402"/>
      <c r="B330" s="402"/>
      <c r="C330" s="402"/>
      <c r="D330" s="402"/>
      <c r="E330" s="402"/>
      <c r="F330" s="402"/>
      <c r="G330" s="402"/>
      <c r="H330" s="402"/>
      <c r="I330" s="402"/>
      <c r="J330" s="402"/>
      <c r="K330" s="402"/>
      <c r="L330" s="402"/>
      <c r="M330" s="402"/>
      <c r="N330" s="402"/>
      <c r="O330" s="402"/>
      <c r="P330" s="402"/>
      <c r="Q330" s="402"/>
      <c r="R330" s="402"/>
      <c r="S330" s="402"/>
      <c r="T330" s="402"/>
      <c r="U330" s="402"/>
      <c r="V330" s="402"/>
      <c r="W330" s="402"/>
      <c r="X330" s="402"/>
      <c r="Y330" s="402"/>
      <c r="Z330" s="402"/>
    </row>
    <row r="331" spans="1:26" ht="12.75" customHeight="1">
      <c r="A331" s="402"/>
      <c r="B331" s="402"/>
      <c r="C331" s="402"/>
      <c r="D331" s="402"/>
      <c r="E331" s="402"/>
      <c r="F331" s="402"/>
      <c r="G331" s="402"/>
      <c r="H331" s="402"/>
      <c r="I331" s="402"/>
      <c r="J331" s="402"/>
      <c r="K331" s="402"/>
      <c r="L331" s="402"/>
      <c r="M331" s="402"/>
      <c r="N331" s="402"/>
      <c r="O331" s="402"/>
      <c r="P331" s="402"/>
      <c r="Q331" s="402"/>
      <c r="R331" s="402"/>
      <c r="S331" s="402"/>
      <c r="T331" s="402"/>
      <c r="U331" s="402"/>
      <c r="V331" s="402"/>
      <c r="W331" s="402"/>
      <c r="X331" s="402"/>
      <c r="Y331" s="402"/>
      <c r="Z331" s="402"/>
    </row>
    <row r="332" spans="1:26" ht="12.75" customHeight="1">
      <c r="A332" s="402"/>
      <c r="B332" s="402"/>
      <c r="C332" s="402"/>
      <c r="D332" s="402"/>
      <c r="E332" s="402"/>
      <c r="F332" s="402"/>
      <c r="G332" s="402"/>
      <c r="H332" s="402"/>
      <c r="I332" s="402"/>
      <c r="J332" s="402"/>
      <c r="K332" s="402"/>
      <c r="L332" s="402"/>
      <c r="M332" s="402"/>
      <c r="N332" s="402"/>
      <c r="O332" s="402"/>
      <c r="P332" s="402"/>
      <c r="Q332" s="402"/>
      <c r="R332" s="402"/>
      <c r="S332" s="402"/>
      <c r="T332" s="402"/>
      <c r="U332" s="402"/>
      <c r="V332" s="402"/>
      <c r="W332" s="402"/>
      <c r="X332" s="402"/>
      <c r="Y332" s="402"/>
      <c r="Z332" s="402"/>
    </row>
    <row r="333" spans="1:26" ht="12.75" customHeight="1">
      <c r="A333" s="402"/>
      <c r="B333" s="402"/>
      <c r="C333" s="402"/>
      <c r="D333" s="402"/>
      <c r="E333" s="402"/>
      <c r="F333" s="402"/>
      <c r="G333" s="402"/>
      <c r="H333" s="402"/>
      <c r="I333" s="402"/>
      <c r="J333" s="402"/>
      <c r="K333" s="402"/>
      <c r="L333" s="402"/>
      <c r="M333" s="402"/>
      <c r="N333" s="402"/>
      <c r="O333" s="402"/>
      <c r="P333" s="402"/>
      <c r="Q333" s="402"/>
      <c r="R333" s="402"/>
      <c r="S333" s="402"/>
      <c r="T333" s="402"/>
      <c r="U333" s="402"/>
      <c r="V333" s="402"/>
      <c r="W333" s="402"/>
      <c r="X333" s="402"/>
      <c r="Y333" s="402"/>
      <c r="Z333" s="402"/>
    </row>
    <row r="334" spans="1:26" ht="12.75" customHeight="1">
      <c r="A334" s="402"/>
      <c r="B334" s="402"/>
      <c r="C334" s="402"/>
      <c r="D334" s="402"/>
      <c r="E334" s="402"/>
      <c r="F334" s="402"/>
      <c r="G334" s="402"/>
      <c r="H334" s="402"/>
      <c r="I334" s="402"/>
      <c r="J334" s="402"/>
      <c r="K334" s="402"/>
      <c r="L334" s="402"/>
      <c r="M334" s="402"/>
      <c r="N334" s="402"/>
      <c r="O334" s="402"/>
      <c r="P334" s="402"/>
      <c r="Q334" s="402"/>
      <c r="R334" s="402"/>
      <c r="S334" s="402"/>
      <c r="T334" s="402"/>
      <c r="U334" s="402"/>
      <c r="V334" s="402"/>
      <c r="W334" s="402"/>
      <c r="X334" s="402"/>
      <c r="Y334" s="402"/>
      <c r="Z334" s="402"/>
    </row>
    <row r="335" spans="1:26" ht="12.75" customHeight="1">
      <c r="A335" s="402"/>
      <c r="B335" s="402"/>
      <c r="C335" s="402"/>
      <c r="D335" s="402"/>
      <c r="E335" s="402"/>
      <c r="F335" s="402"/>
      <c r="G335" s="402"/>
      <c r="H335" s="402"/>
      <c r="I335" s="402"/>
      <c r="J335" s="402"/>
      <c r="K335" s="402"/>
      <c r="L335" s="402"/>
      <c r="M335" s="402"/>
      <c r="N335" s="402"/>
      <c r="O335" s="402"/>
      <c r="P335" s="402"/>
      <c r="Q335" s="402"/>
      <c r="R335" s="402"/>
      <c r="S335" s="402"/>
      <c r="T335" s="402"/>
      <c r="U335" s="402"/>
      <c r="V335" s="402"/>
      <c r="W335" s="402"/>
      <c r="X335" s="402"/>
      <c r="Y335" s="402"/>
      <c r="Z335" s="402"/>
    </row>
    <row r="336" spans="1:26" ht="12.75" customHeight="1">
      <c r="A336" s="402"/>
      <c r="B336" s="402"/>
      <c r="C336" s="402"/>
      <c r="D336" s="402"/>
      <c r="E336" s="402"/>
      <c r="F336" s="402"/>
      <c r="G336" s="402"/>
      <c r="H336" s="402"/>
      <c r="I336" s="402"/>
      <c r="J336" s="402"/>
      <c r="K336" s="402"/>
      <c r="L336" s="402"/>
      <c r="M336" s="402"/>
      <c r="N336" s="402"/>
      <c r="O336" s="402"/>
      <c r="P336" s="402"/>
      <c r="Q336" s="402"/>
      <c r="R336" s="402"/>
      <c r="S336" s="402"/>
      <c r="T336" s="402"/>
      <c r="U336" s="402"/>
      <c r="V336" s="402"/>
      <c r="W336" s="402"/>
      <c r="X336" s="402"/>
      <c r="Y336" s="402"/>
      <c r="Z336" s="402"/>
    </row>
    <row r="337" spans="1:26" ht="12.75" customHeight="1">
      <c r="A337" s="402"/>
      <c r="B337" s="402"/>
      <c r="C337" s="402"/>
      <c r="D337" s="402"/>
      <c r="E337" s="402"/>
      <c r="F337" s="402"/>
      <c r="G337" s="402"/>
      <c r="H337" s="402"/>
      <c r="I337" s="402"/>
      <c r="J337" s="402"/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  <c r="Y337" s="402"/>
      <c r="Z337" s="402"/>
    </row>
    <row r="338" spans="1:26" ht="12.75" customHeight="1">
      <c r="A338" s="402"/>
      <c r="B338" s="402"/>
      <c r="C338" s="402"/>
      <c r="D338" s="402"/>
      <c r="E338" s="402"/>
      <c r="F338" s="402"/>
      <c r="G338" s="402"/>
      <c r="H338" s="402"/>
      <c r="I338" s="402"/>
      <c r="J338" s="402"/>
      <c r="K338" s="402"/>
      <c r="L338" s="402"/>
      <c r="M338" s="402"/>
      <c r="N338" s="402"/>
      <c r="O338" s="402"/>
      <c r="P338" s="402"/>
      <c r="Q338" s="402"/>
      <c r="R338" s="402"/>
      <c r="S338" s="402"/>
      <c r="T338" s="402"/>
      <c r="U338" s="402"/>
      <c r="V338" s="402"/>
      <c r="W338" s="402"/>
      <c r="X338" s="402"/>
      <c r="Y338" s="402"/>
      <c r="Z338" s="402"/>
    </row>
    <row r="339" spans="1:26" ht="12.75" customHeight="1">
      <c r="A339" s="402"/>
      <c r="B339" s="402"/>
      <c r="C339" s="402"/>
      <c r="D339" s="402"/>
      <c r="E339" s="402"/>
      <c r="F339" s="402"/>
      <c r="G339" s="402"/>
      <c r="H339" s="402"/>
      <c r="I339" s="402"/>
      <c r="J339" s="402"/>
      <c r="K339" s="402"/>
      <c r="L339" s="402"/>
      <c r="M339" s="402"/>
      <c r="N339" s="402"/>
      <c r="O339" s="402"/>
      <c r="P339" s="402"/>
      <c r="Q339" s="402"/>
      <c r="R339" s="402"/>
      <c r="S339" s="402"/>
      <c r="T339" s="402"/>
      <c r="U339" s="402"/>
      <c r="V339" s="402"/>
      <c r="W339" s="402"/>
      <c r="X339" s="402"/>
      <c r="Y339" s="402"/>
      <c r="Z339" s="402"/>
    </row>
    <row r="340" spans="1:26" ht="12.75" customHeight="1">
      <c r="A340" s="402"/>
      <c r="B340" s="402"/>
      <c r="C340" s="402"/>
      <c r="D340" s="402"/>
      <c r="E340" s="402"/>
      <c r="F340" s="402"/>
      <c r="G340" s="402"/>
      <c r="H340" s="402"/>
      <c r="I340" s="402"/>
      <c r="J340" s="402"/>
      <c r="K340" s="402"/>
      <c r="L340" s="402"/>
      <c r="M340" s="402"/>
      <c r="N340" s="402"/>
      <c r="O340" s="402"/>
      <c r="P340" s="402"/>
      <c r="Q340" s="402"/>
      <c r="R340" s="402"/>
      <c r="S340" s="402"/>
      <c r="T340" s="402"/>
      <c r="U340" s="402"/>
      <c r="V340" s="402"/>
      <c r="W340" s="402"/>
      <c r="X340" s="402"/>
      <c r="Y340" s="402"/>
      <c r="Z340" s="402"/>
    </row>
    <row r="341" spans="1:26" ht="12.75" customHeight="1">
      <c r="A341" s="402"/>
      <c r="B341" s="402"/>
      <c r="C341" s="402"/>
      <c r="D341" s="402"/>
      <c r="E341" s="402"/>
      <c r="F341" s="402"/>
      <c r="G341" s="402"/>
      <c r="H341" s="402"/>
      <c r="I341" s="402"/>
      <c r="J341" s="402"/>
      <c r="K341" s="402"/>
      <c r="L341" s="402"/>
      <c r="M341" s="402"/>
      <c r="N341" s="402"/>
      <c r="O341" s="402"/>
      <c r="P341" s="402"/>
      <c r="Q341" s="402"/>
      <c r="R341" s="402"/>
      <c r="S341" s="402"/>
      <c r="T341" s="402"/>
      <c r="U341" s="402"/>
      <c r="V341" s="402"/>
      <c r="W341" s="402"/>
      <c r="X341" s="402"/>
      <c r="Y341" s="402"/>
      <c r="Z341" s="402"/>
    </row>
    <row r="342" spans="1:26" ht="12.75" customHeight="1">
      <c r="A342" s="402"/>
      <c r="B342" s="402"/>
      <c r="C342" s="402"/>
      <c r="D342" s="402"/>
      <c r="E342" s="402"/>
      <c r="F342" s="402"/>
      <c r="G342" s="402"/>
      <c r="H342" s="402"/>
      <c r="I342" s="402"/>
      <c r="J342" s="402"/>
      <c r="K342" s="402"/>
      <c r="L342" s="402"/>
      <c r="M342" s="402"/>
      <c r="N342" s="402"/>
      <c r="O342" s="402"/>
      <c r="P342" s="402"/>
      <c r="Q342" s="402"/>
      <c r="R342" s="402"/>
      <c r="S342" s="402"/>
      <c r="T342" s="402"/>
      <c r="U342" s="402"/>
      <c r="V342" s="402"/>
      <c r="W342" s="402"/>
      <c r="X342" s="402"/>
      <c r="Y342" s="402"/>
      <c r="Z342" s="402"/>
    </row>
    <row r="343" spans="1:26" ht="12.75" customHeight="1">
      <c r="A343" s="402"/>
      <c r="B343" s="402"/>
      <c r="C343" s="402"/>
      <c r="D343" s="402"/>
      <c r="E343" s="402"/>
      <c r="F343" s="402"/>
      <c r="G343" s="402"/>
      <c r="H343" s="402"/>
      <c r="I343" s="402"/>
      <c r="J343" s="402"/>
      <c r="K343" s="402"/>
      <c r="L343" s="402"/>
      <c r="M343" s="402"/>
      <c r="N343" s="402"/>
      <c r="O343" s="402"/>
      <c r="P343" s="402"/>
      <c r="Q343" s="402"/>
      <c r="R343" s="402"/>
      <c r="S343" s="402"/>
      <c r="T343" s="402"/>
      <c r="U343" s="402"/>
      <c r="V343" s="402"/>
      <c r="W343" s="402"/>
      <c r="X343" s="402"/>
      <c r="Y343" s="402"/>
      <c r="Z343" s="402"/>
    </row>
    <row r="344" spans="1:26" ht="12.75" customHeight="1">
      <c r="A344" s="402"/>
      <c r="B344" s="402"/>
      <c r="C344" s="402"/>
      <c r="D344" s="402"/>
      <c r="E344" s="402"/>
      <c r="F344" s="402"/>
      <c r="G344" s="402"/>
      <c r="H344" s="402"/>
      <c r="I344" s="402"/>
      <c r="J344" s="402"/>
      <c r="K344" s="402"/>
      <c r="L344" s="402"/>
      <c r="M344" s="402"/>
      <c r="N344" s="402"/>
      <c r="O344" s="402"/>
      <c r="P344" s="402"/>
      <c r="Q344" s="402"/>
      <c r="R344" s="402"/>
      <c r="S344" s="402"/>
      <c r="T344" s="402"/>
      <c r="U344" s="402"/>
      <c r="V344" s="402"/>
      <c r="W344" s="402"/>
      <c r="X344" s="402"/>
      <c r="Y344" s="402"/>
      <c r="Z344" s="402"/>
    </row>
    <row r="345" spans="1:26" ht="12.75" customHeight="1">
      <c r="A345" s="402"/>
      <c r="B345" s="402"/>
      <c r="C345" s="402"/>
      <c r="D345" s="402"/>
      <c r="E345" s="402"/>
      <c r="F345" s="402"/>
      <c r="G345" s="402"/>
      <c r="H345" s="402"/>
      <c r="I345" s="402"/>
      <c r="J345" s="402"/>
      <c r="K345" s="402"/>
      <c r="L345" s="402"/>
      <c r="M345" s="402"/>
      <c r="N345" s="402"/>
      <c r="O345" s="402"/>
      <c r="P345" s="402"/>
      <c r="Q345" s="402"/>
      <c r="R345" s="402"/>
      <c r="S345" s="402"/>
      <c r="T345" s="402"/>
      <c r="U345" s="402"/>
      <c r="V345" s="402"/>
      <c r="W345" s="402"/>
      <c r="X345" s="402"/>
      <c r="Y345" s="402"/>
      <c r="Z345" s="402"/>
    </row>
    <row r="346" spans="1:26" ht="12.75" customHeight="1">
      <c r="A346" s="402"/>
      <c r="B346" s="402"/>
      <c r="C346" s="402"/>
      <c r="D346" s="402"/>
      <c r="E346" s="402"/>
      <c r="F346" s="402"/>
      <c r="G346" s="402"/>
      <c r="H346" s="402"/>
      <c r="I346" s="402"/>
      <c r="J346" s="402"/>
      <c r="K346" s="402"/>
      <c r="L346" s="402"/>
      <c r="M346" s="402"/>
      <c r="N346" s="402"/>
      <c r="O346" s="402"/>
      <c r="P346" s="402"/>
      <c r="Q346" s="402"/>
      <c r="R346" s="402"/>
      <c r="S346" s="402"/>
      <c r="T346" s="402"/>
      <c r="U346" s="402"/>
      <c r="V346" s="402"/>
      <c r="W346" s="402"/>
      <c r="X346" s="402"/>
      <c r="Y346" s="402"/>
      <c r="Z346" s="402"/>
    </row>
    <row r="347" spans="1:26" ht="12.75" customHeight="1">
      <c r="A347" s="402"/>
      <c r="B347" s="402"/>
      <c r="C347" s="402"/>
      <c r="D347" s="402"/>
      <c r="E347" s="402"/>
      <c r="F347" s="402"/>
      <c r="G347" s="402"/>
      <c r="H347" s="402"/>
      <c r="I347" s="402"/>
      <c r="J347" s="402"/>
      <c r="K347" s="402"/>
      <c r="L347" s="402"/>
      <c r="M347" s="402"/>
      <c r="N347" s="402"/>
      <c r="O347" s="402"/>
      <c r="P347" s="402"/>
      <c r="Q347" s="402"/>
      <c r="R347" s="402"/>
      <c r="S347" s="402"/>
      <c r="T347" s="402"/>
      <c r="U347" s="402"/>
      <c r="V347" s="402"/>
      <c r="W347" s="402"/>
      <c r="X347" s="402"/>
      <c r="Y347" s="402"/>
      <c r="Z347" s="402"/>
    </row>
    <row r="348" spans="1:26" ht="12.75" customHeight="1">
      <c r="A348" s="402"/>
      <c r="B348" s="402"/>
      <c r="C348" s="402"/>
      <c r="D348" s="402"/>
      <c r="E348" s="402"/>
      <c r="F348" s="402"/>
      <c r="G348" s="402"/>
      <c r="H348" s="402"/>
      <c r="I348" s="402"/>
      <c r="J348" s="402"/>
      <c r="K348" s="402"/>
      <c r="L348" s="402"/>
      <c r="M348" s="402"/>
      <c r="N348" s="402"/>
      <c r="O348" s="402"/>
      <c r="P348" s="402"/>
      <c r="Q348" s="402"/>
      <c r="R348" s="402"/>
      <c r="S348" s="402"/>
      <c r="T348" s="402"/>
      <c r="U348" s="402"/>
      <c r="V348" s="402"/>
      <c r="W348" s="402"/>
      <c r="X348" s="402"/>
      <c r="Y348" s="402"/>
      <c r="Z348" s="402"/>
    </row>
    <row r="349" spans="1:26" ht="12.75" customHeight="1">
      <c r="A349" s="402"/>
      <c r="B349" s="402"/>
      <c r="C349" s="402"/>
      <c r="D349" s="402"/>
      <c r="E349" s="402"/>
      <c r="F349" s="402"/>
      <c r="G349" s="402"/>
      <c r="H349" s="402"/>
      <c r="I349" s="402"/>
      <c r="J349" s="402"/>
      <c r="K349" s="402"/>
      <c r="L349" s="402"/>
      <c r="M349" s="402"/>
      <c r="N349" s="402"/>
      <c r="O349" s="402"/>
      <c r="P349" s="402"/>
      <c r="Q349" s="402"/>
      <c r="R349" s="402"/>
      <c r="S349" s="402"/>
      <c r="T349" s="402"/>
      <c r="U349" s="402"/>
      <c r="V349" s="402"/>
      <c r="W349" s="402"/>
      <c r="X349" s="402"/>
      <c r="Y349" s="402"/>
      <c r="Z349" s="402"/>
    </row>
    <row r="350" spans="1:26" ht="12.75" customHeight="1">
      <c r="A350" s="402"/>
      <c r="B350" s="402"/>
      <c r="C350" s="402"/>
      <c r="D350" s="402"/>
      <c r="E350" s="402"/>
      <c r="F350" s="402"/>
      <c r="G350" s="402"/>
      <c r="H350" s="402"/>
      <c r="I350" s="402"/>
      <c r="J350" s="402"/>
      <c r="K350" s="402"/>
      <c r="L350" s="402"/>
      <c r="M350" s="402"/>
      <c r="N350" s="402"/>
      <c r="O350" s="402"/>
      <c r="P350" s="402"/>
      <c r="Q350" s="402"/>
      <c r="R350" s="402"/>
      <c r="S350" s="402"/>
      <c r="T350" s="402"/>
      <c r="U350" s="402"/>
      <c r="V350" s="402"/>
      <c r="W350" s="402"/>
      <c r="X350" s="402"/>
      <c r="Y350" s="402"/>
      <c r="Z350" s="402"/>
    </row>
    <row r="351" spans="1:26" ht="12.75" customHeight="1">
      <c r="A351" s="402"/>
      <c r="B351" s="402"/>
      <c r="C351" s="402"/>
      <c r="D351" s="402"/>
      <c r="E351" s="402"/>
      <c r="F351" s="402"/>
      <c r="G351" s="402"/>
      <c r="H351" s="402"/>
      <c r="I351" s="402"/>
      <c r="J351" s="402"/>
      <c r="K351" s="402"/>
      <c r="L351" s="402"/>
      <c r="M351" s="402"/>
      <c r="N351" s="402"/>
      <c r="O351" s="402"/>
      <c r="P351" s="402"/>
      <c r="Q351" s="402"/>
      <c r="R351" s="402"/>
      <c r="S351" s="402"/>
      <c r="T351" s="402"/>
      <c r="U351" s="402"/>
      <c r="V351" s="402"/>
      <c r="W351" s="402"/>
      <c r="X351" s="402"/>
      <c r="Y351" s="402"/>
      <c r="Z351" s="402"/>
    </row>
    <row r="352" spans="1:26" ht="12.75" customHeight="1">
      <c r="A352" s="402"/>
      <c r="B352" s="402"/>
      <c r="C352" s="402"/>
      <c r="D352" s="402"/>
      <c r="E352" s="402"/>
      <c r="F352" s="402"/>
      <c r="G352" s="402"/>
      <c r="H352" s="402"/>
      <c r="I352" s="402"/>
      <c r="J352" s="402"/>
      <c r="K352" s="402"/>
      <c r="L352" s="402"/>
      <c r="M352" s="402"/>
      <c r="N352" s="402"/>
      <c r="O352" s="402"/>
      <c r="P352" s="402"/>
      <c r="Q352" s="402"/>
      <c r="R352" s="402"/>
      <c r="S352" s="402"/>
      <c r="T352" s="402"/>
      <c r="U352" s="402"/>
      <c r="V352" s="402"/>
      <c r="W352" s="402"/>
      <c r="X352" s="402"/>
      <c r="Y352" s="402"/>
      <c r="Z352" s="402"/>
    </row>
    <row r="353" spans="1:26" ht="12.75" customHeight="1">
      <c r="A353" s="402"/>
      <c r="B353" s="402"/>
      <c r="C353" s="402"/>
      <c r="D353" s="402"/>
      <c r="E353" s="402"/>
      <c r="F353" s="402"/>
      <c r="G353" s="402"/>
      <c r="H353" s="402"/>
      <c r="I353" s="402"/>
      <c r="J353" s="402"/>
      <c r="K353" s="402"/>
      <c r="L353" s="402"/>
      <c r="M353" s="402"/>
      <c r="N353" s="402"/>
      <c r="O353" s="402"/>
      <c r="P353" s="402"/>
      <c r="Q353" s="402"/>
      <c r="R353" s="402"/>
      <c r="S353" s="402"/>
      <c r="T353" s="402"/>
      <c r="U353" s="402"/>
      <c r="V353" s="402"/>
      <c r="W353" s="402"/>
      <c r="X353" s="402"/>
      <c r="Y353" s="402"/>
      <c r="Z353" s="402"/>
    </row>
    <row r="354" spans="1:26" ht="12.75" customHeight="1">
      <c r="A354" s="402"/>
      <c r="B354" s="402"/>
      <c r="C354" s="402"/>
      <c r="D354" s="402"/>
      <c r="E354" s="402"/>
      <c r="F354" s="402"/>
      <c r="G354" s="402"/>
      <c r="H354" s="402"/>
      <c r="I354" s="402"/>
      <c r="J354" s="402"/>
      <c r="K354" s="402"/>
      <c r="L354" s="402"/>
      <c r="M354" s="402"/>
      <c r="N354" s="402"/>
      <c r="O354" s="402"/>
      <c r="P354" s="402"/>
      <c r="Q354" s="402"/>
      <c r="R354" s="402"/>
      <c r="S354" s="402"/>
      <c r="T354" s="402"/>
      <c r="U354" s="402"/>
      <c r="V354" s="402"/>
      <c r="W354" s="402"/>
      <c r="X354" s="402"/>
      <c r="Y354" s="402"/>
      <c r="Z354" s="402"/>
    </row>
    <row r="355" spans="1:26" ht="12.75" customHeight="1">
      <c r="A355" s="402"/>
      <c r="B355" s="402"/>
      <c r="C355" s="402"/>
      <c r="D355" s="402"/>
      <c r="E355" s="402"/>
      <c r="F355" s="402"/>
      <c r="G355" s="402"/>
      <c r="H355" s="402"/>
      <c r="I355" s="402"/>
      <c r="J355" s="402"/>
      <c r="K355" s="402"/>
      <c r="L355" s="402"/>
      <c r="M355" s="402"/>
      <c r="N355" s="402"/>
      <c r="O355" s="402"/>
      <c r="P355" s="402"/>
      <c r="Q355" s="402"/>
      <c r="R355" s="402"/>
      <c r="S355" s="402"/>
      <c r="T355" s="402"/>
      <c r="U355" s="402"/>
      <c r="V355" s="402"/>
      <c r="W355" s="402"/>
      <c r="X355" s="402"/>
      <c r="Y355" s="402"/>
      <c r="Z355" s="402"/>
    </row>
    <row r="356" spans="1:26" ht="12.75" customHeight="1">
      <c r="A356" s="402"/>
      <c r="B356" s="402"/>
      <c r="C356" s="402"/>
      <c r="D356" s="402"/>
      <c r="E356" s="402"/>
      <c r="F356" s="402"/>
      <c r="G356" s="402"/>
      <c r="H356" s="402"/>
      <c r="I356" s="402"/>
      <c r="J356" s="402"/>
      <c r="K356" s="402"/>
      <c r="L356" s="402"/>
      <c r="M356" s="402"/>
      <c r="N356" s="402"/>
      <c r="O356" s="402"/>
      <c r="P356" s="402"/>
      <c r="Q356" s="402"/>
      <c r="R356" s="402"/>
      <c r="S356" s="402"/>
      <c r="T356" s="402"/>
      <c r="U356" s="402"/>
      <c r="V356" s="402"/>
      <c r="W356" s="402"/>
      <c r="X356" s="402"/>
      <c r="Y356" s="402"/>
      <c r="Z356" s="402"/>
    </row>
    <row r="357" spans="1:26" ht="12.75" customHeight="1">
      <c r="A357" s="402"/>
      <c r="B357" s="402"/>
      <c r="C357" s="402"/>
      <c r="D357" s="402"/>
      <c r="E357" s="402"/>
      <c r="F357" s="402"/>
      <c r="G357" s="402"/>
      <c r="H357" s="402"/>
      <c r="I357" s="402"/>
      <c r="J357" s="402"/>
      <c r="K357" s="402"/>
      <c r="L357" s="402"/>
      <c r="M357" s="402"/>
      <c r="N357" s="402"/>
      <c r="O357" s="402"/>
      <c r="P357" s="402"/>
      <c r="Q357" s="402"/>
      <c r="R357" s="402"/>
      <c r="S357" s="402"/>
      <c r="T357" s="402"/>
      <c r="U357" s="402"/>
      <c r="V357" s="402"/>
      <c r="W357" s="402"/>
      <c r="X357" s="402"/>
      <c r="Y357" s="402"/>
      <c r="Z357" s="402"/>
    </row>
    <row r="358" spans="1:26" ht="12.75" customHeight="1">
      <c r="A358" s="402"/>
      <c r="B358" s="402"/>
      <c r="C358" s="402"/>
      <c r="D358" s="402"/>
      <c r="E358" s="402"/>
      <c r="F358" s="402"/>
      <c r="G358" s="402"/>
      <c r="H358" s="402"/>
      <c r="I358" s="402"/>
      <c r="J358" s="402"/>
      <c r="K358" s="402"/>
      <c r="L358" s="402"/>
      <c r="M358" s="402"/>
      <c r="N358" s="402"/>
      <c r="O358" s="402"/>
      <c r="P358" s="402"/>
      <c r="Q358" s="402"/>
      <c r="R358" s="402"/>
      <c r="S358" s="402"/>
      <c r="T358" s="402"/>
      <c r="U358" s="402"/>
      <c r="V358" s="402"/>
      <c r="W358" s="402"/>
      <c r="X358" s="402"/>
      <c r="Y358" s="402"/>
      <c r="Z358" s="402"/>
    </row>
    <row r="359" spans="1:26" ht="12.75" customHeight="1">
      <c r="A359" s="402"/>
      <c r="B359" s="402"/>
      <c r="C359" s="402"/>
      <c r="D359" s="402"/>
      <c r="E359" s="402"/>
      <c r="F359" s="402"/>
      <c r="G359" s="402"/>
      <c r="H359" s="402"/>
      <c r="I359" s="402"/>
      <c r="J359" s="402"/>
      <c r="K359" s="402"/>
      <c r="L359" s="402"/>
      <c r="M359" s="402"/>
      <c r="N359" s="402"/>
      <c r="O359" s="402"/>
      <c r="P359" s="402"/>
      <c r="Q359" s="402"/>
      <c r="R359" s="402"/>
      <c r="S359" s="402"/>
      <c r="T359" s="402"/>
      <c r="U359" s="402"/>
      <c r="V359" s="402"/>
      <c r="W359" s="402"/>
      <c r="X359" s="402"/>
      <c r="Y359" s="402"/>
      <c r="Z359" s="402"/>
    </row>
    <row r="360" spans="1:26" ht="12.75" customHeight="1">
      <c r="A360" s="402"/>
      <c r="B360" s="402"/>
      <c r="C360" s="402"/>
      <c r="D360" s="402"/>
      <c r="E360" s="402"/>
      <c r="F360" s="402"/>
      <c r="G360" s="402"/>
      <c r="H360" s="402"/>
      <c r="I360" s="402"/>
      <c r="J360" s="402"/>
      <c r="K360" s="402"/>
      <c r="L360" s="402"/>
      <c r="M360" s="402"/>
      <c r="N360" s="402"/>
      <c r="O360" s="402"/>
      <c r="P360" s="402"/>
      <c r="Q360" s="402"/>
      <c r="R360" s="402"/>
      <c r="S360" s="402"/>
      <c r="T360" s="402"/>
      <c r="U360" s="402"/>
      <c r="V360" s="402"/>
      <c r="W360" s="402"/>
      <c r="X360" s="402"/>
      <c r="Y360" s="402"/>
      <c r="Z360" s="402"/>
    </row>
    <row r="361" spans="1:26" ht="12.75" customHeight="1">
      <c r="A361" s="402"/>
      <c r="B361" s="402"/>
      <c r="C361" s="402"/>
      <c r="D361" s="402"/>
      <c r="E361" s="402"/>
      <c r="F361" s="402"/>
      <c r="G361" s="402"/>
      <c r="H361" s="402"/>
      <c r="I361" s="402"/>
      <c r="J361" s="402"/>
      <c r="K361" s="402"/>
      <c r="L361" s="402"/>
      <c r="M361" s="402"/>
      <c r="N361" s="402"/>
      <c r="O361" s="402"/>
      <c r="P361" s="402"/>
      <c r="Q361" s="402"/>
      <c r="R361" s="402"/>
      <c r="S361" s="402"/>
      <c r="T361" s="402"/>
      <c r="U361" s="402"/>
      <c r="V361" s="402"/>
      <c r="W361" s="402"/>
      <c r="X361" s="402"/>
      <c r="Y361" s="402"/>
      <c r="Z361" s="402"/>
    </row>
    <row r="362" spans="1:26" ht="12.75" customHeight="1">
      <c r="A362" s="402"/>
      <c r="B362" s="402"/>
      <c r="C362" s="402"/>
      <c r="D362" s="402"/>
      <c r="E362" s="402"/>
      <c r="F362" s="402"/>
      <c r="G362" s="402"/>
      <c r="H362" s="402"/>
      <c r="I362" s="402"/>
      <c r="J362" s="402"/>
      <c r="K362" s="402"/>
      <c r="L362" s="402"/>
      <c r="M362" s="402"/>
      <c r="N362" s="402"/>
      <c r="O362" s="402"/>
      <c r="P362" s="402"/>
      <c r="Q362" s="402"/>
      <c r="R362" s="402"/>
      <c r="S362" s="402"/>
      <c r="T362" s="402"/>
      <c r="U362" s="402"/>
      <c r="V362" s="402"/>
      <c r="W362" s="402"/>
      <c r="X362" s="402"/>
      <c r="Y362" s="402"/>
      <c r="Z362" s="402"/>
    </row>
    <row r="363" spans="1:26" ht="12.75" customHeight="1">
      <c r="A363" s="402"/>
      <c r="B363" s="402"/>
      <c r="C363" s="402"/>
      <c r="D363" s="402"/>
      <c r="E363" s="402"/>
      <c r="F363" s="402"/>
      <c r="G363" s="402"/>
      <c r="H363" s="402"/>
      <c r="I363" s="402"/>
      <c r="J363" s="402"/>
      <c r="K363" s="402"/>
      <c r="L363" s="402"/>
      <c r="M363" s="402"/>
      <c r="N363" s="402"/>
      <c r="O363" s="402"/>
      <c r="P363" s="402"/>
      <c r="Q363" s="402"/>
      <c r="R363" s="402"/>
      <c r="S363" s="402"/>
      <c r="T363" s="402"/>
      <c r="U363" s="402"/>
      <c r="V363" s="402"/>
      <c r="W363" s="402"/>
      <c r="X363" s="402"/>
      <c r="Y363" s="402"/>
      <c r="Z363" s="402"/>
    </row>
    <row r="364" spans="1:26" ht="12.75" customHeight="1">
      <c r="A364" s="402"/>
      <c r="B364" s="402"/>
      <c r="C364" s="402"/>
      <c r="D364" s="402"/>
      <c r="E364" s="402"/>
      <c r="F364" s="402"/>
      <c r="G364" s="402"/>
      <c r="H364" s="402"/>
      <c r="I364" s="402"/>
      <c r="J364" s="402"/>
      <c r="K364" s="402"/>
      <c r="L364" s="402"/>
      <c r="M364" s="402"/>
      <c r="N364" s="402"/>
      <c r="O364" s="402"/>
      <c r="P364" s="402"/>
      <c r="Q364" s="402"/>
      <c r="R364" s="402"/>
      <c r="S364" s="402"/>
      <c r="T364" s="402"/>
      <c r="U364" s="402"/>
      <c r="V364" s="402"/>
      <c r="W364" s="402"/>
      <c r="X364" s="402"/>
      <c r="Y364" s="402"/>
      <c r="Z364" s="402"/>
    </row>
    <row r="365" spans="1:26" ht="12.75" customHeight="1">
      <c r="A365" s="402"/>
      <c r="B365" s="402"/>
      <c r="C365" s="402"/>
      <c r="D365" s="402"/>
      <c r="E365" s="402"/>
      <c r="F365" s="402"/>
      <c r="G365" s="402"/>
      <c r="H365" s="402"/>
      <c r="I365" s="402"/>
      <c r="J365" s="402"/>
      <c r="K365" s="402"/>
      <c r="L365" s="402"/>
      <c r="M365" s="402"/>
      <c r="N365" s="402"/>
      <c r="O365" s="402"/>
      <c r="P365" s="402"/>
      <c r="Q365" s="402"/>
      <c r="R365" s="402"/>
      <c r="S365" s="402"/>
      <c r="T365" s="402"/>
      <c r="U365" s="402"/>
      <c r="V365" s="402"/>
      <c r="W365" s="402"/>
      <c r="X365" s="402"/>
      <c r="Y365" s="402"/>
      <c r="Z365" s="402"/>
    </row>
    <row r="366" spans="1:26" ht="12.75" customHeight="1">
      <c r="A366" s="402"/>
      <c r="B366" s="402"/>
      <c r="C366" s="402"/>
      <c r="D366" s="402"/>
      <c r="E366" s="402"/>
      <c r="F366" s="402"/>
      <c r="G366" s="402"/>
      <c r="H366" s="402"/>
      <c r="I366" s="402"/>
      <c r="J366" s="402"/>
      <c r="K366" s="402"/>
      <c r="L366" s="402"/>
      <c r="M366" s="402"/>
      <c r="N366" s="402"/>
      <c r="O366" s="402"/>
      <c r="P366" s="402"/>
      <c r="Q366" s="402"/>
      <c r="R366" s="402"/>
      <c r="S366" s="402"/>
      <c r="T366" s="402"/>
      <c r="U366" s="402"/>
      <c r="V366" s="402"/>
      <c r="W366" s="402"/>
      <c r="X366" s="402"/>
      <c r="Y366" s="402"/>
      <c r="Z366" s="402"/>
    </row>
    <row r="367" spans="1:26" ht="12.75" customHeight="1">
      <c r="A367" s="402"/>
      <c r="B367" s="402"/>
      <c r="C367" s="402"/>
      <c r="D367" s="402"/>
      <c r="E367" s="402"/>
      <c r="F367" s="402"/>
      <c r="G367" s="402"/>
      <c r="H367" s="402"/>
      <c r="I367" s="402"/>
      <c r="J367" s="402"/>
      <c r="K367" s="402"/>
      <c r="L367" s="402"/>
      <c r="M367" s="402"/>
      <c r="N367" s="402"/>
      <c r="O367" s="402"/>
      <c r="P367" s="402"/>
      <c r="Q367" s="402"/>
      <c r="R367" s="402"/>
      <c r="S367" s="402"/>
      <c r="T367" s="402"/>
      <c r="U367" s="402"/>
      <c r="V367" s="402"/>
      <c r="W367" s="402"/>
      <c r="X367" s="402"/>
      <c r="Y367" s="402"/>
      <c r="Z367" s="402"/>
    </row>
    <row r="368" spans="1:26" ht="12.75" customHeight="1">
      <c r="A368" s="402"/>
      <c r="B368" s="402"/>
      <c r="C368" s="402"/>
      <c r="D368" s="402"/>
      <c r="E368" s="402"/>
      <c r="F368" s="402"/>
      <c r="G368" s="402"/>
      <c r="H368" s="402"/>
      <c r="I368" s="402"/>
      <c r="J368" s="402"/>
      <c r="K368" s="402"/>
      <c r="L368" s="402"/>
      <c r="M368" s="402"/>
      <c r="N368" s="402"/>
      <c r="O368" s="402"/>
      <c r="P368" s="402"/>
      <c r="Q368" s="402"/>
      <c r="R368" s="402"/>
      <c r="S368" s="402"/>
      <c r="T368" s="402"/>
      <c r="U368" s="402"/>
      <c r="V368" s="402"/>
      <c r="W368" s="402"/>
      <c r="X368" s="402"/>
      <c r="Y368" s="402"/>
      <c r="Z368" s="402"/>
    </row>
    <row r="369" spans="1:26" ht="12.75" customHeight="1">
      <c r="A369" s="402"/>
      <c r="B369" s="402"/>
      <c r="C369" s="402"/>
      <c r="D369" s="402"/>
      <c r="E369" s="402"/>
      <c r="F369" s="402"/>
      <c r="G369" s="402"/>
      <c r="H369" s="402"/>
      <c r="I369" s="402"/>
      <c r="J369" s="402"/>
      <c r="K369" s="402"/>
      <c r="L369" s="402"/>
      <c r="M369" s="402"/>
      <c r="N369" s="402"/>
      <c r="O369" s="402"/>
      <c r="P369" s="402"/>
      <c r="Q369" s="402"/>
      <c r="R369" s="402"/>
      <c r="S369" s="402"/>
      <c r="T369" s="402"/>
      <c r="U369" s="402"/>
      <c r="V369" s="402"/>
      <c r="W369" s="402"/>
      <c r="X369" s="402"/>
      <c r="Y369" s="402"/>
      <c r="Z369" s="402"/>
    </row>
    <row r="370" spans="1:26" ht="12.75" customHeight="1">
      <c r="A370" s="402"/>
      <c r="B370" s="402"/>
      <c r="C370" s="402"/>
      <c r="D370" s="402"/>
      <c r="E370" s="402"/>
      <c r="F370" s="402"/>
      <c r="G370" s="402"/>
      <c r="H370" s="402"/>
      <c r="I370" s="402"/>
      <c r="J370" s="402"/>
      <c r="K370" s="402"/>
      <c r="L370" s="402"/>
      <c r="M370" s="402"/>
      <c r="N370" s="402"/>
      <c r="O370" s="402"/>
      <c r="P370" s="402"/>
      <c r="Q370" s="402"/>
      <c r="R370" s="402"/>
      <c r="S370" s="402"/>
      <c r="T370" s="402"/>
      <c r="U370" s="402"/>
      <c r="V370" s="402"/>
      <c r="W370" s="402"/>
      <c r="X370" s="402"/>
      <c r="Y370" s="402"/>
      <c r="Z370" s="402"/>
    </row>
    <row r="371" spans="1:26" ht="12.75" customHeight="1">
      <c r="A371" s="402"/>
      <c r="B371" s="402"/>
      <c r="C371" s="402"/>
      <c r="D371" s="402"/>
      <c r="E371" s="402"/>
      <c r="F371" s="402"/>
      <c r="G371" s="402"/>
      <c r="H371" s="402"/>
      <c r="I371" s="402"/>
      <c r="J371" s="402"/>
      <c r="K371" s="402"/>
      <c r="L371" s="402"/>
      <c r="M371" s="402"/>
      <c r="N371" s="402"/>
      <c r="O371" s="402"/>
      <c r="P371" s="402"/>
      <c r="Q371" s="402"/>
      <c r="R371" s="402"/>
      <c r="S371" s="402"/>
      <c r="T371" s="402"/>
      <c r="U371" s="402"/>
      <c r="V371" s="402"/>
      <c r="W371" s="402"/>
      <c r="X371" s="402"/>
      <c r="Y371" s="402"/>
      <c r="Z371" s="402"/>
    </row>
    <row r="372" spans="1:26" ht="12.75" customHeight="1">
      <c r="A372" s="402"/>
      <c r="B372" s="402"/>
      <c r="C372" s="402"/>
      <c r="D372" s="402"/>
      <c r="E372" s="402"/>
      <c r="F372" s="402"/>
      <c r="G372" s="402"/>
      <c r="H372" s="402"/>
      <c r="I372" s="402"/>
      <c r="J372" s="402"/>
      <c r="K372" s="402"/>
      <c r="L372" s="402"/>
      <c r="M372" s="402"/>
      <c r="N372" s="402"/>
      <c r="O372" s="402"/>
      <c r="P372" s="402"/>
      <c r="Q372" s="402"/>
      <c r="R372" s="402"/>
      <c r="S372" s="402"/>
      <c r="T372" s="402"/>
      <c r="U372" s="402"/>
      <c r="V372" s="402"/>
      <c r="W372" s="402"/>
      <c r="X372" s="402"/>
      <c r="Y372" s="402"/>
      <c r="Z372" s="402"/>
    </row>
    <row r="373" spans="1:26" ht="12.75" customHeight="1">
      <c r="A373" s="402"/>
      <c r="B373" s="402"/>
      <c r="C373" s="402"/>
      <c r="D373" s="402"/>
      <c r="E373" s="402"/>
      <c r="F373" s="402"/>
      <c r="G373" s="402"/>
      <c r="H373" s="402"/>
      <c r="I373" s="402"/>
      <c r="J373" s="402"/>
      <c r="K373" s="402"/>
      <c r="L373" s="402"/>
      <c r="M373" s="402"/>
      <c r="N373" s="402"/>
      <c r="O373" s="402"/>
      <c r="P373" s="402"/>
      <c r="Q373" s="402"/>
      <c r="R373" s="402"/>
      <c r="S373" s="402"/>
      <c r="T373" s="402"/>
      <c r="U373" s="402"/>
      <c r="V373" s="402"/>
      <c r="W373" s="402"/>
      <c r="X373" s="402"/>
      <c r="Y373" s="402"/>
      <c r="Z373" s="402"/>
    </row>
    <row r="374" spans="1:26" ht="12.75" customHeight="1">
      <c r="A374" s="402"/>
      <c r="B374" s="402"/>
      <c r="C374" s="402"/>
      <c r="D374" s="402"/>
      <c r="E374" s="402"/>
      <c r="F374" s="402"/>
      <c r="G374" s="402"/>
      <c r="H374" s="402"/>
      <c r="I374" s="402"/>
      <c r="J374" s="402"/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  <c r="Y374" s="402"/>
      <c r="Z374" s="402"/>
    </row>
    <row r="375" spans="1:26" ht="12.75" customHeight="1">
      <c r="A375" s="402"/>
      <c r="B375" s="402"/>
      <c r="C375" s="402"/>
      <c r="D375" s="402"/>
      <c r="E375" s="402"/>
      <c r="F375" s="402"/>
      <c r="G375" s="402"/>
      <c r="H375" s="402"/>
      <c r="I375" s="402"/>
      <c r="J375" s="402"/>
      <c r="K375" s="402"/>
      <c r="L375" s="402"/>
      <c r="M375" s="402"/>
      <c r="N375" s="402"/>
      <c r="O375" s="402"/>
      <c r="P375" s="402"/>
      <c r="Q375" s="402"/>
      <c r="R375" s="402"/>
      <c r="S375" s="402"/>
      <c r="T375" s="402"/>
      <c r="U375" s="402"/>
      <c r="V375" s="402"/>
      <c r="W375" s="402"/>
      <c r="X375" s="402"/>
      <c r="Y375" s="402"/>
      <c r="Z375" s="402"/>
    </row>
    <row r="376" spans="1:26" ht="12.75" customHeight="1">
      <c r="A376" s="402"/>
      <c r="B376" s="402"/>
      <c r="C376" s="402"/>
      <c r="D376" s="402"/>
      <c r="E376" s="402"/>
      <c r="F376" s="402"/>
      <c r="G376" s="402"/>
      <c r="H376" s="402"/>
      <c r="I376" s="402"/>
      <c r="J376" s="402"/>
      <c r="K376" s="402"/>
      <c r="L376" s="402"/>
      <c r="M376" s="402"/>
      <c r="N376" s="402"/>
      <c r="O376" s="402"/>
      <c r="P376" s="402"/>
      <c r="Q376" s="402"/>
      <c r="R376" s="402"/>
      <c r="S376" s="402"/>
      <c r="T376" s="402"/>
      <c r="U376" s="402"/>
      <c r="V376" s="402"/>
      <c r="W376" s="402"/>
      <c r="X376" s="402"/>
      <c r="Y376" s="402"/>
      <c r="Z376" s="402"/>
    </row>
    <row r="377" spans="1:26" ht="12.75" customHeight="1">
      <c r="A377" s="402"/>
      <c r="B377" s="402"/>
      <c r="C377" s="402"/>
      <c r="D377" s="402"/>
      <c r="E377" s="402"/>
      <c r="F377" s="402"/>
      <c r="G377" s="402"/>
      <c r="H377" s="402"/>
      <c r="I377" s="402"/>
      <c r="J377" s="402"/>
      <c r="K377" s="402"/>
      <c r="L377" s="402"/>
      <c r="M377" s="402"/>
      <c r="N377" s="402"/>
      <c r="O377" s="402"/>
      <c r="P377" s="402"/>
      <c r="Q377" s="402"/>
      <c r="R377" s="402"/>
      <c r="S377" s="402"/>
      <c r="T377" s="402"/>
      <c r="U377" s="402"/>
      <c r="V377" s="402"/>
      <c r="W377" s="402"/>
      <c r="X377" s="402"/>
      <c r="Y377" s="402"/>
      <c r="Z377" s="402"/>
    </row>
    <row r="378" spans="1:26" ht="12.75" customHeight="1">
      <c r="A378" s="402"/>
      <c r="B378" s="402"/>
      <c r="C378" s="402"/>
      <c r="D378" s="402"/>
      <c r="E378" s="402"/>
      <c r="F378" s="402"/>
      <c r="G378" s="402"/>
      <c r="H378" s="402"/>
      <c r="I378" s="402"/>
      <c r="J378" s="402"/>
      <c r="K378" s="402"/>
      <c r="L378" s="402"/>
      <c r="M378" s="402"/>
      <c r="N378" s="402"/>
      <c r="O378" s="402"/>
      <c r="P378" s="402"/>
      <c r="Q378" s="402"/>
      <c r="R378" s="402"/>
      <c r="S378" s="402"/>
      <c r="T378" s="402"/>
      <c r="U378" s="402"/>
      <c r="V378" s="402"/>
      <c r="W378" s="402"/>
      <c r="X378" s="402"/>
      <c r="Y378" s="402"/>
      <c r="Z378" s="402"/>
    </row>
    <row r="379" spans="1:26" ht="12.75" customHeight="1">
      <c r="A379" s="402"/>
      <c r="B379" s="402"/>
      <c r="C379" s="402"/>
      <c r="D379" s="402"/>
      <c r="E379" s="402"/>
      <c r="F379" s="402"/>
      <c r="G379" s="402"/>
      <c r="H379" s="402"/>
      <c r="I379" s="402"/>
      <c r="J379" s="402"/>
      <c r="K379" s="402"/>
      <c r="L379" s="402"/>
      <c r="M379" s="402"/>
      <c r="N379" s="402"/>
      <c r="O379" s="402"/>
      <c r="P379" s="402"/>
      <c r="Q379" s="402"/>
      <c r="R379" s="402"/>
      <c r="S379" s="402"/>
      <c r="T379" s="402"/>
      <c r="U379" s="402"/>
      <c r="V379" s="402"/>
      <c r="W379" s="402"/>
      <c r="X379" s="402"/>
      <c r="Y379" s="402"/>
      <c r="Z379" s="402"/>
    </row>
    <row r="380" spans="1:26" ht="12.75" customHeight="1">
      <c r="A380" s="402"/>
      <c r="B380" s="402"/>
      <c r="C380" s="402"/>
      <c r="D380" s="402"/>
      <c r="E380" s="402"/>
      <c r="F380" s="402"/>
      <c r="G380" s="402"/>
      <c r="H380" s="402"/>
      <c r="I380" s="402"/>
      <c r="J380" s="402"/>
      <c r="K380" s="402"/>
      <c r="L380" s="402"/>
      <c r="M380" s="402"/>
      <c r="N380" s="402"/>
      <c r="O380" s="402"/>
      <c r="P380" s="402"/>
      <c r="Q380" s="402"/>
      <c r="R380" s="402"/>
      <c r="S380" s="402"/>
      <c r="T380" s="402"/>
      <c r="U380" s="402"/>
      <c r="V380" s="402"/>
      <c r="W380" s="402"/>
      <c r="X380" s="402"/>
      <c r="Y380" s="402"/>
      <c r="Z380" s="402"/>
    </row>
    <row r="381" spans="1:26" ht="12.75" customHeight="1">
      <c r="A381" s="402"/>
      <c r="B381" s="402"/>
      <c r="C381" s="402"/>
      <c r="D381" s="402"/>
      <c r="E381" s="402"/>
      <c r="F381" s="402"/>
      <c r="G381" s="402"/>
      <c r="H381" s="402"/>
      <c r="I381" s="402"/>
      <c r="J381" s="402"/>
      <c r="K381" s="402"/>
      <c r="L381" s="402"/>
      <c r="M381" s="402"/>
      <c r="N381" s="402"/>
      <c r="O381" s="402"/>
      <c r="P381" s="402"/>
      <c r="Q381" s="402"/>
      <c r="R381" s="402"/>
      <c r="S381" s="402"/>
      <c r="T381" s="402"/>
      <c r="U381" s="402"/>
      <c r="V381" s="402"/>
      <c r="W381" s="402"/>
      <c r="X381" s="402"/>
      <c r="Y381" s="402"/>
      <c r="Z381" s="402"/>
    </row>
    <row r="382" spans="1:26" ht="12.75" customHeight="1">
      <c r="A382" s="402"/>
      <c r="B382" s="402"/>
      <c r="C382" s="402"/>
      <c r="D382" s="402"/>
      <c r="E382" s="402"/>
      <c r="F382" s="402"/>
      <c r="G382" s="402"/>
      <c r="H382" s="402"/>
      <c r="I382" s="402"/>
      <c r="J382" s="402"/>
      <c r="K382" s="402"/>
      <c r="L382" s="402"/>
      <c r="M382" s="402"/>
      <c r="N382" s="402"/>
      <c r="O382" s="402"/>
      <c r="P382" s="402"/>
      <c r="Q382" s="402"/>
      <c r="R382" s="402"/>
      <c r="S382" s="402"/>
      <c r="T382" s="402"/>
      <c r="U382" s="402"/>
      <c r="V382" s="402"/>
      <c r="W382" s="402"/>
      <c r="X382" s="402"/>
      <c r="Y382" s="402"/>
      <c r="Z382" s="402"/>
    </row>
    <row r="383" spans="1:26" ht="12.75" customHeight="1">
      <c r="A383" s="402"/>
      <c r="B383" s="402"/>
      <c r="C383" s="402"/>
      <c r="D383" s="402"/>
      <c r="E383" s="402"/>
      <c r="F383" s="402"/>
      <c r="G383" s="402"/>
      <c r="H383" s="402"/>
      <c r="I383" s="402"/>
      <c r="J383" s="402"/>
      <c r="K383" s="402"/>
      <c r="L383" s="402"/>
      <c r="M383" s="402"/>
      <c r="N383" s="402"/>
      <c r="O383" s="402"/>
      <c r="P383" s="402"/>
      <c r="Q383" s="402"/>
      <c r="R383" s="402"/>
      <c r="S383" s="402"/>
      <c r="T383" s="402"/>
      <c r="U383" s="402"/>
      <c r="V383" s="402"/>
      <c r="W383" s="402"/>
      <c r="X383" s="402"/>
      <c r="Y383" s="402"/>
      <c r="Z383" s="402"/>
    </row>
    <row r="384" spans="1:26" ht="12.75" customHeight="1">
      <c r="A384" s="402"/>
      <c r="B384" s="402"/>
      <c r="C384" s="402"/>
      <c r="D384" s="402"/>
      <c r="E384" s="402"/>
      <c r="F384" s="402"/>
      <c r="G384" s="402"/>
      <c r="H384" s="402"/>
      <c r="I384" s="402"/>
      <c r="J384" s="402"/>
      <c r="K384" s="402"/>
      <c r="L384" s="402"/>
      <c r="M384" s="402"/>
      <c r="N384" s="402"/>
      <c r="O384" s="402"/>
      <c r="P384" s="402"/>
      <c r="Q384" s="402"/>
      <c r="R384" s="402"/>
      <c r="S384" s="402"/>
      <c r="T384" s="402"/>
      <c r="U384" s="402"/>
      <c r="V384" s="402"/>
      <c r="W384" s="402"/>
      <c r="X384" s="402"/>
      <c r="Y384" s="402"/>
      <c r="Z384" s="402"/>
    </row>
    <row r="385" spans="1:26" ht="12.75" customHeight="1">
      <c r="A385" s="402"/>
      <c r="B385" s="402"/>
      <c r="C385" s="402"/>
      <c r="D385" s="402"/>
      <c r="E385" s="402"/>
      <c r="F385" s="402"/>
      <c r="G385" s="402"/>
      <c r="H385" s="402"/>
      <c r="I385" s="402"/>
      <c r="J385" s="402"/>
      <c r="K385" s="402"/>
      <c r="L385" s="402"/>
      <c r="M385" s="402"/>
      <c r="N385" s="402"/>
      <c r="O385" s="402"/>
      <c r="P385" s="402"/>
      <c r="Q385" s="402"/>
      <c r="R385" s="402"/>
      <c r="S385" s="402"/>
      <c r="T385" s="402"/>
      <c r="U385" s="402"/>
      <c r="V385" s="402"/>
      <c r="W385" s="402"/>
      <c r="X385" s="402"/>
      <c r="Y385" s="402"/>
      <c r="Z385" s="402"/>
    </row>
    <row r="386" spans="1:26" ht="12.75" customHeight="1">
      <c r="A386" s="402"/>
      <c r="B386" s="402"/>
      <c r="C386" s="402"/>
      <c r="D386" s="402"/>
      <c r="E386" s="402"/>
      <c r="F386" s="402"/>
      <c r="G386" s="402"/>
      <c r="H386" s="402"/>
      <c r="I386" s="402"/>
      <c r="J386" s="402"/>
      <c r="K386" s="402"/>
      <c r="L386" s="402"/>
      <c r="M386" s="402"/>
      <c r="N386" s="402"/>
      <c r="O386" s="402"/>
      <c r="P386" s="402"/>
      <c r="Q386" s="402"/>
      <c r="R386" s="402"/>
      <c r="S386" s="402"/>
      <c r="T386" s="402"/>
      <c r="U386" s="402"/>
      <c r="V386" s="402"/>
      <c r="W386" s="402"/>
      <c r="X386" s="402"/>
      <c r="Y386" s="402"/>
      <c r="Z386" s="402"/>
    </row>
    <row r="387" spans="1:26" ht="12.75" customHeight="1">
      <c r="A387" s="402"/>
      <c r="B387" s="402"/>
      <c r="C387" s="402"/>
      <c r="D387" s="402"/>
      <c r="E387" s="402"/>
      <c r="F387" s="402"/>
      <c r="G387" s="402"/>
      <c r="H387" s="402"/>
      <c r="I387" s="402"/>
      <c r="J387" s="402"/>
      <c r="K387" s="402"/>
      <c r="L387" s="402"/>
      <c r="M387" s="402"/>
      <c r="N387" s="402"/>
      <c r="O387" s="402"/>
      <c r="P387" s="402"/>
      <c r="Q387" s="402"/>
      <c r="R387" s="402"/>
      <c r="S387" s="402"/>
      <c r="T387" s="402"/>
      <c r="U387" s="402"/>
      <c r="V387" s="402"/>
      <c r="W387" s="402"/>
      <c r="X387" s="402"/>
      <c r="Y387" s="402"/>
      <c r="Z387" s="402"/>
    </row>
    <row r="388" spans="1:26" ht="12.75" customHeight="1">
      <c r="A388" s="402"/>
      <c r="B388" s="402"/>
      <c r="C388" s="402"/>
      <c r="D388" s="402"/>
      <c r="E388" s="402"/>
      <c r="F388" s="402"/>
      <c r="G388" s="402"/>
      <c r="H388" s="402"/>
      <c r="I388" s="402"/>
      <c r="J388" s="402"/>
      <c r="K388" s="402"/>
      <c r="L388" s="402"/>
      <c r="M388" s="402"/>
      <c r="N388" s="402"/>
      <c r="O388" s="402"/>
      <c r="P388" s="402"/>
      <c r="Q388" s="402"/>
      <c r="R388" s="402"/>
      <c r="S388" s="402"/>
      <c r="T388" s="402"/>
      <c r="U388" s="402"/>
      <c r="V388" s="402"/>
      <c r="W388" s="402"/>
      <c r="X388" s="402"/>
      <c r="Y388" s="402"/>
      <c r="Z388" s="402"/>
    </row>
    <row r="389" spans="1:26" ht="12.75" customHeight="1">
      <c r="A389" s="402"/>
      <c r="B389" s="402"/>
      <c r="C389" s="402"/>
      <c r="D389" s="402"/>
      <c r="E389" s="402"/>
      <c r="F389" s="402"/>
      <c r="G389" s="402"/>
      <c r="H389" s="402"/>
      <c r="I389" s="402"/>
      <c r="J389" s="402"/>
      <c r="K389" s="402"/>
      <c r="L389" s="402"/>
      <c r="M389" s="402"/>
      <c r="N389" s="402"/>
      <c r="O389" s="402"/>
      <c r="P389" s="402"/>
      <c r="Q389" s="402"/>
      <c r="R389" s="402"/>
      <c r="S389" s="402"/>
      <c r="T389" s="402"/>
      <c r="U389" s="402"/>
      <c r="V389" s="402"/>
      <c r="W389" s="402"/>
      <c r="X389" s="402"/>
      <c r="Y389" s="402"/>
      <c r="Z389" s="402"/>
    </row>
    <row r="390" spans="1:26" ht="12.75" customHeight="1">
      <c r="A390" s="402"/>
      <c r="B390" s="402"/>
      <c r="C390" s="402"/>
      <c r="D390" s="402"/>
      <c r="E390" s="402"/>
      <c r="F390" s="402"/>
      <c r="G390" s="402"/>
      <c r="H390" s="402"/>
      <c r="I390" s="402"/>
      <c r="J390" s="402"/>
      <c r="K390" s="402"/>
      <c r="L390" s="402"/>
      <c r="M390" s="402"/>
      <c r="N390" s="402"/>
      <c r="O390" s="402"/>
      <c r="P390" s="402"/>
      <c r="Q390" s="402"/>
      <c r="R390" s="402"/>
      <c r="S390" s="402"/>
      <c r="T390" s="402"/>
      <c r="U390" s="402"/>
      <c r="V390" s="402"/>
      <c r="W390" s="402"/>
      <c r="X390" s="402"/>
      <c r="Y390" s="402"/>
      <c r="Z390" s="402"/>
    </row>
    <row r="391" spans="1:26" ht="12.75" customHeight="1">
      <c r="A391" s="402"/>
      <c r="B391" s="402"/>
      <c r="C391" s="402"/>
      <c r="D391" s="402"/>
      <c r="E391" s="402"/>
      <c r="F391" s="402"/>
      <c r="G391" s="402"/>
      <c r="H391" s="402"/>
      <c r="I391" s="402"/>
      <c r="J391" s="402"/>
      <c r="K391" s="402"/>
      <c r="L391" s="402"/>
      <c r="M391" s="402"/>
      <c r="N391" s="402"/>
      <c r="O391" s="402"/>
      <c r="P391" s="402"/>
      <c r="Q391" s="402"/>
      <c r="R391" s="402"/>
      <c r="S391" s="402"/>
      <c r="T391" s="402"/>
      <c r="U391" s="402"/>
      <c r="V391" s="402"/>
      <c r="W391" s="402"/>
      <c r="X391" s="402"/>
      <c r="Y391" s="402"/>
      <c r="Z391" s="402"/>
    </row>
    <row r="392" spans="1:26" ht="12.75" customHeight="1">
      <c r="A392" s="402"/>
      <c r="B392" s="402"/>
      <c r="C392" s="402"/>
      <c r="D392" s="402"/>
      <c r="E392" s="402"/>
      <c r="F392" s="402"/>
      <c r="G392" s="402"/>
      <c r="H392" s="402"/>
      <c r="I392" s="402"/>
      <c r="J392" s="402"/>
      <c r="K392" s="402"/>
      <c r="L392" s="402"/>
      <c r="M392" s="402"/>
      <c r="N392" s="402"/>
      <c r="O392" s="402"/>
      <c r="P392" s="402"/>
      <c r="Q392" s="402"/>
      <c r="R392" s="402"/>
      <c r="S392" s="402"/>
      <c r="T392" s="402"/>
      <c r="U392" s="402"/>
      <c r="V392" s="402"/>
      <c r="W392" s="402"/>
      <c r="X392" s="402"/>
      <c r="Y392" s="402"/>
      <c r="Z392" s="402"/>
    </row>
    <row r="393" spans="1:26" ht="12.75" customHeight="1">
      <c r="A393" s="402"/>
      <c r="B393" s="402"/>
      <c r="C393" s="402"/>
      <c r="D393" s="402"/>
      <c r="E393" s="402"/>
      <c r="F393" s="402"/>
      <c r="G393" s="402"/>
      <c r="H393" s="402"/>
      <c r="I393" s="402"/>
      <c r="J393" s="402"/>
      <c r="K393" s="402"/>
      <c r="L393" s="402"/>
      <c r="M393" s="402"/>
      <c r="N393" s="402"/>
      <c r="O393" s="402"/>
      <c r="P393" s="402"/>
      <c r="Q393" s="402"/>
      <c r="R393" s="402"/>
      <c r="S393" s="402"/>
      <c r="T393" s="402"/>
      <c r="U393" s="402"/>
      <c r="V393" s="402"/>
      <c r="W393" s="402"/>
      <c r="X393" s="402"/>
      <c r="Y393" s="402"/>
      <c r="Z393" s="402"/>
    </row>
    <row r="394" spans="1:26" ht="12.75" customHeight="1">
      <c r="A394" s="402"/>
      <c r="B394" s="402"/>
      <c r="C394" s="402"/>
      <c r="D394" s="402"/>
      <c r="E394" s="402"/>
      <c r="F394" s="402"/>
      <c r="G394" s="402"/>
      <c r="H394" s="402"/>
      <c r="I394" s="402"/>
      <c r="J394" s="402"/>
      <c r="K394" s="402"/>
      <c r="L394" s="402"/>
      <c r="M394" s="402"/>
      <c r="N394" s="402"/>
      <c r="O394" s="402"/>
      <c r="P394" s="402"/>
      <c r="Q394" s="402"/>
      <c r="R394" s="402"/>
      <c r="S394" s="402"/>
      <c r="T394" s="402"/>
      <c r="U394" s="402"/>
      <c r="V394" s="402"/>
      <c r="W394" s="402"/>
      <c r="X394" s="402"/>
      <c r="Y394" s="402"/>
      <c r="Z394" s="402"/>
    </row>
    <row r="395" spans="1:26" ht="12.75" customHeight="1">
      <c r="A395" s="402"/>
      <c r="B395" s="402"/>
      <c r="C395" s="402"/>
      <c r="D395" s="402"/>
      <c r="E395" s="402"/>
      <c r="F395" s="402"/>
      <c r="G395" s="402"/>
      <c r="H395" s="402"/>
      <c r="I395" s="402"/>
      <c r="J395" s="402"/>
      <c r="K395" s="402"/>
      <c r="L395" s="402"/>
      <c r="M395" s="402"/>
      <c r="N395" s="402"/>
      <c r="O395" s="402"/>
      <c r="P395" s="402"/>
      <c r="Q395" s="402"/>
      <c r="R395" s="402"/>
      <c r="S395" s="402"/>
      <c r="T395" s="402"/>
      <c r="U395" s="402"/>
      <c r="V395" s="402"/>
      <c r="W395" s="402"/>
      <c r="X395" s="402"/>
      <c r="Y395" s="402"/>
      <c r="Z395" s="402"/>
    </row>
    <row r="396" spans="1:26" ht="12.75" customHeight="1">
      <c r="A396" s="402"/>
      <c r="B396" s="402"/>
      <c r="C396" s="402"/>
      <c r="D396" s="402"/>
      <c r="E396" s="402"/>
      <c r="F396" s="402"/>
      <c r="G396" s="402"/>
      <c r="H396" s="402"/>
      <c r="I396" s="402"/>
      <c r="J396" s="402"/>
      <c r="K396" s="402"/>
      <c r="L396" s="402"/>
      <c r="M396" s="402"/>
      <c r="N396" s="402"/>
      <c r="O396" s="402"/>
      <c r="P396" s="402"/>
      <c r="Q396" s="402"/>
      <c r="R396" s="402"/>
      <c r="S396" s="402"/>
      <c r="T396" s="402"/>
      <c r="U396" s="402"/>
      <c r="V396" s="402"/>
      <c r="W396" s="402"/>
      <c r="X396" s="402"/>
      <c r="Y396" s="402"/>
      <c r="Z396" s="402"/>
    </row>
    <row r="397" spans="1:26" ht="12.75" customHeight="1">
      <c r="A397" s="402"/>
      <c r="B397" s="402"/>
      <c r="C397" s="402"/>
      <c r="D397" s="402"/>
      <c r="E397" s="402"/>
      <c r="F397" s="402"/>
      <c r="G397" s="402"/>
      <c r="H397" s="402"/>
      <c r="I397" s="402"/>
      <c r="J397" s="402"/>
      <c r="K397" s="402"/>
      <c r="L397" s="402"/>
      <c r="M397" s="402"/>
      <c r="N397" s="402"/>
      <c r="O397" s="402"/>
      <c r="P397" s="402"/>
      <c r="Q397" s="402"/>
      <c r="R397" s="402"/>
      <c r="S397" s="402"/>
      <c r="T397" s="402"/>
      <c r="U397" s="402"/>
      <c r="V397" s="402"/>
      <c r="W397" s="402"/>
      <c r="X397" s="402"/>
      <c r="Y397" s="402"/>
      <c r="Z397" s="402"/>
    </row>
    <row r="398" spans="1:26" ht="12.75" customHeight="1">
      <c r="A398" s="402"/>
      <c r="B398" s="402"/>
      <c r="C398" s="402"/>
      <c r="D398" s="402"/>
      <c r="E398" s="402"/>
      <c r="F398" s="402"/>
      <c r="G398" s="402"/>
      <c r="H398" s="402"/>
      <c r="I398" s="402"/>
      <c r="J398" s="402"/>
      <c r="K398" s="402"/>
      <c r="L398" s="402"/>
      <c r="M398" s="402"/>
      <c r="N398" s="402"/>
      <c r="O398" s="402"/>
      <c r="P398" s="402"/>
      <c r="Q398" s="402"/>
      <c r="R398" s="402"/>
      <c r="S398" s="402"/>
      <c r="T398" s="402"/>
      <c r="U398" s="402"/>
      <c r="V398" s="402"/>
      <c r="W398" s="402"/>
      <c r="X398" s="402"/>
      <c r="Y398" s="402"/>
      <c r="Z398" s="402"/>
    </row>
    <row r="399" spans="1:26" ht="12.75" customHeight="1">
      <c r="A399" s="402"/>
      <c r="B399" s="402"/>
      <c r="C399" s="402"/>
      <c r="D399" s="402"/>
      <c r="E399" s="402"/>
      <c r="F399" s="402"/>
      <c r="G399" s="402"/>
      <c r="H399" s="402"/>
      <c r="I399" s="402"/>
      <c r="J399" s="402"/>
      <c r="K399" s="402"/>
      <c r="L399" s="402"/>
      <c r="M399" s="402"/>
      <c r="N399" s="402"/>
      <c r="O399" s="402"/>
      <c r="P399" s="402"/>
      <c r="Q399" s="402"/>
      <c r="R399" s="402"/>
      <c r="S399" s="402"/>
      <c r="T399" s="402"/>
      <c r="U399" s="402"/>
      <c r="V399" s="402"/>
      <c r="W399" s="402"/>
      <c r="X399" s="402"/>
      <c r="Y399" s="402"/>
      <c r="Z399" s="402"/>
    </row>
    <row r="400" spans="1:26" ht="12.75" customHeight="1">
      <c r="A400" s="402"/>
      <c r="B400" s="402"/>
      <c r="C400" s="402"/>
      <c r="D400" s="402"/>
      <c r="E400" s="402"/>
      <c r="F400" s="402"/>
      <c r="G400" s="402"/>
      <c r="H400" s="402"/>
      <c r="I400" s="402"/>
      <c r="J400" s="402"/>
      <c r="K400" s="402"/>
      <c r="L400" s="402"/>
      <c r="M400" s="402"/>
      <c r="N400" s="402"/>
      <c r="O400" s="402"/>
      <c r="P400" s="402"/>
      <c r="Q400" s="402"/>
      <c r="R400" s="402"/>
      <c r="S400" s="402"/>
      <c r="T400" s="402"/>
      <c r="U400" s="402"/>
      <c r="V400" s="402"/>
      <c r="W400" s="402"/>
      <c r="X400" s="402"/>
      <c r="Y400" s="402"/>
      <c r="Z400" s="402"/>
    </row>
    <row r="401" spans="1:26" ht="12.75" customHeight="1">
      <c r="A401" s="402"/>
      <c r="B401" s="402"/>
      <c r="C401" s="402"/>
      <c r="D401" s="402"/>
      <c r="E401" s="402"/>
      <c r="F401" s="402"/>
      <c r="G401" s="402"/>
      <c r="H401" s="402"/>
      <c r="I401" s="402"/>
      <c r="J401" s="402"/>
      <c r="K401" s="402"/>
      <c r="L401" s="402"/>
      <c r="M401" s="402"/>
      <c r="N401" s="402"/>
      <c r="O401" s="402"/>
      <c r="P401" s="402"/>
      <c r="Q401" s="402"/>
      <c r="R401" s="402"/>
      <c r="S401" s="402"/>
      <c r="T401" s="402"/>
      <c r="U401" s="402"/>
      <c r="V401" s="402"/>
      <c r="W401" s="402"/>
      <c r="X401" s="402"/>
      <c r="Y401" s="402"/>
      <c r="Z401" s="402"/>
    </row>
    <row r="402" spans="1:26" ht="12.75" customHeight="1">
      <c r="A402" s="402"/>
      <c r="B402" s="402"/>
      <c r="C402" s="402"/>
      <c r="D402" s="402"/>
      <c r="E402" s="402"/>
      <c r="F402" s="402"/>
      <c r="G402" s="402"/>
      <c r="H402" s="402"/>
      <c r="I402" s="402"/>
      <c r="J402" s="402"/>
      <c r="K402" s="402"/>
      <c r="L402" s="402"/>
      <c r="M402" s="402"/>
      <c r="N402" s="402"/>
      <c r="O402" s="402"/>
      <c r="P402" s="402"/>
      <c r="Q402" s="402"/>
      <c r="R402" s="402"/>
      <c r="S402" s="402"/>
      <c r="T402" s="402"/>
      <c r="U402" s="402"/>
      <c r="V402" s="402"/>
      <c r="W402" s="402"/>
      <c r="X402" s="402"/>
      <c r="Y402" s="402"/>
      <c r="Z402" s="402"/>
    </row>
    <row r="403" spans="1:26" ht="12.75" customHeight="1">
      <c r="A403" s="402"/>
      <c r="B403" s="402"/>
      <c r="C403" s="402"/>
      <c r="D403" s="402"/>
      <c r="E403" s="402"/>
      <c r="F403" s="402"/>
      <c r="G403" s="402"/>
      <c r="H403" s="402"/>
      <c r="I403" s="402"/>
      <c r="J403" s="402"/>
      <c r="K403" s="402"/>
      <c r="L403" s="402"/>
      <c r="M403" s="402"/>
      <c r="N403" s="402"/>
      <c r="O403" s="402"/>
      <c r="P403" s="402"/>
      <c r="Q403" s="402"/>
      <c r="R403" s="402"/>
      <c r="S403" s="402"/>
      <c r="T403" s="402"/>
      <c r="U403" s="402"/>
      <c r="V403" s="402"/>
      <c r="W403" s="402"/>
      <c r="X403" s="402"/>
      <c r="Y403" s="402"/>
      <c r="Z403" s="402"/>
    </row>
    <row r="404" spans="1:26" ht="12.75" customHeight="1">
      <c r="A404" s="402"/>
      <c r="B404" s="402"/>
      <c r="C404" s="402"/>
      <c r="D404" s="402"/>
      <c r="E404" s="402"/>
      <c r="F404" s="402"/>
      <c r="G404" s="402"/>
      <c r="H404" s="402"/>
      <c r="I404" s="402"/>
      <c r="J404" s="402"/>
      <c r="K404" s="402"/>
      <c r="L404" s="402"/>
      <c r="M404" s="402"/>
      <c r="N404" s="402"/>
      <c r="O404" s="402"/>
      <c r="P404" s="402"/>
      <c r="Q404" s="402"/>
      <c r="R404" s="402"/>
      <c r="S404" s="402"/>
      <c r="T404" s="402"/>
      <c r="U404" s="402"/>
      <c r="V404" s="402"/>
      <c r="W404" s="402"/>
      <c r="X404" s="402"/>
      <c r="Y404" s="402"/>
      <c r="Z404" s="402"/>
    </row>
    <row r="405" spans="1:26" ht="12.75" customHeight="1">
      <c r="A405" s="402"/>
      <c r="B405" s="402"/>
      <c r="C405" s="402"/>
      <c r="D405" s="402"/>
      <c r="E405" s="402"/>
      <c r="F405" s="402"/>
      <c r="G405" s="402"/>
      <c r="H405" s="402"/>
      <c r="I405" s="402"/>
      <c r="J405" s="402"/>
      <c r="K405" s="402"/>
      <c r="L405" s="402"/>
      <c r="M405" s="402"/>
      <c r="N405" s="402"/>
      <c r="O405" s="402"/>
      <c r="P405" s="402"/>
      <c r="Q405" s="402"/>
      <c r="R405" s="402"/>
      <c r="S405" s="402"/>
      <c r="T405" s="402"/>
      <c r="U405" s="402"/>
      <c r="V405" s="402"/>
      <c r="W405" s="402"/>
      <c r="X405" s="402"/>
      <c r="Y405" s="402"/>
      <c r="Z405" s="402"/>
    </row>
    <row r="406" spans="1:26" ht="12.75" customHeight="1">
      <c r="A406" s="402"/>
      <c r="B406" s="402"/>
      <c r="C406" s="402"/>
      <c r="D406" s="402"/>
      <c r="E406" s="402"/>
      <c r="F406" s="402"/>
      <c r="G406" s="402"/>
      <c r="H406" s="402"/>
      <c r="I406" s="402"/>
      <c r="J406" s="402"/>
      <c r="K406" s="402"/>
      <c r="L406" s="402"/>
      <c r="M406" s="402"/>
      <c r="N406" s="402"/>
      <c r="O406" s="402"/>
      <c r="P406" s="402"/>
      <c r="Q406" s="402"/>
      <c r="R406" s="402"/>
      <c r="S406" s="402"/>
      <c r="T406" s="402"/>
      <c r="U406" s="402"/>
      <c r="V406" s="402"/>
      <c r="W406" s="402"/>
      <c r="X406" s="402"/>
      <c r="Y406" s="402"/>
      <c r="Z406" s="402"/>
    </row>
    <row r="407" spans="1:26" ht="12.75" customHeight="1">
      <c r="A407" s="402"/>
      <c r="B407" s="402"/>
      <c r="C407" s="402"/>
      <c r="D407" s="402"/>
      <c r="E407" s="402"/>
      <c r="F407" s="402"/>
      <c r="G407" s="402"/>
      <c r="H407" s="402"/>
      <c r="I407" s="402"/>
      <c r="J407" s="402"/>
      <c r="K407" s="402"/>
      <c r="L407" s="402"/>
      <c r="M407" s="402"/>
      <c r="N407" s="402"/>
      <c r="O407" s="402"/>
      <c r="P407" s="402"/>
      <c r="Q407" s="402"/>
      <c r="R407" s="402"/>
      <c r="S407" s="402"/>
      <c r="T407" s="402"/>
      <c r="U407" s="402"/>
      <c r="V407" s="402"/>
      <c r="W407" s="402"/>
      <c r="X407" s="402"/>
      <c r="Y407" s="402"/>
      <c r="Z407" s="402"/>
    </row>
    <row r="408" spans="1:26" ht="12.75" customHeight="1">
      <c r="A408" s="402"/>
      <c r="B408" s="402"/>
      <c r="C408" s="402"/>
      <c r="D408" s="402"/>
      <c r="E408" s="402"/>
      <c r="F408" s="402"/>
      <c r="G408" s="402"/>
      <c r="H408" s="402"/>
      <c r="I408" s="402"/>
      <c r="J408" s="402"/>
      <c r="K408" s="402"/>
      <c r="L408" s="402"/>
      <c r="M408" s="402"/>
      <c r="N408" s="402"/>
      <c r="O408" s="402"/>
      <c r="P408" s="402"/>
      <c r="Q408" s="402"/>
      <c r="R408" s="402"/>
      <c r="S408" s="402"/>
      <c r="T408" s="402"/>
      <c r="U408" s="402"/>
      <c r="V408" s="402"/>
      <c r="W408" s="402"/>
      <c r="X408" s="402"/>
      <c r="Y408" s="402"/>
      <c r="Z408" s="402"/>
    </row>
    <row r="409" spans="1:26" ht="12.75" customHeight="1">
      <c r="A409" s="402"/>
      <c r="B409" s="402"/>
      <c r="C409" s="402"/>
      <c r="D409" s="402"/>
      <c r="E409" s="402"/>
      <c r="F409" s="402"/>
      <c r="G409" s="402"/>
      <c r="H409" s="402"/>
      <c r="I409" s="402"/>
      <c r="J409" s="402"/>
      <c r="K409" s="402"/>
      <c r="L409" s="402"/>
      <c r="M409" s="402"/>
      <c r="N409" s="402"/>
      <c r="O409" s="402"/>
      <c r="P409" s="402"/>
      <c r="Q409" s="402"/>
      <c r="R409" s="402"/>
      <c r="S409" s="402"/>
      <c r="T409" s="402"/>
      <c r="U409" s="402"/>
      <c r="V409" s="402"/>
      <c r="W409" s="402"/>
      <c r="X409" s="402"/>
      <c r="Y409" s="402"/>
      <c r="Z409" s="402"/>
    </row>
    <row r="410" spans="1:26" ht="12.75" customHeight="1">
      <c r="A410" s="402"/>
      <c r="B410" s="402"/>
      <c r="C410" s="402"/>
      <c r="D410" s="402"/>
      <c r="E410" s="402"/>
      <c r="F410" s="402"/>
      <c r="G410" s="402"/>
      <c r="H410" s="402"/>
      <c r="I410" s="402"/>
      <c r="J410" s="402"/>
      <c r="K410" s="402"/>
      <c r="L410" s="402"/>
      <c r="M410" s="402"/>
      <c r="N410" s="402"/>
      <c r="O410" s="402"/>
      <c r="P410" s="402"/>
      <c r="Q410" s="402"/>
      <c r="R410" s="402"/>
      <c r="S410" s="402"/>
      <c r="T410" s="402"/>
      <c r="U410" s="402"/>
      <c r="V410" s="402"/>
      <c r="W410" s="402"/>
      <c r="X410" s="402"/>
      <c r="Y410" s="402"/>
      <c r="Z410" s="402"/>
    </row>
    <row r="411" spans="1:26" ht="12.75" customHeight="1">
      <c r="A411" s="402"/>
      <c r="B411" s="402"/>
      <c r="C411" s="402"/>
      <c r="D411" s="402"/>
      <c r="E411" s="402"/>
      <c r="F411" s="402"/>
      <c r="G411" s="402"/>
      <c r="H411" s="402"/>
      <c r="I411" s="402"/>
      <c r="J411" s="402"/>
      <c r="K411" s="402"/>
      <c r="L411" s="402"/>
      <c r="M411" s="402"/>
      <c r="N411" s="402"/>
      <c r="O411" s="402"/>
      <c r="P411" s="402"/>
      <c r="Q411" s="402"/>
      <c r="R411" s="402"/>
      <c r="S411" s="402"/>
      <c r="T411" s="402"/>
      <c r="U411" s="402"/>
      <c r="V411" s="402"/>
      <c r="W411" s="402"/>
      <c r="X411" s="402"/>
      <c r="Y411" s="402"/>
      <c r="Z411" s="402"/>
    </row>
    <row r="412" spans="1:26" ht="12.75" customHeight="1">
      <c r="A412" s="402"/>
      <c r="B412" s="402"/>
      <c r="C412" s="402"/>
      <c r="D412" s="402"/>
      <c r="E412" s="402"/>
      <c r="F412" s="402"/>
      <c r="G412" s="402"/>
      <c r="H412" s="402"/>
      <c r="I412" s="402"/>
      <c r="J412" s="402"/>
      <c r="K412" s="402"/>
      <c r="L412" s="402"/>
      <c r="M412" s="402"/>
      <c r="N412" s="402"/>
      <c r="O412" s="402"/>
      <c r="P412" s="402"/>
      <c r="Q412" s="402"/>
      <c r="R412" s="402"/>
      <c r="S412" s="402"/>
      <c r="T412" s="402"/>
      <c r="U412" s="402"/>
      <c r="V412" s="402"/>
      <c r="W412" s="402"/>
      <c r="X412" s="402"/>
      <c r="Y412" s="402"/>
      <c r="Z412" s="402"/>
    </row>
    <row r="413" spans="1:26" ht="12.75" customHeight="1">
      <c r="A413" s="402"/>
      <c r="B413" s="402"/>
      <c r="C413" s="402"/>
      <c r="D413" s="402"/>
      <c r="E413" s="402"/>
      <c r="F413" s="402"/>
      <c r="G413" s="402"/>
      <c r="H413" s="402"/>
      <c r="I413" s="402"/>
      <c r="J413" s="402"/>
      <c r="K413" s="402"/>
      <c r="L413" s="402"/>
      <c r="M413" s="402"/>
      <c r="N413" s="402"/>
      <c r="O413" s="402"/>
      <c r="P413" s="402"/>
      <c r="Q413" s="402"/>
      <c r="R413" s="402"/>
      <c r="S413" s="402"/>
      <c r="T413" s="402"/>
      <c r="U413" s="402"/>
      <c r="V413" s="402"/>
      <c r="W413" s="402"/>
      <c r="X413" s="402"/>
      <c r="Y413" s="402"/>
      <c r="Z413" s="402"/>
    </row>
    <row r="414" spans="1:26" ht="12.75" customHeight="1">
      <c r="A414" s="402"/>
      <c r="B414" s="402"/>
      <c r="C414" s="402"/>
      <c r="D414" s="402"/>
      <c r="E414" s="402"/>
      <c r="F414" s="402"/>
      <c r="G414" s="402"/>
      <c r="H414" s="402"/>
      <c r="I414" s="402"/>
      <c r="J414" s="402"/>
      <c r="K414" s="402"/>
      <c r="L414" s="402"/>
      <c r="M414" s="402"/>
      <c r="N414" s="402"/>
      <c r="O414" s="402"/>
      <c r="P414" s="402"/>
      <c r="Q414" s="402"/>
      <c r="R414" s="402"/>
      <c r="S414" s="402"/>
      <c r="T414" s="402"/>
      <c r="U414" s="402"/>
      <c r="V414" s="402"/>
      <c r="W414" s="402"/>
      <c r="X414" s="402"/>
      <c r="Y414" s="402"/>
      <c r="Z414" s="402"/>
    </row>
    <row r="415" spans="1:26" ht="12.75" customHeight="1">
      <c r="A415" s="402"/>
      <c r="B415" s="402"/>
      <c r="C415" s="402"/>
      <c r="D415" s="402"/>
      <c r="E415" s="402"/>
      <c r="F415" s="402"/>
      <c r="G415" s="402"/>
      <c r="H415" s="402"/>
      <c r="I415" s="402"/>
      <c r="J415" s="402"/>
      <c r="K415" s="402"/>
      <c r="L415" s="402"/>
      <c r="M415" s="402"/>
      <c r="N415" s="402"/>
      <c r="O415" s="402"/>
      <c r="P415" s="402"/>
      <c r="Q415" s="402"/>
      <c r="R415" s="402"/>
      <c r="S415" s="402"/>
      <c r="T415" s="402"/>
      <c r="U415" s="402"/>
      <c r="V415" s="402"/>
      <c r="W415" s="402"/>
      <c r="X415" s="402"/>
      <c r="Y415" s="402"/>
      <c r="Z415" s="402"/>
    </row>
    <row r="416" spans="1:26" ht="12.75" customHeight="1">
      <c r="A416" s="402"/>
      <c r="B416" s="402"/>
      <c r="C416" s="402"/>
      <c r="D416" s="402"/>
      <c r="E416" s="402"/>
      <c r="F416" s="402"/>
      <c r="G416" s="402"/>
      <c r="H416" s="402"/>
      <c r="I416" s="402"/>
      <c r="J416" s="402"/>
      <c r="K416" s="402"/>
      <c r="L416" s="402"/>
      <c r="M416" s="402"/>
      <c r="N416" s="402"/>
      <c r="O416" s="402"/>
      <c r="P416" s="402"/>
      <c r="Q416" s="402"/>
      <c r="R416" s="402"/>
      <c r="S416" s="402"/>
      <c r="T416" s="402"/>
      <c r="U416" s="402"/>
      <c r="V416" s="402"/>
      <c r="W416" s="402"/>
      <c r="X416" s="402"/>
      <c r="Y416" s="402"/>
      <c r="Z416" s="402"/>
    </row>
    <row r="417" spans="1:26" ht="12.75" customHeight="1">
      <c r="A417" s="402"/>
      <c r="B417" s="402"/>
      <c r="C417" s="402"/>
      <c r="D417" s="402"/>
      <c r="E417" s="402"/>
      <c r="F417" s="402"/>
      <c r="G417" s="402"/>
      <c r="H417" s="402"/>
      <c r="I417" s="402"/>
      <c r="J417" s="402"/>
      <c r="K417" s="402"/>
      <c r="L417" s="402"/>
      <c r="M417" s="402"/>
      <c r="N417" s="402"/>
      <c r="O417" s="402"/>
      <c r="P417" s="402"/>
      <c r="Q417" s="402"/>
      <c r="R417" s="402"/>
      <c r="S417" s="402"/>
      <c r="T417" s="402"/>
      <c r="U417" s="402"/>
      <c r="V417" s="402"/>
      <c r="W417" s="402"/>
      <c r="X417" s="402"/>
      <c r="Y417" s="402"/>
      <c r="Z417" s="402"/>
    </row>
    <row r="418" spans="1:26" ht="12.75" customHeight="1">
      <c r="A418" s="402"/>
      <c r="B418" s="402"/>
      <c r="C418" s="402"/>
      <c r="D418" s="402"/>
      <c r="E418" s="402"/>
      <c r="F418" s="402"/>
      <c r="G418" s="402"/>
      <c r="H418" s="402"/>
      <c r="I418" s="402"/>
      <c r="J418" s="402"/>
      <c r="K418" s="402"/>
      <c r="L418" s="402"/>
      <c r="M418" s="402"/>
      <c r="N418" s="402"/>
      <c r="O418" s="402"/>
      <c r="P418" s="402"/>
      <c r="Q418" s="402"/>
      <c r="R418" s="402"/>
      <c r="S418" s="402"/>
      <c r="T418" s="402"/>
      <c r="U418" s="402"/>
      <c r="V418" s="402"/>
      <c r="W418" s="402"/>
      <c r="X418" s="402"/>
      <c r="Y418" s="402"/>
      <c r="Z418" s="402"/>
    </row>
    <row r="419" spans="1:26" ht="12.75" customHeight="1">
      <c r="A419" s="402"/>
      <c r="B419" s="402"/>
      <c r="C419" s="402"/>
      <c r="D419" s="402"/>
      <c r="E419" s="402"/>
      <c r="F419" s="402"/>
      <c r="G419" s="402"/>
      <c r="H419" s="402"/>
      <c r="I419" s="402"/>
      <c r="J419" s="402"/>
      <c r="K419" s="402"/>
      <c r="L419" s="402"/>
      <c r="M419" s="402"/>
      <c r="N419" s="402"/>
      <c r="O419" s="402"/>
      <c r="P419" s="402"/>
      <c r="Q419" s="402"/>
      <c r="R419" s="402"/>
      <c r="S419" s="402"/>
      <c r="T419" s="402"/>
      <c r="U419" s="402"/>
      <c r="V419" s="402"/>
      <c r="W419" s="402"/>
      <c r="X419" s="402"/>
      <c r="Y419" s="402"/>
      <c r="Z419" s="402"/>
    </row>
    <row r="420" spans="1:26" ht="12.75" customHeight="1">
      <c r="A420" s="402"/>
      <c r="B420" s="402"/>
      <c r="C420" s="402"/>
      <c r="D420" s="402"/>
      <c r="E420" s="402"/>
      <c r="F420" s="402"/>
      <c r="G420" s="402"/>
      <c r="H420" s="402"/>
      <c r="I420" s="402"/>
      <c r="J420" s="402"/>
      <c r="K420" s="402"/>
      <c r="L420" s="402"/>
      <c r="M420" s="402"/>
      <c r="N420" s="402"/>
      <c r="O420" s="402"/>
      <c r="P420" s="402"/>
      <c r="Q420" s="402"/>
      <c r="R420" s="402"/>
      <c r="S420" s="402"/>
      <c r="T420" s="402"/>
      <c r="U420" s="402"/>
      <c r="V420" s="402"/>
      <c r="W420" s="402"/>
      <c r="X420" s="402"/>
      <c r="Y420" s="402"/>
      <c r="Z420" s="402"/>
    </row>
    <row r="421" spans="1:26" ht="12.75" customHeight="1">
      <c r="A421" s="402"/>
      <c r="B421" s="402"/>
      <c r="C421" s="402"/>
      <c r="D421" s="402"/>
      <c r="E421" s="402"/>
      <c r="F421" s="402"/>
      <c r="G421" s="402"/>
      <c r="H421" s="402"/>
      <c r="I421" s="402"/>
      <c r="J421" s="402"/>
      <c r="K421" s="402"/>
      <c r="L421" s="402"/>
      <c r="M421" s="402"/>
      <c r="N421" s="402"/>
      <c r="O421" s="402"/>
      <c r="P421" s="402"/>
      <c r="Q421" s="402"/>
      <c r="R421" s="402"/>
      <c r="S421" s="402"/>
      <c r="T421" s="402"/>
      <c r="U421" s="402"/>
      <c r="V421" s="402"/>
      <c r="W421" s="402"/>
      <c r="X421" s="402"/>
      <c r="Y421" s="402"/>
      <c r="Z421" s="402"/>
    </row>
    <row r="422" spans="1:26" ht="12.75" customHeight="1">
      <c r="A422" s="402"/>
      <c r="B422" s="402"/>
      <c r="C422" s="402"/>
      <c r="D422" s="402"/>
      <c r="E422" s="402"/>
      <c r="F422" s="402"/>
      <c r="G422" s="402"/>
      <c r="H422" s="402"/>
      <c r="I422" s="402"/>
      <c r="J422" s="402"/>
      <c r="K422" s="402"/>
      <c r="L422" s="402"/>
      <c r="M422" s="402"/>
      <c r="N422" s="402"/>
      <c r="O422" s="402"/>
      <c r="P422" s="402"/>
      <c r="Q422" s="402"/>
      <c r="R422" s="402"/>
      <c r="S422" s="402"/>
      <c r="T422" s="402"/>
      <c r="U422" s="402"/>
      <c r="V422" s="402"/>
      <c r="W422" s="402"/>
      <c r="X422" s="402"/>
      <c r="Y422" s="402"/>
      <c r="Z422" s="402"/>
    </row>
    <row r="423" spans="1:26" ht="12.75" customHeight="1">
      <c r="A423" s="402"/>
      <c r="B423" s="402"/>
      <c r="C423" s="402"/>
      <c r="D423" s="402"/>
      <c r="E423" s="402"/>
      <c r="F423" s="402"/>
      <c r="G423" s="402"/>
      <c r="H423" s="402"/>
      <c r="I423" s="402"/>
      <c r="J423" s="402"/>
      <c r="K423" s="402"/>
      <c r="L423" s="402"/>
      <c r="M423" s="402"/>
      <c r="N423" s="402"/>
      <c r="O423" s="402"/>
      <c r="P423" s="402"/>
      <c r="Q423" s="402"/>
      <c r="R423" s="402"/>
      <c r="S423" s="402"/>
      <c r="T423" s="402"/>
      <c r="U423" s="402"/>
      <c r="V423" s="402"/>
      <c r="W423" s="402"/>
      <c r="X423" s="402"/>
      <c r="Y423" s="402"/>
      <c r="Z423" s="402"/>
    </row>
    <row r="424" spans="1:26" ht="12.75" customHeight="1">
      <c r="A424" s="402"/>
      <c r="B424" s="402"/>
      <c r="C424" s="402"/>
      <c r="D424" s="402"/>
      <c r="E424" s="402"/>
      <c r="F424" s="402"/>
      <c r="G424" s="402"/>
      <c r="H424" s="402"/>
      <c r="I424" s="402"/>
      <c r="J424" s="402"/>
      <c r="K424" s="402"/>
      <c r="L424" s="402"/>
      <c r="M424" s="402"/>
      <c r="N424" s="402"/>
      <c r="O424" s="402"/>
      <c r="P424" s="402"/>
      <c r="Q424" s="402"/>
      <c r="R424" s="402"/>
      <c r="S424" s="402"/>
      <c r="T424" s="402"/>
      <c r="U424" s="402"/>
      <c r="V424" s="402"/>
      <c r="W424" s="402"/>
      <c r="X424" s="402"/>
      <c r="Y424" s="402"/>
      <c r="Z424" s="402"/>
    </row>
    <row r="425" spans="1:26" ht="12.75" customHeight="1">
      <c r="A425" s="402"/>
      <c r="B425" s="402"/>
      <c r="C425" s="402"/>
      <c r="D425" s="402"/>
      <c r="E425" s="402"/>
      <c r="F425" s="402"/>
      <c r="G425" s="402"/>
      <c r="H425" s="402"/>
      <c r="I425" s="402"/>
      <c r="J425" s="402"/>
      <c r="K425" s="402"/>
      <c r="L425" s="402"/>
      <c r="M425" s="402"/>
      <c r="N425" s="402"/>
      <c r="O425" s="402"/>
      <c r="P425" s="402"/>
      <c r="Q425" s="402"/>
      <c r="R425" s="402"/>
      <c r="S425" s="402"/>
      <c r="T425" s="402"/>
      <c r="U425" s="402"/>
      <c r="V425" s="402"/>
      <c r="W425" s="402"/>
      <c r="X425" s="402"/>
      <c r="Y425" s="402"/>
      <c r="Z425" s="402"/>
    </row>
    <row r="426" spans="1:26" ht="12.75" customHeight="1">
      <c r="A426" s="402"/>
      <c r="B426" s="402"/>
      <c r="C426" s="402"/>
      <c r="D426" s="402"/>
      <c r="E426" s="402"/>
      <c r="F426" s="402"/>
      <c r="G426" s="402"/>
      <c r="H426" s="402"/>
      <c r="I426" s="402"/>
      <c r="J426" s="402"/>
      <c r="K426" s="402"/>
      <c r="L426" s="402"/>
      <c r="M426" s="402"/>
      <c r="N426" s="402"/>
      <c r="O426" s="402"/>
      <c r="P426" s="402"/>
      <c r="Q426" s="402"/>
      <c r="R426" s="402"/>
      <c r="S426" s="402"/>
      <c r="T426" s="402"/>
      <c r="U426" s="402"/>
      <c r="V426" s="402"/>
      <c r="W426" s="402"/>
      <c r="X426" s="402"/>
      <c r="Y426" s="402"/>
      <c r="Z426" s="402"/>
    </row>
    <row r="427" spans="1:26" ht="12.75" customHeight="1">
      <c r="A427" s="402"/>
      <c r="B427" s="402"/>
      <c r="C427" s="402"/>
      <c r="D427" s="402"/>
      <c r="E427" s="402"/>
      <c r="F427" s="402"/>
      <c r="G427" s="402"/>
      <c r="H427" s="402"/>
      <c r="I427" s="402"/>
      <c r="J427" s="402"/>
      <c r="K427" s="402"/>
      <c r="L427" s="402"/>
      <c r="M427" s="402"/>
      <c r="N427" s="402"/>
      <c r="O427" s="402"/>
      <c r="P427" s="402"/>
      <c r="Q427" s="402"/>
      <c r="R427" s="402"/>
      <c r="S427" s="402"/>
      <c r="T427" s="402"/>
      <c r="U427" s="402"/>
      <c r="V427" s="402"/>
      <c r="W427" s="402"/>
      <c r="X427" s="402"/>
      <c r="Y427" s="402"/>
      <c r="Z427" s="402"/>
    </row>
    <row r="428" spans="1:26" ht="12.75" customHeight="1">
      <c r="A428" s="402"/>
      <c r="B428" s="402"/>
      <c r="C428" s="402"/>
      <c r="D428" s="402"/>
      <c r="E428" s="402"/>
      <c r="F428" s="402"/>
      <c r="G428" s="402"/>
      <c r="H428" s="402"/>
      <c r="I428" s="402"/>
      <c r="J428" s="402"/>
      <c r="K428" s="402"/>
      <c r="L428" s="402"/>
      <c r="M428" s="402"/>
      <c r="N428" s="402"/>
      <c r="O428" s="402"/>
      <c r="P428" s="402"/>
      <c r="Q428" s="402"/>
      <c r="R428" s="402"/>
      <c r="S428" s="402"/>
      <c r="T428" s="402"/>
      <c r="U428" s="402"/>
      <c r="V428" s="402"/>
      <c r="W428" s="402"/>
      <c r="X428" s="402"/>
      <c r="Y428" s="402"/>
      <c r="Z428" s="402"/>
    </row>
    <row r="429" spans="1:26" ht="12.75" customHeight="1">
      <c r="A429" s="402"/>
      <c r="B429" s="402"/>
      <c r="C429" s="402"/>
      <c r="D429" s="402"/>
      <c r="E429" s="402"/>
      <c r="F429" s="402"/>
      <c r="G429" s="402"/>
      <c r="H429" s="402"/>
      <c r="I429" s="402"/>
      <c r="J429" s="402"/>
      <c r="K429" s="402"/>
      <c r="L429" s="402"/>
      <c r="M429" s="402"/>
      <c r="N429" s="402"/>
      <c r="O429" s="402"/>
      <c r="P429" s="402"/>
      <c r="Q429" s="402"/>
      <c r="R429" s="402"/>
      <c r="S429" s="402"/>
      <c r="T429" s="402"/>
      <c r="U429" s="402"/>
      <c r="V429" s="402"/>
      <c r="W429" s="402"/>
      <c r="X429" s="402"/>
      <c r="Y429" s="402"/>
      <c r="Z429" s="402"/>
    </row>
    <row r="430" spans="1:26" ht="12.75" customHeight="1">
      <c r="A430" s="402"/>
      <c r="B430" s="402"/>
      <c r="C430" s="402"/>
      <c r="D430" s="402"/>
      <c r="E430" s="402"/>
      <c r="F430" s="402"/>
      <c r="G430" s="402"/>
      <c r="H430" s="402"/>
      <c r="I430" s="402"/>
      <c r="J430" s="402"/>
      <c r="K430" s="402"/>
      <c r="L430" s="402"/>
      <c r="M430" s="402"/>
      <c r="N430" s="402"/>
      <c r="O430" s="402"/>
      <c r="P430" s="402"/>
      <c r="Q430" s="402"/>
      <c r="R430" s="402"/>
      <c r="S430" s="402"/>
      <c r="T430" s="402"/>
      <c r="U430" s="402"/>
      <c r="V430" s="402"/>
      <c r="W430" s="402"/>
      <c r="X430" s="402"/>
      <c r="Y430" s="402"/>
      <c r="Z430" s="402"/>
    </row>
    <row r="431" spans="1:26" ht="12.75" customHeight="1">
      <c r="A431" s="402"/>
      <c r="B431" s="402"/>
      <c r="C431" s="402"/>
      <c r="D431" s="402"/>
      <c r="E431" s="402"/>
      <c r="F431" s="402"/>
      <c r="G431" s="402"/>
      <c r="H431" s="402"/>
      <c r="I431" s="402"/>
      <c r="J431" s="402"/>
      <c r="K431" s="402"/>
      <c r="L431" s="402"/>
      <c r="M431" s="402"/>
      <c r="N431" s="402"/>
      <c r="O431" s="402"/>
      <c r="P431" s="402"/>
      <c r="Q431" s="402"/>
      <c r="R431" s="402"/>
      <c r="S431" s="402"/>
      <c r="T431" s="402"/>
      <c r="U431" s="402"/>
      <c r="V431" s="402"/>
      <c r="W431" s="402"/>
      <c r="X431" s="402"/>
      <c r="Y431" s="402"/>
      <c r="Z431" s="402"/>
    </row>
    <row r="432" spans="1:26" ht="12.75" customHeight="1">
      <c r="A432" s="402"/>
      <c r="B432" s="402"/>
      <c r="C432" s="402"/>
      <c r="D432" s="402"/>
      <c r="E432" s="402"/>
      <c r="F432" s="402"/>
      <c r="G432" s="402"/>
      <c r="H432" s="402"/>
      <c r="I432" s="402"/>
      <c r="J432" s="402"/>
      <c r="K432" s="402"/>
      <c r="L432" s="402"/>
      <c r="M432" s="402"/>
      <c r="N432" s="402"/>
      <c r="O432" s="402"/>
      <c r="P432" s="402"/>
      <c r="Q432" s="402"/>
      <c r="R432" s="402"/>
      <c r="S432" s="402"/>
      <c r="T432" s="402"/>
      <c r="U432" s="402"/>
      <c r="V432" s="402"/>
      <c r="W432" s="402"/>
      <c r="X432" s="402"/>
      <c r="Y432" s="402"/>
      <c r="Z432" s="402"/>
    </row>
    <row r="433" spans="1:26" ht="12.75" customHeight="1">
      <c r="A433" s="402"/>
      <c r="B433" s="402"/>
      <c r="C433" s="402"/>
      <c r="D433" s="402"/>
      <c r="E433" s="402"/>
      <c r="F433" s="402"/>
      <c r="G433" s="402"/>
      <c r="H433" s="402"/>
      <c r="I433" s="402"/>
      <c r="J433" s="402"/>
      <c r="K433" s="402"/>
      <c r="L433" s="402"/>
      <c r="M433" s="402"/>
      <c r="N433" s="402"/>
      <c r="O433" s="402"/>
      <c r="P433" s="402"/>
      <c r="Q433" s="402"/>
      <c r="R433" s="402"/>
      <c r="S433" s="402"/>
      <c r="T433" s="402"/>
      <c r="U433" s="402"/>
      <c r="V433" s="402"/>
      <c r="W433" s="402"/>
      <c r="X433" s="402"/>
      <c r="Y433" s="402"/>
      <c r="Z433" s="402"/>
    </row>
    <row r="434" spans="1:26" ht="12.75" customHeight="1">
      <c r="A434" s="402"/>
      <c r="B434" s="402"/>
      <c r="C434" s="402"/>
      <c r="D434" s="402"/>
      <c r="E434" s="402"/>
      <c r="F434" s="402"/>
      <c r="G434" s="402"/>
      <c r="H434" s="402"/>
      <c r="I434" s="402"/>
      <c r="J434" s="402"/>
      <c r="K434" s="402"/>
      <c r="L434" s="402"/>
      <c r="M434" s="402"/>
      <c r="N434" s="402"/>
      <c r="O434" s="402"/>
      <c r="P434" s="402"/>
      <c r="Q434" s="402"/>
      <c r="R434" s="402"/>
      <c r="S434" s="402"/>
      <c r="T434" s="402"/>
      <c r="U434" s="402"/>
      <c r="V434" s="402"/>
      <c r="W434" s="402"/>
      <c r="X434" s="402"/>
      <c r="Y434" s="402"/>
      <c r="Z434" s="402"/>
    </row>
    <row r="435" spans="1:26" ht="12.75" customHeight="1">
      <c r="A435" s="402"/>
      <c r="B435" s="402"/>
      <c r="C435" s="402"/>
      <c r="D435" s="402"/>
      <c r="E435" s="402"/>
      <c r="F435" s="402"/>
      <c r="G435" s="402"/>
      <c r="H435" s="402"/>
      <c r="I435" s="402"/>
      <c r="J435" s="402"/>
      <c r="K435" s="402"/>
      <c r="L435" s="402"/>
      <c r="M435" s="402"/>
      <c r="N435" s="402"/>
      <c r="O435" s="402"/>
      <c r="P435" s="402"/>
      <c r="Q435" s="402"/>
      <c r="R435" s="402"/>
      <c r="S435" s="402"/>
      <c r="T435" s="402"/>
      <c r="U435" s="402"/>
      <c r="V435" s="402"/>
      <c r="W435" s="402"/>
      <c r="X435" s="402"/>
      <c r="Y435" s="402"/>
      <c r="Z435" s="402"/>
    </row>
    <row r="436" spans="1:26" ht="12.75" customHeight="1">
      <c r="A436" s="402"/>
      <c r="B436" s="402"/>
      <c r="C436" s="402"/>
      <c r="D436" s="402"/>
      <c r="E436" s="402"/>
      <c r="F436" s="402"/>
      <c r="G436" s="402"/>
      <c r="H436" s="402"/>
      <c r="I436" s="402"/>
      <c r="J436" s="402"/>
      <c r="K436" s="402"/>
      <c r="L436" s="402"/>
      <c r="M436" s="402"/>
      <c r="N436" s="402"/>
      <c r="O436" s="402"/>
      <c r="P436" s="402"/>
      <c r="Q436" s="402"/>
      <c r="R436" s="402"/>
      <c r="S436" s="402"/>
      <c r="T436" s="402"/>
      <c r="U436" s="402"/>
      <c r="V436" s="402"/>
      <c r="W436" s="402"/>
      <c r="X436" s="402"/>
      <c r="Y436" s="402"/>
      <c r="Z436" s="402"/>
    </row>
    <row r="437" spans="1:26" ht="12.75" customHeight="1">
      <c r="A437" s="402"/>
      <c r="B437" s="402"/>
      <c r="C437" s="402"/>
      <c r="D437" s="402"/>
      <c r="E437" s="402"/>
      <c r="F437" s="402"/>
      <c r="G437" s="402"/>
      <c r="H437" s="402"/>
      <c r="I437" s="402"/>
      <c r="J437" s="402"/>
      <c r="K437" s="402"/>
      <c r="L437" s="402"/>
      <c r="M437" s="402"/>
      <c r="N437" s="402"/>
      <c r="O437" s="402"/>
      <c r="P437" s="402"/>
      <c r="Q437" s="402"/>
      <c r="R437" s="402"/>
      <c r="S437" s="402"/>
      <c r="T437" s="402"/>
      <c r="U437" s="402"/>
      <c r="V437" s="402"/>
      <c r="W437" s="402"/>
      <c r="X437" s="402"/>
      <c r="Y437" s="402"/>
      <c r="Z437" s="402"/>
    </row>
    <row r="438" spans="1:26" ht="12.75" customHeight="1">
      <c r="A438" s="402"/>
      <c r="B438" s="402"/>
      <c r="C438" s="402"/>
      <c r="D438" s="402"/>
      <c r="E438" s="402"/>
      <c r="F438" s="402"/>
      <c r="G438" s="402"/>
      <c r="H438" s="402"/>
      <c r="I438" s="402"/>
      <c r="J438" s="402"/>
      <c r="K438" s="402"/>
      <c r="L438" s="402"/>
      <c r="M438" s="402"/>
      <c r="N438" s="402"/>
      <c r="O438" s="402"/>
      <c r="P438" s="402"/>
      <c r="Q438" s="402"/>
      <c r="R438" s="402"/>
      <c r="S438" s="402"/>
      <c r="T438" s="402"/>
      <c r="U438" s="402"/>
      <c r="V438" s="402"/>
      <c r="W438" s="402"/>
      <c r="X438" s="402"/>
      <c r="Y438" s="402"/>
      <c r="Z438" s="402"/>
    </row>
    <row r="439" spans="1:26" ht="12.75" customHeight="1">
      <c r="A439" s="402"/>
      <c r="B439" s="402"/>
      <c r="C439" s="402"/>
      <c r="D439" s="402"/>
      <c r="E439" s="402"/>
      <c r="F439" s="402"/>
      <c r="G439" s="402"/>
      <c r="H439" s="402"/>
      <c r="I439" s="402"/>
      <c r="J439" s="402"/>
      <c r="K439" s="402"/>
      <c r="L439" s="402"/>
      <c r="M439" s="402"/>
      <c r="N439" s="402"/>
      <c r="O439" s="402"/>
      <c r="P439" s="402"/>
      <c r="Q439" s="402"/>
      <c r="R439" s="402"/>
      <c r="S439" s="402"/>
      <c r="T439" s="402"/>
      <c r="U439" s="402"/>
      <c r="V439" s="402"/>
      <c r="W439" s="402"/>
      <c r="X439" s="402"/>
      <c r="Y439" s="402"/>
      <c r="Z439" s="402"/>
    </row>
    <row r="440" spans="1:26" ht="12.75" customHeight="1">
      <c r="A440" s="402"/>
      <c r="B440" s="402"/>
      <c r="C440" s="402"/>
      <c r="D440" s="402"/>
      <c r="E440" s="402"/>
      <c r="F440" s="402"/>
      <c r="G440" s="402"/>
      <c r="H440" s="402"/>
      <c r="I440" s="402"/>
      <c r="J440" s="402"/>
      <c r="K440" s="402"/>
      <c r="L440" s="402"/>
      <c r="M440" s="402"/>
      <c r="N440" s="402"/>
      <c r="O440" s="402"/>
      <c r="P440" s="402"/>
      <c r="Q440" s="402"/>
      <c r="R440" s="402"/>
      <c r="S440" s="402"/>
      <c r="T440" s="402"/>
      <c r="U440" s="402"/>
      <c r="V440" s="402"/>
      <c r="W440" s="402"/>
      <c r="X440" s="402"/>
      <c r="Y440" s="402"/>
      <c r="Z440" s="402"/>
    </row>
    <row r="441" spans="1:26" ht="12.75" customHeight="1">
      <c r="A441" s="402"/>
      <c r="B441" s="402"/>
      <c r="C441" s="402"/>
      <c r="D441" s="402"/>
      <c r="E441" s="402"/>
      <c r="F441" s="402"/>
      <c r="G441" s="402"/>
      <c r="H441" s="402"/>
      <c r="I441" s="402"/>
      <c r="J441" s="402"/>
      <c r="K441" s="402"/>
      <c r="L441" s="402"/>
      <c r="M441" s="402"/>
      <c r="N441" s="402"/>
      <c r="O441" s="402"/>
      <c r="P441" s="402"/>
      <c r="Q441" s="402"/>
      <c r="R441" s="402"/>
      <c r="S441" s="402"/>
      <c r="T441" s="402"/>
      <c r="U441" s="402"/>
      <c r="V441" s="402"/>
      <c r="W441" s="402"/>
      <c r="X441" s="402"/>
      <c r="Y441" s="402"/>
      <c r="Z441" s="402"/>
    </row>
    <row r="442" spans="1:26" ht="12.75" customHeight="1">
      <c r="A442" s="402"/>
      <c r="B442" s="402"/>
      <c r="C442" s="402"/>
      <c r="D442" s="402"/>
      <c r="E442" s="402"/>
      <c r="F442" s="402"/>
      <c r="G442" s="402"/>
      <c r="H442" s="402"/>
      <c r="I442" s="402"/>
      <c r="J442" s="402"/>
      <c r="K442" s="402"/>
      <c r="L442" s="402"/>
      <c r="M442" s="402"/>
      <c r="N442" s="402"/>
      <c r="O442" s="402"/>
      <c r="P442" s="402"/>
      <c r="Q442" s="402"/>
      <c r="R442" s="402"/>
      <c r="S442" s="402"/>
      <c r="T442" s="402"/>
      <c r="U442" s="402"/>
      <c r="V442" s="402"/>
      <c r="W442" s="402"/>
      <c r="X442" s="402"/>
      <c r="Y442" s="402"/>
      <c r="Z442" s="402"/>
    </row>
    <row r="443" spans="1:26" ht="12.75" customHeight="1">
      <c r="A443" s="402"/>
      <c r="B443" s="402"/>
      <c r="C443" s="402"/>
      <c r="D443" s="402"/>
      <c r="E443" s="402"/>
      <c r="F443" s="402"/>
      <c r="G443" s="402"/>
      <c r="H443" s="402"/>
      <c r="I443" s="402"/>
      <c r="J443" s="402"/>
      <c r="K443" s="402"/>
      <c r="L443" s="402"/>
      <c r="M443" s="402"/>
      <c r="N443" s="402"/>
      <c r="O443" s="402"/>
      <c r="P443" s="402"/>
      <c r="Q443" s="402"/>
      <c r="R443" s="402"/>
      <c r="S443" s="402"/>
      <c r="T443" s="402"/>
      <c r="U443" s="402"/>
      <c r="V443" s="402"/>
      <c r="W443" s="402"/>
      <c r="X443" s="402"/>
      <c r="Y443" s="402"/>
      <c r="Z443" s="402"/>
    </row>
    <row r="444" spans="1:26" ht="12.75" customHeight="1">
      <c r="A444" s="402"/>
      <c r="B444" s="402"/>
      <c r="C444" s="402"/>
      <c r="D444" s="402"/>
      <c r="E444" s="402"/>
      <c r="F444" s="402"/>
      <c r="G444" s="402"/>
      <c r="H444" s="402"/>
      <c r="I444" s="402"/>
      <c r="J444" s="402"/>
      <c r="K444" s="402"/>
      <c r="L444" s="402"/>
      <c r="M444" s="402"/>
      <c r="N444" s="402"/>
      <c r="O444" s="402"/>
      <c r="P444" s="402"/>
      <c r="Q444" s="402"/>
      <c r="R444" s="402"/>
      <c r="S444" s="402"/>
      <c r="T444" s="402"/>
      <c r="U444" s="402"/>
      <c r="V444" s="402"/>
      <c r="W444" s="402"/>
      <c r="X444" s="402"/>
      <c r="Y444" s="402"/>
      <c r="Z444" s="402"/>
    </row>
    <row r="445" spans="1:26" ht="12.75" customHeight="1">
      <c r="A445" s="402"/>
      <c r="B445" s="402"/>
      <c r="C445" s="402"/>
      <c r="D445" s="402"/>
      <c r="E445" s="402"/>
      <c r="F445" s="402"/>
      <c r="G445" s="402"/>
      <c r="H445" s="402"/>
      <c r="I445" s="402"/>
      <c r="J445" s="402"/>
      <c r="K445" s="402"/>
      <c r="L445" s="402"/>
      <c r="M445" s="402"/>
      <c r="N445" s="402"/>
      <c r="O445" s="402"/>
      <c r="P445" s="402"/>
      <c r="Q445" s="402"/>
      <c r="R445" s="402"/>
      <c r="S445" s="402"/>
      <c r="T445" s="402"/>
      <c r="U445" s="402"/>
      <c r="V445" s="402"/>
      <c r="W445" s="402"/>
      <c r="X445" s="402"/>
      <c r="Y445" s="402"/>
      <c r="Z445" s="402"/>
    </row>
    <row r="446" spans="1:26" ht="12.75" customHeight="1">
      <c r="A446" s="402"/>
      <c r="B446" s="402"/>
      <c r="C446" s="402"/>
      <c r="D446" s="402"/>
      <c r="E446" s="402"/>
      <c r="F446" s="402"/>
      <c r="G446" s="402"/>
      <c r="H446" s="402"/>
      <c r="I446" s="402"/>
      <c r="J446" s="402"/>
      <c r="K446" s="402"/>
      <c r="L446" s="402"/>
      <c r="M446" s="402"/>
      <c r="N446" s="402"/>
      <c r="O446" s="402"/>
      <c r="P446" s="402"/>
      <c r="Q446" s="402"/>
      <c r="R446" s="402"/>
      <c r="S446" s="402"/>
      <c r="T446" s="402"/>
      <c r="U446" s="402"/>
      <c r="V446" s="402"/>
      <c r="W446" s="402"/>
      <c r="X446" s="402"/>
      <c r="Y446" s="402"/>
      <c r="Z446" s="402"/>
    </row>
    <row r="447" spans="1:26" ht="12.75" customHeight="1">
      <c r="A447" s="402"/>
      <c r="B447" s="402"/>
      <c r="C447" s="402"/>
      <c r="D447" s="402"/>
      <c r="E447" s="402"/>
      <c r="F447" s="402"/>
      <c r="G447" s="402"/>
      <c r="H447" s="402"/>
      <c r="I447" s="402"/>
      <c r="J447" s="402"/>
      <c r="K447" s="402"/>
      <c r="L447" s="402"/>
      <c r="M447" s="402"/>
      <c r="N447" s="402"/>
      <c r="O447" s="402"/>
      <c r="P447" s="402"/>
      <c r="Q447" s="402"/>
      <c r="R447" s="402"/>
      <c r="S447" s="402"/>
      <c r="T447" s="402"/>
      <c r="U447" s="402"/>
      <c r="V447" s="402"/>
      <c r="W447" s="402"/>
      <c r="X447" s="402"/>
      <c r="Y447" s="402"/>
      <c r="Z447" s="402"/>
    </row>
    <row r="448" spans="1:26" ht="12.75" customHeight="1">
      <c r="A448" s="402"/>
      <c r="B448" s="402"/>
      <c r="C448" s="402"/>
      <c r="D448" s="402"/>
      <c r="E448" s="402"/>
      <c r="F448" s="402"/>
      <c r="G448" s="402"/>
      <c r="H448" s="402"/>
      <c r="I448" s="402"/>
      <c r="J448" s="402"/>
      <c r="K448" s="402"/>
      <c r="L448" s="402"/>
      <c r="M448" s="402"/>
      <c r="N448" s="402"/>
      <c r="O448" s="402"/>
      <c r="P448" s="402"/>
      <c r="Q448" s="402"/>
      <c r="R448" s="402"/>
      <c r="S448" s="402"/>
      <c r="T448" s="402"/>
      <c r="U448" s="402"/>
      <c r="V448" s="402"/>
      <c r="W448" s="402"/>
      <c r="X448" s="402"/>
      <c r="Y448" s="402"/>
      <c r="Z448" s="402"/>
    </row>
    <row r="449" spans="1:26" ht="12.75" customHeight="1">
      <c r="A449" s="402"/>
      <c r="B449" s="402"/>
      <c r="C449" s="402"/>
      <c r="D449" s="402"/>
      <c r="E449" s="402"/>
      <c r="F449" s="402"/>
      <c r="G449" s="402"/>
      <c r="H449" s="402"/>
      <c r="I449" s="402"/>
      <c r="J449" s="402"/>
      <c r="K449" s="402"/>
      <c r="L449" s="402"/>
      <c r="M449" s="402"/>
      <c r="N449" s="402"/>
      <c r="O449" s="402"/>
      <c r="P449" s="402"/>
      <c r="Q449" s="402"/>
      <c r="R449" s="402"/>
      <c r="S449" s="402"/>
      <c r="T449" s="402"/>
      <c r="U449" s="402"/>
      <c r="V449" s="402"/>
      <c r="W449" s="402"/>
      <c r="X449" s="402"/>
      <c r="Y449" s="402"/>
      <c r="Z449" s="402"/>
    </row>
    <row r="450" spans="1:26" ht="12.75" customHeight="1">
      <c r="A450" s="402"/>
      <c r="B450" s="402"/>
      <c r="C450" s="402"/>
      <c r="D450" s="402"/>
      <c r="E450" s="402"/>
      <c r="F450" s="402"/>
      <c r="G450" s="402"/>
      <c r="H450" s="402"/>
      <c r="I450" s="402"/>
      <c r="J450" s="402"/>
      <c r="K450" s="402"/>
      <c r="L450" s="402"/>
      <c r="M450" s="402"/>
      <c r="N450" s="402"/>
      <c r="O450" s="402"/>
      <c r="P450" s="402"/>
      <c r="Q450" s="402"/>
      <c r="R450" s="402"/>
      <c r="S450" s="402"/>
      <c r="T450" s="402"/>
      <c r="U450" s="402"/>
      <c r="V450" s="402"/>
      <c r="W450" s="402"/>
      <c r="X450" s="402"/>
      <c r="Y450" s="402"/>
      <c r="Z450" s="402"/>
    </row>
    <row r="451" spans="1:26" ht="12.75" customHeight="1">
      <c r="A451" s="402"/>
      <c r="B451" s="402"/>
      <c r="C451" s="402"/>
      <c r="D451" s="402"/>
      <c r="E451" s="402"/>
      <c r="F451" s="402"/>
      <c r="G451" s="402"/>
      <c r="H451" s="402"/>
      <c r="I451" s="402"/>
      <c r="J451" s="402"/>
      <c r="K451" s="402"/>
      <c r="L451" s="402"/>
      <c r="M451" s="402"/>
      <c r="N451" s="402"/>
      <c r="O451" s="402"/>
      <c r="P451" s="402"/>
      <c r="Q451" s="402"/>
      <c r="R451" s="402"/>
      <c r="S451" s="402"/>
      <c r="T451" s="402"/>
      <c r="U451" s="402"/>
      <c r="V451" s="402"/>
      <c r="W451" s="402"/>
      <c r="X451" s="402"/>
      <c r="Y451" s="402"/>
      <c r="Z451" s="402"/>
    </row>
    <row r="452" spans="1:26" ht="12.75" customHeight="1">
      <c r="A452" s="402"/>
      <c r="B452" s="402"/>
      <c r="C452" s="402"/>
      <c r="D452" s="402"/>
      <c r="E452" s="402"/>
      <c r="F452" s="402"/>
      <c r="G452" s="402"/>
      <c r="H452" s="402"/>
      <c r="I452" s="402"/>
      <c r="J452" s="402"/>
      <c r="K452" s="402"/>
      <c r="L452" s="402"/>
      <c r="M452" s="402"/>
      <c r="N452" s="402"/>
      <c r="O452" s="402"/>
      <c r="P452" s="402"/>
      <c r="Q452" s="402"/>
      <c r="R452" s="402"/>
      <c r="S452" s="402"/>
      <c r="T452" s="402"/>
      <c r="U452" s="402"/>
      <c r="V452" s="402"/>
      <c r="W452" s="402"/>
      <c r="X452" s="402"/>
      <c r="Y452" s="402"/>
      <c r="Z452" s="402"/>
    </row>
    <row r="453" spans="1:26" ht="12.75" customHeight="1">
      <c r="A453" s="402"/>
      <c r="B453" s="402"/>
      <c r="C453" s="402"/>
      <c r="D453" s="402"/>
      <c r="E453" s="402"/>
      <c r="F453" s="402"/>
      <c r="G453" s="402"/>
      <c r="H453" s="402"/>
      <c r="I453" s="402"/>
      <c r="J453" s="402"/>
      <c r="K453" s="402"/>
      <c r="L453" s="402"/>
      <c r="M453" s="402"/>
      <c r="N453" s="402"/>
      <c r="O453" s="402"/>
      <c r="P453" s="402"/>
      <c r="Q453" s="402"/>
      <c r="R453" s="402"/>
      <c r="S453" s="402"/>
      <c r="T453" s="402"/>
      <c r="U453" s="402"/>
      <c r="V453" s="402"/>
      <c r="W453" s="402"/>
      <c r="X453" s="402"/>
      <c r="Y453" s="402"/>
      <c r="Z453" s="402"/>
    </row>
    <row r="454" spans="1:26" ht="12.75" customHeight="1">
      <c r="A454" s="402"/>
      <c r="B454" s="402"/>
      <c r="C454" s="402"/>
      <c r="D454" s="402"/>
      <c r="E454" s="402"/>
      <c r="F454" s="402"/>
      <c r="G454" s="402"/>
      <c r="H454" s="402"/>
      <c r="I454" s="402"/>
      <c r="J454" s="402"/>
      <c r="K454" s="402"/>
      <c r="L454" s="402"/>
      <c r="M454" s="402"/>
      <c r="N454" s="402"/>
      <c r="O454" s="402"/>
      <c r="P454" s="402"/>
      <c r="Q454" s="402"/>
      <c r="R454" s="402"/>
      <c r="S454" s="402"/>
      <c r="T454" s="402"/>
      <c r="U454" s="402"/>
      <c r="V454" s="402"/>
      <c r="W454" s="402"/>
      <c r="X454" s="402"/>
      <c r="Y454" s="402"/>
      <c r="Z454" s="402"/>
    </row>
    <row r="455" spans="1:26" ht="12.75" customHeight="1">
      <c r="A455" s="402"/>
      <c r="B455" s="402"/>
      <c r="C455" s="402"/>
      <c r="D455" s="402"/>
      <c r="E455" s="402"/>
      <c r="F455" s="402"/>
      <c r="G455" s="402"/>
      <c r="H455" s="402"/>
      <c r="I455" s="402"/>
      <c r="J455" s="402"/>
      <c r="K455" s="402"/>
      <c r="L455" s="402"/>
      <c r="M455" s="402"/>
      <c r="N455" s="402"/>
      <c r="O455" s="402"/>
      <c r="P455" s="402"/>
      <c r="Q455" s="402"/>
      <c r="R455" s="402"/>
      <c r="S455" s="402"/>
      <c r="T455" s="402"/>
      <c r="U455" s="402"/>
      <c r="V455" s="402"/>
      <c r="W455" s="402"/>
      <c r="X455" s="402"/>
      <c r="Y455" s="402"/>
      <c r="Z455" s="402"/>
    </row>
    <row r="456" spans="1:26" ht="12.75" customHeight="1">
      <c r="A456" s="402"/>
      <c r="B456" s="402"/>
      <c r="C456" s="402"/>
      <c r="D456" s="402"/>
      <c r="E456" s="402"/>
      <c r="F456" s="402"/>
      <c r="G456" s="402"/>
      <c r="H456" s="402"/>
      <c r="I456" s="402"/>
      <c r="J456" s="402"/>
      <c r="K456" s="402"/>
      <c r="L456" s="402"/>
      <c r="M456" s="402"/>
      <c r="N456" s="402"/>
      <c r="O456" s="402"/>
      <c r="P456" s="402"/>
      <c r="Q456" s="402"/>
      <c r="R456" s="402"/>
      <c r="S456" s="402"/>
      <c r="T456" s="402"/>
      <c r="U456" s="402"/>
      <c r="V456" s="402"/>
      <c r="W456" s="402"/>
      <c r="X456" s="402"/>
      <c r="Y456" s="402"/>
      <c r="Z456" s="402"/>
    </row>
    <row r="457" spans="1:26" ht="12.75" customHeight="1">
      <c r="A457" s="402"/>
      <c r="B457" s="402"/>
      <c r="C457" s="402"/>
      <c r="D457" s="402"/>
      <c r="E457" s="402"/>
      <c r="F457" s="402"/>
      <c r="G457" s="402"/>
      <c r="H457" s="402"/>
      <c r="I457" s="402"/>
      <c r="J457" s="402"/>
      <c r="K457" s="402"/>
      <c r="L457" s="402"/>
      <c r="M457" s="402"/>
      <c r="N457" s="402"/>
      <c r="O457" s="402"/>
      <c r="P457" s="402"/>
      <c r="Q457" s="402"/>
      <c r="R457" s="402"/>
      <c r="S457" s="402"/>
      <c r="T457" s="402"/>
      <c r="U457" s="402"/>
      <c r="V457" s="402"/>
      <c r="W457" s="402"/>
      <c r="X457" s="402"/>
      <c r="Y457" s="402"/>
      <c r="Z457" s="402"/>
    </row>
    <row r="458" spans="1:26" ht="12.75" customHeight="1">
      <c r="A458" s="402"/>
      <c r="B458" s="402"/>
      <c r="C458" s="402"/>
      <c r="D458" s="402"/>
      <c r="E458" s="402"/>
      <c r="F458" s="402"/>
      <c r="G458" s="402"/>
      <c r="H458" s="402"/>
      <c r="I458" s="402"/>
      <c r="J458" s="402"/>
      <c r="K458" s="402"/>
      <c r="L458" s="402"/>
      <c r="M458" s="402"/>
      <c r="N458" s="402"/>
      <c r="O458" s="402"/>
      <c r="P458" s="402"/>
      <c r="Q458" s="402"/>
      <c r="R458" s="402"/>
      <c r="S458" s="402"/>
      <c r="T458" s="402"/>
      <c r="U458" s="402"/>
      <c r="V458" s="402"/>
      <c r="W458" s="402"/>
      <c r="X458" s="402"/>
      <c r="Y458" s="402"/>
      <c r="Z458" s="402"/>
    </row>
    <row r="459" spans="1:26" ht="12.75" customHeight="1">
      <c r="A459" s="402"/>
      <c r="B459" s="402"/>
      <c r="C459" s="402"/>
      <c r="D459" s="402"/>
      <c r="E459" s="402"/>
      <c r="F459" s="402"/>
      <c r="G459" s="402"/>
      <c r="H459" s="402"/>
      <c r="I459" s="402"/>
      <c r="J459" s="402"/>
      <c r="K459" s="402"/>
      <c r="L459" s="402"/>
      <c r="M459" s="402"/>
      <c r="N459" s="402"/>
      <c r="O459" s="402"/>
      <c r="P459" s="402"/>
      <c r="Q459" s="402"/>
      <c r="R459" s="402"/>
      <c r="S459" s="402"/>
      <c r="T459" s="402"/>
      <c r="U459" s="402"/>
      <c r="V459" s="402"/>
      <c r="W459" s="402"/>
      <c r="X459" s="402"/>
      <c r="Y459" s="402"/>
      <c r="Z459" s="402"/>
    </row>
    <row r="460" spans="1:26" ht="12.75" customHeight="1">
      <c r="A460" s="402"/>
      <c r="B460" s="402"/>
      <c r="C460" s="402"/>
      <c r="D460" s="402"/>
      <c r="E460" s="402"/>
      <c r="F460" s="402"/>
      <c r="G460" s="402"/>
      <c r="H460" s="402"/>
      <c r="I460" s="402"/>
      <c r="J460" s="402"/>
      <c r="K460" s="402"/>
      <c r="L460" s="402"/>
      <c r="M460" s="402"/>
      <c r="N460" s="402"/>
      <c r="O460" s="402"/>
      <c r="P460" s="402"/>
      <c r="Q460" s="402"/>
      <c r="R460" s="402"/>
      <c r="S460" s="402"/>
      <c r="T460" s="402"/>
      <c r="U460" s="402"/>
      <c r="V460" s="402"/>
      <c r="W460" s="402"/>
      <c r="X460" s="402"/>
      <c r="Y460" s="402"/>
      <c r="Z460" s="402"/>
    </row>
    <row r="461" spans="1:26" ht="12.75" customHeight="1">
      <c r="A461" s="402"/>
      <c r="B461" s="402"/>
      <c r="C461" s="402"/>
      <c r="D461" s="402"/>
      <c r="E461" s="402"/>
      <c r="F461" s="402"/>
      <c r="G461" s="402"/>
      <c r="H461" s="402"/>
      <c r="I461" s="402"/>
      <c r="J461" s="402"/>
      <c r="K461" s="402"/>
      <c r="L461" s="402"/>
      <c r="M461" s="402"/>
      <c r="N461" s="402"/>
      <c r="O461" s="402"/>
      <c r="P461" s="402"/>
      <c r="Q461" s="402"/>
      <c r="R461" s="402"/>
      <c r="S461" s="402"/>
      <c r="T461" s="402"/>
      <c r="U461" s="402"/>
      <c r="V461" s="402"/>
      <c r="W461" s="402"/>
      <c r="X461" s="402"/>
      <c r="Y461" s="402"/>
      <c r="Z461" s="402"/>
    </row>
    <row r="462" spans="1:26" ht="12.75" customHeight="1">
      <c r="A462" s="402"/>
      <c r="B462" s="402"/>
      <c r="C462" s="402"/>
      <c r="D462" s="402"/>
      <c r="E462" s="402"/>
      <c r="F462" s="402"/>
      <c r="G462" s="402"/>
      <c r="H462" s="402"/>
      <c r="I462" s="402"/>
      <c r="J462" s="402"/>
      <c r="K462" s="402"/>
      <c r="L462" s="402"/>
      <c r="M462" s="402"/>
      <c r="N462" s="402"/>
      <c r="O462" s="402"/>
      <c r="P462" s="402"/>
      <c r="Q462" s="402"/>
      <c r="R462" s="402"/>
      <c r="S462" s="402"/>
      <c r="T462" s="402"/>
      <c r="U462" s="402"/>
      <c r="V462" s="402"/>
      <c r="W462" s="402"/>
      <c r="X462" s="402"/>
      <c r="Y462" s="402"/>
      <c r="Z462" s="402"/>
    </row>
    <row r="463" spans="1:26" ht="12.75" customHeight="1">
      <c r="A463" s="402"/>
      <c r="B463" s="402"/>
      <c r="C463" s="402"/>
      <c r="D463" s="402"/>
      <c r="E463" s="402"/>
      <c r="F463" s="402"/>
      <c r="G463" s="402"/>
      <c r="H463" s="402"/>
      <c r="I463" s="402"/>
      <c r="J463" s="402"/>
      <c r="K463" s="402"/>
      <c r="L463" s="402"/>
      <c r="M463" s="402"/>
      <c r="N463" s="402"/>
      <c r="O463" s="402"/>
      <c r="P463" s="402"/>
      <c r="Q463" s="402"/>
      <c r="R463" s="402"/>
      <c r="S463" s="402"/>
      <c r="T463" s="402"/>
      <c r="U463" s="402"/>
      <c r="V463" s="402"/>
      <c r="W463" s="402"/>
      <c r="X463" s="402"/>
      <c r="Y463" s="402"/>
      <c r="Z463" s="402"/>
    </row>
    <row r="464" spans="1:26" ht="12.75" customHeight="1">
      <c r="A464" s="402"/>
      <c r="B464" s="402"/>
      <c r="C464" s="402"/>
      <c r="D464" s="402"/>
      <c r="E464" s="402"/>
      <c r="F464" s="402"/>
      <c r="G464" s="402"/>
      <c r="H464" s="402"/>
      <c r="I464" s="402"/>
      <c r="J464" s="402"/>
      <c r="K464" s="402"/>
      <c r="L464" s="402"/>
      <c r="M464" s="402"/>
      <c r="N464" s="402"/>
      <c r="O464" s="402"/>
      <c r="P464" s="402"/>
      <c r="Q464" s="402"/>
      <c r="R464" s="402"/>
      <c r="S464" s="402"/>
      <c r="T464" s="402"/>
      <c r="U464" s="402"/>
      <c r="V464" s="402"/>
      <c r="W464" s="402"/>
      <c r="X464" s="402"/>
      <c r="Y464" s="402"/>
      <c r="Z464" s="402"/>
    </row>
    <row r="465" spans="1:26" ht="12.75" customHeight="1">
      <c r="A465" s="402"/>
      <c r="B465" s="402"/>
      <c r="C465" s="402"/>
      <c r="D465" s="402"/>
      <c r="E465" s="402"/>
      <c r="F465" s="402"/>
      <c r="G465" s="402"/>
      <c r="H465" s="402"/>
      <c r="I465" s="402"/>
      <c r="J465" s="402"/>
      <c r="K465" s="402"/>
      <c r="L465" s="402"/>
      <c r="M465" s="402"/>
      <c r="N465" s="402"/>
      <c r="O465" s="402"/>
      <c r="P465" s="402"/>
      <c r="Q465" s="402"/>
      <c r="R465" s="402"/>
      <c r="S465" s="402"/>
      <c r="T465" s="402"/>
      <c r="U465" s="402"/>
      <c r="V465" s="402"/>
      <c r="W465" s="402"/>
      <c r="X465" s="402"/>
      <c r="Y465" s="402"/>
      <c r="Z465" s="402"/>
    </row>
    <row r="466" spans="1:26" ht="12.75" customHeight="1">
      <c r="A466" s="402"/>
      <c r="B466" s="402"/>
      <c r="C466" s="402"/>
      <c r="D466" s="402"/>
      <c r="E466" s="402"/>
      <c r="F466" s="402"/>
      <c r="G466" s="402"/>
      <c r="H466" s="402"/>
      <c r="I466" s="402"/>
      <c r="J466" s="402"/>
      <c r="K466" s="402"/>
      <c r="L466" s="402"/>
      <c r="M466" s="402"/>
      <c r="N466" s="402"/>
      <c r="O466" s="402"/>
      <c r="P466" s="402"/>
      <c r="Q466" s="402"/>
      <c r="R466" s="402"/>
      <c r="S466" s="402"/>
      <c r="T466" s="402"/>
      <c r="U466" s="402"/>
      <c r="V466" s="402"/>
      <c r="W466" s="402"/>
      <c r="X466" s="402"/>
      <c r="Y466" s="402"/>
      <c r="Z466" s="402"/>
    </row>
    <row r="467" spans="1:26" ht="12.75" customHeight="1">
      <c r="A467" s="402"/>
      <c r="B467" s="402"/>
      <c r="C467" s="402"/>
      <c r="D467" s="402"/>
      <c r="E467" s="402"/>
      <c r="F467" s="402"/>
      <c r="G467" s="402"/>
      <c r="H467" s="402"/>
      <c r="I467" s="402"/>
      <c r="J467" s="402"/>
      <c r="K467" s="402"/>
      <c r="L467" s="402"/>
      <c r="M467" s="402"/>
      <c r="N467" s="402"/>
      <c r="O467" s="402"/>
      <c r="P467" s="402"/>
      <c r="Q467" s="402"/>
      <c r="R467" s="402"/>
      <c r="S467" s="402"/>
      <c r="T467" s="402"/>
      <c r="U467" s="402"/>
      <c r="V467" s="402"/>
      <c r="W467" s="402"/>
      <c r="X467" s="402"/>
      <c r="Y467" s="402"/>
      <c r="Z467" s="402"/>
    </row>
    <row r="468" spans="1:26" ht="12.75" customHeight="1">
      <c r="A468" s="402"/>
      <c r="B468" s="402"/>
      <c r="C468" s="402"/>
      <c r="D468" s="402"/>
      <c r="E468" s="402"/>
      <c r="F468" s="402"/>
      <c r="G468" s="402"/>
      <c r="H468" s="402"/>
      <c r="I468" s="402"/>
      <c r="J468" s="402"/>
      <c r="K468" s="402"/>
      <c r="L468" s="402"/>
      <c r="M468" s="402"/>
      <c r="N468" s="402"/>
      <c r="O468" s="402"/>
      <c r="P468" s="402"/>
      <c r="Q468" s="402"/>
      <c r="R468" s="402"/>
      <c r="S468" s="402"/>
      <c r="T468" s="402"/>
      <c r="U468" s="402"/>
      <c r="V468" s="402"/>
      <c r="W468" s="402"/>
      <c r="X468" s="402"/>
      <c r="Y468" s="402"/>
      <c r="Z468" s="402"/>
    </row>
    <row r="469" spans="1:26" ht="12.75" customHeight="1">
      <c r="A469" s="402"/>
      <c r="B469" s="402"/>
      <c r="C469" s="402"/>
      <c r="D469" s="402"/>
      <c r="E469" s="402"/>
      <c r="F469" s="402"/>
      <c r="G469" s="402"/>
      <c r="H469" s="402"/>
      <c r="I469" s="402"/>
      <c r="J469" s="402"/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  <c r="Y469" s="402"/>
      <c r="Z469" s="402"/>
    </row>
    <row r="470" spans="1:26" ht="12.75" customHeight="1">
      <c r="A470" s="402"/>
      <c r="B470" s="402"/>
      <c r="C470" s="402"/>
      <c r="D470" s="402"/>
      <c r="E470" s="402"/>
      <c r="F470" s="402"/>
      <c r="G470" s="402"/>
      <c r="H470" s="402"/>
      <c r="I470" s="402"/>
      <c r="J470" s="402"/>
      <c r="K470" s="402"/>
      <c r="L470" s="402"/>
      <c r="M470" s="402"/>
      <c r="N470" s="402"/>
      <c r="O470" s="402"/>
      <c r="P470" s="402"/>
      <c r="Q470" s="402"/>
      <c r="R470" s="402"/>
      <c r="S470" s="402"/>
      <c r="T470" s="402"/>
      <c r="U470" s="402"/>
      <c r="V470" s="402"/>
      <c r="W470" s="402"/>
      <c r="X470" s="402"/>
      <c r="Y470" s="402"/>
      <c r="Z470" s="402"/>
    </row>
    <row r="471" spans="1:26" ht="12.75" customHeight="1">
      <c r="A471" s="402"/>
      <c r="B471" s="402"/>
      <c r="C471" s="402"/>
      <c r="D471" s="402"/>
      <c r="E471" s="402"/>
      <c r="F471" s="402"/>
      <c r="G471" s="402"/>
      <c r="H471" s="402"/>
      <c r="I471" s="402"/>
      <c r="J471" s="402"/>
      <c r="K471" s="402"/>
      <c r="L471" s="402"/>
      <c r="M471" s="402"/>
      <c r="N471" s="402"/>
      <c r="O471" s="402"/>
      <c r="P471" s="402"/>
      <c r="Q471" s="402"/>
      <c r="R471" s="402"/>
      <c r="S471" s="402"/>
      <c r="T471" s="402"/>
      <c r="U471" s="402"/>
      <c r="V471" s="402"/>
      <c r="W471" s="402"/>
      <c r="X471" s="402"/>
      <c r="Y471" s="402"/>
      <c r="Z471" s="402"/>
    </row>
    <row r="472" spans="1:26" ht="12.75" customHeight="1">
      <c r="A472" s="402"/>
      <c r="B472" s="402"/>
      <c r="C472" s="402"/>
      <c r="D472" s="402"/>
      <c r="E472" s="402"/>
      <c r="F472" s="402"/>
      <c r="G472" s="402"/>
      <c r="H472" s="402"/>
      <c r="I472" s="402"/>
      <c r="J472" s="402"/>
      <c r="K472" s="402"/>
      <c r="L472" s="402"/>
      <c r="M472" s="402"/>
      <c r="N472" s="402"/>
      <c r="O472" s="402"/>
      <c r="P472" s="402"/>
      <c r="Q472" s="402"/>
      <c r="R472" s="402"/>
      <c r="S472" s="402"/>
      <c r="T472" s="402"/>
      <c r="U472" s="402"/>
      <c r="V472" s="402"/>
      <c r="W472" s="402"/>
      <c r="X472" s="402"/>
      <c r="Y472" s="402"/>
      <c r="Z472" s="402"/>
    </row>
    <row r="473" spans="1:26" ht="12.75" customHeight="1">
      <c r="A473" s="402"/>
      <c r="B473" s="402"/>
      <c r="C473" s="402"/>
      <c r="D473" s="402"/>
      <c r="E473" s="402"/>
      <c r="F473" s="402"/>
      <c r="G473" s="402"/>
      <c r="H473" s="402"/>
      <c r="I473" s="402"/>
      <c r="J473" s="402"/>
      <c r="K473" s="402"/>
      <c r="L473" s="402"/>
      <c r="M473" s="402"/>
      <c r="N473" s="402"/>
      <c r="O473" s="402"/>
      <c r="P473" s="402"/>
      <c r="Q473" s="402"/>
      <c r="R473" s="402"/>
      <c r="S473" s="402"/>
      <c r="T473" s="402"/>
      <c r="U473" s="402"/>
      <c r="V473" s="402"/>
      <c r="W473" s="402"/>
      <c r="X473" s="402"/>
      <c r="Y473" s="402"/>
      <c r="Z473" s="402"/>
    </row>
    <row r="474" spans="1:26" ht="12.75" customHeight="1">
      <c r="A474" s="402"/>
      <c r="B474" s="402"/>
      <c r="C474" s="402"/>
      <c r="D474" s="402"/>
      <c r="E474" s="402"/>
      <c r="F474" s="402"/>
      <c r="G474" s="402"/>
      <c r="H474" s="402"/>
      <c r="I474" s="402"/>
      <c r="J474" s="402"/>
      <c r="K474" s="402"/>
      <c r="L474" s="402"/>
      <c r="M474" s="402"/>
      <c r="N474" s="402"/>
      <c r="O474" s="402"/>
      <c r="P474" s="402"/>
      <c r="Q474" s="402"/>
      <c r="R474" s="402"/>
      <c r="S474" s="402"/>
      <c r="T474" s="402"/>
      <c r="U474" s="402"/>
      <c r="V474" s="402"/>
      <c r="W474" s="402"/>
      <c r="X474" s="402"/>
      <c r="Y474" s="402"/>
      <c r="Z474" s="402"/>
    </row>
    <row r="475" spans="1:26" ht="12.75" customHeight="1">
      <c r="A475" s="402"/>
      <c r="B475" s="402"/>
      <c r="C475" s="402"/>
      <c r="D475" s="402"/>
      <c r="E475" s="402"/>
      <c r="F475" s="402"/>
      <c r="G475" s="402"/>
      <c r="H475" s="402"/>
      <c r="I475" s="402"/>
      <c r="J475" s="402"/>
      <c r="K475" s="402"/>
      <c r="L475" s="402"/>
      <c r="M475" s="402"/>
      <c r="N475" s="402"/>
      <c r="O475" s="402"/>
      <c r="P475" s="402"/>
      <c r="Q475" s="402"/>
      <c r="R475" s="402"/>
      <c r="S475" s="402"/>
      <c r="T475" s="402"/>
      <c r="U475" s="402"/>
      <c r="V475" s="402"/>
      <c r="W475" s="402"/>
      <c r="X475" s="402"/>
      <c r="Y475" s="402"/>
      <c r="Z475" s="402"/>
    </row>
    <row r="476" spans="1:26" ht="12.75" customHeight="1">
      <c r="A476" s="402"/>
      <c r="B476" s="402"/>
      <c r="C476" s="402"/>
      <c r="D476" s="402"/>
      <c r="E476" s="402"/>
      <c r="F476" s="402"/>
      <c r="G476" s="402"/>
      <c r="H476" s="402"/>
      <c r="I476" s="402"/>
      <c r="J476" s="402"/>
      <c r="K476" s="402"/>
      <c r="L476" s="402"/>
      <c r="M476" s="402"/>
      <c r="N476" s="402"/>
      <c r="O476" s="402"/>
      <c r="P476" s="402"/>
      <c r="Q476" s="402"/>
      <c r="R476" s="402"/>
      <c r="S476" s="402"/>
      <c r="T476" s="402"/>
      <c r="U476" s="402"/>
      <c r="V476" s="402"/>
      <c r="W476" s="402"/>
      <c r="X476" s="402"/>
      <c r="Y476" s="402"/>
      <c r="Z476" s="402"/>
    </row>
    <row r="477" spans="1:26" ht="12.75" customHeight="1">
      <c r="A477" s="402"/>
      <c r="B477" s="402"/>
      <c r="C477" s="402"/>
      <c r="D477" s="402"/>
      <c r="E477" s="402"/>
      <c r="F477" s="402"/>
      <c r="G477" s="402"/>
      <c r="H477" s="402"/>
      <c r="I477" s="402"/>
      <c r="J477" s="402"/>
      <c r="K477" s="402"/>
      <c r="L477" s="402"/>
      <c r="M477" s="402"/>
      <c r="N477" s="402"/>
      <c r="O477" s="402"/>
      <c r="P477" s="402"/>
      <c r="Q477" s="402"/>
      <c r="R477" s="402"/>
      <c r="S477" s="402"/>
      <c r="T477" s="402"/>
      <c r="U477" s="402"/>
      <c r="V477" s="402"/>
      <c r="W477" s="402"/>
      <c r="X477" s="402"/>
      <c r="Y477" s="402"/>
      <c r="Z477" s="402"/>
    </row>
    <row r="478" spans="1:26" ht="12.75" customHeight="1">
      <c r="A478" s="402"/>
      <c r="B478" s="402"/>
      <c r="C478" s="402"/>
      <c r="D478" s="402"/>
      <c r="E478" s="402"/>
      <c r="F478" s="402"/>
      <c r="G478" s="402"/>
      <c r="H478" s="402"/>
      <c r="I478" s="402"/>
      <c r="J478" s="402"/>
      <c r="K478" s="402"/>
      <c r="L478" s="402"/>
      <c r="M478" s="402"/>
      <c r="N478" s="402"/>
      <c r="O478" s="402"/>
      <c r="P478" s="402"/>
      <c r="Q478" s="402"/>
      <c r="R478" s="402"/>
      <c r="S478" s="402"/>
      <c r="T478" s="402"/>
      <c r="U478" s="402"/>
      <c r="V478" s="402"/>
      <c r="W478" s="402"/>
      <c r="X478" s="402"/>
      <c r="Y478" s="402"/>
      <c r="Z478" s="402"/>
    </row>
    <row r="479" spans="1:26" ht="12.75" customHeight="1">
      <c r="A479" s="402"/>
      <c r="B479" s="402"/>
      <c r="C479" s="402"/>
      <c r="D479" s="402"/>
      <c r="E479" s="402"/>
      <c r="F479" s="402"/>
      <c r="G479" s="402"/>
      <c r="H479" s="402"/>
      <c r="I479" s="402"/>
      <c r="J479" s="402"/>
      <c r="K479" s="402"/>
      <c r="L479" s="402"/>
      <c r="M479" s="402"/>
      <c r="N479" s="402"/>
      <c r="O479" s="402"/>
      <c r="P479" s="402"/>
      <c r="Q479" s="402"/>
      <c r="R479" s="402"/>
      <c r="S479" s="402"/>
      <c r="T479" s="402"/>
      <c r="U479" s="402"/>
      <c r="V479" s="402"/>
      <c r="W479" s="402"/>
      <c r="X479" s="402"/>
      <c r="Y479" s="402"/>
      <c r="Z479" s="402"/>
    </row>
    <row r="480" spans="1:26" ht="12.75" customHeight="1">
      <c r="A480" s="402"/>
      <c r="B480" s="402"/>
      <c r="C480" s="402"/>
      <c r="D480" s="402"/>
      <c r="E480" s="402"/>
      <c r="F480" s="402"/>
      <c r="G480" s="402"/>
      <c r="H480" s="402"/>
      <c r="I480" s="402"/>
      <c r="J480" s="402"/>
      <c r="K480" s="402"/>
      <c r="L480" s="402"/>
      <c r="M480" s="402"/>
      <c r="N480" s="402"/>
      <c r="O480" s="402"/>
      <c r="P480" s="402"/>
      <c r="Q480" s="402"/>
      <c r="R480" s="402"/>
      <c r="S480" s="402"/>
      <c r="T480" s="402"/>
      <c r="U480" s="402"/>
      <c r="V480" s="402"/>
      <c r="W480" s="402"/>
      <c r="X480" s="402"/>
      <c r="Y480" s="402"/>
      <c r="Z480" s="402"/>
    </row>
    <row r="481" spans="1:26" ht="12.75" customHeight="1">
      <c r="A481" s="402"/>
      <c r="B481" s="402"/>
      <c r="C481" s="402"/>
      <c r="D481" s="402"/>
      <c r="E481" s="402"/>
      <c r="F481" s="402"/>
      <c r="G481" s="402"/>
      <c r="H481" s="402"/>
      <c r="I481" s="402"/>
      <c r="J481" s="402"/>
      <c r="K481" s="402"/>
      <c r="L481" s="402"/>
      <c r="M481" s="402"/>
      <c r="N481" s="402"/>
      <c r="O481" s="402"/>
      <c r="P481" s="402"/>
      <c r="Q481" s="402"/>
      <c r="R481" s="402"/>
      <c r="S481" s="402"/>
      <c r="T481" s="402"/>
      <c r="U481" s="402"/>
      <c r="V481" s="402"/>
      <c r="W481" s="402"/>
      <c r="X481" s="402"/>
      <c r="Y481" s="402"/>
      <c r="Z481" s="402"/>
    </row>
    <row r="482" spans="1:26" ht="12.75" customHeight="1">
      <c r="A482" s="402"/>
      <c r="B482" s="402"/>
      <c r="C482" s="402"/>
      <c r="D482" s="402"/>
      <c r="E482" s="402"/>
      <c r="F482" s="402"/>
      <c r="G482" s="402"/>
      <c r="H482" s="402"/>
      <c r="I482" s="402"/>
      <c r="J482" s="402"/>
      <c r="K482" s="402"/>
      <c r="L482" s="402"/>
      <c r="M482" s="402"/>
      <c r="N482" s="402"/>
      <c r="O482" s="402"/>
      <c r="P482" s="402"/>
      <c r="Q482" s="402"/>
      <c r="R482" s="402"/>
      <c r="S482" s="402"/>
      <c r="T482" s="402"/>
      <c r="U482" s="402"/>
      <c r="V482" s="402"/>
      <c r="W482" s="402"/>
      <c r="X482" s="402"/>
      <c r="Y482" s="402"/>
      <c r="Z482" s="402"/>
    </row>
    <row r="483" spans="1:26" ht="12.75" customHeight="1">
      <c r="A483" s="402"/>
      <c r="B483" s="402"/>
      <c r="C483" s="402"/>
      <c r="D483" s="402"/>
      <c r="E483" s="402"/>
      <c r="F483" s="402"/>
      <c r="G483" s="402"/>
      <c r="H483" s="402"/>
      <c r="I483" s="402"/>
      <c r="J483" s="402"/>
      <c r="K483" s="402"/>
      <c r="L483" s="402"/>
      <c r="M483" s="402"/>
      <c r="N483" s="402"/>
      <c r="O483" s="402"/>
      <c r="P483" s="402"/>
      <c r="Q483" s="402"/>
      <c r="R483" s="402"/>
      <c r="S483" s="402"/>
      <c r="T483" s="402"/>
      <c r="U483" s="402"/>
      <c r="V483" s="402"/>
      <c r="W483" s="402"/>
      <c r="X483" s="402"/>
      <c r="Y483" s="402"/>
      <c r="Z483" s="402"/>
    </row>
    <row r="484" spans="1:26" ht="12.75" customHeight="1">
      <c r="A484" s="402"/>
      <c r="B484" s="402"/>
      <c r="C484" s="402"/>
      <c r="D484" s="402"/>
      <c r="E484" s="402"/>
      <c r="F484" s="402"/>
      <c r="G484" s="402"/>
      <c r="H484" s="402"/>
      <c r="I484" s="402"/>
      <c r="J484" s="402"/>
      <c r="K484" s="402"/>
      <c r="L484" s="402"/>
      <c r="M484" s="402"/>
      <c r="N484" s="402"/>
      <c r="O484" s="402"/>
      <c r="P484" s="402"/>
      <c r="Q484" s="402"/>
      <c r="R484" s="402"/>
      <c r="S484" s="402"/>
      <c r="T484" s="402"/>
      <c r="U484" s="402"/>
      <c r="V484" s="402"/>
      <c r="W484" s="402"/>
      <c r="X484" s="402"/>
      <c r="Y484" s="402"/>
      <c r="Z484" s="402"/>
    </row>
    <row r="485" spans="1:26" ht="12.75" customHeight="1">
      <c r="A485" s="402"/>
      <c r="B485" s="402"/>
      <c r="C485" s="402"/>
      <c r="D485" s="402"/>
      <c r="E485" s="402"/>
      <c r="F485" s="402"/>
      <c r="G485" s="402"/>
      <c r="H485" s="402"/>
      <c r="I485" s="402"/>
      <c r="J485" s="402"/>
      <c r="K485" s="402"/>
      <c r="L485" s="402"/>
      <c r="M485" s="402"/>
      <c r="N485" s="402"/>
      <c r="O485" s="402"/>
      <c r="P485" s="402"/>
      <c r="Q485" s="402"/>
      <c r="R485" s="402"/>
      <c r="S485" s="402"/>
      <c r="T485" s="402"/>
      <c r="U485" s="402"/>
      <c r="V485" s="402"/>
      <c r="W485" s="402"/>
      <c r="X485" s="402"/>
      <c r="Y485" s="402"/>
      <c r="Z485" s="402"/>
    </row>
    <row r="486" spans="1:26" ht="12.75" customHeight="1">
      <c r="A486" s="402"/>
      <c r="B486" s="402"/>
      <c r="C486" s="402"/>
      <c r="D486" s="402"/>
      <c r="E486" s="402"/>
      <c r="F486" s="402"/>
      <c r="G486" s="402"/>
      <c r="H486" s="402"/>
      <c r="I486" s="402"/>
      <c r="J486" s="402"/>
      <c r="K486" s="402"/>
      <c r="L486" s="402"/>
      <c r="M486" s="402"/>
      <c r="N486" s="402"/>
      <c r="O486" s="402"/>
      <c r="P486" s="402"/>
      <c r="Q486" s="402"/>
      <c r="R486" s="402"/>
      <c r="S486" s="402"/>
      <c r="T486" s="402"/>
      <c r="U486" s="402"/>
      <c r="V486" s="402"/>
      <c r="W486" s="402"/>
      <c r="X486" s="402"/>
      <c r="Y486" s="402"/>
      <c r="Z486" s="402"/>
    </row>
    <row r="487" spans="1:26" ht="12.75" customHeight="1">
      <c r="A487" s="402"/>
      <c r="B487" s="402"/>
      <c r="C487" s="402"/>
      <c r="D487" s="402"/>
      <c r="E487" s="402"/>
      <c r="F487" s="402"/>
      <c r="G487" s="402"/>
      <c r="H487" s="402"/>
      <c r="I487" s="402"/>
      <c r="J487" s="402"/>
      <c r="K487" s="402"/>
      <c r="L487" s="402"/>
      <c r="M487" s="402"/>
      <c r="N487" s="402"/>
      <c r="O487" s="402"/>
      <c r="P487" s="402"/>
      <c r="Q487" s="402"/>
      <c r="R487" s="402"/>
      <c r="S487" s="402"/>
      <c r="T487" s="402"/>
      <c r="U487" s="402"/>
      <c r="V487" s="402"/>
      <c r="W487" s="402"/>
      <c r="X487" s="402"/>
      <c r="Y487" s="402"/>
      <c r="Z487" s="402"/>
    </row>
    <row r="488" spans="1:26" ht="12.75" customHeight="1">
      <c r="A488" s="402"/>
      <c r="B488" s="402"/>
      <c r="C488" s="402"/>
      <c r="D488" s="402"/>
      <c r="E488" s="402"/>
      <c r="F488" s="402"/>
      <c r="G488" s="402"/>
      <c r="H488" s="402"/>
      <c r="I488" s="402"/>
      <c r="J488" s="402"/>
      <c r="K488" s="402"/>
      <c r="L488" s="402"/>
      <c r="M488" s="402"/>
      <c r="N488" s="402"/>
      <c r="O488" s="402"/>
      <c r="P488" s="402"/>
      <c r="Q488" s="402"/>
      <c r="R488" s="402"/>
      <c r="S488" s="402"/>
      <c r="T488" s="402"/>
      <c r="U488" s="402"/>
      <c r="V488" s="402"/>
      <c r="W488" s="402"/>
      <c r="X488" s="402"/>
      <c r="Y488" s="402"/>
      <c r="Z488" s="402"/>
    </row>
    <row r="489" spans="1:26" ht="12.75" customHeight="1">
      <c r="A489" s="402"/>
      <c r="B489" s="402"/>
      <c r="C489" s="402"/>
      <c r="D489" s="402"/>
      <c r="E489" s="402"/>
      <c r="F489" s="402"/>
      <c r="G489" s="402"/>
      <c r="H489" s="402"/>
      <c r="I489" s="402"/>
      <c r="J489" s="402"/>
      <c r="K489" s="402"/>
      <c r="L489" s="402"/>
      <c r="M489" s="402"/>
      <c r="N489" s="402"/>
      <c r="O489" s="402"/>
      <c r="P489" s="402"/>
      <c r="Q489" s="402"/>
      <c r="R489" s="402"/>
      <c r="S489" s="402"/>
      <c r="T489" s="402"/>
      <c r="U489" s="402"/>
      <c r="V489" s="402"/>
      <c r="W489" s="402"/>
      <c r="X489" s="402"/>
      <c r="Y489" s="402"/>
      <c r="Z489" s="402"/>
    </row>
    <row r="490" spans="1:26" ht="12.75" customHeight="1">
      <c r="A490" s="402"/>
      <c r="B490" s="402"/>
      <c r="C490" s="402"/>
      <c r="D490" s="402"/>
      <c r="E490" s="402"/>
      <c r="F490" s="402"/>
      <c r="G490" s="402"/>
      <c r="H490" s="402"/>
      <c r="I490" s="402"/>
      <c r="J490" s="402"/>
      <c r="K490" s="402"/>
      <c r="L490" s="402"/>
      <c r="M490" s="402"/>
      <c r="N490" s="402"/>
      <c r="O490" s="402"/>
      <c r="P490" s="402"/>
      <c r="Q490" s="402"/>
      <c r="R490" s="402"/>
      <c r="S490" s="402"/>
      <c r="T490" s="402"/>
      <c r="U490" s="402"/>
      <c r="V490" s="402"/>
      <c r="W490" s="402"/>
      <c r="X490" s="402"/>
      <c r="Y490" s="402"/>
      <c r="Z490" s="402"/>
    </row>
    <row r="491" spans="1:26" ht="12.75" customHeight="1">
      <c r="A491" s="402"/>
      <c r="B491" s="402"/>
      <c r="C491" s="402"/>
      <c r="D491" s="402"/>
      <c r="E491" s="402"/>
      <c r="F491" s="402"/>
      <c r="G491" s="402"/>
      <c r="H491" s="402"/>
      <c r="I491" s="402"/>
      <c r="J491" s="402"/>
      <c r="K491" s="402"/>
      <c r="L491" s="402"/>
      <c r="M491" s="402"/>
      <c r="N491" s="402"/>
      <c r="O491" s="402"/>
      <c r="P491" s="402"/>
      <c r="Q491" s="402"/>
      <c r="R491" s="402"/>
      <c r="S491" s="402"/>
      <c r="T491" s="402"/>
      <c r="U491" s="402"/>
      <c r="V491" s="402"/>
      <c r="W491" s="402"/>
      <c r="X491" s="402"/>
      <c r="Y491" s="402"/>
      <c r="Z491" s="402"/>
    </row>
    <row r="492" spans="1:26" ht="12.75" customHeight="1">
      <c r="A492" s="402"/>
      <c r="B492" s="402"/>
      <c r="C492" s="402"/>
      <c r="D492" s="402"/>
      <c r="E492" s="402"/>
      <c r="F492" s="402"/>
      <c r="G492" s="402"/>
      <c r="H492" s="402"/>
      <c r="I492" s="402"/>
      <c r="J492" s="402"/>
      <c r="K492" s="402"/>
      <c r="L492" s="402"/>
      <c r="M492" s="402"/>
      <c r="N492" s="402"/>
      <c r="O492" s="402"/>
      <c r="P492" s="402"/>
      <c r="Q492" s="402"/>
      <c r="R492" s="402"/>
      <c r="S492" s="402"/>
      <c r="T492" s="402"/>
      <c r="U492" s="402"/>
      <c r="V492" s="402"/>
      <c r="W492" s="402"/>
      <c r="X492" s="402"/>
      <c r="Y492" s="402"/>
      <c r="Z492" s="402"/>
    </row>
    <row r="493" spans="1:26" ht="12.75" customHeight="1">
      <c r="A493" s="402"/>
      <c r="B493" s="402"/>
      <c r="C493" s="402"/>
      <c r="D493" s="402"/>
      <c r="E493" s="402"/>
      <c r="F493" s="402"/>
      <c r="G493" s="402"/>
      <c r="H493" s="402"/>
      <c r="I493" s="402"/>
      <c r="J493" s="402"/>
      <c r="K493" s="402"/>
      <c r="L493" s="402"/>
      <c r="M493" s="402"/>
      <c r="N493" s="402"/>
      <c r="O493" s="402"/>
      <c r="P493" s="402"/>
      <c r="Q493" s="402"/>
      <c r="R493" s="402"/>
      <c r="S493" s="402"/>
      <c r="T493" s="402"/>
      <c r="U493" s="402"/>
      <c r="V493" s="402"/>
      <c r="W493" s="402"/>
      <c r="X493" s="402"/>
      <c r="Y493" s="402"/>
      <c r="Z493" s="402"/>
    </row>
    <row r="494" spans="1:26" ht="12.75" customHeight="1">
      <c r="A494" s="402"/>
      <c r="B494" s="402"/>
      <c r="C494" s="402"/>
      <c r="D494" s="402"/>
      <c r="E494" s="402"/>
      <c r="F494" s="402"/>
      <c r="G494" s="402"/>
      <c r="H494" s="402"/>
      <c r="I494" s="402"/>
      <c r="J494" s="402"/>
      <c r="K494" s="402"/>
      <c r="L494" s="402"/>
      <c r="M494" s="402"/>
      <c r="N494" s="402"/>
      <c r="O494" s="402"/>
      <c r="P494" s="402"/>
      <c r="Q494" s="402"/>
      <c r="R494" s="402"/>
      <c r="S494" s="402"/>
      <c r="T494" s="402"/>
      <c r="U494" s="402"/>
      <c r="V494" s="402"/>
      <c r="W494" s="402"/>
      <c r="X494" s="402"/>
      <c r="Y494" s="402"/>
      <c r="Z494" s="402"/>
    </row>
    <row r="495" spans="1:26" ht="12.75" customHeight="1">
      <c r="A495" s="402"/>
      <c r="B495" s="402"/>
      <c r="C495" s="402"/>
      <c r="D495" s="402"/>
      <c r="E495" s="402"/>
      <c r="F495" s="402"/>
      <c r="G495" s="402"/>
      <c r="H495" s="402"/>
      <c r="I495" s="402"/>
      <c r="J495" s="402"/>
      <c r="K495" s="402"/>
      <c r="L495" s="402"/>
      <c r="M495" s="402"/>
      <c r="N495" s="402"/>
      <c r="O495" s="402"/>
      <c r="P495" s="402"/>
      <c r="Q495" s="402"/>
      <c r="R495" s="402"/>
      <c r="S495" s="402"/>
      <c r="T495" s="402"/>
      <c r="U495" s="402"/>
      <c r="V495" s="402"/>
      <c r="W495" s="402"/>
      <c r="X495" s="402"/>
      <c r="Y495" s="402"/>
      <c r="Z495" s="402"/>
    </row>
    <row r="496" spans="1:26" ht="12.75" customHeight="1">
      <c r="A496" s="402"/>
      <c r="B496" s="402"/>
      <c r="C496" s="402"/>
      <c r="D496" s="402"/>
      <c r="E496" s="402"/>
      <c r="F496" s="402"/>
      <c r="G496" s="402"/>
      <c r="H496" s="402"/>
      <c r="I496" s="402"/>
      <c r="J496" s="402"/>
      <c r="K496" s="402"/>
      <c r="L496" s="402"/>
      <c r="M496" s="402"/>
      <c r="N496" s="402"/>
      <c r="O496" s="402"/>
      <c r="P496" s="402"/>
      <c r="Q496" s="402"/>
      <c r="R496" s="402"/>
      <c r="S496" s="402"/>
      <c r="T496" s="402"/>
      <c r="U496" s="402"/>
      <c r="V496" s="402"/>
      <c r="W496" s="402"/>
      <c r="X496" s="402"/>
      <c r="Y496" s="402"/>
      <c r="Z496" s="402"/>
    </row>
    <row r="497" spans="1:26" ht="12.75" customHeight="1">
      <c r="A497" s="402"/>
      <c r="B497" s="402"/>
      <c r="C497" s="402"/>
      <c r="D497" s="402"/>
      <c r="E497" s="402"/>
      <c r="F497" s="402"/>
      <c r="G497" s="402"/>
      <c r="H497" s="402"/>
      <c r="I497" s="402"/>
      <c r="J497" s="402"/>
      <c r="K497" s="402"/>
      <c r="L497" s="402"/>
      <c r="M497" s="402"/>
      <c r="N497" s="402"/>
      <c r="O497" s="402"/>
      <c r="P497" s="402"/>
      <c r="Q497" s="402"/>
      <c r="R497" s="402"/>
      <c r="S497" s="402"/>
      <c r="T497" s="402"/>
      <c r="U497" s="402"/>
      <c r="V497" s="402"/>
      <c r="W497" s="402"/>
      <c r="X497" s="402"/>
      <c r="Y497" s="402"/>
      <c r="Z497" s="402"/>
    </row>
    <row r="498" spans="1:26" ht="12.75" customHeight="1">
      <c r="A498" s="402"/>
      <c r="B498" s="402"/>
      <c r="C498" s="402"/>
      <c r="D498" s="402"/>
      <c r="E498" s="402"/>
      <c r="F498" s="402"/>
      <c r="G498" s="402"/>
      <c r="H498" s="402"/>
      <c r="I498" s="402"/>
      <c r="J498" s="402"/>
      <c r="K498" s="402"/>
      <c r="L498" s="402"/>
      <c r="M498" s="402"/>
      <c r="N498" s="402"/>
      <c r="O498" s="402"/>
      <c r="P498" s="402"/>
      <c r="Q498" s="402"/>
      <c r="R498" s="402"/>
      <c r="S498" s="402"/>
      <c r="T498" s="402"/>
      <c r="U498" s="402"/>
      <c r="V498" s="402"/>
      <c r="W498" s="402"/>
      <c r="X498" s="402"/>
      <c r="Y498" s="402"/>
      <c r="Z498" s="402"/>
    </row>
    <row r="499" spans="1:26" ht="12.75" customHeight="1">
      <c r="A499" s="402"/>
      <c r="B499" s="402"/>
      <c r="C499" s="402"/>
      <c r="D499" s="402"/>
      <c r="E499" s="402"/>
      <c r="F499" s="402"/>
      <c r="G499" s="402"/>
      <c r="H499" s="402"/>
      <c r="I499" s="402"/>
      <c r="J499" s="402"/>
      <c r="K499" s="402"/>
      <c r="L499" s="402"/>
      <c r="M499" s="402"/>
      <c r="N499" s="402"/>
      <c r="O499" s="402"/>
      <c r="P499" s="402"/>
      <c r="Q499" s="402"/>
      <c r="R499" s="402"/>
      <c r="S499" s="402"/>
      <c r="T499" s="402"/>
      <c r="U499" s="402"/>
      <c r="V499" s="402"/>
      <c r="W499" s="402"/>
      <c r="X499" s="402"/>
      <c r="Y499" s="402"/>
      <c r="Z499" s="402"/>
    </row>
    <row r="500" spans="1:26" ht="12.75" customHeight="1">
      <c r="A500" s="402"/>
      <c r="B500" s="402"/>
      <c r="C500" s="402"/>
      <c r="D500" s="402"/>
      <c r="E500" s="402"/>
      <c r="F500" s="402"/>
      <c r="G500" s="402"/>
      <c r="H500" s="402"/>
      <c r="I500" s="402"/>
      <c r="J500" s="402"/>
      <c r="K500" s="402"/>
      <c r="L500" s="402"/>
      <c r="M500" s="402"/>
      <c r="N500" s="402"/>
      <c r="O500" s="402"/>
      <c r="P500" s="402"/>
      <c r="Q500" s="402"/>
      <c r="R500" s="402"/>
      <c r="S500" s="402"/>
      <c r="T500" s="402"/>
      <c r="U500" s="402"/>
      <c r="V500" s="402"/>
      <c r="W500" s="402"/>
      <c r="X500" s="402"/>
      <c r="Y500" s="402"/>
      <c r="Z500" s="402"/>
    </row>
    <row r="501" spans="1:26" ht="12.75" customHeight="1">
      <c r="A501" s="402"/>
      <c r="B501" s="402"/>
      <c r="C501" s="402"/>
      <c r="D501" s="402"/>
      <c r="E501" s="402"/>
      <c r="F501" s="402"/>
      <c r="G501" s="402"/>
      <c r="H501" s="402"/>
      <c r="I501" s="402"/>
      <c r="J501" s="402"/>
      <c r="K501" s="402"/>
      <c r="L501" s="402"/>
      <c r="M501" s="402"/>
      <c r="N501" s="402"/>
      <c r="O501" s="402"/>
      <c r="P501" s="402"/>
      <c r="Q501" s="402"/>
      <c r="R501" s="402"/>
      <c r="S501" s="402"/>
      <c r="T501" s="402"/>
      <c r="U501" s="402"/>
      <c r="V501" s="402"/>
      <c r="W501" s="402"/>
      <c r="X501" s="402"/>
      <c r="Y501" s="402"/>
      <c r="Z501" s="402"/>
    </row>
    <row r="502" spans="1:26" ht="12.75" customHeight="1">
      <c r="A502" s="402"/>
      <c r="B502" s="402"/>
      <c r="C502" s="402"/>
      <c r="D502" s="402"/>
      <c r="E502" s="402"/>
      <c r="F502" s="402"/>
      <c r="G502" s="402"/>
      <c r="H502" s="402"/>
      <c r="I502" s="402"/>
      <c r="J502" s="402"/>
      <c r="K502" s="402"/>
      <c r="L502" s="402"/>
      <c r="M502" s="402"/>
      <c r="N502" s="402"/>
      <c r="O502" s="402"/>
      <c r="P502" s="402"/>
      <c r="Q502" s="402"/>
      <c r="R502" s="402"/>
      <c r="S502" s="402"/>
      <c r="T502" s="402"/>
      <c r="U502" s="402"/>
      <c r="V502" s="402"/>
      <c r="W502" s="402"/>
      <c r="X502" s="402"/>
      <c r="Y502" s="402"/>
      <c r="Z502" s="402"/>
    </row>
    <row r="503" spans="1:26" ht="12.75" customHeight="1">
      <c r="A503" s="402"/>
      <c r="B503" s="402"/>
      <c r="C503" s="402"/>
      <c r="D503" s="402"/>
      <c r="E503" s="402"/>
      <c r="F503" s="402"/>
      <c r="G503" s="402"/>
      <c r="H503" s="402"/>
      <c r="I503" s="402"/>
      <c r="J503" s="402"/>
      <c r="K503" s="402"/>
      <c r="L503" s="402"/>
      <c r="M503" s="402"/>
      <c r="N503" s="402"/>
      <c r="O503" s="402"/>
      <c r="P503" s="402"/>
      <c r="Q503" s="402"/>
      <c r="R503" s="402"/>
      <c r="S503" s="402"/>
      <c r="T503" s="402"/>
      <c r="U503" s="402"/>
      <c r="V503" s="402"/>
      <c r="W503" s="402"/>
      <c r="X503" s="402"/>
      <c r="Y503" s="402"/>
      <c r="Z503" s="402"/>
    </row>
    <row r="504" spans="1:26" ht="12.75" customHeight="1">
      <c r="A504" s="402"/>
      <c r="B504" s="402"/>
      <c r="C504" s="402"/>
      <c r="D504" s="402"/>
      <c r="E504" s="402"/>
      <c r="F504" s="402"/>
      <c r="G504" s="402"/>
      <c r="H504" s="402"/>
      <c r="I504" s="402"/>
      <c r="J504" s="402"/>
      <c r="K504" s="402"/>
      <c r="L504" s="402"/>
      <c r="M504" s="402"/>
      <c r="N504" s="402"/>
      <c r="O504" s="402"/>
      <c r="P504" s="402"/>
      <c r="Q504" s="402"/>
      <c r="R504" s="402"/>
      <c r="S504" s="402"/>
      <c r="T504" s="402"/>
      <c r="U504" s="402"/>
      <c r="V504" s="402"/>
      <c r="W504" s="402"/>
      <c r="X504" s="402"/>
      <c r="Y504" s="402"/>
      <c r="Z504" s="402"/>
    </row>
    <row r="505" spans="1:26" ht="12.75" customHeight="1">
      <c r="A505" s="402"/>
      <c r="B505" s="402"/>
      <c r="C505" s="402"/>
      <c r="D505" s="402"/>
      <c r="E505" s="402"/>
      <c r="F505" s="402"/>
      <c r="G505" s="402"/>
      <c r="H505" s="402"/>
      <c r="I505" s="402"/>
      <c r="J505" s="402"/>
      <c r="K505" s="402"/>
      <c r="L505" s="402"/>
      <c r="M505" s="402"/>
      <c r="N505" s="402"/>
      <c r="O505" s="402"/>
      <c r="P505" s="402"/>
      <c r="Q505" s="402"/>
      <c r="R505" s="402"/>
      <c r="S505" s="402"/>
      <c r="T505" s="402"/>
      <c r="U505" s="402"/>
      <c r="V505" s="402"/>
      <c r="W505" s="402"/>
      <c r="X505" s="402"/>
      <c r="Y505" s="402"/>
      <c r="Z505" s="402"/>
    </row>
    <row r="506" spans="1:26" ht="12.75" customHeight="1">
      <c r="A506" s="402"/>
      <c r="B506" s="402"/>
      <c r="C506" s="402"/>
      <c r="D506" s="402"/>
      <c r="E506" s="402"/>
      <c r="F506" s="402"/>
      <c r="G506" s="402"/>
      <c r="H506" s="402"/>
      <c r="I506" s="402"/>
      <c r="J506" s="402"/>
      <c r="K506" s="402"/>
      <c r="L506" s="402"/>
      <c r="M506" s="402"/>
      <c r="N506" s="402"/>
      <c r="O506" s="402"/>
      <c r="P506" s="402"/>
      <c r="Q506" s="402"/>
      <c r="R506" s="402"/>
      <c r="S506" s="402"/>
      <c r="T506" s="402"/>
      <c r="U506" s="402"/>
      <c r="V506" s="402"/>
      <c r="W506" s="402"/>
      <c r="X506" s="402"/>
      <c r="Y506" s="402"/>
      <c r="Z506" s="402"/>
    </row>
    <row r="507" spans="1:26" ht="12.75" customHeight="1">
      <c r="A507" s="402"/>
      <c r="B507" s="402"/>
      <c r="C507" s="402"/>
      <c r="D507" s="402"/>
      <c r="E507" s="402"/>
      <c r="F507" s="402"/>
      <c r="G507" s="402"/>
      <c r="H507" s="402"/>
      <c r="I507" s="402"/>
      <c r="J507" s="402"/>
      <c r="K507" s="402"/>
      <c r="L507" s="402"/>
      <c r="M507" s="402"/>
      <c r="N507" s="402"/>
      <c r="O507" s="402"/>
      <c r="P507" s="402"/>
      <c r="Q507" s="402"/>
      <c r="R507" s="402"/>
      <c r="S507" s="402"/>
      <c r="T507" s="402"/>
      <c r="U507" s="402"/>
      <c r="V507" s="402"/>
      <c r="W507" s="402"/>
      <c r="X507" s="402"/>
      <c r="Y507" s="402"/>
      <c r="Z507" s="402"/>
    </row>
    <row r="508" spans="1:26" ht="12.75" customHeight="1">
      <c r="A508" s="402"/>
      <c r="B508" s="402"/>
      <c r="C508" s="402"/>
      <c r="D508" s="402"/>
      <c r="E508" s="402"/>
      <c r="F508" s="402"/>
      <c r="G508" s="402"/>
      <c r="H508" s="402"/>
      <c r="I508" s="402"/>
      <c r="J508" s="402"/>
      <c r="K508" s="402"/>
      <c r="L508" s="402"/>
      <c r="M508" s="402"/>
      <c r="N508" s="402"/>
      <c r="O508" s="402"/>
      <c r="P508" s="402"/>
      <c r="Q508" s="402"/>
      <c r="R508" s="402"/>
      <c r="S508" s="402"/>
      <c r="T508" s="402"/>
      <c r="U508" s="402"/>
      <c r="V508" s="402"/>
      <c r="W508" s="402"/>
      <c r="X508" s="402"/>
      <c r="Y508" s="402"/>
      <c r="Z508" s="402"/>
    </row>
    <row r="509" spans="1:26" ht="12.75" customHeight="1">
      <c r="A509" s="402"/>
      <c r="B509" s="402"/>
      <c r="C509" s="402"/>
      <c r="D509" s="402"/>
      <c r="E509" s="402"/>
      <c r="F509" s="402"/>
      <c r="G509" s="402"/>
      <c r="H509" s="402"/>
      <c r="I509" s="402"/>
      <c r="J509" s="402"/>
      <c r="K509" s="402"/>
      <c r="L509" s="402"/>
      <c r="M509" s="402"/>
      <c r="N509" s="402"/>
      <c r="O509" s="402"/>
      <c r="P509" s="402"/>
      <c r="Q509" s="402"/>
      <c r="R509" s="402"/>
      <c r="S509" s="402"/>
      <c r="T509" s="402"/>
      <c r="U509" s="402"/>
      <c r="V509" s="402"/>
      <c r="W509" s="402"/>
      <c r="X509" s="402"/>
      <c r="Y509" s="402"/>
      <c r="Z509" s="402"/>
    </row>
    <row r="510" spans="1:26" ht="12.75" customHeight="1">
      <c r="A510" s="402"/>
      <c r="B510" s="402"/>
      <c r="C510" s="402"/>
      <c r="D510" s="402"/>
      <c r="E510" s="402"/>
      <c r="F510" s="402"/>
      <c r="G510" s="402"/>
      <c r="H510" s="402"/>
      <c r="I510" s="402"/>
      <c r="J510" s="402"/>
      <c r="K510" s="402"/>
      <c r="L510" s="402"/>
      <c r="M510" s="402"/>
      <c r="N510" s="402"/>
      <c r="O510" s="402"/>
      <c r="P510" s="402"/>
      <c r="Q510" s="402"/>
      <c r="R510" s="402"/>
      <c r="S510" s="402"/>
      <c r="T510" s="402"/>
      <c r="U510" s="402"/>
      <c r="V510" s="402"/>
      <c r="W510" s="402"/>
      <c r="X510" s="402"/>
      <c r="Y510" s="402"/>
      <c r="Z510" s="402"/>
    </row>
    <row r="511" spans="1:26" ht="12.75" customHeight="1">
      <c r="A511" s="402"/>
      <c r="B511" s="402"/>
      <c r="C511" s="402"/>
      <c r="D511" s="402"/>
      <c r="E511" s="402"/>
      <c r="F511" s="402"/>
      <c r="G511" s="402"/>
      <c r="H511" s="402"/>
      <c r="I511" s="402"/>
      <c r="J511" s="402"/>
      <c r="K511" s="402"/>
      <c r="L511" s="402"/>
      <c r="M511" s="402"/>
      <c r="N511" s="402"/>
      <c r="O511" s="402"/>
      <c r="P511" s="402"/>
      <c r="Q511" s="402"/>
      <c r="R511" s="402"/>
      <c r="S511" s="402"/>
      <c r="T511" s="402"/>
      <c r="U511" s="402"/>
      <c r="V511" s="402"/>
      <c r="W511" s="402"/>
      <c r="X511" s="402"/>
      <c r="Y511" s="402"/>
      <c r="Z511" s="402"/>
    </row>
    <row r="512" spans="1:26" ht="12.75" customHeight="1">
      <c r="A512" s="402"/>
      <c r="B512" s="402"/>
      <c r="C512" s="402"/>
      <c r="D512" s="402"/>
      <c r="E512" s="402"/>
      <c r="F512" s="402"/>
      <c r="G512" s="402"/>
      <c r="H512" s="402"/>
      <c r="I512" s="402"/>
      <c r="J512" s="402"/>
      <c r="K512" s="402"/>
      <c r="L512" s="402"/>
      <c r="M512" s="402"/>
      <c r="N512" s="402"/>
      <c r="O512" s="402"/>
      <c r="P512" s="402"/>
      <c r="Q512" s="402"/>
      <c r="R512" s="402"/>
      <c r="S512" s="402"/>
      <c r="T512" s="402"/>
      <c r="U512" s="402"/>
      <c r="V512" s="402"/>
      <c r="W512" s="402"/>
      <c r="X512" s="402"/>
      <c r="Y512" s="402"/>
      <c r="Z512" s="402"/>
    </row>
    <row r="513" spans="1:26" ht="12.75" customHeight="1">
      <c r="A513" s="402"/>
      <c r="B513" s="402"/>
      <c r="C513" s="402"/>
      <c r="D513" s="402"/>
      <c r="E513" s="402"/>
      <c r="F513" s="402"/>
      <c r="G513" s="402"/>
      <c r="H513" s="402"/>
      <c r="I513" s="402"/>
      <c r="J513" s="402"/>
      <c r="K513" s="402"/>
      <c r="L513" s="402"/>
      <c r="M513" s="402"/>
      <c r="N513" s="402"/>
      <c r="O513" s="402"/>
      <c r="P513" s="402"/>
      <c r="Q513" s="402"/>
      <c r="R513" s="402"/>
      <c r="S513" s="402"/>
      <c r="T513" s="402"/>
      <c r="U513" s="402"/>
      <c r="V513" s="402"/>
      <c r="W513" s="402"/>
      <c r="X513" s="402"/>
      <c r="Y513" s="402"/>
      <c r="Z513" s="402"/>
    </row>
    <row r="514" spans="1:26" ht="12.75" customHeight="1">
      <c r="A514" s="402"/>
      <c r="B514" s="402"/>
      <c r="C514" s="402"/>
      <c r="D514" s="402"/>
      <c r="E514" s="402"/>
      <c r="F514" s="402"/>
      <c r="G514" s="402"/>
      <c r="H514" s="402"/>
      <c r="I514" s="402"/>
      <c r="J514" s="402"/>
      <c r="K514" s="402"/>
      <c r="L514" s="402"/>
      <c r="M514" s="402"/>
      <c r="N514" s="402"/>
      <c r="O514" s="402"/>
      <c r="P514" s="402"/>
      <c r="Q514" s="402"/>
      <c r="R514" s="402"/>
      <c r="S514" s="402"/>
      <c r="T514" s="402"/>
      <c r="U514" s="402"/>
      <c r="V514" s="402"/>
      <c r="W514" s="402"/>
      <c r="X514" s="402"/>
      <c r="Y514" s="402"/>
      <c r="Z514" s="402"/>
    </row>
    <row r="515" spans="1:26" ht="12.75" customHeight="1">
      <c r="A515" s="402"/>
      <c r="B515" s="402"/>
      <c r="C515" s="402"/>
      <c r="D515" s="402"/>
      <c r="E515" s="402"/>
      <c r="F515" s="402"/>
      <c r="G515" s="402"/>
      <c r="H515" s="402"/>
      <c r="I515" s="402"/>
      <c r="J515" s="402"/>
      <c r="K515" s="402"/>
      <c r="L515" s="402"/>
      <c r="M515" s="402"/>
      <c r="N515" s="402"/>
      <c r="O515" s="402"/>
      <c r="P515" s="402"/>
      <c r="Q515" s="402"/>
      <c r="R515" s="402"/>
      <c r="S515" s="402"/>
      <c r="T515" s="402"/>
      <c r="U515" s="402"/>
      <c r="V515" s="402"/>
      <c r="W515" s="402"/>
      <c r="X515" s="402"/>
      <c r="Y515" s="402"/>
      <c r="Z515" s="402"/>
    </row>
    <row r="516" spans="1:26" ht="12.75" customHeight="1">
      <c r="A516" s="402"/>
      <c r="B516" s="402"/>
      <c r="C516" s="402"/>
      <c r="D516" s="402"/>
      <c r="E516" s="402"/>
      <c r="F516" s="402"/>
      <c r="G516" s="402"/>
      <c r="H516" s="402"/>
      <c r="I516" s="402"/>
      <c r="J516" s="402"/>
      <c r="K516" s="402"/>
      <c r="L516" s="402"/>
      <c r="M516" s="402"/>
      <c r="N516" s="402"/>
      <c r="O516" s="402"/>
      <c r="P516" s="402"/>
      <c r="Q516" s="402"/>
      <c r="R516" s="402"/>
      <c r="S516" s="402"/>
      <c r="T516" s="402"/>
      <c r="U516" s="402"/>
      <c r="V516" s="402"/>
      <c r="W516" s="402"/>
      <c r="X516" s="402"/>
      <c r="Y516" s="402"/>
      <c r="Z516" s="402"/>
    </row>
    <row r="517" spans="1:26" ht="12.75" customHeight="1">
      <c r="A517" s="402"/>
      <c r="B517" s="402"/>
      <c r="C517" s="402"/>
      <c r="D517" s="402"/>
      <c r="E517" s="402"/>
      <c r="F517" s="402"/>
      <c r="G517" s="402"/>
      <c r="H517" s="402"/>
      <c r="I517" s="402"/>
      <c r="J517" s="402"/>
      <c r="K517" s="402"/>
      <c r="L517" s="402"/>
      <c r="M517" s="402"/>
      <c r="N517" s="402"/>
      <c r="O517" s="402"/>
      <c r="P517" s="402"/>
      <c r="Q517" s="402"/>
      <c r="R517" s="402"/>
      <c r="S517" s="402"/>
      <c r="T517" s="402"/>
      <c r="U517" s="402"/>
      <c r="V517" s="402"/>
      <c r="W517" s="402"/>
      <c r="X517" s="402"/>
      <c r="Y517" s="402"/>
      <c r="Z517" s="402"/>
    </row>
    <row r="518" spans="1:26" ht="12.75" customHeight="1">
      <c r="A518" s="402"/>
      <c r="B518" s="402"/>
      <c r="C518" s="402"/>
      <c r="D518" s="402"/>
      <c r="E518" s="402"/>
      <c r="F518" s="402"/>
      <c r="G518" s="402"/>
      <c r="H518" s="402"/>
      <c r="I518" s="402"/>
      <c r="J518" s="402"/>
      <c r="K518" s="402"/>
      <c r="L518" s="402"/>
      <c r="M518" s="402"/>
      <c r="N518" s="402"/>
      <c r="O518" s="402"/>
      <c r="P518" s="402"/>
      <c r="Q518" s="402"/>
      <c r="R518" s="402"/>
      <c r="S518" s="402"/>
      <c r="T518" s="402"/>
      <c r="U518" s="402"/>
      <c r="V518" s="402"/>
      <c r="W518" s="402"/>
      <c r="X518" s="402"/>
      <c r="Y518" s="402"/>
      <c r="Z518" s="402"/>
    </row>
    <row r="519" spans="1:26" ht="12.75" customHeight="1">
      <c r="A519" s="402"/>
      <c r="B519" s="402"/>
      <c r="C519" s="402"/>
      <c r="D519" s="402"/>
      <c r="E519" s="402"/>
      <c r="F519" s="402"/>
      <c r="G519" s="402"/>
      <c r="H519" s="402"/>
      <c r="I519" s="402"/>
      <c r="J519" s="402"/>
      <c r="K519" s="402"/>
      <c r="L519" s="402"/>
      <c r="M519" s="402"/>
      <c r="N519" s="402"/>
      <c r="O519" s="402"/>
      <c r="P519" s="402"/>
      <c r="Q519" s="402"/>
      <c r="R519" s="402"/>
      <c r="S519" s="402"/>
      <c r="T519" s="402"/>
      <c r="U519" s="402"/>
      <c r="V519" s="402"/>
      <c r="W519" s="402"/>
      <c r="X519" s="402"/>
      <c r="Y519" s="402"/>
      <c r="Z519" s="402"/>
    </row>
    <row r="520" spans="1:26" ht="12.75" customHeight="1">
      <c r="A520" s="402"/>
      <c r="B520" s="402"/>
      <c r="C520" s="402"/>
      <c r="D520" s="402"/>
      <c r="E520" s="402"/>
      <c r="F520" s="402"/>
      <c r="G520" s="402"/>
      <c r="H520" s="402"/>
      <c r="I520" s="402"/>
      <c r="J520" s="402"/>
      <c r="K520" s="402"/>
      <c r="L520" s="402"/>
      <c r="M520" s="402"/>
      <c r="N520" s="402"/>
      <c r="O520" s="402"/>
      <c r="P520" s="402"/>
      <c r="Q520" s="402"/>
      <c r="R520" s="402"/>
      <c r="S520" s="402"/>
      <c r="T520" s="402"/>
      <c r="U520" s="402"/>
      <c r="V520" s="402"/>
      <c r="W520" s="402"/>
      <c r="X520" s="402"/>
      <c r="Y520" s="402"/>
      <c r="Z520" s="402"/>
    </row>
    <row r="521" spans="1:26" ht="12.75" customHeight="1">
      <c r="A521" s="402"/>
      <c r="B521" s="402"/>
      <c r="C521" s="402"/>
      <c r="D521" s="402"/>
      <c r="E521" s="402"/>
      <c r="F521" s="402"/>
      <c r="G521" s="402"/>
      <c r="H521" s="402"/>
      <c r="I521" s="402"/>
      <c r="J521" s="402"/>
      <c r="K521" s="402"/>
      <c r="L521" s="402"/>
      <c r="M521" s="402"/>
      <c r="N521" s="402"/>
      <c r="O521" s="402"/>
      <c r="P521" s="402"/>
      <c r="Q521" s="402"/>
      <c r="R521" s="402"/>
      <c r="S521" s="402"/>
      <c r="T521" s="402"/>
      <c r="U521" s="402"/>
      <c r="V521" s="402"/>
      <c r="W521" s="402"/>
      <c r="X521" s="402"/>
      <c r="Y521" s="402"/>
      <c r="Z521" s="402"/>
    </row>
    <row r="522" spans="1:26" ht="12.75" customHeight="1">
      <c r="A522" s="402"/>
      <c r="B522" s="402"/>
      <c r="C522" s="402"/>
      <c r="D522" s="402"/>
      <c r="E522" s="402"/>
      <c r="F522" s="402"/>
      <c r="G522" s="402"/>
      <c r="H522" s="402"/>
      <c r="I522" s="402"/>
      <c r="J522" s="402"/>
      <c r="K522" s="402"/>
      <c r="L522" s="402"/>
      <c r="M522" s="402"/>
      <c r="N522" s="402"/>
      <c r="O522" s="402"/>
      <c r="P522" s="402"/>
      <c r="Q522" s="402"/>
      <c r="R522" s="402"/>
      <c r="S522" s="402"/>
      <c r="T522" s="402"/>
      <c r="U522" s="402"/>
      <c r="V522" s="402"/>
      <c r="W522" s="402"/>
      <c r="X522" s="402"/>
      <c r="Y522" s="402"/>
      <c r="Z522" s="402"/>
    </row>
    <row r="523" spans="1:26" ht="12.75" customHeight="1">
      <c r="A523" s="402"/>
      <c r="B523" s="402"/>
      <c r="C523" s="402"/>
      <c r="D523" s="402"/>
      <c r="E523" s="402"/>
      <c r="F523" s="402"/>
      <c r="G523" s="402"/>
      <c r="H523" s="402"/>
      <c r="I523" s="402"/>
      <c r="J523" s="402"/>
      <c r="K523" s="402"/>
      <c r="L523" s="402"/>
      <c r="M523" s="402"/>
      <c r="N523" s="402"/>
      <c r="O523" s="402"/>
      <c r="P523" s="402"/>
      <c r="Q523" s="402"/>
      <c r="R523" s="402"/>
      <c r="S523" s="402"/>
      <c r="T523" s="402"/>
      <c r="U523" s="402"/>
      <c r="V523" s="402"/>
      <c r="W523" s="402"/>
      <c r="X523" s="402"/>
      <c r="Y523" s="402"/>
      <c r="Z523" s="402"/>
    </row>
    <row r="524" spans="1:26" ht="12.75" customHeight="1">
      <c r="A524" s="402"/>
      <c r="B524" s="402"/>
      <c r="C524" s="402"/>
      <c r="D524" s="402"/>
      <c r="E524" s="402"/>
      <c r="F524" s="402"/>
      <c r="G524" s="402"/>
      <c r="H524" s="402"/>
      <c r="I524" s="402"/>
      <c r="J524" s="402"/>
      <c r="K524" s="402"/>
      <c r="L524" s="402"/>
      <c r="M524" s="402"/>
      <c r="N524" s="402"/>
      <c r="O524" s="402"/>
      <c r="P524" s="402"/>
      <c r="Q524" s="402"/>
      <c r="R524" s="402"/>
      <c r="S524" s="402"/>
      <c r="T524" s="402"/>
      <c r="U524" s="402"/>
      <c r="V524" s="402"/>
      <c r="W524" s="402"/>
      <c r="X524" s="402"/>
      <c r="Y524" s="402"/>
      <c r="Z524" s="402"/>
    </row>
    <row r="525" spans="1:26" ht="12.75" customHeight="1">
      <c r="A525" s="402"/>
      <c r="B525" s="402"/>
      <c r="C525" s="402"/>
      <c r="D525" s="402"/>
      <c r="E525" s="402"/>
      <c r="F525" s="402"/>
      <c r="G525" s="402"/>
      <c r="H525" s="402"/>
      <c r="I525" s="402"/>
      <c r="J525" s="402"/>
      <c r="K525" s="402"/>
      <c r="L525" s="402"/>
      <c r="M525" s="402"/>
      <c r="N525" s="402"/>
      <c r="O525" s="402"/>
      <c r="P525" s="402"/>
      <c r="Q525" s="402"/>
      <c r="R525" s="402"/>
      <c r="S525" s="402"/>
      <c r="T525" s="402"/>
      <c r="U525" s="402"/>
      <c r="V525" s="402"/>
      <c r="W525" s="402"/>
      <c r="X525" s="402"/>
      <c r="Y525" s="402"/>
      <c r="Z525" s="402"/>
    </row>
    <row r="526" spans="1:26" ht="12.75" customHeight="1">
      <c r="A526" s="402"/>
      <c r="B526" s="402"/>
      <c r="C526" s="402"/>
      <c r="D526" s="402"/>
      <c r="E526" s="402"/>
      <c r="F526" s="402"/>
      <c r="G526" s="402"/>
      <c r="H526" s="402"/>
      <c r="I526" s="402"/>
      <c r="J526" s="402"/>
      <c r="K526" s="402"/>
      <c r="L526" s="402"/>
      <c r="M526" s="402"/>
      <c r="N526" s="402"/>
      <c r="O526" s="402"/>
      <c r="P526" s="402"/>
      <c r="Q526" s="402"/>
      <c r="R526" s="402"/>
      <c r="S526" s="402"/>
      <c r="T526" s="402"/>
      <c r="U526" s="402"/>
      <c r="V526" s="402"/>
      <c r="W526" s="402"/>
      <c r="X526" s="402"/>
      <c r="Y526" s="402"/>
      <c r="Z526" s="402"/>
    </row>
    <row r="527" spans="1:26" ht="12.75" customHeight="1">
      <c r="A527" s="402"/>
      <c r="B527" s="402"/>
      <c r="C527" s="402"/>
      <c r="D527" s="402"/>
      <c r="E527" s="402"/>
      <c r="F527" s="402"/>
      <c r="G527" s="402"/>
      <c r="H527" s="402"/>
      <c r="I527" s="402"/>
      <c r="J527" s="402"/>
      <c r="K527" s="402"/>
      <c r="L527" s="402"/>
      <c r="M527" s="402"/>
      <c r="N527" s="402"/>
      <c r="O527" s="402"/>
      <c r="P527" s="402"/>
      <c r="Q527" s="402"/>
      <c r="R527" s="402"/>
      <c r="S527" s="402"/>
      <c r="T527" s="402"/>
      <c r="U527" s="402"/>
      <c r="V527" s="402"/>
      <c r="W527" s="402"/>
      <c r="X527" s="402"/>
      <c r="Y527" s="402"/>
      <c r="Z527" s="402"/>
    </row>
    <row r="528" spans="1:26" ht="12.75" customHeight="1">
      <c r="A528" s="402"/>
      <c r="B528" s="402"/>
      <c r="C528" s="402"/>
      <c r="D528" s="402"/>
      <c r="E528" s="402"/>
      <c r="F528" s="402"/>
      <c r="G528" s="402"/>
      <c r="H528" s="402"/>
      <c r="I528" s="402"/>
      <c r="J528" s="402"/>
      <c r="K528" s="402"/>
      <c r="L528" s="402"/>
      <c r="M528" s="402"/>
      <c r="N528" s="402"/>
      <c r="O528" s="402"/>
      <c r="P528" s="402"/>
      <c r="Q528" s="402"/>
      <c r="R528" s="402"/>
      <c r="S528" s="402"/>
      <c r="T528" s="402"/>
      <c r="U528" s="402"/>
      <c r="V528" s="402"/>
      <c r="W528" s="402"/>
      <c r="X528" s="402"/>
      <c r="Y528" s="402"/>
      <c r="Z528" s="402"/>
    </row>
    <row r="529" spans="1:26" ht="12.75" customHeight="1">
      <c r="A529" s="402"/>
      <c r="B529" s="402"/>
      <c r="C529" s="402"/>
      <c r="D529" s="402"/>
      <c r="E529" s="402"/>
      <c r="F529" s="402"/>
      <c r="G529" s="402"/>
      <c r="H529" s="402"/>
      <c r="I529" s="402"/>
      <c r="J529" s="402"/>
      <c r="K529" s="402"/>
      <c r="L529" s="402"/>
      <c r="M529" s="402"/>
      <c r="N529" s="402"/>
      <c r="O529" s="402"/>
      <c r="P529" s="402"/>
      <c r="Q529" s="402"/>
      <c r="R529" s="402"/>
      <c r="S529" s="402"/>
      <c r="T529" s="402"/>
      <c r="U529" s="402"/>
      <c r="V529" s="402"/>
      <c r="W529" s="402"/>
      <c r="X529" s="402"/>
      <c r="Y529" s="402"/>
      <c r="Z529" s="402"/>
    </row>
    <row r="530" spans="1:26" ht="12.75" customHeight="1">
      <c r="A530" s="402"/>
      <c r="B530" s="402"/>
      <c r="C530" s="402"/>
      <c r="D530" s="402"/>
      <c r="E530" s="402"/>
      <c r="F530" s="402"/>
      <c r="G530" s="402"/>
      <c r="H530" s="402"/>
      <c r="I530" s="402"/>
      <c r="J530" s="402"/>
      <c r="K530" s="402"/>
      <c r="L530" s="402"/>
      <c r="M530" s="402"/>
      <c r="N530" s="402"/>
      <c r="O530" s="402"/>
      <c r="P530" s="402"/>
      <c r="Q530" s="402"/>
      <c r="R530" s="402"/>
      <c r="S530" s="402"/>
      <c r="T530" s="402"/>
      <c r="U530" s="402"/>
      <c r="V530" s="402"/>
      <c r="W530" s="402"/>
      <c r="X530" s="402"/>
      <c r="Y530" s="402"/>
      <c r="Z530" s="402"/>
    </row>
    <row r="531" spans="1:26" ht="12.75" customHeight="1">
      <c r="A531" s="402"/>
      <c r="B531" s="402"/>
      <c r="C531" s="402"/>
      <c r="D531" s="402"/>
      <c r="E531" s="402"/>
      <c r="F531" s="402"/>
      <c r="G531" s="402"/>
      <c r="H531" s="402"/>
      <c r="I531" s="402"/>
      <c r="J531" s="402"/>
      <c r="K531" s="402"/>
      <c r="L531" s="402"/>
      <c r="M531" s="402"/>
      <c r="N531" s="402"/>
      <c r="O531" s="402"/>
      <c r="P531" s="402"/>
      <c r="Q531" s="402"/>
      <c r="R531" s="402"/>
      <c r="S531" s="402"/>
      <c r="T531" s="402"/>
      <c r="U531" s="402"/>
      <c r="V531" s="402"/>
      <c r="W531" s="402"/>
      <c r="X531" s="402"/>
      <c r="Y531" s="402"/>
      <c r="Z531" s="402"/>
    </row>
    <row r="532" spans="1:26" ht="12.75" customHeight="1">
      <c r="A532" s="402"/>
      <c r="B532" s="402"/>
      <c r="C532" s="402"/>
      <c r="D532" s="402"/>
      <c r="E532" s="402"/>
      <c r="F532" s="402"/>
      <c r="G532" s="402"/>
      <c r="H532" s="402"/>
      <c r="I532" s="402"/>
      <c r="J532" s="402"/>
      <c r="K532" s="402"/>
      <c r="L532" s="402"/>
      <c r="M532" s="402"/>
      <c r="N532" s="402"/>
      <c r="O532" s="402"/>
      <c r="P532" s="402"/>
      <c r="Q532" s="402"/>
      <c r="R532" s="402"/>
      <c r="S532" s="402"/>
      <c r="T532" s="402"/>
      <c r="U532" s="402"/>
      <c r="V532" s="402"/>
      <c r="W532" s="402"/>
      <c r="X532" s="402"/>
      <c r="Y532" s="402"/>
      <c r="Z532" s="402"/>
    </row>
    <row r="533" spans="1:26" ht="12.75" customHeight="1">
      <c r="A533" s="402"/>
      <c r="B533" s="402"/>
      <c r="C533" s="402"/>
      <c r="D533" s="402"/>
      <c r="E533" s="402"/>
      <c r="F533" s="402"/>
      <c r="G533" s="402"/>
      <c r="H533" s="402"/>
      <c r="I533" s="402"/>
      <c r="J533" s="402"/>
      <c r="K533" s="402"/>
      <c r="L533" s="402"/>
      <c r="M533" s="402"/>
      <c r="N533" s="402"/>
      <c r="O533" s="402"/>
      <c r="P533" s="402"/>
      <c r="Q533" s="402"/>
      <c r="R533" s="402"/>
      <c r="S533" s="402"/>
      <c r="T533" s="402"/>
      <c r="U533" s="402"/>
      <c r="V533" s="402"/>
      <c r="W533" s="402"/>
      <c r="X533" s="402"/>
      <c r="Y533" s="402"/>
      <c r="Z533" s="402"/>
    </row>
    <row r="534" spans="1:26" ht="12.75" customHeight="1">
      <c r="A534" s="402"/>
      <c r="B534" s="402"/>
      <c r="C534" s="402"/>
      <c r="D534" s="402"/>
      <c r="E534" s="402"/>
      <c r="F534" s="402"/>
      <c r="G534" s="402"/>
      <c r="H534" s="402"/>
      <c r="I534" s="402"/>
      <c r="J534" s="402"/>
      <c r="K534" s="402"/>
      <c r="L534" s="402"/>
      <c r="M534" s="402"/>
      <c r="N534" s="402"/>
      <c r="O534" s="402"/>
      <c r="P534" s="402"/>
      <c r="Q534" s="402"/>
      <c r="R534" s="402"/>
      <c r="S534" s="402"/>
      <c r="T534" s="402"/>
      <c r="U534" s="402"/>
      <c r="V534" s="402"/>
      <c r="W534" s="402"/>
      <c r="X534" s="402"/>
      <c r="Y534" s="402"/>
      <c r="Z534" s="402"/>
    </row>
    <row r="535" spans="1:26" ht="12.75" customHeight="1">
      <c r="A535" s="402"/>
      <c r="B535" s="402"/>
      <c r="C535" s="402"/>
      <c r="D535" s="402"/>
      <c r="E535" s="402"/>
      <c r="F535" s="402"/>
      <c r="G535" s="402"/>
      <c r="H535" s="402"/>
      <c r="I535" s="402"/>
      <c r="J535" s="402"/>
      <c r="K535" s="402"/>
      <c r="L535" s="402"/>
      <c r="M535" s="402"/>
      <c r="N535" s="402"/>
      <c r="O535" s="402"/>
      <c r="P535" s="402"/>
      <c r="Q535" s="402"/>
      <c r="R535" s="402"/>
      <c r="S535" s="402"/>
      <c r="T535" s="402"/>
      <c r="U535" s="402"/>
      <c r="V535" s="402"/>
      <c r="W535" s="402"/>
      <c r="X535" s="402"/>
      <c r="Y535" s="402"/>
      <c r="Z535" s="402"/>
    </row>
    <row r="536" spans="1:26" ht="12.75" customHeight="1">
      <c r="A536" s="402"/>
      <c r="B536" s="402"/>
      <c r="C536" s="402"/>
      <c r="D536" s="402"/>
      <c r="E536" s="402"/>
      <c r="F536" s="402"/>
      <c r="G536" s="402"/>
      <c r="H536" s="402"/>
      <c r="I536" s="402"/>
      <c r="J536" s="402"/>
      <c r="K536" s="402"/>
      <c r="L536" s="402"/>
      <c r="M536" s="402"/>
      <c r="N536" s="402"/>
      <c r="O536" s="402"/>
      <c r="P536" s="402"/>
      <c r="Q536" s="402"/>
      <c r="R536" s="402"/>
      <c r="S536" s="402"/>
      <c r="T536" s="402"/>
      <c r="U536" s="402"/>
      <c r="V536" s="402"/>
      <c r="W536" s="402"/>
      <c r="X536" s="402"/>
      <c r="Y536" s="402"/>
      <c r="Z536" s="402"/>
    </row>
    <row r="537" spans="1:26" ht="12.75" customHeight="1">
      <c r="A537" s="402"/>
      <c r="B537" s="402"/>
      <c r="C537" s="402"/>
      <c r="D537" s="402"/>
      <c r="E537" s="402"/>
      <c r="F537" s="402"/>
      <c r="G537" s="402"/>
      <c r="H537" s="402"/>
      <c r="I537" s="402"/>
      <c r="J537" s="402"/>
      <c r="K537" s="402"/>
      <c r="L537" s="402"/>
      <c r="M537" s="402"/>
      <c r="N537" s="402"/>
      <c r="O537" s="402"/>
      <c r="P537" s="402"/>
      <c r="Q537" s="402"/>
      <c r="R537" s="402"/>
      <c r="S537" s="402"/>
      <c r="T537" s="402"/>
      <c r="U537" s="402"/>
      <c r="V537" s="402"/>
      <c r="W537" s="402"/>
      <c r="X537" s="402"/>
      <c r="Y537" s="402"/>
      <c r="Z537" s="402"/>
    </row>
    <row r="538" spans="1:26" ht="12.75" customHeight="1">
      <c r="A538" s="402"/>
      <c r="B538" s="402"/>
      <c r="C538" s="402"/>
      <c r="D538" s="402"/>
      <c r="E538" s="402"/>
      <c r="F538" s="402"/>
      <c r="G538" s="402"/>
      <c r="H538" s="402"/>
      <c r="I538" s="402"/>
      <c r="J538" s="402"/>
      <c r="K538" s="402"/>
      <c r="L538" s="402"/>
      <c r="M538" s="402"/>
      <c r="N538" s="402"/>
      <c r="O538" s="402"/>
      <c r="P538" s="402"/>
      <c r="Q538" s="402"/>
      <c r="R538" s="402"/>
      <c r="S538" s="402"/>
      <c r="T538" s="402"/>
      <c r="U538" s="402"/>
      <c r="V538" s="402"/>
      <c r="W538" s="402"/>
      <c r="X538" s="402"/>
      <c r="Y538" s="402"/>
      <c r="Z538" s="402"/>
    </row>
    <row r="539" spans="1:26" ht="12.75" customHeight="1">
      <c r="A539" s="402"/>
      <c r="B539" s="402"/>
      <c r="C539" s="402"/>
      <c r="D539" s="402"/>
      <c r="E539" s="402"/>
      <c r="F539" s="402"/>
      <c r="G539" s="402"/>
      <c r="H539" s="402"/>
      <c r="I539" s="402"/>
      <c r="J539" s="402"/>
      <c r="K539" s="402"/>
      <c r="L539" s="402"/>
      <c r="M539" s="402"/>
      <c r="N539" s="402"/>
      <c r="O539" s="402"/>
      <c r="P539" s="402"/>
      <c r="Q539" s="402"/>
      <c r="R539" s="402"/>
      <c r="S539" s="402"/>
      <c r="T539" s="402"/>
      <c r="U539" s="402"/>
      <c r="V539" s="402"/>
      <c r="W539" s="402"/>
      <c r="X539" s="402"/>
      <c r="Y539" s="402"/>
      <c r="Z539" s="402"/>
    </row>
    <row r="540" spans="1:26" ht="12.75" customHeight="1">
      <c r="A540" s="402"/>
      <c r="B540" s="402"/>
      <c r="C540" s="402"/>
      <c r="D540" s="402"/>
      <c r="E540" s="402"/>
      <c r="F540" s="402"/>
      <c r="G540" s="402"/>
      <c r="H540" s="402"/>
      <c r="I540" s="402"/>
      <c r="J540" s="402"/>
      <c r="K540" s="402"/>
      <c r="L540" s="402"/>
      <c r="M540" s="402"/>
      <c r="N540" s="402"/>
      <c r="O540" s="402"/>
      <c r="P540" s="402"/>
      <c r="Q540" s="402"/>
      <c r="R540" s="402"/>
      <c r="S540" s="402"/>
      <c r="T540" s="402"/>
      <c r="U540" s="402"/>
      <c r="V540" s="402"/>
      <c r="W540" s="402"/>
      <c r="X540" s="402"/>
      <c r="Y540" s="402"/>
      <c r="Z540" s="402"/>
    </row>
    <row r="541" spans="1:26" ht="12.75" customHeight="1">
      <c r="A541" s="402"/>
      <c r="B541" s="402"/>
      <c r="C541" s="402"/>
      <c r="D541" s="402"/>
      <c r="E541" s="402"/>
      <c r="F541" s="402"/>
      <c r="G541" s="402"/>
      <c r="H541" s="402"/>
      <c r="I541" s="402"/>
      <c r="J541" s="402"/>
      <c r="K541" s="402"/>
      <c r="L541" s="402"/>
      <c r="M541" s="402"/>
      <c r="N541" s="402"/>
      <c r="O541" s="402"/>
      <c r="P541" s="402"/>
      <c r="Q541" s="402"/>
      <c r="R541" s="402"/>
      <c r="S541" s="402"/>
      <c r="T541" s="402"/>
      <c r="U541" s="402"/>
      <c r="V541" s="402"/>
      <c r="W541" s="402"/>
      <c r="X541" s="402"/>
      <c r="Y541" s="402"/>
      <c r="Z541" s="402"/>
    </row>
    <row r="542" spans="1:26" ht="12.75" customHeight="1">
      <c r="A542" s="402"/>
      <c r="B542" s="402"/>
      <c r="C542" s="402"/>
      <c r="D542" s="402"/>
      <c r="E542" s="402"/>
      <c r="F542" s="402"/>
      <c r="G542" s="402"/>
      <c r="H542" s="402"/>
      <c r="I542" s="402"/>
      <c r="J542" s="402"/>
      <c r="K542" s="402"/>
      <c r="L542" s="402"/>
      <c r="M542" s="402"/>
      <c r="N542" s="402"/>
      <c r="O542" s="402"/>
      <c r="P542" s="402"/>
      <c r="Q542" s="402"/>
      <c r="R542" s="402"/>
      <c r="S542" s="402"/>
      <c r="T542" s="402"/>
      <c r="U542" s="402"/>
      <c r="V542" s="402"/>
      <c r="W542" s="402"/>
      <c r="X542" s="402"/>
      <c r="Y542" s="402"/>
      <c r="Z542" s="402"/>
    </row>
    <row r="543" spans="1:26" ht="12.75" customHeight="1">
      <c r="A543" s="402"/>
      <c r="B543" s="402"/>
      <c r="C543" s="402"/>
      <c r="D543" s="402"/>
      <c r="E543" s="402"/>
      <c r="F543" s="402"/>
      <c r="G543" s="402"/>
      <c r="H543" s="402"/>
      <c r="I543" s="402"/>
      <c r="J543" s="402"/>
      <c r="K543" s="402"/>
      <c r="L543" s="402"/>
      <c r="M543" s="402"/>
      <c r="N543" s="402"/>
      <c r="O543" s="402"/>
      <c r="P543" s="402"/>
      <c r="Q543" s="402"/>
      <c r="R543" s="402"/>
      <c r="S543" s="402"/>
      <c r="T543" s="402"/>
      <c r="U543" s="402"/>
      <c r="V543" s="402"/>
      <c r="W543" s="402"/>
      <c r="X543" s="402"/>
      <c r="Y543" s="402"/>
      <c r="Z543" s="402"/>
    </row>
    <row r="544" spans="1:26" ht="12.75" customHeight="1">
      <c r="A544" s="402"/>
      <c r="B544" s="402"/>
      <c r="C544" s="402"/>
      <c r="D544" s="402"/>
      <c r="E544" s="402"/>
      <c r="F544" s="402"/>
      <c r="G544" s="402"/>
      <c r="H544" s="402"/>
      <c r="I544" s="402"/>
      <c r="J544" s="402"/>
      <c r="K544" s="402"/>
      <c r="L544" s="402"/>
      <c r="M544" s="402"/>
      <c r="N544" s="402"/>
      <c r="O544" s="402"/>
      <c r="P544" s="402"/>
      <c r="Q544" s="402"/>
      <c r="R544" s="402"/>
      <c r="S544" s="402"/>
      <c r="T544" s="402"/>
      <c r="U544" s="402"/>
      <c r="V544" s="402"/>
      <c r="W544" s="402"/>
      <c r="X544" s="402"/>
      <c r="Y544" s="402"/>
      <c r="Z544" s="402"/>
    </row>
    <row r="545" spans="1:26" ht="12.75" customHeight="1">
      <c r="A545" s="402"/>
      <c r="B545" s="402"/>
      <c r="C545" s="402"/>
      <c r="D545" s="402"/>
      <c r="E545" s="402"/>
      <c r="F545" s="402"/>
      <c r="G545" s="402"/>
      <c r="H545" s="402"/>
      <c r="I545" s="402"/>
      <c r="J545" s="402"/>
      <c r="K545" s="402"/>
      <c r="L545" s="402"/>
      <c r="M545" s="402"/>
      <c r="N545" s="402"/>
      <c r="O545" s="402"/>
      <c r="P545" s="402"/>
      <c r="Q545" s="402"/>
      <c r="R545" s="402"/>
      <c r="S545" s="402"/>
      <c r="T545" s="402"/>
      <c r="U545" s="402"/>
      <c r="V545" s="402"/>
      <c r="W545" s="402"/>
      <c r="X545" s="402"/>
      <c r="Y545" s="402"/>
      <c r="Z545" s="402"/>
    </row>
    <row r="546" spans="1:26" ht="12.75" customHeight="1">
      <c r="A546" s="402"/>
      <c r="B546" s="402"/>
      <c r="C546" s="402"/>
      <c r="D546" s="402"/>
      <c r="E546" s="402"/>
      <c r="F546" s="402"/>
      <c r="G546" s="402"/>
      <c r="H546" s="402"/>
      <c r="I546" s="402"/>
      <c r="J546" s="402"/>
      <c r="K546" s="402"/>
      <c r="L546" s="402"/>
      <c r="M546" s="402"/>
      <c r="N546" s="402"/>
      <c r="O546" s="402"/>
      <c r="P546" s="402"/>
      <c r="Q546" s="402"/>
      <c r="R546" s="402"/>
      <c r="S546" s="402"/>
      <c r="T546" s="402"/>
      <c r="U546" s="402"/>
      <c r="V546" s="402"/>
      <c r="W546" s="402"/>
      <c r="X546" s="402"/>
      <c r="Y546" s="402"/>
      <c r="Z546" s="402"/>
    </row>
    <row r="547" spans="1:26" ht="12.75" customHeight="1">
      <c r="A547" s="402"/>
      <c r="B547" s="402"/>
      <c r="C547" s="402"/>
      <c r="D547" s="402"/>
      <c r="E547" s="402"/>
      <c r="F547" s="402"/>
      <c r="G547" s="402"/>
      <c r="H547" s="402"/>
      <c r="I547" s="402"/>
      <c r="J547" s="402"/>
      <c r="K547" s="402"/>
      <c r="L547" s="402"/>
      <c r="M547" s="402"/>
      <c r="N547" s="402"/>
      <c r="O547" s="402"/>
      <c r="P547" s="402"/>
      <c r="Q547" s="402"/>
      <c r="R547" s="402"/>
      <c r="S547" s="402"/>
      <c r="T547" s="402"/>
      <c r="U547" s="402"/>
      <c r="V547" s="402"/>
      <c r="W547" s="402"/>
      <c r="X547" s="402"/>
      <c r="Y547" s="402"/>
      <c r="Z547" s="402"/>
    </row>
    <row r="548" spans="1:26" ht="12.75" customHeight="1">
      <c r="A548" s="402"/>
      <c r="B548" s="402"/>
      <c r="C548" s="402"/>
      <c r="D548" s="402"/>
      <c r="E548" s="402"/>
      <c r="F548" s="402"/>
      <c r="G548" s="402"/>
      <c r="H548" s="402"/>
      <c r="I548" s="402"/>
      <c r="J548" s="402"/>
      <c r="K548" s="402"/>
      <c r="L548" s="402"/>
      <c r="M548" s="402"/>
      <c r="N548" s="402"/>
      <c r="O548" s="402"/>
      <c r="P548" s="402"/>
      <c r="Q548" s="402"/>
      <c r="R548" s="402"/>
      <c r="S548" s="402"/>
      <c r="T548" s="402"/>
      <c r="U548" s="402"/>
      <c r="V548" s="402"/>
      <c r="W548" s="402"/>
      <c r="X548" s="402"/>
      <c r="Y548" s="402"/>
      <c r="Z548" s="402"/>
    </row>
    <row r="549" spans="1:26" ht="12.75" customHeight="1">
      <c r="A549" s="402"/>
      <c r="B549" s="402"/>
      <c r="C549" s="402"/>
      <c r="D549" s="402"/>
      <c r="E549" s="402"/>
      <c r="F549" s="402"/>
      <c r="G549" s="402"/>
      <c r="H549" s="402"/>
      <c r="I549" s="402"/>
      <c r="J549" s="402"/>
      <c r="K549" s="402"/>
      <c r="L549" s="402"/>
      <c r="M549" s="402"/>
      <c r="N549" s="402"/>
      <c r="O549" s="402"/>
      <c r="P549" s="402"/>
      <c r="Q549" s="402"/>
      <c r="R549" s="402"/>
      <c r="S549" s="402"/>
      <c r="T549" s="402"/>
      <c r="U549" s="402"/>
      <c r="V549" s="402"/>
      <c r="W549" s="402"/>
      <c r="X549" s="402"/>
      <c r="Y549" s="402"/>
      <c r="Z549" s="402"/>
    </row>
    <row r="550" spans="1:26" ht="12.75" customHeight="1">
      <c r="A550" s="402"/>
      <c r="B550" s="402"/>
      <c r="C550" s="402"/>
      <c r="D550" s="402"/>
      <c r="E550" s="402"/>
      <c r="F550" s="402"/>
      <c r="G550" s="402"/>
      <c r="H550" s="402"/>
      <c r="I550" s="402"/>
      <c r="J550" s="402"/>
      <c r="K550" s="402"/>
      <c r="L550" s="402"/>
      <c r="M550" s="402"/>
      <c r="N550" s="402"/>
      <c r="O550" s="402"/>
      <c r="P550" s="402"/>
      <c r="Q550" s="402"/>
      <c r="R550" s="402"/>
      <c r="S550" s="402"/>
      <c r="T550" s="402"/>
      <c r="U550" s="402"/>
      <c r="V550" s="402"/>
      <c r="W550" s="402"/>
      <c r="X550" s="402"/>
      <c r="Y550" s="402"/>
      <c r="Z550" s="402"/>
    </row>
    <row r="551" spans="1:26" ht="12.75" customHeight="1">
      <c r="A551" s="402"/>
      <c r="B551" s="402"/>
      <c r="C551" s="402"/>
      <c r="D551" s="402"/>
      <c r="E551" s="402"/>
      <c r="F551" s="402"/>
      <c r="G551" s="402"/>
      <c r="H551" s="402"/>
      <c r="I551" s="402"/>
      <c r="J551" s="402"/>
      <c r="K551" s="402"/>
      <c r="L551" s="402"/>
      <c r="M551" s="402"/>
      <c r="N551" s="402"/>
      <c r="O551" s="402"/>
      <c r="P551" s="402"/>
      <c r="Q551" s="402"/>
      <c r="R551" s="402"/>
      <c r="S551" s="402"/>
      <c r="T551" s="402"/>
      <c r="U551" s="402"/>
      <c r="V551" s="402"/>
      <c r="W551" s="402"/>
      <c r="X551" s="402"/>
      <c r="Y551" s="402"/>
      <c r="Z551" s="402"/>
    </row>
    <row r="552" spans="1:26" ht="12.75" customHeight="1">
      <c r="A552" s="402"/>
      <c r="B552" s="402"/>
      <c r="C552" s="402"/>
      <c r="D552" s="402"/>
      <c r="E552" s="402"/>
      <c r="F552" s="402"/>
      <c r="G552" s="402"/>
      <c r="H552" s="402"/>
      <c r="I552" s="402"/>
      <c r="J552" s="402"/>
      <c r="K552" s="402"/>
      <c r="L552" s="402"/>
      <c r="M552" s="402"/>
      <c r="N552" s="402"/>
      <c r="O552" s="402"/>
      <c r="P552" s="402"/>
      <c r="Q552" s="402"/>
      <c r="R552" s="402"/>
      <c r="S552" s="402"/>
      <c r="T552" s="402"/>
      <c r="U552" s="402"/>
      <c r="V552" s="402"/>
      <c r="W552" s="402"/>
      <c r="X552" s="402"/>
      <c r="Y552" s="402"/>
      <c r="Z552" s="402"/>
    </row>
    <row r="553" spans="1:26" ht="12.75" customHeight="1">
      <c r="A553" s="402"/>
      <c r="B553" s="402"/>
      <c r="C553" s="402"/>
      <c r="D553" s="402"/>
      <c r="E553" s="402"/>
      <c r="F553" s="402"/>
      <c r="G553" s="402"/>
      <c r="H553" s="402"/>
      <c r="I553" s="402"/>
      <c r="J553" s="402"/>
      <c r="K553" s="402"/>
      <c r="L553" s="402"/>
      <c r="M553" s="402"/>
      <c r="N553" s="402"/>
      <c r="O553" s="402"/>
      <c r="P553" s="402"/>
      <c r="Q553" s="402"/>
      <c r="R553" s="402"/>
      <c r="S553" s="402"/>
      <c r="T553" s="402"/>
      <c r="U553" s="402"/>
      <c r="V553" s="402"/>
      <c r="W553" s="402"/>
      <c r="X553" s="402"/>
      <c r="Y553" s="402"/>
      <c r="Z553" s="402"/>
    </row>
    <row r="554" spans="1:26" ht="12.75" customHeight="1">
      <c r="A554" s="402"/>
      <c r="B554" s="402"/>
      <c r="C554" s="402"/>
      <c r="D554" s="402"/>
      <c r="E554" s="402"/>
      <c r="F554" s="402"/>
      <c r="G554" s="402"/>
      <c r="H554" s="402"/>
      <c r="I554" s="402"/>
      <c r="J554" s="402"/>
      <c r="K554" s="402"/>
      <c r="L554" s="402"/>
      <c r="M554" s="402"/>
      <c r="N554" s="402"/>
      <c r="O554" s="402"/>
      <c r="P554" s="402"/>
      <c r="Q554" s="402"/>
      <c r="R554" s="402"/>
      <c r="S554" s="402"/>
      <c r="T554" s="402"/>
      <c r="U554" s="402"/>
      <c r="V554" s="402"/>
      <c r="W554" s="402"/>
      <c r="X554" s="402"/>
      <c r="Y554" s="402"/>
      <c r="Z554" s="402"/>
    </row>
    <row r="555" spans="1:26" ht="12.75" customHeight="1">
      <c r="A555" s="402"/>
      <c r="B555" s="402"/>
      <c r="C555" s="402"/>
      <c r="D555" s="402"/>
      <c r="E555" s="402"/>
      <c r="F555" s="402"/>
      <c r="G555" s="402"/>
      <c r="H555" s="402"/>
      <c r="I555" s="402"/>
      <c r="J555" s="402"/>
      <c r="K555" s="402"/>
      <c r="L555" s="402"/>
      <c r="M555" s="402"/>
      <c r="N555" s="402"/>
      <c r="O555" s="402"/>
      <c r="P555" s="402"/>
      <c r="Q555" s="402"/>
      <c r="R555" s="402"/>
      <c r="S555" s="402"/>
      <c r="T555" s="402"/>
      <c r="U555" s="402"/>
      <c r="V555" s="402"/>
      <c r="W555" s="402"/>
      <c r="X555" s="402"/>
      <c r="Y555" s="402"/>
      <c r="Z555" s="402"/>
    </row>
    <row r="556" spans="1:26" ht="12.75" customHeight="1">
      <c r="A556" s="402"/>
      <c r="B556" s="402"/>
      <c r="C556" s="402"/>
      <c r="D556" s="402"/>
      <c r="E556" s="402"/>
      <c r="F556" s="402"/>
      <c r="G556" s="402"/>
      <c r="H556" s="402"/>
      <c r="I556" s="402"/>
      <c r="J556" s="402"/>
      <c r="K556" s="402"/>
      <c r="L556" s="402"/>
      <c r="M556" s="402"/>
      <c r="N556" s="402"/>
      <c r="O556" s="402"/>
      <c r="P556" s="402"/>
      <c r="Q556" s="402"/>
      <c r="R556" s="402"/>
      <c r="S556" s="402"/>
      <c r="T556" s="402"/>
      <c r="U556" s="402"/>
      <c r="V556" s="402"/>
      <c r="W556" s="402"/>
      <c r="X556" s="402"/>
      <c r="Y556" s="402"/>
      <c r="Z556" s="402"/>
    </row>
    <row r="557" spans="1:26" ht="12.75" customHeight="1">
      <c r="A557" s="402"/>
      <c r="B557" s="402"/>
      <c r="C557" s="402"/>
      <c r="D557" s="402"/>
      <c r="E557" s="402"/>
      <c r="F557" s="402"/>
      <c r="G557" s="402"/>
      <c r="H557" s="402"/>
      <c r="I557" s="402"/>
      <c r="J557" s="402"/>
      <c r="K557" s="402"/>
      <c r="L557" s="402"/>
      <c r="M557" s="402"/>
      <c r="N557" s="402"/>
      <c r="O557" s="402"/>
      <c r="P557" s="402"/>
      <c r="Q557" s="402"/>
      <c r="R557" s="402"/>
      <c r="S557" s="402"/>
      <c r="T557" s="402"/>
      <c r="U557" s="402"/>
      <c r="V557" s="402"/>
      <c r="W557" s="402"/>
      <c r="X557" s="402"/>
      <c r="Y557" s="402"/>
      <c r="Z557" s="402"/>
    </row>
    <row r="558" spans="1:26" ht="12.75" customHeight="1">
      <c r="A558" s="402"/>
      <c r="B558" s="402"/>
      <c r="C558" s="402"/>
      <c r="D558" s="402"/>
      <c r="E558" s="402"/>
      <c r="F558" s="402"/>
      <c r="G558" s="402"/>
      <c r="H558" s="402"/>
      <c r="I558" s="402"/>
      <c r="J558" s="402"/>
      <c r="K558" s="402"/>
      <c r="L558" s="402"/>
      <c r="M558" s="402"/>
      <c r="N558" s="402"/>
      <c r="O558" s="402"/>
      <c r="P558" s="402"/>
      <c r="Q558" s="402"/>
      <c r="R558" s="402"/>
      <c r="S558" s="402"/>
      <c r="T558" s="402"/>
      <c r="U558" s="402"/>
      <c r="V558" s="402"/>
      <c r="W558" s="402"/>
      <c r="X558" s="402"/>
      <c r="Y558" s="402"/>
      <c r="Z558" s="402"/>
    </row>
    <row r="559" spans="1:26" ht="12.75" customHeight="1">
      <c r="A559" s="402"/>
      <c r="B559" s="402"/>
      <c r="C559" s="402"/>
      <c r="D559" s="402"/>
      <c r="E559" s="402"/>
      <c r="F559" s="402"/>
      <c r="G559" s="402"/>
      <c r="H559" s="402"/>
      <c r="I559" s="402"/>
      <c r="J559" s="402"/>
      <c r="K559" s="402"/>
      <c r="L559" s="402"/>
      <c r="M559" s="402"/>
      <c r="N559" s="402"/>
      <c r="O559" s="402"/>
      <c r="P559" s="402"/>
      <c r="Q559" s="402"/>
      <c r="R559" s="402"/>
      <c r="S559" s="402"/>
      <c r="T559" s="402"/>
      <c r="U559" s="402"/>
      <c r="V559" s="402"/>
      <c r="W559" s="402"/>
      <c r="X559" s="402"/>
      <c r="Y559" s="402"/>
      <c r="Z559" s="402"/>
    </row>
    <row r="560" spans="1:26" ht="12.75" customHeight="1">
      <c r="A560" s="402"/>
      <c r="B560" s="402"/>
      <c r="C560" s="402"/>
      <c r="D560" s="402"/>
      <c r="E560" s="402"/>
      <c r="F560" s="402"/>
      <c r="G560" s="402"/>
      <c r="H560" s="402"/>
      <c r="I560" s="402"/>
      <c r="J560" s="402"/>
      <c r="K560" s="402"/>
      <c r="L560" s="402"/>
      <c r="M560" s="402"/>
      <c r="N560" s="402"/>
      <c r="O560" s="402"/>
      <c r="P560" s="402"/>
      <c r="Q560" s="402"/>
      <c r="R560" s="402"/>
      <c r="S560" s="402"/>
      <c r="T560" s="402"/>
      <c r="U560" s="402"/>
      <c r="V560" s="402"/>
      <c r="W560" s="402"/>
      <c r="X560" s="402"/>
      <c r="Y560" s="402"/>
      <c r="Z560" s="402"/>
    </row>
    <row r="561" spans="1:26" ht="12.75" customHeight="1">
      <c r="A561" s="402"/>
      <c r="B561" s="402"/>
      <c r="C561" s="402"/>
      <c r="D561" s="402"/>
      <c r="E561" s="402"/>
      <c r="F561" s="402"/>
      <c r="G561" s="402"/>
      <c r="H561" s="402"/>
      <c r="I561" s="402"/>
      <c r="J561" s="402"/>
      <c r="K561" s="402"/>
      <c r="L561" s="402"/>
      <c r="M561" s="402"/>
      <c r="N561" s="402"/>
      <c r="O561" s="402"/>
      <c r="P561" s="402"/>
      <c r="Q561" s="402"/>
      <c r="R561" s="402"/>
      <c r="S561" s="402"/>
      <c r="T561" s="402"/>
      <c r="U561" s="402"/>
      <c r="V561" s="402"/>
      <c r="W561" s="402"/>
      <c r="X561" s="402"/>
      <c r="Y561" s="402"/>
      <c r="Z561" s="402"/>
    </row>
    <row r="562" spans="1:26" ht="12.75" customHeight="1">
      <c r="A562" s="402"/>
      <c r="B562" s="402"/>
      <c r="C562" s="402"/>
      <c r="D562" s="402"/>
      <c r="E562" s="402"/>
      <c r="F562" s="402"/>
      <c r="G562" s="402"/>
      <c r="H562" s="402"/>
      <c r="I562" s="402"/>
      <c r="J562" s="402"/>
      <c r="K562" s="402"/>
      <c r="L562" s="402"/>
      <c r="M562" s="402"/>
      <c r="N562" s="402"/>
      <c r="O562" s="402"/>
      <c r="P562" s="402"/>
      <c r="Q562" s="402"/>
      <c r="R562" s="402"/>
      <c r="S562" s="402"/>
      <c r="T562" s="402"/>
      <c r="U562" s="402"/>
      <c r="V562" s="402"/>
      <c r="W562" s="402"/>
      <c r="X562" s="402"/>
      <c r="Y562" s="402"/>
      <c r="Z562" s="402"/>
    </row>
    <row r="563" spans="1:26" ht="12.75" customHeight="1">
      <c r="A563" s="402"/>
      <c r="B563" s="402"/>
      <c r="C563" s="402"/>
      <c r="D563" s="402"/>
      <c r="E563" s="402"/>
      <c r="F563" s="402"/>
      <c r="G563" s="402"/>
      <c r="H563" s="402"/>
      <c r="I563" s="402"/>
      <c r="J563" s="402"/>
      <c r="K563" s="402"/>
      <c r="L563" s="402"/>
      <c r="M563" s="402"/>
      <c r="N563" s="402"/>
      <c r="O563" s="402"/>
      <c r="P563" s="402"/>
      <c r="Q563" s="402"/>
      <c r="R563" s="402"/>
      <c r="S563" s="402"/>
      <c r="T563" s="402"/>
      <c r="U563" s="402"/>
      <c r="V563" s="402"/>
      <c r="W563" s="402"/>
      <c r="X563" s="402"/>
      <c r="Y563" s="402"/>
      <c r="Z563" s="402"/>
    </row>
    <row r="564" spans="1:26" ht="12.75" customHeight="1">
      <c r="A564" s="402"/>
      <c r="B564" s="402"/>
      <c r="C564" s="402"/>
      <c r="D564" s="402"/>
      <c r="E564" s="402"/>
      <c r="F564" s="402"/>
      <c r="G564" s="402"/>
      <c r="H564" s="402"/>
      <c r="I564" s="402"/>
      <c r="J564" s="402"/>
      <c r="K564" s="402"/>
      <c r="L564" s="402"/>
      <c r="M564" s="402"/>
      <c r="N564" s="402"/>
      <c r="O564" s="402"/>
      <c r="P564" s="402"/>
      <c r="Q564" s="402"/>
      <c r="R564" s="402"/>
      <c r="S564" s="402"/>
      <c r="T564" s="402"/>
      <c r="U564" s="402"/>
      <c r="V564" s="402"/>
      <c r="W564" s="402"/>
      <c r="X564" s="402"/>
      <c r="Y564" s="402"/>
      <c r="Z564" s="402"/>
    </row>
    <row r="565" spans="1:26" ht="12.75" customHeight="1">
      <c r="A565" s="402"/>
      <c r="B565" s="402"/>
      <c r="C565" s="402"/>
      <c r="D565" s="402"/>
      <c r="E565" s="402"/>
      <c r="F565" s="402"/>
      <c r="G565" s="402"/>
      <c r="H565" s="402"/>
      <c r="I565" s="402"/>
      <c r="J565" s="402"/>
      <c r="K565" s="402"/>
      <c r="L565" s="402"/>
      <c r="M565" s="402"/>
      <c r="N565" s="402"/>
      <c r="O565" s="402"/>
      <c r="P565" s="402"/>
      <c r="Q565" s="402"/>
      <c r="R565" s="402"/>
      <c r="S565" s="402"/>
      <c r="T565" s="402"/>
      <c r="U565" s="402"/>
      <c r="V565" s="402"/>
      <c r="W565" s="402"/>
      <c r="X565" s="402"/>
      <c r="Y565" s="402"/>
      <c r="Z565" s="402"/>
    </row>
    <row r="566" spans="1:26" ht="12.75" customHeight="1">
      <c r="A566" s="402"/>
      <c r="B566" s="402"/>
      <c r="C566" s="402"/>
      <c r="D566" s="402"/>
      <c r="E566" s="402"/>
      <c r="F566" s="402"/>
      <c r="G566" s="402"/>
      <c r="H566" s="402"/>
      <c r="I566" s="402"/>
      <c r="J566" s="402"/>
      <c r="K566" s="402"/>
      <c r="L566" s="402"/>
      <c r="M566" s="402"/>
      <c r="N566" s="402"/>
      <c r="O566" s="402"/>
      <c r="P566" s="402"/>
      <c r="Q566" s="402"/>
      <c r="R566" s="402"/>
      <c r="S566" s="402"/>
      <c r="T566" s="402"/>
      <c r="U566" s="402"/>
      <c r="V566" s="402"/>
      <c r="W566" s="402"/>
      <c r="X566" s="402"/>
      <c r="Y566" s="402"/>
      <c r="Z566" s="402"/>
    </row>
    <row r="567" spans="1:26" ht="12.75" customHeight="1">
      <c r="A567" s="402"/>
      <c r="B567" s="402"/>
      <c r="C567" s="402"/>
      <c r="D567" s="402"/>
      <c r="E567" s="402"/>
      <c r="F567" s="402"/>
      <c r="G567" s="402"/>
      <c r="H567" s="402"/>
      <c r="I567" s="402"/>
      <c r="J567" s="402"/>
      <c r="K567" s="402"/>
      <c r="L567" s="402"/>
      <c r="M567" s="402"/>
      <c r="N567" s="402"/>
      <c r="O567" s="402"/>
      <c r="P567" s="402"/>
      <c r="Q567" s="402"/>
      <c r="R567" s="402"/>
      <c r="S567" s="402"/>
      <c r="T567" s="402"/>
      <c r="U567" s="402"/>
      <c r="V567" s="402"/>
      <c r="W567" s="402"/>
      <c r="X567" s="402"/>
      <c r="Y567" s="402"/>
      <c r="Z567" s="402"/>
    </row>
    <row r="568" spans="1:26" ht="12.75" customHeight="1">
      <c r="A568" s="402"/>
      <c r="B568" s="402"/>
      <c r="C568" s="402"/>
      <c r="D568" s="402"/>
      <c r="E568" s="402"/>
      <c r="F568" s="402"/>
      <c r="G568" s="402"/>
      <c r="H568" s="402"/>
      <c r="I568" s="402"/>
      <c r="J568" s="402"/>
      <c r="K568" s="402"/>
      <c r="L568" s="402"/>
      <c r="M568" s="402"/>
      <c r="N568" s="402"/>
      <c r="O568" s="402"/>
      <c r="P568" s="402"/>
      <c r="Q568" s="402"/>
      <c r="R568" s="402"/>
      <c r="S568" s="402"/>
      <c r="T568" s="402"/>
      <c r="U568" s="402"/>
      <c r="V568" s="402"/>
      <c r="W568" s="402"/>
      <c r="X568" s="402"/>
      <c r="Y568" s="402"/>
      <c r="Z568" s="402"/>
    </row>
    <row r="569" spans="1:26" ht="12.75" customHeight="1">
      <c r="A569" s="402"/>
      <c r="B569" s="402"/>
      <c r="C569" s="402"/>
      <c r="D569" s="402"/>
      <c r="E569" s="402"/>
      <c r="F569" s="402"/>
      <c r="G569" s="402"/>
      <c r="H569" s="402"/>
      <c r="I569" s="402"/>
      <c r="J569" s="402"/>
      <c r="K569" s="402"/>
      <c r="L569" s="402"/>
      <c r="M569" s="402"/>
      <c r="N569" s="402"/>
      <c r="O569" s="402"/>
      <c r="P569" s="402"/>
      <c r="Q569" s="402"/>
      <c r="R569" s="402"/>
      <c r="S569" s="402"/>
      <c r="T569" s="402"/>
      <c r="U569" s="402"/>
      <c r="V569" s="402"/>
      <c r="W569" s="402"/>
      <c r="X569" s="402"/>
      <c r="Y569" s="402"/>
      <c r="Z569" s="402"/>
    </row>
    <row r="570" spans="1:26" ht="12.75" customHeight="1">
      <c r="A570" s="402"/>
      <c r="B570" s="402"/>
      <c r="C570" s="402"/>
      <c r="D570" s="402"/>
      <c r="E570" s="402"/>
      <c r="F570" s="402"/>
      <c r="G570" s="402"/>
      <c r="H570" s="402"/>
      <c r="I570" s="402"/>
      <c r="J570" s="402"/>
      <c r="K570" s="402"/>
      <c r="L570" s="402"/>
      <c r="M570" s="402"/>
      <c r="N570" s="402"/>
      <c r="O570" s="402"/>
      <c r="P570" s="402"/>
      <c r="Q570" s="402"/>
      <c r="R570" s="402"/>
      <c r="S570" s="402"/>
      <c r="T570" s="402"/>
      <c r="U570" s="402"/>
      <c r="V570" s="402"/>
      <c r="W570" s="402"/>
      <c r="X570" s="402"/>
      <c r="Y570" s="402"/>
      <c r="Z570" s="402"/>
    </row>
    <row r="571" spans="1:26" ht="12.75" customHeight="1">
      <c r="A571" s="402"/>
      <c r="B571" s="402"/>
      <c r="C571" s="402"/>
      <c r="D571" s="402"/>
      <c r="E571" s="402"/>
      <c r="F571" s="402"/>
      <c r="G571" s="402"/>
      <c r="H571" s="402"/>
      <c r="I571" s="402"/>
      <c r="J571" s="402"/>
      <c r="K571" s="402"/>
      <c r="L571" s="402"/>
      <c r="M571" s="402"/>
      <c r="N571" s="402"/>
      <c r="O571" s="402"/>
      <c r="P571" s="402"/>
      <c r="Q571" s="402"/>
      <c r="R571" s="402"/>
      <c r="S571" s="402"/>
      <c r="T571" s="402"/>
      <c r="U571" s="402"/>
      <c r="V571" s="402"/>
      <c r="W571" s="402"/>
      <c r="X571" s="402"/>
      <c r="Y571" s="402"/>
      <c r="Z571" s="402"/>
    </row>
    <row r="572" spans="1:26" ht="12.75" customHeight="1">
      <c r="A572" s="402"/>
      <c r="B572" s="402"/>
      <c r="C572" s="402"/>
      <c r="D572" s="402"/>
      <c r="E572" s="402"/>
      <c r="F572" s="402"/>
      <c r="G572" s="402"/>
      <c r="H572" s="402"/>
      <c r="I572" s="402"/>
      <c r="J572" s="402"/>
      <c r="K572" s="402"/>
      <c r="L572" s="402"/>
      <c r="M572" s="402"/>
      <c r="N572" s="402"/>
      <c r="O572" s="402"/>
      <c r="P572" s="402"/>
      <c r="Q572" s="402"/>
      <c r="R572" s="402"/>
      <c r="S572" s="402"/>
      <c r="T572" s="402"/>
      <c r="U572" s="402"/>
      <c r="V572" s="402"/>
      <c r="W572" s="402"/>
      <c r="X572" s="402"/>
      <c r="Y572" s="402"/>
      <c r="Z572" s="402"/>
    </row>
    <row r="573" spans="1:26" ht="12.75" customHeight="1">
      <c r="A573" s="402"/>
      <c r="B573" s="402"/>
      <c r="C573" s="402"/>
      <c r="D573" s="402"/>
      <c r="E573" s="402"/>
      <c r="F573" s="402"/>
      <c r="G573" s="402"/>
      <c r="H573" s="402"/>
      <c r="I573" s="402"/>
      <c r="J573" s="402"/>
      <c r="K573" s="402"/>
      <c r="L573" s="402"/>
      <c r="M573" s="402"/>
      <c r="N573" s="402"/>
      <c r="O573" s="402"/>
      <c r="P573" s="402"/>
      <c r="Q573" s="402"/>
      <c r="R573" s="402"/>
      <c r="S573" s="402"/>
      <c r="T573" s="402"/>
      <c r="U573" s="402"/>
      <c r="V573" s="402"/>
      <c r="W573" s="402"/>
      <c r="X573" s="402"/>
      <c r="Y573" s="402"/>
      <c r="Z573" s="402"/>
    </row>
    <row r="574" spans="1:26" ht="12.75" customHeight="1">
      <c r="A574" s="402"/>
      <c r="B574" s="402"/>
      <c r="C574" s="402"/>
      <c r="D574" s="402"/>
      <c r="E574" s="402"/>
      <c r="F574" s="402"/>
      <c r="G574" s="402"/>
      <c r="H574" s="402"/>
      <c r="I574" s="402"/>
      <c r="J574" s="402"/>
      <c r="K574" s="402"/>
      <c r="L574" s="402"/>
      <c r="M574" s="402"/>
      <c r="N574" s="402"/>
      <c r="O574" s="402"/>
      <c r="P574" s="402"/>
      <c r="Q574" s="402"/>
      <c r="R574" s="402"/>
      <c r="S574" s="402"/>
      <c r="T574" s="402"/>
      <c r="U574" s="402"/>
      <c r="V574" s="402"/>
      <c r="W574" s="402"/>
      <c r="X574" s="402"/>
      <c r="Y574" s="402"/>
      <c r="Z574" s="402"/>
    </row>
    <row r="575" spans="1:26" ht="12.75" customHeight="1">
      <c r="A575" s="402"/>
      <c r="B575" s="402"/>
      <c r="C575" s="402"/>
      <c r="D575" s="402"/>
      <c r="E575" s="402"/>
      <c r="F575" s="402"/>
      <c r="G575" s="402"/>
      <c r="H575" s="402"/>
      <c r="I575" s="402"/>
      <c r="J575" s="402"/>
      <c r="K575" s="402"/>
      <c r="L575" s="402"/>
      <c r="M575" s="402"/>
      <c r="N575" s="402"/>
      <c r="O575" s="402"/>
      <c r="P575" s="402"/>
      <c r="Q575" s="402"/>
      <c r="R575" s="402"/>
      <c r="S575" s="402"/>
      <c r="T575" s="402"/>
      <c r="U575" s="402"/>
      <c r="V575" s="402"/>
      <c r="W575" s="402"/>
      <c r="X575" s="402"/>
      <c r="Y575" s="402"/>
      <c r="Z575" s="402"/>
    </row>
    <row r="576" spans="1:26" ht="12.75" customHeight="1">
      <c r="A576" s="402"/>
      <c r="B576" s="402"/>
      <c r="C576" s="402"/>
      <c r="D576" s="402"/>
      <c r="E576" s="402"/>
      <c r="F576" s="402"/>
      <c r="G576" s="402"/>
      <c r="H576" s="402"/>
      <c r="I576" s="402"/>
      <c r="J576" s="402"/>
      <c r="K576" s="402"/>
      <c r="L576" s="402"/>
      <c r="M576" s="402"/>
      <c r="N576" s="402"/>
      <c r="O576" s="402"/>
      <c r="P576" s="402"/>
      <c r="Q576" s="402"/>
      <c r="R576" s="402"/>
      <c r="S576" s="402"/>
      <c r="T576" s="402"/>
      <c r="U576" s="402"/>
      <c r="V576" s="402"/>
      <c r="W576" s="402"/>
      <c r="X576" s="402"/>
      <c r="Y576" s="402"/>
      <c r="Z576" s="402"/>
    </row>
    <row r="577" spans="1:26" ht="12.75" customHeight="1">
      <c r="A577" s="402"/>
      <c r="B577" s="402"/>
      <c r="C577" s="402"/>
      <c r="D577" s="402"/>
      <c r="E577" s="402"/>
      <c r="F577" s="402"/>
      <c r="G577" s="402"/>
      <c r="H577" s="402"/>
      <c r="I577" s="402"/>
      <c r="J577" s="402"/>
      <c r="K577" s="402"/>
      <c r="L577" s="402"/>
      <c r="M577" s="402"/>
      <c r="N577" s="402"/>
      <c r="O577" s="402"/>
      <c r="P577" s="402"/>
      <c r="Q577" s="402"/>
      <c r="R577" s="402"/>
      <c r="S577" s="402"/>
      <c r="T577" s="402"/>
      <c r="U577" s="402"/>
      <c r="V577" s="402"/>
      <c r="W577" s="402"/>
      <c r="X577" s="402"/>
      <c r="Y577" s="402"/>
      <c r="Z577" s="402"/>
    </row>
    <row r="578" spans="1:26" ht="12.75" customHeight="1">
      <c r="A578" s="402"/>
      <c r="B578" s="402"/>
      <c r="C578" s="402"/>
      <c r="D578" s="402"/>
      <c r="E578" s="402"/>
      <c r="F578" s="402"/>
      <c r="G578" s="402"/>
      <c r="H578" s="402"/>
      <c r="I578" s="402"/>
      <c r="J578" s="402"/>
      <c r="K578" s="402"/>
      <c r="L578" s="402"/>
      <c r="M578" s="402"/>
      <c r="N578" s="402"/>
      <c r="O578" s="402"/>
      <c r="P578" s="402"/>
      <c r="Q578" s="402"/>
      <c r="R578" s="402"/>
      <c r="S578" s="402"/>
      <c r="T578" s="402"/>
      <c r="U578" s="402"/>
      <c r="V578" s="402"/>
      <c r="W578" s="402"/>
      <c r="X578" s="402"/>
      <c r="Y578" s="402"/>
      <c r="Z578" s="402"/>
    </row>
    <row r="579" spans="1:26" ht="12.75" customHeight="1">
      <c r="A579" s="402"/>
      <c r="B579" s="402"/>
      <c r="C579" s="402"/>
      <c r="D579" s="402"/>
      <c r="E579" s="402"/>
      <c r="F579" s="402"/>
      <c r="G579" s="402"/>
      <c r="H579" s="402"/>
      <c r="I579" s="402"/>
      <c r="J579" s="402"/>
      <c r="K579" s="402"/>
      <c r="L579" s="402"/>
      <c r="M579" s="402"/>
      <c r="N579" s="402"/>
      <c r="O579" s="402"/>
      <c r="P579" s="402"/>
      <c r="Q579" s="402"/>
      <c r="R579" s="402"/>
      <c r="S579" s="402"/>
      <c r="T579" s="402"/>
      <c r="U579" s="402"/>
      <c r="V579" s="402"/>
      <c r="W579" s="402"/>
      <c r="X579" s="402"/>
      <c r="Y579" s="402"/>
      <c r="Z579" s="402"/>
    </row>
    <row r="580" spans="1:26" ht="12.75" customHeight="1">
      <c r="A580" s="402"/>
      <c r="B580" s="402"/>
      <c r="C580" s="402"/>
      <c r="D580" s="402"/>
      <c r="E580" s="402"/>
      <c r="F580" s="402"/>
      <c r="G580" s="402"/>
      <c r="H580" s="402"/>
      <c r="I580" s="402"/>
      <c r="J580" s="402"/>
      <c r="K580" s="402"/>
      <c r="L580" s="402"/>
      <c r="M580" s="402"/>
      <c r="N580" s="402"/>
      <c r="O580" s="402"/>
      <c r="P580" s="402"/>
      <c r="Q580" s="402"/>
      <c r="R580" s="402"/>
      <c r="S580" s="402"/>
      <c r="T580" s="402"/>
      <c r="U580" s="402"/>
      <c r="V580" s="402"/>
      <c r="W580" s="402"/>
      <c r="X580" s="402"/>
      <c r="Y580" s="402"/>
      <c r="Z580" s="402"/>
    </row>
    <row r="581" spans="1:26" ht="12.75" customHeight="1">
      <c r="A581" s="402"/>
      <c r="B581" s="402"/>
      <c r="C581" s="402"/>
      <c r="D581" s="402"/>
      <c r="E581" s="402"/>
      <c r="F581" s="402"/>
      <c r="G581" s="402"/>
      <c r="H581" s="402"/>
      <c r="I581" s="402"/>
      <c r="J581" s="402"/>
      <c r="K581" s="402"/>
      <c r="L581" s="402"/>
      <c r="M581" s="402"/>
      <c r="N581" s="402"/>
      <c r="O581" s="402"/>
      <c r="P581" s="402"/>
      <c r="Q581" s="402"/>
      <c r="R581" s="402"/>
      <c r="S581" s="402"/>
      <c r="T581" s="402"/>
      <c r="U581" s="402"/>
      <c r="V581" s="402"/>
      <c r="W581" s="402"/>
      <c r="X581" s="402"/>
      <c r="Y581" s="402"/>
      <c r="Z581" s="402"/>
    </row>
    <row r="582" spans="1:26" ht="12.75" customHeight="1">
      <c r="A582" s="402"/>
      <c r="B582" s="402"/>
      <c r="C582" s="402"/>
      <c r="D582" s="402"/>
      <c r="E582" s="402"/>
      <c r="F582" s="402"/>
      <c r="G582" s="402"/>
      <c r="H582" s="402"/>
      <c r="I582" s="402"/>
      <c r="J582" s="402"/>
      <c r="K582" s="402"/>
      <c r="L582" s="402"/>
      <c r="M582" s="402"/>
      <c r="N582" s="402"/>
      <c r="O582" s="402"/>
      <c r="P582" s="402"/>
      <c r="Q582" s="402"/>
      <c r="R582" s="402"/>
      <c r="S582" s="402"/>
      <c r="T582" s="402"/>
      <c r="U582" s="402"/>
      <c r="V582" s="402"/>
      <c r="W582" s="402"/>
      <c r="X582" s="402"/>
      <c r="Y582" s="402"/>
      <c r="Z582" s="402"/>
    </row>
    <row r="583" spans="1:26" ht="12.75" customHeight="1">
      <c r="A583" s="402"/>
      <c r="B583" s="402"/>
      <c r="C583" s="402"/>
      <c r="D583" s="402"/>
      <c r="E583" s="402"/>
      <c r="F583" s="402"/>
      <c r="G583" s="402"/>
      <c r="H583" s="402"/>
      <c r="I583" s="402"/>
      <c r="J583" s="402"/>
      <c r="K583" s="402"/>
      <c r="L583" s="402"/>
      <c r="M583" s="402"/>
      <c r="N583" s="402"/>
      <c r="O583" s="402"/>
      <c r="P583" s="402"/>
      <c r="Q583" s="402"/>
      <c r="R583" s="402"/>
      <c r="S583" s="402"/>
      <c r="T583" s="402"/>
      <c r="U583" s="402"/>
      <c r="V583" s="402"/>
      <c r="W583" s="402"/>
      <c r="X583" s="402"/>
      <c r="Y583" s="402"/>
      <c r="Z583" s="402"/>
    </row>
    <row r="584" spans="1:26" ht="12.75" customHeight="1">
      <c r="A584" s="402"/>
      <c r="B584" s="402"/>
      <c r="C584" s="402"/>
      <c r="D584" s="402"/>
      <c r="E584" s="402"/>
      <c r="F584" s="402"/>
      <c r="G584" s="402"/>
      <c r="H584" s="402"/>
      <c r="I584" s="402"/>
      <c r="J584" s="402"/>
      <c r="K584" s="402"/>
      <c r="L584" s="402"/>
      <c r="M584" s="402"/>
      <c r="N584" s="402"/>
      <c r="O584" s="402"/>
      <c r="P584" s="402"/>
      <c r="Q584" s="402"/>
      <c r="R584" s="402"/>
      <c r="S584" s="402"/>
      <c r="T584" s="402"/>
      <c r="U584" s="402"/>
      <c r="V584" s="402"/>
      <c r="W584" s="402"/>
      <c r="X584" s="402"/>
      <c r="Y584" s="402"/>
      <c r="Z584" s="402"/>
    </row>
    <row r="585" spans="1:26" ht="12.75" customHeight="1">
      <c r="A585" s="402"/>
      <c r="B585" s="402"/>
      <c r="C585" s="402"/>
      <c r="D585" s="402"/>
      <c r="E585" s="402"/>
      <c r="F585" s="402"/>
      <c r="G585" s="402"/>
      <c r="H585" s="402"/>
      <c r="I585" s="402"/>
      <c r="J585" s="402"/>
      <c r="K585" s="402"/>
      <c r="L585" s="402"/>
      <c r="M585" s="402"/>
      <c r="N585" s="402"/>
      <c r="O585" s="402"/>
      <c r="P585" s="402"/>
      <c r="Q585" s="402"/>
      <c r="R585" s="402"/>
      <c r="S585" s="402"/>
      <c r="T585" s="402"/>
      <c r="U585" s="402"/>
      <c r="V585" s="402"/>
      <c r="W585" s="402"/>
      <c r="X585" s="402"/>
      <c r="Y585" s="402"/>
      <c r="Z585" s="402"/>
    </row>
    <row r="586" spans="1:26" ht="12.75" customHeight="1">
      <c r="A586" s="402"/>
      <c r="B586" s="402"/>
      <c r="C586" s="402"/>
      <c r="D586" s="402"/>
      <c r="E586" s="402"/>
      <c r="F586" s="402"/>
      <c r="G586" s="402"/>
      <c r="H586" s="402"/>
      <c r="I586" s="402"/>
      <c r="J586" s="402"/>
      <c r="K586" s="402"/>
      <c r="L586" s="402"/>
      <c r="M586" s="402"/>
      <c r="N586" s="402"/>
      <c r="O586" s="402"/>
      <c r="P586" s="402"/>
      <c r="Q586" s="402"/>
      <c r="R586" s="402"/>
      <c r="S586" s="402"/>
      <c r="T586" s="402"/>
      <c r="U586" s="402"/>
      <c r="V586" s="402"/>
      <c r="W586" s="402"/>
      <c r="X586" s="402"/>
      <c r="Y586" s="402"/>
      <c r="Z586" s="402"/>
    </row>
    <row r="587" spans="1:26" ht="12.75" customHeight="1">
      <c r="A587" s="402"/>
      <c r="B587" s="402"/>
      <c r="C587" s="402"/>
      <c r="D587" s="402"/>
      <c r="E587" s="402"/>
      <c r="F587" s="402"/>
      <c r="G587" s="402"/>
      <c r="H587" s="402"/>
      <c r="I587" s="402"/>
      <c r="J587" s="402"/>
      <c r="K587" s="402"/>
      <c r="L587" s="402"/>
      <c r="M587" s="402"/>
      <c r="N587" s="402"/>
      <c r="O587" s="402"/>
      <c r="P587" s="402"/>
      <c r="Q587" s="402"/>
      <c r="R587" s="402"/>
      <c r="S587" s="402"/>
      <c r="T587" s="402"/>
      <c r="U587" s="402"/>
      <c r="V587" s="402"/>
      <c r="W587" s="402"/>
      <c r="X587" s="402"/>
      <c r="Y587" s="402"/>
      <c r="Z587" s="402"/>
    </row>
    <row r="588" spans="1:26" ht="12.75" customHeight="1">
      <c r="A588" s="402"/>
      <c r="B588" s="402"/>
      <c r="C588" s="402"/>
      <c r="D588" s="402"/>
      <c r="E588" s="402"/>
      <c r="F588" s="402"/>
      <c r="G588" s="402"/>
      <c r="H588" s="402"/>
      <c r="I588" s="402"/>
      <c r="J588" s="402"/>
      <c r="K588" s="402"/>
      <c r="L588" s="402"/>
      <c r="M588" s="402"/>
      <c r="N588" s="402"/>
      <c r="O588" s="402"/>
      <c r="P588" s="402"/>
      <c r="Q588" s="402"/>
      <c r="R588" s="402"/>
      <c r="S588" s="402"/>
      <c r="T588" s="402"/>
      <c r="U588" s="402"/>
      <c r="V588" s="402"/>
      <c r="W588" s="402"/>
      <c r="X588" s="402"/>
      <c r="Y588" s="402"/>
      <c r="Z588" s="402"/>
    </row>
    <row r="589" spans="1:26" ht="12.75" customHeight="1">
      <c r="A589" s="402"/>
      <c r="B589" s="402"/>
      <c r="C589" s="402"/>
      <c r="D589" s="402"/>
      <c r="E589" s="402"/>
      <c r="F589" s="402"/>
      <c r="G589" s="402"/>
      <c r="H589" s="402"/>
      <c r="I589" s="402"/>
      <c r="J589" s="402"/>
      <c r="K589" s="402"/>
      <c r="L589" s="402"/>
      <c r="M589" s="402"/>
      <c r="N589" s="402"/>
      <c r="O589" s="402"/>
      <c r="P589" s="402"/>
      <c r="Q589" s="402"/>
      <c r="R589" s="402"/>
      <c r="S589" s="402"/>
      <c r="T589" s="402"/>
      <c r="U589" s="402"/>
      <c r="V589" s="402"/>
      <c r="W589" s="402"/>
      <c r="X589" s="402"/>
      <c r="Y589" s="402"/>
      <c r="Z589" s="402"/>
    </row>
    <row r="590" spans="1:26" ht="12.75" customHeight="1">
      <c r="A590" s="402"/>
      <c r="B590" s="402"/>
      <c r="C590" s="402"/>
      <c r="D590" s="402"/>
      <c r="E590" s="402"/>
      <c r="F590" s="402"/>
      <c r="G590" s="402"/>
      <c r="H590" s="402"/>
      <c r="I590" s="402"/>
      <c r="J590" s="402"/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  <c r="Y590" s="402"/>
      <c r="Z590" s="402"/>
    </row>
    <row r="591" spans="1:26" ht="12.75" customHeight="1">
      <c r="A591" s="402"/>
      <c r="B591" s="402"/>
      <c r="C591" s="402"/>
      <c r="D591" s="402"/>
      <c r="E591" s="402"/>
      <c r="F591" s="402"/>
      <c r="G591" s="402"/>
      <c r="H591" s="402"/>
      <c r="I591" s="402"/>
      <c r="J591" s="402"/>
      <c r="K591" s="402"/>
      <c r="L591" s="402"/>
      <c r="M591" s="402"/>
      <c r="N591" s="402"/>
      <c r="O591" s="402"/>
      <c r="P591" s="402"/>
      <c r="Q591" s="402"/>
      <c r="R591" s="402"/>
      <c r="S591" s="402"/>
      <c r="T591" s="402"/>
      <c r="U591" s="402"/>
      <c r="V591" s="402"/>
      <c r="W591" s="402"/>
      <c r="X591" s="402"/>
      <c r="Y591" s="402"/>
      <c r="Z591" s="402"/>
    </row>
    <row r="592" spans="1:26" ht="12.75" customHeight="1">
      <c r="A592" s="402"/>
      <c r="B592" s="402"/>
      <c r="C592" s="402"/>
      <c r="D592" s="402"/>
      <c r="E592" s="402"/>
      <c r="F592" s="402"/>
      <c r="G592" s="402"/>
      <c r="H592" s="402"/>
      <c r="I592" s="402"/>
      <c r="J592" s="402"/>
      <c r="K592" s="402"/>
      <c r="L592" s="402"/>
      <c r="M592" s="402"/>
      <c r="N592" s="402"/>
      <c r="O592" s="402"/>
      <c r="P592" s="402"/>
      <c r="Q592" s="402"/>
      <c r="R592" s="402"/>
      <c r="S592" s="402"/>
      <c r="T592" s="402"/>
      <c r="U592" s="402"/>
      <c r="V592" s="402"/>
      <c r="W592" s="402"/>
      <c r="X592" s="402"/>
      <c r="Y592" s="402"/>
      <c r="Z592" s="402"/>
    </row>
    <row r="593" spans="1:26" ht="12.75" customHeight="1">
      <c r="A593" s="402"/>
      <c r="B593" s="402"/>
      <c r="C593" s="402"/>
      <c r="D593" s="402"/>
      <c r="E593" s="402"/>
      <c r="F593" s="402"/>
      <c r="G593" s="402"/>
      <c r="H593" s="402"/>
      <c r="I593" s="402"/>
      <c r="J593" s="402"/>
      <c r="K593" s="402"/>
      <c r="L593" s="402"/>
      <c r="M593" s="402"/>
      <c r="N593" s="402"/>
      <c r="O593" s="402"/>
      <c r="P593" s="402"/>
      <c r="Q593" s="402"/>
      <c r="R593" s="402"/>
      <c r="S593" s="402"/>
      <c r="T593" s="402"/>
      <c r="U593" s="402"/>
      <c r="V593" s="402"/>
      <c r="W593" s="402"/>
      <c r="X593" s="402"/>
      <c r="Y593" s="402"/>
      <c r="Z593" s="402"/>
    </row>
    <row r="594" spans="1:26" ht="12.75" customHeight="1">
      <c r="A594" s="402"/>
      <c r="B594" s="402"/>
      <c r="C594" s="402"/>
      <c r="D594" s="402"/>
      <c r="E594" s="402"/>
      <c r="F594" s="402"/>
      <c r="G594" s="402"/>
      <c r="H594" s="402"/>
      <c r="I594" s="402"/>
      <c r="J594" s="402"/>
      <c r="K594" s="402"/>
      <c r="L594" s="402"/>
      <c r="M594" s="402"/>
      <c r="N594" s="402"/>
      <c r="O594" s="402"/>
      <c r="P594" s="402"/>
      <c r="Q594" s="402"/>
      <c r="R594" s="402"/>
      <c r="S594" s="402"/>
      <c r="T594" s="402"/>
      <c r="U594" s="402"/>
      <c r="V594" s="402"/>
      <c r="W594" s="402"/>
      <c r="X594" s="402"/>
      <c r="Y594" s="402"/>
      <c r="Z594" s="402"/>
    </row>
    <row r="595" spans="1:26" ht="12.75" customHeight="1">
      <c r="A595" s="402"/>
      <c r="B595" s="402"/>
      <c r="C595" s="402"/>
      <c r="D595" s="402"/>
      <c r="E595" s="402"/>
      <c r="F595" s="402"/>
      <c r="G595" s="402"/>
      <c r="H595" s="402"/>
      <c r="I595" s="402"/>
      <c r="J595" s="402"/>
      <c r="K595" s="402"/>
      <c r="L595" s="402"/>
      <c r="M595" s="402"/>
      <c r="N595" s="402"/>
      <c r="O595" s="402"/>
      <c r="P595" s="402"/>
      <c r="Q595" s="402"/>
      <c r="R595" s="402"/>
      <c r="S595" s="402"/>
      <c r="T595" s="402"/>
      <c r="U595" s="402"/>
      <c r="V595" s="402"/>
      <c r="W595" s="402"/>
      <c r="X595" s="402"/>
      <c r="Y595" s="402"/>
      <c r="Z595" s="402"/>
    </row>
    <row r="596" spans="1:26" ht="12.75" customHeight="1">
      <c r="A596" s="402"/>
      <c r="B596" s="402"/>
      <c r="C596" s="402"/>
      <c r="D596" s="402"/>
      <c r="E596" s="402"/>
      <c r="F596" s="402"/>
      <c r="G596" s="402"/>
      <c r="H596" s="402"/>
      <c r="I596" s="402"/>
      <c r="J596" s="402"/>
      <c r="K596" s="402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  <c r="V596" s="402"/>
      <c r="W596" s="402"/>
      <c r="X596" s="402"/>
      <c r="Y596" s="402"/>
      <c r="Z596" s="402"/>
    </row>
    <row r="597" spans="1:26" ht="12.75" customHeight="1">
      <c r="A597" s="402"/>
      <c r="B597" s="402"/>
      <c r="C597" s="402"/>
      <c r="D597" s="402"/>
      <c r="E597" s="402"/>
      <c r="F597" s="402"/>
      <c r="G597" s="402"/>
      <c r="H597" s="402"/>
      <c r="I597" s="402"/>
      <c r="J597" s="402"/>
      <c r="K597" s="402"/>
      <c r="L597" s="402"/>
      <c r="M597" s="402"/>
      <c r="N597" s="402"/>
      <c r="O597" s="402"/>
      <c r="P597" s="402"/>
      <c r="Q597" s="402"/>
      <c r="R597" s="402"/>
      <c r="S597" s="402"/>
      <c r="T597" s="402"/>
      <c r="U597" s="402"/>
      <c r="V597" s="402"/>
      <c r="W597" s="402"/>
      <c r="X597" s="402"/>
      <c r="Y597" s="402"/>
      <c r="Z597" s="402"/>
    </row>
    <row r="598" spans="1:26" ht="12.75" customHeight="1">
      <c r="A598" s="402"/>
      <c r="B598" s="402"/>
      <c r="C598" s="402"/>
      <c r="D598" s="402"/>
      <c r="E598" s="402"/>
      <c r="F598" s="402"/>
      <c r="G598" s="402"/>
      <c r="H598" s="402"/>
      <c r="I598" s="402"/>
      <c r="J598" s="402"/>
      <c r="K598" s="402"/>
      <c r="L598" s="402"/>
      <c r="M598" s="402"/>
      <c r="N598" s="402"/>
      <c r="O598" s="402"/>
      <c r="P598" s="402"/>
      <c r="Q598" s="402"/>
      <c r="R598" s="402"/>
      <c r="S598" s="402"/>
      <c r="T598" s="402"/>
      <c r="U598" s="402"/>
      <c r="V598" s="402"/>
      <c r="W598" s="402"/>
      <c r="X598" s="402"/>
      <c r="Y598" s="402"/>
      <c r="Z598" s="402"/>
    </row>
    <row r="599" spans="1:26" ht="12.75" customHeight="1">
      <c r="A599" s="402"/>
      <c r="B599" s="402"/>
      <c r="C599" s="402"/>
      <c r="D599" s="402"/>
      <c r="E599" s="402"/>
      <c r="F599" s="402"/>
      <c r="G599" s="402"/>
      <c r="H599" s="402"/>
      <c r="I599" s="402"/>
      <c r="J599" s="402"/>
      <c r="K599" s="402"/>
      <c r="L599" s="402"/>
      <c r="M599" s="402"/>
      <c r="N599" s="402"/>
      <c r="O599" s="402"/>
      <c r="P599" s="402"/>
      <c r="Q599" s="402"/>
      <c r="R599" s="402"/>
      <c r="S599" s="402"/>
      <c r="T599" s="402"/>
      <c r="U599" s="402"/>
      <c r="V599" s="402"/>
      <c r="W599" s="402"/>
      <c r="X599" s="402"/>
      <c r="Y599" s="402"/>
      <c r="Z599" s="402"/>
    </row>
    <row r="600" spans="1:26" ht="12.75" customHeight="1">
      <c r="A600" s="402"/>
      <c r="B600" s="402"/>
      <c r="C600" s="402"/>
      <c r="D600" s="402"/>
      <c r="E600" s="402"/>
      <c r="F600" s="402"/>
      <c r="G600" s="402"/>
      <c r="H600" s="402"/>
      <c r="I600" s="402"/>
      <c r="J600" s="402"/>
      <c r="K600" s="402"/>
      <c r="L600" s="402"/>
      <c r="M600" s="402"/>
      <c r="N600" s="402"/>
      <c r="O600" s="402"/>
      <c r="P600" s="402"/>
      <c r="Q600" s="402"/>
      <c r="R600" s="402"/>
      <c r="S600" s="402"/>
      <c r="T600" s="402"/>
      <c r="U600" s="402"/>
      <c r="V600" s="402"/>
      <c r="W600" s="402"/>
      <c r="X600" s="402"/>
      <c r="Y600" s="402"/>
      <c r="Z600" s="402"/>
    </row>
    <row r="601" spans="1:26" ht="12.75" customHeight="1">
      <c r="A601" s="402"/>
      <c r="B601" s="402"/>
      <c r="C601" s="402"/>
      <c r="D601" s="402"/>
      <c r="E601" s="402"/>
      <c r="F601" s="402"/>
      <c r="G601" s="402"/>
      <c r="H601" s="402"/>
      <c r="I601" s="402"/>
      <c r="J601" s="402"/>
      <c r="K601" s="402"/>
      <c r="L601" s="402"/>
      <c r="M601" s="402"/>
      <c r="N601" s="402"/>
      <c r="O601" s="402"/>
      <c r="P601" s="402"/>
      <c r="Q601" s="402"/>
      <c r="R601" s="402"/>
      <c r="S601" s="402"/>
      <c r="T601" s="402"/>
      <c r="U601" s="402"/>
      <c r="V601" s="402"/>
      <c r="W601" s="402"/>
      <c r="X601" s="402"/>
      <c r="Y601" s="402"/>
      <c r="Z601" s="402"/>
    </row>
    <row r="602" spans="1:26" ht="12.75" customHeight="1">
      <c r="A602" s="402"/>
      <c r="B602" s="402"/>
      <c r="C602" s="402"/>
      <c r="D602" s="402"/>
      <c r="E602" s="402"/>
      <c r="F602" s="402"/>
      <c r="G602" s="402"/>
      <c r="H602" s="402"/>
      <c r="I602" s="402"/>
      <c r="J602" s="402"/>
      <c r="K602" s="402"/>
      <c r="L602" s="402"/>
      <c r="M602" s="402"/>
      <c r="N602" s="402"/>
      <c r="O602" s="402"/>
      <c r="P602" s="402"/>
      <c r="Q602" s="402"/>
      <c r="R602" s="402"/>
      <c r="S602" s="402"/>
      <c r="T602" s="402"/>
      <c r="U602" s="402"/>
      <c r="V602" s="402"/>
      <c r="W602" s="402"/>
      <c r="X602" s="402"/>
      <c r="Y602" s="402"/>
      <c r="Z602" s="402"/>
    </row>
    <row r="603" spans="1:26" ht="12.75" customHeight="1">
      <c r="A603" s="402"/>
      <c r="B603" s="402"/>
      <c r="C603" s="402"/>
      <c r="D603" s="402"/>
      <c r="E603" s="402"/>
      <c r="F603" s="402"/>
      <c r="G603" s="402"/>
      <c r="H603" s="402"/>
      <c r="I603" s="402"/>
      <c r="J603" s="402"/>
      <c r="K603" s="402"/>
      <c r="L603" s="402"/>
      <c r="M603" s="402"/>
      <c r="N603" s="402"/>
      <c r="O603" s="402"/>
      <c r="P603" s="402"/>
      <c r="Q603" s="402"/>
      <c r="R603" s="402"/>
      <c r="S603" s="402"/>
      <c r="T603" s="402"/>
      <c r="U603" s="402"/>
      <c r="V603" s="402"/>
      <c r="W603" s="402"/>
      <c r="X603" s="402"/>
      <c r="Y603" s="402"/>
      <c r="Z603" s="402"/>
    </row>
    <row r="604" spans="1:26" ht="12.75" customHeight="1">
      <c r="A604" s="402"/>
      <c r="B604" s="402"/>
      <c r="C604" s="402"/>
      <c r="D604" s="402"/>
      <c r="E604" s="402"/>
      <c r="F604" s="402"/>
      <c r="G604" s="402"/>
      <c r="H604" s="402"/>
      <c r="I604" s="402"/>
      <c r="J604" s="402"/>
      <c r="K604" s="402"/>
      <c r="L604" s="402"/>
      <c r="M604" s="402"/>
      <c r="N604" s="402"/>
      <c r="O604" s="402"/>
      <c r="P604" s="402"/>
      <c r="Q604" s="402"/>
      <c r="R604" s="402"/>
      <c r="S604" s="402"/>
      <c r="T604" s="402"/>
      <c r="U604" s="402"/>
      <c r="V604" s="402"/>
      <c r="W604" s="402"/>
      <c r="X604" s="402"/>
      <c r="Y604" s="402"/>
      <c r="Z604" s="402"/>
    </row>
    <row r="605" spans="1:26" ht="12.75" customHeight="1">
      <c r="A605" s="402"/>
      <c r="B605" s="402"/>
      <c r="C605" s="402"/>
      <c r="D605" s="402"/>
      <c r="E605" s="402"/>
      <c r="F605" s="402"/>
      <c r="G605" s="402"/>
      <c r="H605" s="402"/>
      <c r="I605" s="402"/>
      <c r="J605" s="402"/>
      <c r="K605" s="402"/>
      <c r="L605" s="402"/>
      <c r="M605" s="402"/>
      <c r="N605" s="402"/>
      <c r="O605" s="402"/>
      <c r="P605" s="402"/>
      <c r="Q605" s="402"/>
      <c r="R605" s="402"/>
      <c r="S605" s="402"/>
      <c r="T605" s="402"/>
      <c r="U605" s="402"/>
      <c r="V605" s="402"/>
      <c r="W605" s="402"/>
      <c r="X605" s="402"/>
      <c r="Y605" s="402"/>
      <c r="Z605" s="402"/>
    </row>
    <row r="606" spans="1:26" ht="12.75" customHeight="1">
      <c r="A606" s="402"/>
      <c r="B606" s="402"/>
      <c r="C606" s="402"/>
      <c r="D606" s="402"/>
      <c r="E606" s="402"/>
      <c r="F606" s="402"/>
      <c r="G606" s="402"/>
      <c r="H606" s="402"/>
      <c r="I606" s="402"/>
      <c r="J606" s="402"/>
      <c r="K606" s="402"/>
      <c r="L606" s="402"/>
      <c r="M606" s="402"/>
      <c r="N606" s="402"/>
      <c r="O606" s="402"/>
      <c r="P606" s="402"/>
      <c r="Q606" s="402"/>
      <c r="R606" s="402"/>
      <c r="S606" s="402"/>
      <c r="T606" s="402"/>
      <c r="U606" s="402"/>
      <c r="V606" s="402"/>
      <c r="W606" s="402"/>
      <c r="X606" s="402"/>
      <c r="Y606" s="402"/>
      <c r="Z606" s="402"/>
    </row>
    <row r="607" spans="1:26" ht="12.75" customHeight="1">
      <c r="A607" s="402"/>
      <c r="B607" s="402"/>
      <c r="C607" s="402"/>
      <c r="D607" s="402"/>
      <c r="E607" s="402"/>
      <c r="F607" s="402"/>
      <c r="G607" s="402"/>
      <c r="H607" s="402"/>
      <c r="I607" s="402"/>
      <c r="J607" s="402"/>
      <c r="K607" s="402"/>
      <c r="L607" s="402"/>
      <c r="M607" s="402"/>
      <c r="N607" s="402"/>
      <c r="O607" s="402"/>
      <c r="P607" s="402"/>
      <c r="Q607" s="402"/>
      <c r="R607" s="402"/>
      <c r="S607" s="402"/>
      <c r="T607" s="402"/>
      <c r="U607" s="402"/>
      <c r="V607" s="402"/>
      <c r="W607" s="402"/>
      <c r="X607" s="402"/>
      <c r="Y607" s="402"/>
      <c r="Z607" s="402"/>
    </row>
    <row r="608" spans="1:26" ht="12.75" customHeight="1">
      <c r="A608" s="402"/>
      <c r="B608" s="402"/>
      <c r="C608" s="402"/>
      <c r="D608" s="402"/>
      <c r="E608" s="402"/>
      <c r="F608" s="402"/>
      <c r="G608" s="402"/>
      <c r="H608" s="402"/>
      <c r="I608" s="402"/>
      <c r="J608" s="402"/>
      <c r="K608" s="402"/>
      <c r="L608" s="402"/>
      <c r="M608" s="402"/>
      <c r="N608" s="402"/>
      <c r="O608" s="402"/>
      <c r="P608" s="402"/>
      <c r="Q608" s="402"/>
      <c r="R608" s="402"/>
      <c r="S608" s="402"/>
      <c r="T608" s="402"/>
      <c r="U608" s="402"/>
      <c r="V608" s="402"/>
      <c r="W608" s="402"/>
      <c r="X608" s="402"/>
      <c r="Y608" s="402"/>
      <c r="Z608" s="402"/>
    </row>
    <row r="609" spans="1:26" ht="12.75" customHeight="1">
      <c r="A609" s="402"/>
      <c r="B609" s="402"/>
      <c r="C609" s="402"/>
      <c r="D609" s="402"/>
      <c r="E609" s="402"/>
      <c r="F609" s="402"/>
      <c r="G609" s="402"/>
      <c r="H609" s="402"/>
      <c r="I609" s="402"/>
      <c r="J609" s="402"/>
      <c r="K609" s="402"/>
      <c r="L609" s="402"/>
      <c r="M609" s="402"/>
      <c r="N609" s="402"/>
      <c r="O609" s="402"/>
      <c r="P609" s="402"/>
      <c r="Q609" s="402"/>
      <c r="R609" s="402"/>
      <c r="S609" s="402"/>
      <c r="T609" s="402"/>
      <c r="U609" s="402"/>
      <c r="V609" s="402"/>
      <c r="W609" s="402"/>
      <c r="X609" s="402"/>
      <c r="Y609" s="402"/>
      <c r="Z609" s="402"/>
    </row>
    <row r="610" spans="1:26" ht="12.75" customHeight="1">
      <c r="A610" s="402"/>
      <c r="B610" s="402"/>
      <c r="C610" s="402"/>
      <c r="D610" s="402"/>
      <c r="E610" s="402"/>
      <c r="F610" s="402"/>
      <c r="G610" s="402"/>
      <c r="H610" s="402"/>
      <c r="I610" s="402"/>
      <c r="J610" s="402"/>
      <c r="K610" s="402"/>
      <c r="L610" s="402"/>
      <c r="M610" s="402"/>
      <c r="N610" s="402"/>
      <c r="O610" s="402"/>
      <c r="P610" s="402"/>
      <c r="Q610" s="402"/>
      <c r="R610" s="402"/>
      <c r="S610" s="402"/>
      <c r="T610" s="402"/>
      <c r="U610" s="402"/>
      <c r="V610" s="402"/>
      <c r="W610" s="402"/>
      <c r="X610" s="402"/>
      <c r="Y610" s="402"/>
      <c r="Z610" s="402"/>
    </row>
    <row r="611" spans="1:26" ht="12.75" customHeight="1">
      <c r="A611" s="402"/>
      <c r="B611" s="402"/>
      <c r="C611" s="402"/>
      <c r="D611" s="402"/>
      <c r="E611" s="402"/>
      <c r="F611" s="402"/>
      <c r="G611" s="402"/>
      <c r="H611" s="402"/>
      <c r="I611" s="402"/>
      <c r="J611" s="402"/>
      <c r="K611" s="402"/>
      <c r="L611" s="402"/>
      <c r="M611" s="402"/>
      <c r="N611" s="402"/>
      <c r="O611" s="402"/>
      <c r="P611" s="402"/>
      <c r="Q611" s="402"/>
      <c r="R611" s="402"/>
      <c r="S611" s="402"/>
      <c r="T611" s="402"/>
      <c r="U611" s="402"/>
      <c r="V611" s="402"/>
      <c r="W611" s="402"/>
      <c r="X611" s="402"/>
      <c r="Y611" s="402"/>
      <c r="Z611" s="402"/>
    </row>
    <row r="612" spans="1:26" ht="12.75" customHeight="1">
      <c r="A612" s="402"/>
      <c r="B612" s="402"/>
      <c r="C612" s="402"/>
      <c r="D612" s="402"/>
      <c r="E612" s="402"/>
      <c r="F612" s="402"/>
      <c r="G612" s="402"/>
      <c r="H612" s="402"/>
      <c r="I612" s="402"/>
      <c r="J612" s="402"/>
      <c r="K612" s="402"/>
      <c r="L612" s="402"/>
      <c r="M612" s="402"/>
      <c r="N612" s="402"/>
      <c r="O612" s="402"/>
      <c r="P612" s="402"/>
      <c r="Q612" s="402"/>
      <c r="R612" s="402"/>
      <c r="S612" s="402"/>
      <c r="T612" s="402"/>
      <c r="U612" s="402"/>
      <c r="V612" s="402"/>
      <c r="W612" s="402"/>
      <c r="X612" s="402"/>
      <c r="Y612" s="402"/>
      <c r="Z612" s="402"/>
    </row>
    <row r="613" spans="1:26" ht="12.75" customHeight="1">
      <c r="A613" s="402"/>
      <c r="B613" s="402"/>
      <c r="C613" s="402"/>
      <c r="D613" s="402"/>
      <c r="E613" s="402"/>
      <c r="F613" s="402"/>
      <c r="G613" s="402"/>
      <c r="H613" s="402"/>
      <c r="I613" s="402"/>
      <c r="J613" s="402"/>
      <c r="K613" s="402"/>
      <c r="L613" s="402"/>
      <c r="M613" s="402"/>
      <c r="N613" s="402"/>
      <c r="O613" s="402"/>
      <c r="P613" s="402"/>
      <c r="Q613" s="402"/>
      <c r="R613" s="402"/>
      <c r="S613" s="402"/>
      <c r="T613" s="402"/>
      <c r="U613" s="402"/>
      <c r="V613" s="402"/>
      <c r="W613" s="402"/>
      <c r="X613" s="402"/>
      <c r="Y613" s="402"/>
      <c r="Z613" s="402"/>
    </row>
    <row r="614" spans="1:26" ht="12.75" customHeight="1">
      <c r="A614" s="402"/>
      <c r="B614" s="402"/>
      <c r="C614" s="402"/>
      <c r="D614" s="402"/>
      <c r="E614" s="402"/>
      <c r="F614" s="402"/>
      <c r="G614" s="402"/>
      <c r="H614" s="402"/>
      <c r="I614" s="402"/>
      <c r="J614" s="402"/>
      <c r="K614" s="402"/>
      <c r="L614" s="402"/>
      <c r="M614" s="402"/>
      <c r="N614" s="402"/>
      <c r="O614" s="402"/>
      <c r="P614" s="402"/>
      <c r="Q614" s="402"/>
      <c r="R614" s="402"/>
      <c r="S614" s="402"/>
      <c r="T614" s="402"/>
      <c r="U614" s="402"/>
      <c r="V614" s="402"/>
      <c r="W614" s="402"/>
      <c r="X614" s="402"/>
      <c r="Y614" s="402"/>
      <c r="Z614" s="402"/>
    </row>
    <row r="615" spans="1:26" ht="12.75" customHeight="1">
      <c r="A615" s="402"/>
      <c r="B615" s="402"/>
      <c r="C615" s="402"/>
      <c r="D615" s="402"/>
      <c r="E615" s="402"/>
      <c r="F615" s="402"/>
      <c r="G615" s="402"/>
      <c r="H615" s="402"/>
      <c r="I615" s="402"/>
      <c r="J615" s="402"/>
      <c r="K615" s="402"/>
      <c r="L615" s="402"/>
      <c r="M615" s="402"/>
      <c r="N615" s="402"/>
      <c r="O615" s="402"/>
      <c r="P615" s="402"/>
      <c r="Q615" s="402"/>
      <c r="R615" s="402"/>
      <c r="S615" s="402"/>
      <c r="T615" s="402"/>
      <c r="U615" s="402"/>
      <c r="V615" s="402"/>
      <c r="W615" s="402"/>
      <c r="X615" s="402"/>
      <c r="Y615" s="402"/>
      <c r="Z615" s="402"/>
    </row>
    <row r="616" spans="1:26" ht="12.75" customHeight="1">
      <c r="A616" s="402"/>
      <c r="B616" s="402"/>
      <c r="C616" s="402"/>
      <c r="D616" s="402"/>
      <c r="E616" s="402"/>
      <c r="F616" s="402"/>
      <c r="G616" s="402"/>
      <c r="H616" s="402"/>
      <c r="I616" s="402"/>
      <c r="J616" s="402"/>
      <c r="K616" s="402"/>
      <c r="L616" s="402"/>
      <c r="M616" s="402"/>
      <c r="N616" s="402"/>
      <c r="O616" s="402"/>
      <c r="P616" s="402"/>
      <c r="Q616" s="402"/>
      <c r="R616" s="402"/>
      <c r="S616" s="402"/>
      <c r="T616" s="402"/>
      <c r="U616" s="402"/>
      <c r="V616" s="402"/>
      <c r="W616" s="402"/>
      <c r="X616" s="402"/>
      <c r="Y616" s="402"/>
      <c r="Z616" s="402"/>
    </row>
    <row r="617" spans="1:26" ht="12.75" customHeight="1">
      <c r="A617" s="402"/>
      <c r="B617" s="402"/>
      <c r="C617" s="402"/>
      <c r="D617" s="402"/>
      <c r="E617" s="402"/>
      <c r="F617" s="402"/>
      <c r="G617" s="402"/>
      <c r="H617" s="402"/>
      <c r="I617" s="402"/>
      <c r="J617" s="402"/>
      <c r="K617" s="402"/>
      <c r="L617" s="402"/>
      <c r="M617" s="402"/>
      <c r="N617" s="402"/>
      <c r="O617" s="402"/>
      <c r="P617" s="402"/>
      <c r="Q617" s="402"/>
      <c r="R617" s="402"/>
      <c r="S617" s="402"/>
      <c r="T617" s="402"/>
      <c r="U617" s="402"/>
      <c r="V617" s="402"/>
      <c r="W617" s="402"/>
      <c r="X617" s="402"/>
      <c r="Y617" s="402"/>
      <c r="Z617" s="402"/>
    </row>
    <row r="618" spans="1:26" ht="12.75" customHeight="1">
      <c r="A618" s="402"/>
      <c r="B618" s="402"/>
      <c r="C618" s="402"/>
      <c r="D618" s="402"/>
      <c r="E618" s="402"/>
      <c r="F618" s="402"/>
      <c r="G618" s="402"/>
      <c r="H618" s="402"/>
      <c r="I618" s="402"/>
      <c r="J618" s="402"/>
      <c r="K618" s="402"/>
      <c r="L618" s="402"/>
      <c r="M618" s="402"/>
      <c r="N618" s="402"/>
      <c r="O618" s="402"/>
      <c r="P618" s="402"/>
      <c r="Q618" s="402"/>
      <c r="R618" s="402"/>
      <c r="S618" s="402"/>
      <c r="T618" s="402"/>
      <c r="U618" s="402"/>
      <c r="V618" s="402"/>
      <c r="W618" s="402"/>
      <c r="X618" s="402"/>
      <c r="Y618" s="402"/>
      <c r="Z618" s="402"/>
    </row>
    <row r="619" spans="1:26" ht="12.75" customHeight="1">
      <c r="A619" s="402"/>
      <c r="B619" s="402"/>
      <c r="C619" s="402"/>
      <c r="D619" s="402"/>
      <c r="E619" s="402"/>
      <c r="F619" s="402"/>
      <c r="G619" s="402"/>
      <c r="H619" s="402"/>
      <c r="I619" s="402"/>
      <c r="J619" s="402"/>
      <c r="K619" s="402"/>
      <c r="L619" s="402"/>
      <c r="M619" s="402"/>
      <c r="N619" s="402"/>
      <c r="O619" s="402"/>
      <c r="P619" s="402"/>
      <c r="Q619" s="402"/>
      <c r="R619" s="402"/>
      <c r="S619" s="402"/>
      <c r="T619" s="402"/>
      <c r="U619" s="402"/>
      <c r="V619" s="402"/>
      <c r="W619" s="402"/>
      <c r="X619" s="402"/>
      <c r="Y619" s="402"/>
      <c r="Z619" s="402"/>
    </row>
    <row r="620" spans="1:26" ht="12.75" customHeight="1">
      <c r="A620" s="402"/>
      <c r="B620" s="402"/>
      <c r="C620" s="402"/>
      <c r="D620" s="402"/>
      <c r="E620" s="402"/>
      <c r="F620" s="402"/>
      <c r="G620" s="402"/>
      <c r="H620" s="402"/>
      <c r="I620" s="402"/>
      <c r="J620" s="402"/>
      <c r="K620" s="402"/>
      <c r="L620" s="402"/>
      <c r="M620" s="402"/>
      <c r="N620" s="402"/>
      <c r="O620" s="402"/>
      <c r="P620" s="402"/>
      <c r="Q620" s="402"/>
      <c r="R620" s="402"/>
      <c r="S620" s="402"/>
      <c r="T620" s="402"/>
      <c r="U620" s="402"/>
      <c r="V620" s="402"/>
      <c r="W620" s="402"/>
      <c r="X620" s="402"/>
      <c r="Y620" s="402"/>
      <c r="Z620" s="402"/>
    </row>
    <row r="621" spans="1:26" ht="12.75" customHeight="1">
      <c r="A621" s="402"/>
      <c r="B621" s="402"/>
      <c r="C621" s="402"/>
      <c r="D621" s="402"/>
      <c r="E621" s="402"/>
      <c r="F621" s="402"/>
      <c r="G621" s="402"/>
      <c r="H621" s="402"/>
      <c r="I621" s="402"/>
      <c r="J621" s="402"/>
      <c r="K621" s="402"/>
      <c r="L621" s="402"/>
      <c r="M621" s="402"/>
      <c r="N621" s="402"/>
      <c r="O621" s="402"/>
      <c r="P621" s="402"/>
      <c r="Q621" s="402"/>
      <c r="R621" s="402"/>
      <c r="S621" s="402"/>
      <c r="T621" s="402"/>
      <c r="U621" s="402"/>
      <c r="V621" s="402"/>
      <c r="W621" s="402"/>
      <c r="X621" s="402"/>
      <c r="Y621" s="402"/>
      <c r="Z621" s="402"/>
    </row>
    <row r="622" spans="1:26" ht="12.75" customHeight="1">
      <c r="A622" s="402"/>
      <c r="B622" s="402"/>
      <c r="C622" s="402"/>
      <c r="D622" s="402"/>
      <c r="E622" s="402"/>
      <c r="F622" s="402"/>
      <c r="G622" s="402"/>
      <c r="H622" s="402"/>
      <c r="I622" s="402"/>
      <c r="J622" s="402"/>
      <c r="K622" s="402"/>
      <c r="L622" s="402"/>
      <c r="M622" s="402"/>
      <c r="N622" s="402"/>
      <c r="O622" s="402"/>
      <c r="P622" s="402"/>
      <c r="Q622" s="402"/>
      <c r="R622" s="402"/>
      <c r="S622" s="402"/>
      <c r="T622" s="402"/>
      <c r="U622" s="402"/>
      <c r="V622" s="402"/>
      <c r="W622" s="402"/>
      <c r="X622" s="402"/>
      <c r="Y622" s="402"/>
      <c r="Z622" s="402"/>
    </row>
    <row r="623" spans="1:26" ht="12.75" customHeight="1">
      <c r="A623" s="402"/>
      <c r="B623" s="402"/>
      <c r="C623" s="402"/>
      <c r="D623" s="402"/>
      <c r="E623" s="402"/>
      <c r="F623" s="402"/>
      <c r="G623" s="402"/>
      <c r="H623" s="402"/>
      <c r="I623" s="402"/>
      <c r="J623" s="402"/>
      <c r="K623" s="402"/>
      <c r="L623" s="402"/>
      <c r="M623" s="402"/>
      <c r="N623" s="402"/>
      <c r="O623" s="402"/>
      <c r="P623" s="402"/>
      <c r="Q623" s="402"/>
      <c r="R623" s="402"/>
      <c r="S623" s="402"/>
      <c r="T623" s="402"/>
      <c r="U623" s="402"/>
      <c r="V623" s="402"/>
      <c r="W623" s="402"/>
      <c r="X623" s="402"/>
      <c r="Y623" s="402"/>
      <c r="Z623" s="402"/>
    </row>
    <row r="624" spans="1:26" ht="12.75" customHeight="1">
      <c r="A624" s="402"/>
      <c r="B624" s="402"/>
      <c r="C624" s="402"/>
      <c r="D624" s="402"/>
      <c r="E624" s="402"/>
      <c r="F624" s="402"/>
      <c r="G624" s="402"/>
      <c r="H624" s="402"/>
      <c r="I624" s="402"/>
      <c r="J624" s="402"/>
      <c r="K624" s="402"/>
      <c r="L624" s="402"/>
      <c r="M624" s="402"/>
      <c r="N624" s="402"/>
      <c r="O624" s="402"/>
      <c r="P624" s="402"/>
      <c r="Q624" s="402"/>
      <c r="R624" s="402"/>
      <c r="S624" s="402"/>
      <c r="T624" s="402"/>
      <c r="U624" s="402"/>
      <c r="V624" s="402"/>
      <c r="W624" s="402"/>
      <c r="X624" s="402"/>
      <c r="Y624" s="402"/>
      <c r="Z624" s="402"/>
    </row>
    <row r="625" spans="1:26" ht="12.75" customHeight="1">
      <c r="A625" s="402"/>
      <c r="B625" s="402"/>
      <c r="C625" s="402"/>
      <c r="D625" s="402"/>
      <c r="E625" s="402"/>
      <c r="F625" s="402"/>
      <c r="G625" s="402"/>
      <c r="H625" s="402"/>
      <c r="I625" s="402"/>
      <c r="J625" s="402"/>
      <c r="K625" s="402"/>
      <c r="L625" s="402"/>
      <c r="M625" s="402"/>
      <c r="N625" s="402"/>
      <c r="O625" s="402"/>
      <c r="P625" s="402"/>
      <c r="Q625" s="402"/>
      <c r="R625" s="402"/>
      <c r="S625" s="402"/>
      <c r="T625" s="402"/>
      <c r="U625" s="402"/>
      <c r="V625" s="402"/>
      <c r="W625" s="402"/>
      <c r="X625" s="402"/>
      <c r="Y625" s="402"/>
      <c r="Z625" s="402"/>
    </row>
    <row r="626" spans="1:26" ht="12.75" customHeight="1">
      <c r="A626" s="402"/>
      <c r="B626" s="402"/>
      <c r="C626" s="402"/>
      <c r="D626" s="402"/>
      <c r="E626" s="402"/>
      <c r="F626" s="402"/>
      <c r="G626" s="402"/>
      <c r="H626" s="402"/>
      <c r="I626" s="402"/>
      <c r="J626" s="402"/>
      <c r="K626" s="402"/>
      <c r="L626" s="402"/>
      <c r="M626" s="402"/>
      <c r="N626" s="402"/>
      <c r="O626" s="402"/>
      <c r="P626" s="402"/>
      <c r="Q626" s="402"/>
      <c r="R626" s="402"/>
      <c r="S626" s="402"/>
      <c r="T626" s="402"/>
      <c r="U626" s="402"/>
      <c r="V626" s="402"/>
      <c r="W626" s="402"/>
      <c r="X626" s="402"/>
      <c r="Y626" s="402"/>
      <c r="Z626" s="402"/>
    </row>
    <row r="627" spans="1:26" ht="12.75" customHeight="1">
      <c r="A627" s="402"/>
      <c r="B627" s="402"/>
      <c r="C627" s="402"/>
      <c r="D627" s="402"/>
      <c r="E627" s="402"/>
      <c r="F627" s="402"/>
      <c r="G627" s="402"/>
      <c r="H627" s="402"/>
      <c r="I627" s="402"/>
      <c r="J627" s="402"/>
      <c r="K627" s="402"/>
      <c r="L627" s="402"/>
      <c r="M627" s="402"/>
      <c r="N627" s="402"/>
      <c r="O627" s="402"/>
      <c r="P627" s="402"/>
      <c r="Q627" s="402"/>
      <c r="R627" s="402"/>
      <c r="S627" s="402"/>
      <c r="T627" s="402"/>
      <c r="U627" s="402"/>
      <c r="V627" s="402"/>
      <c r="W627" s="402"/>
      <c r="X627" s="402"/>
      <c r="Y627" s="402"/>
      <c r="Z627" s="402"/>
    </row>
    <row r="628" spans="1:26" ht="12.75" customHeight="1">
      <c r="A628" s="402"/>
      <c r="B628" s="402"/>
      <c r="C628" s="402"/>
      <c r="D628" s="402"/>
      <c r="E628" s="402"/>
      <c r="F628" s="402"/>
      <c r="G628" s="402"/>
      <c r="H628" s="402"/>
      <c r="I628" s="402"/>
      <c r="J628" s="402"/>
      <c r="K628" s="402"/>
      <c r="L628" s="402"/>
      <c r="M628" s="402"/>
      <c r="N628" s="402"/>
      <c r="O628" s="402"/>
      <c r="P628" s="402"/>
      <c r="Q628" s="402"/>
      <c r="R628" s="402"/>
      <c r="S628" s="402"/>
      <c r="T628" s="402"/>
      <c r="U628" s="402"/>
      <c r="V628" s="402"/>
      <c r="W628" s="402"/>
      <c r="X628" s="402"/>
      <c r="Y628" s="402"/>
      <c r="Z628" s="402"/>
    </row>
    <row r="629" spans="1:26" ht="12.75" customHeight="1">
      <c r="A629" s="402"/>
      <c r="B629" s="402"/>
      <c r="C629" s="402"/>
      <c r="D629" s="402"/>
      <c r="E629" s="402"/>
      <c r="F629" s="402"/>
      <c r="G629" s="402"/>
      <c r="H629" s="402"/>
      <c r="I629" s="402"/>
      <c r="J629" s="402"/>
      <c r="K629" s="402"/>
      <c r="L629" s="402"/>
      <c r="M629" s="402"/>
      <c r="N629" s="402"/>
      <c r="O629" s="402"/>
      <c r="P629" s="402"/>
      <c r="Q629" s="402"/>
      <c r="R629" s="402"/>
      <c r="S629" s="402"/>
      <c r="T629" s="402"/>
      <c r="U629" s="402"/>
      <c r="V629" s="402"/>
      <c r="W629" s="402"/>
      <c r="X629" s="402"/>
      <c r="Y629" s="402"/>
      <c r="Z629" s="402"/>
    </row>
    <row r="630" spans="1:26" ht="12.75" customHeight="1">
      <c r="A630" s="402"/>
      <c r="B630" s="402"/>
      <c r="C630" s="402"/>
      <c r="D630" s="402"/>
      <c r="E630" s="402"/>
      <c r="F630" s="402"/>
      <c r="G630" s="402"/>
      <c r="H630" s="402"/>
      <c r="I630" s="402"/>
      <c r="J630" s="402"/>
      <c r="K630" s="402"/>
      <c r="L630" s="402"/>
      <c r="M630" s="402"/>
      <c r="N630" s="402"/>
      <c r="O630" s="402"/>
      <c r="P630" s="402"/>
      <c r="Q630" s="402"/>
      <c r="R630" s="402"/>
      <c r="S630" s="402"/>
      <c r="T630" s="402"/>
      <c r="U630" s="402"/>
      <c r="V630" s="402"/>
      <c r="W630" s="402"/>
      <c r="X630" s="402"/>
      <c r="Y630" s="402"/>
      <c r="Z630" s="402"/>
    </row>
    <row r="631" spans="1:26" ht="12.75" customHeight="1">
      <c r="A631" s="402"/>
      <c r="B631" s="402"/>
      <c r="C631" s="402"/>
      <c r="D631" s="402"/>
      <c r="E631" s="402"/>
      <c r="F631" s="402"/>
      <c r="G631" s="402"/>
      <c r="H631" s="402"/>
      <c r="I631" s="402"/>
      <c r="J631" s="402"/>
      <c r="K631" s="402"/>
      <c r="L631" s="402"/>
      <c r="M631" s="402"/>
      <c r="N631" s="402"/>
      <c r="O631" s="402"/>
      <c r="P631" s="402"/>
      <c r="Q631" s="402"/>
      <c r="R631" s="402"/>
      <c r="S631" s="402"/>
      <c r="T631" s="402"/>
      <c r="U631" s="402"/>
      <c r="V631" s="402"/>
      <c r="W631" s="402"/>
      <c r="X631" s="402"/>
      <c r="Y631" s="402"/>
      <c r="Z631" s="402"/>
    </row>
    <row r="632" spans="1:26" ht="12.75" customHeight="1">
      <c r="A632" s="402"/>
      <c r="B632" s="402"/>
      <c r="C632" s="402"/>
      <c r="D632" s="402"/>
      <c r="E632" s="402"/>
      <c r="F632" s="402"/>
      <c r="G632" s="402"/>
      <c r="H632" s="402"/>
      <c r="I632" s="402"/>
      <c r="J632" s="402"/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  <c r="Y632" s="402"/>
      <c r="Z632" s="402"/>
    </row>
    <row r="633" spans="1:26" ht="12.75" customHeight="1">
      <c r="A633" s="402"/>
      <c r="B633" s="402"/>
      <c r="C633" s="402"/>
      <c r="D633" s="402"/>
      <c r="E633" s="402"/>
      <c r="F633" s="402"/>
      <c r="G633" s="402"/>
      <c r="H633" s="402"/>
      <c r="I633" s="402"/>
      <c r="J633" s="402"/>
      <c r="K633" s="402"/>
      <c r="L633" s="402"/>
      <c r="M633" s="402"/>
      <c r="N633" s="402"/>
      <c r="O633" s="402"/>
      <c r="P633" s="402"/>
      <c r="Q633" s="402"/>
      <c r="R633" s="402"/>
      <c r="S633" s="402"/>
      <c r="T633" s="402"/>
      <c r="U633" s="402"/>
      <c r="V633" s="402"/>
      <c r="W633" s="402"/>
      <c r="X633" s="402"/>
      <c r="Y633" s="402"/>
      <c r="Z633" s="402"/>
    </row>
    <row r="634" spans="1:26" ht="12.75" customHeight="1">
      <c r="A634" s="402"/>
      <c r="B634" s="402"/>
      <c r="C634" s="402"/>
      <c r="D634" s="402"/>
      <c r="E634" s="402"/>
      <c r="F634" s="402"/>
      <c r="G634" s="402"/>
      <c r="H634" s="402"/>
      <c r="I634" s="402"/>
      <c r="J634" s="402"/>
      <c r="K634" s="402"/>
      <c r="L634" s="402"/>
      <c r="M634" s="402"/>
      <c r="N634" s="402"/>
      <c r="O634" s="402"/>
      <c r="P634" s="402"/>
      <c r="Q634" s="402"/>
      <c r="R634" s="402"/>
      <c r="S634" s="402"/>
      <c r="T634" s="402"/>
      <c r="U634" s="402"/>
      <c r="V634" s="402"/>
      <c r="W634" s="402"/>
      <c r="X634" s="402"/>
      <c r="Y634" s="402"/>
      <c r="Z634" s="402"/>
    </row>
    <row r="635" spans="1:26" ht="12.75" customHeight="1">
      <c r="A635" s="402"/>
      <c r="B635" s="402"/>
      <c r="C635" s="402"/>
      <c r="D635" s="402"/>
      <c r="E635" s="402"/>
      <c r="F635" s="402"/>
      <c r="G635" s="402"/>
      <c r="H635" s="402"/>
      <c r="I635" s="402"/>
      <c r="J635" s="402"/>
      <c r="K635" s="402"/>
      <c r="L635" s="402"/>
      <c r="M635" s="402"/>
      <c r="N635" s="402"/>
      <c r="O635" s="402"/>
      <c r="P635" s="402"/>
      <c r="Q635" s="402"/>
      <c r="R635" s="402"/>
      <c r="S635" s="402"/>
      <c r="T635" s="402"/>
      <c r="U635" s="402"/>
      <c r="V635" s="402"/>
      <c r="W635" s="402"/>
      <c r="X635" s="402"/>
      <c r="Y635" s="402"/>
      <c r="Z635" s="402"/>
    </row>
    <row r="636" spans="1:26" ht="12.75" customHeight="1">
      <c r="A636" s="402"/>
      <c r="B636" s="402"/>
      <c r="C636" s="402"/>
      <c r="D636" s="402"/>
      <c r="E636" s="402"/>
      <c r="F636" s="402"/>
      <c r="G636" s="402"/>
      <c r="H636" s="402"/>
      <c r="I636" s="402"/>
      <c r="J636" s="402"/>
      <c r="K636" s="402"/>
      <c r="L636" s="402"/>
      <c r="M636" s="402"/>
      <c r="N636" s="402"/>
      <c r="O636" s="402"/>
      <c r="P636" s="402"/>
      <c r="Q636" s="402"/>
      <c r="R636" s="402"/>
      <c r="S636" s="402"/>
      <c r="T636" s="402"/>
      <c r="U636" s="402"/>
      <c r="V636" s="402"/>
      <c r="W636" s="402"/>
      <c r="X636" s="402"/>
      <c r="Y636" s="402"/>
      <c r="Z636" s="402"/>
    </row>
    <row r="637" spans="1:26" ht="12.75" customHeight="1">
      <c r="A637" s="402"/>
      <c r="B637" s="402"/>
      <c r="C637" s="402"/>
      <c r="D637" s="402"/>
      <c r="E637" s="402"/>
      <c r="F637" s="402"/>
      <c r="G637" s="402"/>
      <c r="H637" s="402"/>
      <c r="I637" s="402"/>
      <c r="J637" s="402"/>
      <c r="K637" s="402"/>
      <c r="L637" s="402"/>
      <c r="M637" s="402"/>
      <c r="N637" s="402"/>
      <c r="O637" s="402"/>
      <c r="P637" s="402"/>
      <c r="Q637" s="402"/>
      <c r="R637" s="402"/>
      <c r="S637" s="402"/>
      <c r="T637" s="402"/>
      <c r="U637" s="402"/>
      <c r="V637" s="402"/>
      <c r="W637" s="402"/>
      <c r="X637" s="402"/>
      <c r="Y637" s="402"/>
      <c r="Z637" s="402"/>
    </row>
    <row r="638" spans="1:26" ht="12.75" customHeight="1">
      <c r="A638" s="402"/>
      <c r="B638" s="402"/>
      <c r="C638" s="402"/>
      <c r="D638" s="402"/>
      <c r="E638" s="402"/>
      <c r="F638" s="402"/>
      <c r="G638" s="402"/>
      <c r="H638" s="402"/>
      <c r="I638" s="402"/>
      <c r="J638" s="402"/>
      <c r="K638" s="402"/>
      <c r="L638" s="402"/>
      <c r="M638" s="402"/>
      <c r="N638" s="402"/>
      <c r="O638" s="402"/>
      <c r="P638" s="402"/>
      <c r="Q638" s="402"/>
      <c r="R638" s="402"/>
      <c r="S638" s="402"/>
      <c r="T638" s="402"/>
      <c r="U638" s="402"/>
      <c r="V638" s="402"/>
      <c r="W638" s="402"/>
      <c r="X638" s="402"/>
      <c r="Y638" s="402"/>
      <c r="Z638" s="402"/>
    </row>
    <row r="639" spans="1:26" ht="12.75" customHeight="1">
      <c r="A639" s="402"/>
      <c r="B639" s="402"/>
      <c r="C639" s="402"/>
      <c r="D639" s="402"/>
      <c r="E639" s="402"/>
      <c r="F639" s="402"/>
      <c r="G639" s="402"/>
      <c r="H639" s="402"/>
      <c r="I639" s="402"/>
      <c r="J639" s="402"/>
      <c r="K639" s="402"/>
      <c r="L639" s="402"/>
      <c r="M639" s="402"/>
      <c r="N639" s="402"/>
      <c r="O639" s="402"/>
      <c r="P639" s="402"/>
      <c r="Q639" s="402"/>
      <c r="R639" s="402"/>
      <c r="S639" s="402"/>
      <c r="T639" s="402"/>
      <c r="U639" s="402"/>
      <c r="V639" s="402"/>
      <c r="W639" s="402"/>
      <c r="X639" s="402"/>
      <c r="Y639" s="402"/>
      <c r="Z639" s="402"/>
    </row>
    <row r="640" spans="1:26" ht="12.75" customHeight="1">
      <c r="A640" s="402"/>
      <c r="B640" s="402"/>
      <c r="C640" s="402"/>
      <c r="D640" s="402"/>
      <c r="E640" s="402"/>
      <c r="F640" s="402"/>
      <c r="G640" s="402"/>
      <c r="H640" s="402"/>
      <c r="I640" s="402"/>
      <c r="J640" s="402"/>
      <c r="K640" s="402"/>
      <c r="L640" s="402"/>
      <c r="M640" s="402"/>
      <c r="N640" s="402"/>
      <c r="O640" s="402"/>
      <c r="P640" s="402"/>
      <c r="Q640" s="402"/>
      <c r="R640" s="402"/>
      <c r="S640" s="402"/>
      <c r="T640" s="402"/>
      <c r="U640" s="402"/>
      <c r="V640" s="402"/>
      <c r="W640" s="402"/>
      <c r="X640" s="402"/>
      <c r="Y640" s="402"/>
      <c r="Z640" s="402"/>
    </row>
    <row r="641" spans="1:26" ht="12.75" customHeight="1">
      <c r="A641" s="402"/>
      <c r="B641" s="402"/>
      <c r="C641" s="402"/>
      <c r="D641" s="402"/>
      <c r="E641" s="402"/>
      <c r="F641" s="402"/>
      <c r="G641" s="402"/>
      <c r="H641" s="402"/>
      <c r="I641" s="402"/>
      <c r="J641" s="402"/>
      <c r="K641" s="402"/>
      <c r="L641" s="402"/>
      <c r="M641" s="402"/>
      <c r="N641" s="402"/>
      <c r="O641" s="402"/>
      <c r="P641" s="402"/>
      <c r="Q641" s="402"/>
      <c r="R641" s="402"/>
      <c r="S641" s="402"/>
      <c r="T641" s="402"/>
      <c r="U641" s="402"/>
      <c r="V641" s="402"/>
      <c r="W641" s="402"/>
      <c r="X641" s="402"/>
      <c r="Y641" s="402"/>
      <c r="Z641" s="402"/>
    </row>
    <row r="642" spans="1:26" ht="12.75" customHeight="1">
      <c r="A642" s="402"/>
      <c r="B642" s="402"/>
      <c r="C642" s="402"/>
      <c r="D642" s="402"/>
      <c r="E642" s="402"/>
      <c r="F642" s="402"/>
      <c r="G642" s="402"/>
      <c r="H642" s="402"/>
      <c r="I642" s="402"/>
      <c r="J642" s="402"/>
      <c r="K642" s="402"/>
      <c r="L642" s="402"/>
      <c r="M642" s="402"/>
      <c r="N642" s="402"/>
      <c r="O642" s="402"/>
      <c r="P642" s="402"/>
      <c r="Q642" s="402"/>
      <c r="R642" s="402"/>
      <c r="S642" s="402"/>
      <c r="T642" s="402"/>
      <c r="U642" s="402"/>
      <c r="V642" s="402"/>
      <c r="W642" s="402"/>
      <c r="X642" s="402"/>
      <c r="Y642" s="402"/>
      <c r="Z642" s="402"/>
    </row>
    <row r="643" spans="1:26" ht="12.75" customHeight="1">
      <c r="A643" s="402"/>
      <c r="B643" s="402"/>
      <c r="C643" s="402"/>
      <c r="D643" s="402"/>
      <c r="E643" s="402"/>
      <c r="F643" s="402"/>
      <c r="G643" s="402"/>
      <c r="H643" s="402"/>
      <c r="I643" s="402"/>
      <c r="J643" s="402"/>
      <c r="K643" s="402"/>
      <c r="L643" s="402"/>
      <c r="M643" s="402"/>
      <c r="N643" s="402"/>
      <c r="O643" s="402"/>
      <c r="P643" s="402"/>
      <c r="Q643" s="402"/>
      <c r="R643" s="402"/>
      <c r="S643" s="402"/>
      <c r="T643" s="402"/>
      <c r="U643" s="402"/>
      <c r="V643" s="402"/>
      <c r="W643" s="402"/>
      <c r="X643" s="402"/>
      <c r="Y643" s="402"/>
      <c r="Z643" s="402"/>
    </row>
    <row r="644" spans="1:26" ht="12.75" customHeight="1">
      <c r="A644" s="402"/>
      <c r="B644" s="402"/>
      <c r="C644" s="402"/>
      <c r="D644" s="402"/>
      <c r="E644" s="402"/>
      <c r="F644" s="402"/>
      <c r="G644" s="402"/>
      <c r="H644" s="402"/>
      <c r="I644" s="402"/>
      <c r="J644" s="402"/>
      <c r="K644" s="402"/>
      <c r="L644" s="402"/>
      <c r="M644" s="402"/>
      <c r="N644" s="402"/>
      <c r="O644" s="402"/>
      <c r="P644" s="402"/>
      <c r="Q644" s="402"/>
      <c r="R644" s="402"/>
      <c r="S644" s="402"/>
      <c r="T644" s="402"/>
      <c r="U644" s="402"/>
      <c r="V644" s="402"/>
      <c r="W644" s="402"/>
      <c r="X644" s="402"/>
      <c r="Y644" s="402"/>
      <c r="Z644" s="402"/>
    </row>
    <row r="645" spans="1:26" ht="12.75" customHeight="1">
      <c r="A645" s="402"/>
      <c r="B645" s="402"/>
      <c r="C645" s="402"/>
      <c r="D645" s="402"/>
      <c r="E645" s="402"/>
      <c r="F645" s="402"/>
      <c r="G645" s="402"/>
      <c r="H645" s="402"/>
      <c r="I645" s="402"/>
      <c r="J645" s="402"/>
      <c r="K645" s="402"/>
      <c r="L645" s="402"/>
      <c r="M645" s="402"/>
      <c r="N645" s="402"/>
      <c r="O645" s="402"/>
      <c r="P645" s="402"/>
      <c r="Q645" s="402"/>
      <c r="R645" s="402"/>
      <c r="S645" s="402"/>
      <c r="T645" s="402"/>
      <c r="U645" s="402"/>
      <c r="V645" s="402"/>
      <c r="W645" s="402"/>
      <c r="X645" s="402"/>
      <c r="Y645" s="402"/>
      <c r="Z645" s="402"/>
    </row>
    <row r="646" spans="1:26" ht="12.75" customHeight="1">
      <c r="A646" s="402"/>
      <c r="B646" s="402"/>
      <c r="C646" s="402"/>
      <c r="D646" s="402"/>
      <c r="E646" s="402"/>
      <c r="F646" s="402"/>
      <c r="G646" s="402"/>
      <c r="H646" s="402"/>
      <c r="I646" s="402"/>
      <c r="J646" s="402"/>
      <c r="K646" s="402"/>
      <c r="L646" s="402"/>
      <c r="M646" s="402"/>
      <c r="N646" s="402"/>
      <c r="O646" s="402"/>
      <c r="P646" s="402"/>
      <c r="Q646" s="402"/>
      <c r="R646" s="402"/>
      <c r="S646" s="402"/>
      <c r="T646" s="402"/>
      <c r="U646" s="402"/>
      <c r="V646" s="402"/>
      <c r="W646" s="402"/>
      <c r="X646" s="402"/>
      <c r="Y646" s="402"/>
      <c r="Z646" s="402"/>
    </row>
    <row r="647" spans="1:26" ht="12.75" customHeight="1">
      <c r="A647" s="402"/>
      <c r="B647" s="402"/>
      <c r="C647" s="402"/>
      <c r="D647" s="402"/>
      <c r="E647" s="402"/>
      <c r="F647" s="402"/>
      <c r="G647" s="402"/>
      <c r="H647" s="402"/>
      <c r="I647" s="402"/>
      <c r="J647" s="402"/>
      <c r="K647" s="402"/>
      <c r="L647" s="402"/>
      <c r="M647" s="402"/>
      <c r="N647" s="402"/>
      <c r="O647" s="402"/>
      <c r="P647" s="402"/>
      <c r="Q647" s="402"/>
      <c r="R647" s="402"/>
      <c r="S647" s="402"/>
      <c r="T647" s="402"/>
      <c r="U647" s="402"/>
      <c r="V647" s="402"/>
      <c r="W647" s="402"/>
      <c r="X647" s="402"/>
      <c r="Y647" s="402"/>
      <c r="Z647" s="402"/>
    </row>
    <row r="648" spans="1:26" ht="12.75" customHeight="1">
      <c r="A648" s="402"/>
      <c r="B648" s="402"/>
      <c r="C648" s="402"/>
      <c r="D648" s="402"/>
      <c r="E648" s="402"/>
      <c r="F648" s="402"/>
      <c r="G648" s="402"/>
      <c r="H648" s="402"/>
      <c r="I648" s="402"/>
      <c r="J648" s="402"/>
      <c r="K648" s="402"/>
      <c r="L648" s="402"/>
      <c r="M648" s="402"/>
      <c r="N648" s="402"/>
      <c r="O648" s="402"/>
      <c r="P648" s="402"/>
      <c r="Q648" s="402"/>
      <c r="R648" s="402"/>
      <c r="S648" s="402"/>
      <c r="T648" s="402"/>
      <c r="U648" s="402"/>
      <c r="V648" s="402"/>
      <c r="W648" s="402"/>
      <c r="X648" s="402"/>
      <c r="Y648" s="402"/>
      <c r="Z648" s="402"/>
    </row>
    <row r="649" spans="1:26" ht="12.75" customHeight="1">
      <c r="A649" s="402"/>
      <c r="B649" s="402"/>
      <c r="C649" s="402"/>
      <c r="D649" s="402"/>
      <c r="E649" s="402"/>
      <c r="F649" s="402"/>
      <c r="G649" s="402"/>
      <c r="H649" s="402"/>
      <c r="I649" s="402"/>
      <c r="J649" s="402"/>
      <c r="K649" s="402"/>
      <c r="L649" s="402"/>
      <c r="M649" s="402"/>
      <c r="N649" s="402"/>
      <c r="O649" s="402"/>
      <c r="P649" s="402"/>
      <c r="Q649" s="402"/>
      <c r="R649" s="402"/>
      <c r="S649" s="402"/>
      <c r="T649" s="402"/>
      <c r="U649" s="402"/>
      <c r="V649" s="402"/>
      <c r="W649" s="402"/>
      <c r="X649" s="402"/>
      <c r="Y649" s="402"/>
      <c r="Z649" s="402"/>
    </row>
    <row r="650" spans="1:26" ht="12.75" customHeight="1">
      <c r="A650" s="402"/>
      <c r="B650" s="402"/>
      <c r="C650" s="402"/>
      <c r="D650" s="402"/>
      <c r="E650" s="402"/>
      <c r="F650" s="402"/>
      <c r="G650" s="402"/>
      <c r="H650" s="402"/>
      <c r="I650" s="402"/>
      <c r="J650" s="402"/>
      <c r="K650" s="402"/>
      <c r="L650" s="402"/>
      <c r="M650" s="402"/>
      <c r="N650" s="402"/>
      <c r="O650" s="402"/>
      <c r="P650" s="402"/>
      <c r="Q650" s="402"/>
      <c r="R650" s="402"/>
      <c r="S650" s="402"/>
      <c r="T650" s="402"/>
      <c r="U650" s="402"/>
      <c r="V650" s="402"/>
      <c r="W650" s="402"/>
      <c r="X650" s="402"/>
      <c r="Y650" s="402"/>
      <c r="Z650" s="402"/>
    </row>
    <row r="651" spans="1:26" ht="12.75" customHeight="1">
      <c r="A651" s="402"/>
      <c r="B651" s="402"/>
      <c r="C651" s="402"/>
      <c r="D651" s="402"/>
      <c r="E651" s="402"/>
      <c r="F651" s="402"/>
      <c r="G651" s="402"/>
      <c r="H651" s="402"/>
      <c r="I651" s="402"/>
      <c r="J651" s="402"/>
      <c r="K651" s="402"/>
      <c r="L651" s="402"/>
      <c r="M651" s="402"/>
      <c r="N651" s="402"/>
      <c r="O651" s="402"/>
      <c r="P651" s="402"/>
      <c r="Q651" s="402"/>
      <c r="R651" s="402"/>
      <c r="S651" s="402"/>
      <c r="T651" s="402"/>
      <c r="U651" s="402"/>
      <c r="V651" s="402"/>
      <c r="W651" s="402"/>
      <c r="X651" s="402"/>
      <c r="Y651" s="402"/>
      <c r="Z651" s="402"/>
    </row>
    <row r="652" spans="1:26" ht="12.75" customHeight="1">
      <c r="A652" s="402"/>
      <c r="B652" s="402"/>
      <c r="C652" s="402"/>
      <c r="D652" s="402"/>
      <c r="E652" s="402"/>
      <c r="F652" s="402"/>
      <c r="G652" s="402"/>
      <c r="H652" s="402"/>
      <c r="I652" s="402"/>
      <c r="J652" s="402"/>
      <c r="K652" s="402"/>
      <c r="L652" s="402"/>
      <c r="M652" s="402"/>
      <c r="N652" s="402"/>
      <c r="O652" s="402"/>
      <c r="P652" s="402"/>
      <c r="Q652" s="402"/>
      <c r="R652" s="402"/>
      <c r="S652" s="402"/>
      <c r="T652" s="402"/>
      <c r="U652" s="402"/>
      <c r="V652" s="402"/>
      <c r="W652" s="402"/>
      <c r="X652" s="402"/>
      <c r="Y652" s="402"/>
      <c r="Z652" s="402"/>
    </row>
    <row r="653" spans="1:26" ht="12.75" customHeight="1">
      <c r="A653" s="402"/>
      <c r="B653" s="402"/>
      <c r="C653" s="402"/>
      <c r="D653" s="402"/>
      <c r="E653" s="402"/>
      <c r="F653" s="402"/>
      <c r="G653" s="402"/>
      <c r="H653" s="402"/>
      <c r="I653" s="402"/>
      <c r="J653" s="402"/>
      <c r="K653" s="402"/>
      <c r="L653" s="402"/>
      <c r="M653" s="402"/>
      <c r="N653" s="402"/>
      <c r="O653" s="402"/>
      <c r="P653" s="402"/>
      <c r="Q653" s="402"/>
      <c r="R653" s="402"/>
      <c r="S653" s="402"/>
      <c r="T653" s="402"/>
      <c r="U653" s="402"/>
      <c r="V653" s="402"/>
      <c r="W653" s="402"/>
      <c r="X653" s="402"/>
      <c r="Y653" s="402"/>
      <c r="Z653" s="402"/>
    </row>
    <row r="654" spans="1:26" ht="12.75" customHeight="1">
      <c r="A654" s="402"/>
      <c r="B654" s="402"/>
      <c r="C654" s="402"/>
      <c r="D654" s="402"/>
      <c r="E654" s="402"/>
      <c r="F654" s="402"/>
      <c r="G654" s="402"/>
      <c r="H654" s="402"/>
      <c r="I654" s="402"/>
      <c r="J654" s="402"/>
      <c r="K654" s="402"/>
      <c r="L654" s="402"/>
      <c r="M654" s="402"/>
      <c r="N654" s="402"/>
      <c r="O654" s="402"/>
      <c r="P654" s="402"/>
      <c r="Q654" s="402"/>
      <c r="R654" s="402"/>
      <c r="S654" s="402"/>
      <c r="T654" s="402"/>
      <c r="U654" s="402"/>
      <c r="V654" s="402"/>
      <c r="W654" s="402"/>
      <c r="X654" s="402"/>
      <c r="Y654" s="402"/>
      <c r="Z654" s="402"/>
    </row>
    <row r="655" spans="1:26" ht="12.75" customHeight="1">
      <c r="A655" s="402"/>
      <c r="B655" s="402"/>
      <c r="C655" s="402"/>
      <c r="D655" s="402"/>
      <c r="E655" s="402"/>
      <c r="F655" s="402"/>
      <c r="G655" s="402"/>
      <c r="H655" s="402"/>
      <c r="I655" s="402"/>
      <c r="J655" s="402"/>
      <c r="K655" s="402"/>
      <c r="L655" s="402"/>
      <c r="M655" s="402"/>
      <c r="N655" s="402"/>
      <c r="O655" s="402"/>
      <c r="P655" s="402"/>
      <c r="Q655" s="402"/>
      <c r="R655" s="402"/>
      <c r="S655" s="402"/>
      <c r="T655" s="402"/>
      <c r="U655" s="402"/>
      <c r="V655" s="402"/>
      <c r="W655" s="402"/>
      <c r="X655" s="402"/>
      <c r="Y655" s="402"/>
      <c r="Z655" s="402"/>
    </row>
    <row r="656" spans="1:26" ht="12.75" customHeight="1">
      <c r="A656" s="402"/>
      <c r="B656" s="402"/>
      <c r="C656" s="402"/>
      <c r="D656" s="402"/>
      <c r="E656" s="402"/>
      <c r="F656" s="402"/>
      <c r="G656" s="402"/>
      <c r="H656" s="402"/>
      <c r="I656" s="402"/>
      <c r="J656" s="402"/>
      <c r="K656" s="402"/>
      <c r="L656" s="402"/>
      <c r="M656" s="402"/>
      <c r="N656" s="402"/>
      <c r="O656" s="402"/>
      <c r="P656" s="402"/>
      <c r="Q656" s="402"/>
      <c r="R656" s="402"/>
      <c r="S656" s="402"/>
      <c r="T656" s="402"/>
      <c r="U656" s="402"/>
      <c r="V656" s="402"/>
      <c r="W656" s="402"/>
      <c r="X656" s="402"/>
      <c r="Y656" s="402"/>
      <c r="Z656" s="402"/>
    </row>
    <row r="657" spans="1:26" ht="12.75" customHeight="1">
      <c r="A657" s="402"/>
      <c r="B657" s="402"/>
      <c r="C657" s="402"/>
      <c r="D657" s="402"/>
      <c r="E657" s="402"/>
      <c r="F657" s="402"/>
      <c r="G657" s="402"/>
      <c r="H657" s="402"/>
      <c r="I657" s="402"/>
      <c r="J657" s="402"/>
      <c r="K657" s="402"/>
      <c r="L657" s="402"/>
      <c r="M657" s="402"/>
      <c r="N657" s="402"/>
      <c r="O657" s="402"/>
      <c r="P657" s="402"/>
      <c r="Q657" s="402"/>
      <c r="R657" s="402"/>
      <c r="S657" s="402"/>
      <c r="T657" s="402"/>
      <c r="U657" s="402"/>
      <c r="V657" s="402"/>
      <c r="W657" s="402"/>
      <c r="X657" s="402"/>
      <c r="Y657" s="402"/>
      <c r="Z657" s="402"/>
    </row>
    <row r="658" spans="1:26" ht="12.75" customHeight="1">
      <c r="A658" s="402"/>
      <c r="B658" s="402"/>
      <c r="C658" s="402"/>
      <c r="D658" s="402"/>
      <c r="E658" s="402"/>
      <c r="F658" s="402"/>
      <c r="G658" s="402"/>
      <c r="H658" s="402"/>
      <c r="I658" s="402"/>
      <c r="J658" s="402"/>
      <c r="K658" s="402"/>
      <c r="L658" s="402"/>
      <c r="M658" s="402"/>
      <c r="N658" s="402"/>
      <c r="O658" s="402"/>
      <c r="P658" s="402"/>
      <c r="Q658" s="402"/>
      <c r="R658" s="402"/>
      <c r="S658" s="402"/>
      <c r="T658" s="402"/>
      <c r="U658" s="402"/>
      <c r="V658" s="402"/>
      <c r="W658" s="402"/>
      <c r="X658" s="402"/>
      <c r="Y658" s="402"/>
      <c r="Z658" s="402"/>
    </row>
    <row r="659" spans="1:26" ht="12.75" customHeight="1">
      <c r="A659" s="402"/>
      <c r="B659" s="402"/>
      <c r="C659" s="402"/>
      <c r="D659" s="402"/>
      <c r="E659" s="402"/>
      <c r="F659" s="402"/>
      <c r="G659" s="402"/>
      <c r="H659" s="402"/>
      <c r="I659" s="402"/>
      <c r="J659" s="402"/>
      <c r="K659" s="402"/>
      <c r="L659" s="402"/>
      <c r="M659" s="402"/>
      <c r="N659" s="402"/>
      <c r="O659" s="402"/>
      <c r="P659" s="402"/>
      <c r="Q659" s="402"/>
      <c r="R659" s="402"/>
      <c r="S659" s="402"/>
      <c r="T659" s="402"/>
      <c r="U659" s="402"/>
      <c r="V659" s="402"/>
      <c r="W659" s="402"/>
      <c r="X659" s="402"/>
      <c r="Y659" s="402"/>
      <c r="Z659" s="402"/>
    </row>
    <row r="660" spans="1:26" ht="12.75" customHeight="1">
      <c r="A660" s="402"/>
      <c r="B660" s="402"/>
      <c r="C660" s="402"/>
      <c r="D660" s="402"/>
      <c r="E660" s="402"/>
      <c r="F660" s="402"/>
      <c r="G660" s="402"/>
      <c r="H660" s="402"/>
      <c r="I660" s="402"/>
      <c r="J660" s="402"/>
      <c r="K660" s="402"/>
      <c r="L660" s="402"/>
      <c r="M660" s="402"/>
      <c r="N660" s="402"/>
      <c r="O660" s="402"/>
      <c r="P660" s="402"/>
      <c r="Q660" s="402"/>
      <c r="R660" s="402"/>
      <c r="S660" s="402"/>
      <c r="T660" s="402"/>
      <c r="U660" s="402"/>
      <c r="V660" s="402"/>
      <c r="W660" s="402"/>
      <c r="X660" s="402"/>
      <c r="Y660" s="402"/>
      <c r="Z660" s="402"/>
    </row>
    <row r="661" spans="1:26" ht="12.75" customHeight="1">
      <c r="A661" s="402"/>
      <c r="B661" s="402"/>
      <c r="C661" s="402"/>
      <c r="D661" s="402"/>
      <c r="E661" s="402"/>
      <c r="F661" s="402"/>
      <c r="G661" s="402"/>
      <c r="H661" s="402"/>
      <c r="I661" s="402"/>
      <c r="J661" s="402"/>
      <c r="K661" s="402"/>
      <c r="L661" s="402"/>
      <c r="M661" s="402"/>
      <c r="N661" s="402"/>
      <c r="O661" s="402"/>
      <c r="P661" s="402"/>
      <c r="Q661" s="402"/>
      <c r="R661" s="402"/>
      <c r="S661" s="402"/>
      <c r="T661" s="402"/>
      <c r="U661" s="402"/>
      <c r="V661" s="402"/>
      <c r="W661" s="402"/>
      <c r="X661" s="402"/>
      <c r="Y661" s="402"/>
      <c r="Z661" s="402"/>
    </row>
    <row r="662" spans="1:26" ht="12.75" customHeight="1">
      <c r="A662" s="402"/>
      <c r="B662" s="402"/>
      <c r="C662" s="402"/>
      <c r="D662" s="402"/>
      <c r="E662" s="402"/>
      <c r="F662" s="402"/>
      <c r="G662" s="402"/>
      <c r="H662" s="402"/>
      <c r="I662" s="402"/>
      <c r="J662" s="402"/>
      <c r="K662" s="402"/>
      <c r="L662" s="402"/>
      <c r="M662" s="402"/>
      <c r="N662" s="402"/>
      <c r="O662" s="402"/>
      <c r="P662" s="402"/>
      <c r="Q662" s="402"/>
      <c r="R662" s="402"/>
      <c r="S662" s="402"/>
      <c r="T662" s="402"/>
      <c r="U662" s="402"/>
      <c r="V662" s="402"/>
      <c r="W662" s="402"/>
      <c r="X662" s="402"/>
      <c r="Y662" s="402"/>
      <c r="Z662" s="402"/>
    </row>
    <row r="663" spans="1:26" ht="12.75" customHeight="1">
      <c r="A663" s="402"/>
      <c r="B663" s="402"/>
      <c r="C663" s="402"/>
      <c r="D663" s="402"/>
      <c r="E663" s="402"/>
      <c r="F663" s="402"/>
      <c r="G663" s="402"/>
      <c r="H663" s="402"/>
      <c r="I663" s="402"/>
      <c r="J663" s="402"/>
      <c r="K663" s="402"/>
      <c r="L663" s="402"/>
      <c r="M663" s="402"/>
      <c r="N663" s="402"/>
      <c r="O663" s="402"/>
      <c r="P663" s="402"/>
      <c r="Q663" s="402"/>
      <c r="R663" s="402"/>
      <c r="S663" s="402"/>
      <c r="T663" s="402"/>
      <c r="U663" s="402"/>
      <c r="V663" s="402"/>
      <c r="W663" s="402"/>
      <c r="X663" s="402"/>
      <c r="Y663" s="402"/>
      <c r="Z663" s="402"/>
    </row>
    <row r="664" spans="1:26" ht="12.75" customHeight="1">
      <c r="A664" s="402"/>
      <c r="B664" s="402"/>
      <c r="C664" s="402"/>
      <c r="D664" s="402"/>
      <c r="E664" s="402"/>
      <c r="F664" s="402"/>
      <c r="G664" s="402"/>
      <c r="H664" s="402"/>
      <c r="I664" s="402"/>
      <c r="J664" s="402"/>
      <c r="K664" s="402"/>
      <c r="L664" s="402"/>
      <c r="M664" s="402"/>
      <c r="N664" s="402"/>
      <c r="O664" s="402"/>
      <c r="P664" s="402"/>
      <c r="Q664" s="402"/>
      <c r="R664" s="402"/>
      <c r="S664" s="402"/>
      <c r="T664" s="402"/>
      <c r="U664" s="402"/>
      <c r="V664" s="402"/>
      <c r="W664" s="402"/>
      <c r="X664" s="402"/>
      <c r="Y664" s="402"/>
      <c r="Z664" s="402"/>
    </row>
    <row r="665" spans="1:26" ht="12.75" customHeight="1">
      <c r="A665" s="402"/>
      <c r="B665" s="402"/>
      <c r="C665" s="402"/>
      <c r="D665" s="402"/>
      <c r="E665" s="402"/>
      <c r="F665" s="402"/>
      <c r="G665" s="402"/>
      <c r="H665" s="402"/>
      <c r="I665" s="402"/>
      <c r="J665" s="402"/>
      <c r="K665" s="402"/>
      <c r="L665" s="402"/>
      <c r="M665" s="402"/>
      <c r="N665" s="402"/>
      <c r="O665" s="402"/>
      <c r="P665" s="402"/>
      <c r="Q665" s="402"/>
      <c r="R665" s="402"/>
      <c r="S665" s="402"/>
      <c r="T665" s="402"/>
      <c r="U665" s="402"/>
      <c r="V665" s="402"/>
      <c r="W665" s="402"/>
      <c r="X665" s="402"/>
      <c r="Y665" s="402"/>
      <c r="Z665" s="402"/>
    </row>
    <row r="666" spans="1:26" ht="12.75" customHeight="1">
      <c r="A666" s="402"/>
      <c r="B666" s="402"/>
      <c r="C666" s="402"/>
      <c r="D666" s="402"/>
      <c r="E666" s="402"/>
      <c r="F666" s="402"/>
      <c r="G666" s="402"/>
      <c r="H666" s="402"/>
      <c r="I666" s="402"/>
      <c r="J666" s="402"/>
      <c r="K666" s="402"/>
      <c r="L666" s="402"/>
      <c r="M666" s="402"/>
      <c r="N666" s="402"/>
      <c r="O666" s="402"/>
      <c r="P666" s="402"/>
      <c r="Q666" s="402"/>
      <c r="R666" s="402"/>
      <c r="S666" s="402"/>
      <c r="T666" s="402"/>
      <c r="U666" s="402"/>
      <c r="V666" s="402"/>
      <c r="W666" s="402"/>
      <c r="X666" s="402"/>
      <c r="Y666" s="402"/>
      <c r="Z666" s="402"/>
    </row>
    <row r="667" spans="1:26" ht="12.75" customHeight="1">
      <c r="A667" s="402"/>
      <c r="B667" s="402"/>
      <c r="C667" s="402"/>
      <c r="D667" s="402"/>
      <c r="E667" s="402"/>
      <c r="F667" s="402"/>
      <c r="G667" s="402"/>
      <c r="H667" s="402"/>
      <c r="I667" s="402"/>
      <c r="J667" s="402"/>
      <c r="K667" s="402"/>
      <c r="L667" s="402"/>
      <c r="M667" s="402"/>
      <c r="N667" s="402"/>
      <c r="O667" s="402"/>
      <c r="P667" s="402"/>
      <c r="Q667" s="402"/>
      <c r="R667" s="402"/>
      <c r="S667" s="402"/>
      <c r="T667" s="402"/>
      <c r="U667" s="402"/>
      <c r="V667" s="402"/>
      <c r="W667" s="402"/>
      <c r="X667" s="402"/>
      <c r="Y667" s="402"/>
      <c r="Z667" s="402"/>
    </row>
    <row r="668" spans="1:26" ht="12.75" customHeight="1">
      <c r="A668" s="402"/>
      <c r="B668" s="402"/>
      <c r="C668" s="402"/>
      <c r="D668" s="402"/>
      <c r="E668" s="402"/>
      <c r="F668" s="402"/>
      <c r="G668" s="402"/>
      <c r="H668" s="402"/>
      <c r="I668" s="402"/>
      <c r="J668" s="402"/>
      <c r="K668" s="402"/>
      <c r="L668" s="402"/>
      <c r="M668" s="402"/>
      <c r="N668" s="402"/>
      <c r="O668" s="402"/>
      <c r="P668" s="402"/>
      <c r="Q668" s="402"/>
      <c r="R668" s="402"/>
      <c r="S668" s="402"/>
      <c r="T668" s="402"/>
      <c r="U668" s="402"/>
      <c r="V668" s="402"/>
      <c r="W668" s="402"/>
      <c r="X668" s="402"/>
      <c r="Y668" s="402"/>
      <c r="Z668" s="402"/>
    </row>
    <row r="669" spans="1:26" ht="12.75" customHeight="1">
      <c r="A669" s="402"/>
      <c r="B669" s="402"/>
      <c r="C669" s="402"/>
      <c r="D669" s="402"/>
      <c r="E669" s="402"/>
      <c r="F669" s="402"/>
      <c r="G669" s="402"/>
      <c r="H669" s="402"/>
      <c r="I669" s="402"/>
      <c r="J669" s="402"/>
      <c r="K669" s="402"/>
      <c r="L669" s="402"/>
      <c r="M669" s="402"/>
      <c r="N669" s="402"/>
      <c r="O669" s="402"/>
      <c r="P669" s="402"/>
      <c r="Q669" s="402"/>
      <c r="R669" s="402"/>
      <c r="S669" s="402"/>
      <c r="T669" s="402"/>
      <c r="U669" s="402"/>
      <c r="V669" s="402"/>
      <c r="W669" s="402"/>
      <c r="X669" s="402"/>
      <c r="Y669" s="402"/>
      <c r="Z669" s="402"/>
    </row>
    <row r="670" spans="1:26" ht="12.75" customHeight="1">
      <c r="A670" s="402"/>
      <c r="B670" s="402"/>
      <c r="C670" s="402"/>
      <c r="D670" s="402"/>
      <c r="E670" s="402"/>
      <c r="F670" s="402"/>
      <c r="G670" s="402"/>
      <c r="H670" s="402"/>
      <c r="I670" s="402"/>
      <c r="J670" s="402"/>
      <c r="K670" s="402"/>
      <c r="L670" s="402"/>
      <c r="M670" s="402"/>
      <c r="N670" s="402"/>
      <c r="O670" s="402"/>
      <c r="P670" s="402"/>
      <c r="Q670" s="402"/>
      <c r="R670" s="402"/>
      <c r="S670" s="402"/>
      <c r="T670" s="402"/>
      <c r="U670" s="402"/>
      <c r="V670" s="402"/>
      <c r="W670" s="402"/>
      <c r="X670" s="402"/>
      <c r="Y670" s="402"/>
      <c r="Z670" s="402"/>
    </row>
    <row r="671" spans="1:26" ht="12.75" customHeight="1">
      <c r="A671" s="402"/>
      <c r="B671" s="402"/>
      <c r="C671" s="402"/>
      <c r="D671" s="402"/>
      <c r="E671" s="402"/>
      <c r="F671" s="402"/>
      <c r="G671" s="402"/>
      <c r="H671" s="402"/>
      <c r="I671" s="402"/>
      <c r="J671" s="402"/>
      <c r="K671" s="402"/>
      <c r="L671" s="402"/>
      <c r="M671" s="402"/>
      <c r="N671" s="402"/>
      <c r="O671" s="402"/>
      <c r="P671" s="402"/>
      <c r="Q671" s="402"/>
      <c r="R671" s="402"/>
      <c r="S671" s="402"/>
      <c r="T671" s="402"/>
      <c r="U671" s="402"/>
      <c r="V671" s="402"/>
      <c r="W671" s="402"/>
      <c r="X671" s="402"/>
      <c r="Y671" s="402"/>
      <c r="Z671" s="402"/>
    </row>
    <row r="672" spans="1:26" ht="12.75" customHeight="1">
      <c r="A672" s="402"/>
      <c r="B672" s="402"/>
      <c r="C672" s="402"/>
      <c r="D672" s="402"/>
      <c r="E672" s="402"/>
      <c r="F672" s="402"/>
      <c r="G672" s="402"/>
      <c r="H672" s="402"/>
      <c r="I672" s="402"/>
      <c r="J672" s="402"/>
      <c r="K672" s="402"/>
      <c r="L672" s="402"/>
      <c r="M672" s="402"/>
      <c r="N672" s="402"/>
      <c r="O672" s="402"/>
      <c r="P672" s="402"/>
      <c r="Q672" s="402"/>
      <c r="R672" s="402"/>
      <c r="S672" s="402"/>
      <c r="T672" s="402"/>
      <c r="U672" s="402"/>
      <c r="V672" s="402"/>
      <c r="W672" s="402"/>
      <c r="X672" s="402"/>
      <c r="Y672" s="402"/>
      <c r="Z672" s="402"/>
    </row>
    <row r="673" spans="1:26" ht="12.75" customHeight="1">
      <c r="A673" s="402"/>
      <c r="B673" s="402"/>
      <c r="C673" s="402"/>
      <c r="D673" s="402"/>
      <c r="E673" s="402"/>
      <c r="F673" s="402"/>
      <c r="G673" s="402"/>
      <c r="H673" s="402"/>
      <c r="I673" s="402"/>
      <c r="J673" s="402"/>
      <c r="K673" s="402"/>
      <c r="L673" s="402"/>
      <c r="M673" s="402"/>
      <c r="N673" s="402"/>
      <c r="O673" s="402"/>
      <c r="P673" s="402"/>
      <c r="Q673" s="402"/>
      <c r="R673" s="402"/>
      <c r="S673" s="402"/>
      <c r="T673" s="402"/>
      <c r="U673" s="402"/>
      <c r="V673" s="402"/>
      <c r="W673" s="402"/>
      <c r="X673" s="402"/>
      <c r="Y673" s="402"/>
      <c r="Z673" s="402"/>
    </row>
    <row r="674" spans="1:26" ht="12.75" customHeight="1">
      <c r="A674" s="402"/>
      <c r="B674" s="402"/>
      <c r="C674" s="402"/>
      <c r="D674" s="402"/>
      <c r="E674" s="402"/>
      <c r="F674" s="402"/>
      <c r="G674" s="402"/>
      <c r="H674" s="402"/>
      <c r="I674" s="402"/>
      <c r="J674" s="402"/>
      <c r="K674" s="402"/>
      <c r="L674" s="402"/>
      <c r="M674" s="402"/>
      <c r="N674" s="402"/>
      <c r="O674" s="402"/>
      <c r="P674" s="402"/>
      <c r="Q674" s="402"/>
      <c r="R674" s="402"/>
      <c r="S674" s="402"/>
      <c r="T674" s="402"/>
      <c r="U674" s="402"/>
      <c r="V674" s="402"/>
      <c r="W674" s="402"/>
      <c r="X674" s="402"/>
      <c r="Y674" s="402"/>
      <c r="Z674" s="402"/>
    </row>
    <row r="675" spans="1:26" ht="12.75" customHeight="1">
      <c r="A675" s="402"/>
      <c r="B675" s="402"/>
      <c r="C675" s="402"/>
      <c r="D675" s="402"/>
      <c r="E675" s="402"/>
      <c r="F675" s="402"/>
      <c r="G675" s="402"/>
      <c r="H675" s="402"/>
      <c r="I675" s="402"/>
      <c r="J675" s="402"/>
      <c r="K675" s="402"/>
      <c r="L675" s="402"/>
      <c r="M675" s="402"/>
      <c r="N675" s="402"/>
      <c r="O675" s="402"/>
      <c r="P675" s="402"/>
      <c r="Q675" s="402"/>
      <c r="R675" s="402"/>
      <c r="S675" s="402"/>
      <c r="T675" s="402"/>
      <c r="U675" s="402"/>
      <c r="V675" s="402"/>
      <c r="W675" s="402"/>
      <c r="X675" s="402"/>
      <c r="Y675" s="402"/>
      <c r="Z675" s="402"/>
    </row>
    <row r="676" spans="1:26" ht="12.75" customHeight="1">
      <c r="A676" s="402"/>
      <c r="B676" s="402"/>
      <c r="C676" s="402"/>
      <c r="D676" s="402"/>
      <c r="E676" s="402"/>
      <c r="F676" s="402"/>
      <c r="G676" s="402"/>
      <c r="H676" s="402"/>
      <c r="I676" s="402"/>
      <c r="J676" s="402"/>
      <c r="K676" s="402"/>
      <c r="L676" s="402"/>
      <c r="M676" s="402"/>
      <c r="N676" s="402"/>
      <c r="O676" s="402"/>
      <c r="P676" s="402"/>
      <c r="Q676" s="402"/>
      <c r="R676" s="402"/>
      <c r="S676" s="402"/>
      <c r="T676" s="402"/>
      <c r="U676" s="402"/>
      <c r="V676" s="402"/>
      <c r="W676" s="402"/>
      <c r="X676" s="402"/>
      <c r="Y676" s="402"/>
      <c r="Z676" s="402"/>
    </row>
    <row r="677" spans="1:26" ht="12.75" customHeight="1">
      <c r="A677" s="402"/>
      <c r="B677" s="402"/>
      <c r="C677" s="402"/>
      <c r="D677" s="402"/>
      <c r="E677" s="402"/>
      <c r="F677" s="402"/>
      <c r="G677" s="402"/>
      <c r="H677" s="402"/>
      <c r="I677" s="402"/>
      <c r="J677" s="402"/>
      <c r="K677" s="402"/>
      <c r="L677" s="402"/>
      <c r="M677" s="402"/>
      <c r="N677" s="402"/>
      <c r="O677" s="402"/>
      <c r="P677" s="402"/>
      <c r="Q677" s="402"/>
      <c r="R677" s="402"/>
      <c r="S677" s="402"/>
      <c r="T677" s="402"/>
      <c r="U677" s="402"/>
      <c r="V677" s="402"/>
      <c r="W677" s="402"/>
      <c r="X677" s="402"/>
      <c r="Y677" s="402"/>
      <c r="Z677" s="402"/>
    </row>
    <row r="678" spans="1:26" ht="12.75" customHeight="1">
      <c r="A678" s="402"/>
      <c r="B678" s="402"/>
      <c r="C678" s="402"/>
      <c r="D678" s="402"/>
      <c r="E678" s="402"/>
      <c r="F678" s="402"/>
      <c r="G678" s="402"/>
      <c r="H678" s="402"/>
      <c r="I678" s="402"/>
      <c r="J678" s="402"/>
      <c r="K678" s="402"/>
      <c r="L678" s="402"/>
      <c r="M678" s="402"/>
      <c r="N678" s="402"/>
      <c r="O678" s="402"/>
      <c r="P678" s="402"/>
      <c r="Q678" s="402"/>
      <c r="R678" s="402"/>
      <c r="S678" s="402"/>
      <c r="T678" s="402"/>
      <c r="U678" s="402"/>
      <c r="V678" s="402"/>
      <c r="W678" s="402"/>
      <c r="X678" s="402"/>
      <c r="Y678" s="402"/>
      <c r="Z678" s="402"/>
    </row>
    <row r="679" spans="1:26" ht="12.75" customHeight="1">
      <c r="A679" s="402"/>
      <c r="B679" s="402"/>
      <c r="C679" s="402"/>
      <c r="D679" s="402"/>
      <c r="E679" s="402"/>
      <c r="F679" s="402"/>
      <c r="G679" s="402"/>
      <c r="H679" s="402"/>
      <c r="I679" s="402"/>
      <c r="J679" s="402"/>
      <c r="K679" s="402"/>
      <c r="L679" s="402"/>
      <c r="M679" s="402"/>
      <c r="N679" s="402"/>
      <c r="O679" s="402"/>
      <c r="P679" s="402"/>
      <c r="Q679" s="402"/>
      <c r="R679" s="402"/>
      <c r="S679" s="402"/>
      <c r="T679" s="402"/>
      <c r="U679" s="402"/>
      <c r="V679" s="402"/>
      <c r="W679" s="402"/>
      <c r="X679" s="402"/>
      <c r="Y679" s="402"/>
      <c r="Z679" s="402"/>
    </row>
    <row r="680" spans="1:26" ht="12.75" customHeight="1">
      <c r="A680" s="402"/>
      <c r="B680" s="402"/>
      <c r="C680" s="402"/>
      <c r="D680" s="402"/>
      <c r="E680" s="402"/>
      <c r="F680" s="402"/>
      <c r="G680" s="402"/>
      <c r="H680" s="402"/>
      <c r="I680" s="402"/>
      <c r="J680" s="402"/>
      <c r="K680" s="402"/>
      <c r="L680" s="402"/>
      <c r="M680" s="402"/>
      <c r="N680" s="402"/>
      <c r="O680" s="402"/>
      <c r="P680" s="402"/>
      <c r="Q680" s="402"/>
      <c r="R680" s="402"/>
      <c r="S680" s="402"/>
      <c r="T680" s="402"/>
      <c r="U680" s="402"/>
      <c r="V680" s="402"/>
      <c r="W680" s="402"/>
      <c r="X680" s="402"/>
      <c r="Y680" s="402"/>
      <c r="Z680" s="402"/>
    </row>
    <row r="681" spans="1:26" ht="12.75" customHeight="1">
      <c r="A681" s="402"/>
      <c r="B681" s="402"/>
      <c r="C681" s="402"/>
      <c r="D681" s="402"/>
      <c r="E681" s="402"/>
      <c r="F681" s="402"/>
      <c r="G681" s="402"/>
      <c r="H681" s="402"/>
      <c r="I681" s="402"/>
      <c r="J681" s="402"/>
      <c r="K681" s="402"/>
      <c r="L681" s="402"/>
      <c r="M681" s="402"/>
      <c r="N681" s="402"/>
      <c r="O681" s="402"/>
      <c r="P681" s="402"/>
      <c r="Q681" s="402"/>
      <c r="R681" s="402"/>
      <c r="S681" s="402"/>
      <c r="T681" s="402"/>
      <c r="U681" s="402"/>
      <c r="V681" s="402"/>
      <c r="W681" s="402"/>
      <c r="X681" s="402"/>
      <c r="Y681" s="402"/>
      <c r="Z681" s="402"/>
    </row>
    <row r="682" spans="1:26" ht="12.75" customHeight="1">
      <c r="A682" s="402"/>
      <c r="B682" s="402"/>
      <c r="C682" s="402"/>
      <c r="D682" s="402"/>
      <c r="E682" s="402"/>
      <c r="F682" s="402"/>
      <c r="G682" s="402"/>
      <c r="H682" s="402"/>
      <c r="I682" s="402"/>
      <c r="J682" s="402"/>
      <c r="K682" s="402"/>
      <c r="L682" s="402"/>
      <c r="M682" s="402"/>
      <c r="N682" s="402"/>
      <c r="O682" s="402"/>
      <c r="P682" s="402"/>
      <c r="Q682" s="402"/>
      <c r="R682" s="402"/>
      <c r="S682" s="402"/>
      <c r="T682" s="402"/>
      <c r="U682" s="402"/>
      <c r="V682" s="402"/>
      <c r="W682" s="402"/>
      <c r="X682" s="402"/>
      <c r="Y682" s="402"/>
      <c r="Z682" s="402"/>
    </row>
    <row r="683" spans="1:26" ht="12.75" customHeight="1">
      <c r="A683" s="402"/>
      <c r="B683" s="402"/>
      <c r="C683" s="402"/>
      <c r="D683" s="402"/>
      <c r="E683" s="402"/>
      <c r="F683" s="402"/>
      <c r="G683" s="402"/>
      <c r="H683" s="402"/>
      <c r="I683" s="402"/>
      <c r="J683" s="402"/>
      <c r="K683" s="402"/>
      <c r="L683" s="402"/>
      <c r="M683" s="402"/>
      <c r="N683" s="402"/>
      <c r="O683" s="402"/>
      <c r="P683" s="402"/>
      <c r="Q683" s="402"/>
      <c r="R683" s="402"/>
      <c r="S683" s="402"/>
      <c r="T683" s="402"/>
      <c r="U683" s="402"/>
      <c r="V683" s="402"/>
      <c r="W683" s="402"/>
      <c r="X683" s="402"/>
      <c r="Y683" s="402"/>
      <c r="Z683" s="402"/>
    </row>
    <row r="684" spans="1:26" ht="12.75" customHeight="1">
      <c r="A684" s="402"/>
      <c r="B684" s="402"/>
      <c r="C684" s="402"/>
      <c r="D684" s="402"/>
      <c r="E684" s="402"/>
      <c r="F684" s="402"/>
      <c r="G684" s="402"/>
      <c r="H684" s="402"/>
      <c r="I684" s="402"/>
      <c r="J684" s="402"/>
      <c r="K684" s="402"/>
      <c r="L684" s="402"/>
      <c r="M684" s="402"/>
      <c r="N684" s="402"/>
      <c r="O684" s="402"/>
      <c r="P684" s="402"/>
      <c r="Q684" s="402"/>
      <c r="R684" s="402"/>
      <c r="S684" s="402"/>
      <c r="T684" s="402"/>
      <c r="U684" s="402"/>
      <c r="V684" s="402"/>
      <c r="W684" s="402"/>
      <c r="X684" s="402"/>
      <c r="Y684" s="402"/>
      <c r="Z684" s="402"/>
    </row>
    <row r="685" spans="1:26" ht="12.75" customHeight="1">
      <c r="A685" s="402"/>
      <c r="B685" s="402"/>
      <c r="C685" s="402"/>
      <c r="D685" s="402"/>
      <c r="E685" s="402"/>
      <c r="F685" s="402"/>
      <c r="G685" s="402"/>
      <c r="H685" s="402"/>
      <c r="I685" s="402"/>
      <c r="J685" s="402"/>
      <c r="K685" s="402"/>
      <c r="L685" s="402"/>
      <c r="M685" s="402"/>
      <c r="N685" s="402"/>
      <c r="O685" s="402"/>
      <c r="P685" s="402"/>
      <c r="Q685" s="402"/>
      <c r="R685" s="402"/>
      <c r="S685" s="402"/>
      <c r="T685" s="402"/>
      <c r="U685" s="402"/>
      <c r="V685" s="402"/>
      <c r="W685" s="402"/>
      <c r="X685" s="402"/>
      <c r="Y685" s="402"/>
      <c r="Z685" s="402"/>
    </row>
    <row r="686" spans="1:26" ht="12.75" customHeight="1">
      <c r="A686" s="402"/>
      <c r="B686" s="402"/>
      <c r="C686" s="402"/>
      <c r="D686" s="402"/>
      <c r="E686" s="402"/>
      <c r="F686" s="402"/>
      <c r="G686" s="402"/>
      <c r="H686" s="402"/>
      <c r="I686" s="402"/>
      <c r="J686" s="402"/>
      <c r="K686" s="402"/>
      <c r="L686" s="402"/>
      <c r="M686" s="402"/>
      <c r="N686" s="402"/>
      <c r="O686" s="402"/>
      <c r="P686" s="402"/>
      <c r="Q686" s="402"/>
      <c r="R686" s="402"/>
      <c r="S686" s="402"/>
      <c r="T686" s="402"/>
      <c r="U686" s="402"/>
      <c r="V686" s="402"/>
      <c r="W686" s="402"/>
      <c r="X686" s="402"/>
      <c r="Y686" s="402"/>
      <c r="Z686" s="402"/>
    </row>
    <row r="687" spans="1:26" ht="12.75" customHeight="1">
      <c r="A687" s="402"/>
      <c r="B687" s="402"/>
      <c r="C687" s="402"/>
      <c r="D687" s="402"/>
      <c r="E687" s="402"/>
      <c r="F687" s="402"/>
      <c r="G687" s="402"/>
      <c r="H687" s="402"/>
      <c r="I687" s="402"/>
      <c r="J687" s="402"/>
      <c r="K687" s="402"/>
      <c r="L687" s="402"/>
      <c r="M687" s="402"/>
      <c r="N687" s="402"/>
      <c r="O687" s="402"/>
      <c r="P687" s="402"/>
      <c r="Q687" s="402"/>
      <c r="R687" s="402"/>
      <c r="S687" s="402"/>
      <c r="T687" s="402"/>
      <c r="U687" s="402"/>
      <c r="V687" s="402"/>
      <c r="W687" s="402"/>
      <c r="X687" s="402"/>
      <c r="Y687" s="402"/>
      <c r="Z687" s="402"/>
    </row>
    <row r="688" spans="1:26" ht="12.75" customHeight="1">
      <c r="A688" s="402"/>
      <c r="B688" s="402"/>
      <c r="C688" s="402"/>
      <c r="D688" s="402"/>
      <c r="E688" s="402"/>
      <c r="F688" s="402"/>
      <c r="G688" s="402"/>
      <c r="H688" s="402"/>
      <c r="I688" s="402"/>
      <c r="J688" s="402"/>
      <c r="K688" s="402"/>
      <c r="L688" s="402"/>
      <c r="M688" s="402"/>
      <c r="N688" s="402"/>
      <c r="O688" s="402"/>
      <c r="P688" s="402"/>
      <c r="Q688" s="402"/>
      <c r="R688" s="402"/>
      <c r="S688" s="402"/>
      <c r="T688" s="402"/>
      <c r="U688" s="402"/>
      <c r="V688" s="402"/>
      <c r="W688" s="402"/>
      <c r="X688" s="402"/>
      <c r="Y688" s="402"/>
      <c r="Z688" s="402"/>
    </row>
    <row r="689" spans="1:26" ht="12.75" customHeight="1">
      <c r="A689" s="402"/>
      <c r="B689" s="402"/>
      <c r="C689" s="402"/>
      <c r="D689" s="402"/>
      <c r="E689" s="402"/>
      <c r="F689" s="402"/>
      <c r="G689" s="402"/>
      <c r="H689" s="402"/>
      <c r="I689" s="402"/>
      <c r="J689" s="402"/>
      <c r="K689" s="402"/>
      <c r="L689" s="402"/>
      <c r="M689" s="402"/>
      <c r="N689" s="402"/>
      <c r="O689" s="402"/>
      <c r="P689" s="402"/>
      <c r="Q689" s="402"/>
      <c r="R689" s="402"/>
      <c r="S689" s="402"/>
      <c r="T689" s="402"/>
      <c r="U689" s="402"/>
      <c r="V689" s="402"/>
      <c r="W689" s="402"/>
      <c r="X689" s="402"/>
      <c r="Y689" s="402"/>
      <c r="Z689" s="402"/>
    </row>
    <row r="690" spans="1:26" ht="12.75" customHeight="1">
      <c r="A690" s="402"/>
      <c r="B690" s="402"/>
      <c r="C690" s="402"/>
      <c r="D690" s="402"/>
      <c r="E690" s="402"/>
      <c r="F690" s="402"/>
      <c r="G690" s="402"/>
      <c r="H690" s="402"/>
      <c r="I690" s="402"/>
      <c r="J690" s="402"/>
      <c r="K690" s="402"/>
      <c r="L690" s="402"/>
      <c r="M690" s="402"/>
      <c r="N690" s="402"/>
      <c r="O690" s="402"/>
      <c r="P690" s="402"/>
      <c r="Q690" s="402"/>
      <c r="R690" s="402"/>
      <c r="S690" s="402"/>
      <c r="T690" s="402"/>
      <c r="U690" s="402"/>
      <c r="V690" s="402"/>
      <c r="W690" s="402"/>
      <c r="X690" s="402"/>
      <c r="Y690" s="402"/>
      <c r="Z690" s="402"/>
    </row>
    <row r="691" spans="1:26" ht="12.75" customHeight="1">
      <c r="A691" s="402"/>
      <c r="B691" s="402"/>
      <c r="C691" s="402"/>
      <c r="D691" s="402"/>
      <c r="E691" s="402"/>
      <c r="F691" s="402"/>
      <c r="G691" s="402"/>
      <c r="H691" s="402"/>
      <c r="I691" s="402"/>
      <c r="J691" s="402"/>
      <c r="K691" s="402"/>
      <c r="L691" s="402"/>
      <c r="M691" s="402"/>
      <c r="N691" s="402"/>
      <c r="O691" s="402"/>
      <c r="P691" s="402"/>
      <c r="Q691" s="402"/>
      <c r="R691" s="402"/>
      <c r="S691" s="402"/>
      <c r="T691" s="402"/>
      <c r="U691" s="402"/>
      <c r="V691" s="402"/>
      <c r="W691" s="402"/>
      <c r="X691" s="402"/>
      <c r="Y691" s="402"/>
      <c r="Z691" s="402"/>
    </row>
    <row r="692" spans="1:26" ht="12.75" customHeight="1">
      <c r="A692" s="402"/>
      <c r="B692" s="402"/>
      <c r="C692" s="402"/>
      <c r="D692" s="402"/>
      <c r="E692" s="402"/>
      <c r="F692" s="402"/>
      <c r="G692" s="402"/>
      <c r="H692" s="402"/>
      <c r="I692" s="402"/>
      <c r="J692" s="402"/>
      <c r="K692" s="402"/>
      <c r="L692" s="402"/>
      <c r="M692" s="402"/>
      <c r="N692" s="402"/>
      <c r="O692" s="402"/>
      <c r="P692" s="402"/>
      <c r="Q692" s="402"/>
      <c r="R692" s="402"/>
      <c r="S692" s="402"/>
      <c r="T692" s="402"/>
      <c r="U692" s="402"/>
      <c r="V692" s="402"/>
      <c r="W692" s="402"/>
      <c r="X692" s="402"/>
      <c r="Y692" s="402"/>
      <c r="Z692" s="402"/>
    </row>
    <row r="693" spans="1:26" ht="12.75" customHeight="1">
      <c r="A693" s="402"/>
      <c r="B693" s="402"/>
      <c r="C693" s="402"/>
      <c r="D693" s="402"/>
      <c r="E693" s="402"/>
      <c r="F693" s="402"/>
      <c r="G693" s="402"/>
      <c r="H693" s="402"/>
      <c r="I693" s="402"/>
      <c r="J693" s="402"/>
      <c r="K693" s="402"/>
      <c r="L693" s="402"/>
      <c r="M693" s="402"/>
      <c r="N693" s="402"/>
      <c r="O693" s="402"/>
      <c r="P693" s="402"/>
      <c r="Q693" s="402"/>
      <c r="R693" s="402"/>
      <c r="S693" s="402"/>
      <c r="T693" s="402"/>
      <c r="U693" s="402"/>
      <c r="V693" s="402"/>
      <c r="W693" s="402"/>
      <c r="X693" s="402"/>
      <c r="Y693" s="402"/>
      <c r="Z693" s="402"/>
    </row>
    <row r="694" spans="1:26" ht="12.75" customHeight="1">
      <c r="A694" s="402"/>
      <c r="B694" s="402"/>
      <c r="C694" s="402"/>
      <c r="D694" s="402"/>
      <c r="E694" s="402"/>
      <c r="F694" s="402"/>
      <c r="G694" s="402"/>
      <c r="H694" s="402"/>
      <c r="I694" s="402"/>
      <c r="J694" s="402"/>
      <c r="K694" s="402"/>
      <c r="L694" s="402"/>
      <c r="M694" s="402"/>
      <c r="N694" s="402"/>
      <c r="O694" s="402"/>
      <c r="P694" s="402"/>
      <c r="Q694" s="402"/>
      <c r="R694" s="402"/>
      <c r="S694" s="402"/>
      <c r="T694" s="402"/>
      <c r="U694" s="402"/>
      <c r="V694" s="402"/>
      <c r="W694" s="402"/>
      <c r="X694" s="402"/>
      <c r="Y694" s="402"/>
      <c r="Z694" s="402"/>
    </row>
    <row r="695" spans="1:26" ht="12.75" customHeight="1">
      <c r="A695" s="402"/>
      <c r="B695" s="402"/>
      <c r="C695" s="402"/>
      <c r="D695" s="402"/>
      <c r="E695" s="402"/>
      <c r="F695" s="402"/>
      <c r="G695" s="402"/>
      <c r="H695" s="402"/>
      <c r="I695" s="402"/>
      <c r="J695" s="402"/>
      <c r="K695" s="402"/>
      <c r="L695" s="402"/>
      <c r="M695" s="402"/>
      <c r="N695" s="402"/>
      <c r="O695" s="402"/>
      <c r="P695" s="402"/>
      <c r="Q695" s="402"/>
      <c r="R695" s="402"/>
      <c r="S695" s="402"/>
      <c r="T695" s="402"/>
      <c r="U695" s="402"/>
      <c r="V695" s="402"/>
      <c r="W695" s="402"/>
      <c r="X695" s="402"/>
      <c r="Y695" s="402"/>
      <c r="Z695" s="402"/>
    </row>
    <row r="696" spans="1:26" ht="12.75" customHeight="1">
      <c r="A696" s="402"/>
      <c r="B696" s="402"/>
      <c r="C696" s="402"/>
      <c r="D696" s="402"/>
      <c r="E696" s="402"/>
      <c r="F696" s="402"/>
      <c r="G696" s="402"/>
      <c r="H696" s="402"/>
      <c r="I696" s="402"/>
      <c r="J696" s="402"/>
      <c r="K696" s="402"/>
      <c r="L696" s="402"/>
      <c r="M696" s="402"/>
      <c r="N696" s="402"/>
      <c r="O696" s="402"/>
      <c r="P696" s="402"/>
      <c r="Q696" s="402"/>
      <c r="R696" s="402"/>
      <c r="S696" s="402"/>
      <c r="T696" s="402"/>
      <c r="U696" s="402"/>
      <c r="V696" s="402"/>
      <c r="W696" s="402"/>
      <c r="X696" s="402"/>
      <c r="Y696" s="402"/>
      <c r="Z696" s="402"/>
    </row>
    <row r="697" spans="1:26" ht="12.75" customHeight="1">
      <c r="A697" s="402"/>
      <c r="B697" s="402"/>
      <c r="C697" s="402"/>
      <c r="D697" s="402"/>
      <c r="E697" s="402"/>
      <c r="F697" s="402"/>
      <c r="G697" s="402"/>
      <c r="H697" s="402"/>
      <c r="I697" s="402"/>
      <c r="J697" s="402"/>
      <c r="K697" s="402"/>
      <c r="L697" s="402"/>
      <c r="M697" s="402"/>
      <c r="N697" s="402"/>
      <c r="O697" s="402"/>
      <c r="P697" s="402"/>
      <c r="Q697" s="402"/>
      <c r="R697" s="402"/>
      <c r="S697" s="402"/>
      <c r="T697" s="402"/>
      <c r="U697" s="402"/>
      <c r="V697" s="402"/>
      <c r="W697" s="402"/>
      <c r="X697" s="402"/>
      <c r="Y697" s="402"/>
      <c r="Z697" s="402"/>
    </row>
    <row r="698" spans="1:26" ht="12.75" customHeight="1">
      <c r="A698" s="402"/>
      <c r="B698" s="402"/>
      <c r="C698" s="402"/>
      <c r="D698" s="402"/>
      <c r="E698" s="402"/>
      <c r="F698" s="402"/>
      <c r="G698" s="402"/>
      <c r="H698" s="402"/>
      <c r="I698" s="402"/>
      <c r="J698" s="402"/>
      <c r="K698" s="402"/>
      <c r="L698" s="402"/>
      <c r="M698" s="402"/>
      <c r="N698" s="402"/>
      <c r="O698" s="402"/>
      <c r="P698" s="402"/>
      <c r="Q698" s="402"/>
      <c r="R698" s="402"/>
      <c r="S698" s="402"/>
      <c r="T698" s="402"/>
      <c r="U698" s="402"/>
      <c r="V698" s="402"/>
      <c r="W698" s="402"/>
      <c r="X698" s="402"/>
      <c r="Y698" s="402"/>
      <c r="Z698" s="402"/>
    </row>
    <row r="699" spans="1:26" ht="12.75" customHeight="1">
      <c r="A699" s="402"/>
      <c r="B699" s="402"/>
      <c r="C699" s="402"/>
      <c r="D699" s="402"/>
      <c r="E699" s="402"/>
      <c r="F699" s="402"/>
      <c r="G699" s="402"/>
      <c r="H699" s="402"/>
      <c r="I699" s="402"/>
      <c r="J699" s="402"/>
      <c r="K699" s="402"/>
      <c r="L699" s="402"/>
      <c r="M699" s="402"/>
      <c r="N699" s="402"/>
      <c r="O699" s="402"/>
      <c r="P699" s="402"/>
      <c r="Q699" s="402"/>
      <c r="R699" s="402"/>
      <c r="S699" s="402"/>
      <c r="T699" s="402"/>
      <c r="U699" s="402"/>
      <c r="V699" s="402"/>
      <c r="W699" s="402"/>
      <c r="X699" s="402"/>
      <c r="Y699" s="402"/>
      <c r="Z699" s="402"/>
    </row>
    <row r="700" spans="1:26" ht="12.75" customHeight="1">
      <c r="A700" s="402"/>
      <c r="B700" s="402"/>
      <c r="C700" s="402"/>
      <c r="D700" s="402"/>
      <c r="E700" s="402"/>
      <c r="F700" s="402"/>
      <c r="G700" s="402"/>
      <c r="H700" s="402"/>
      <c r="I700" s="402"/>
      <c r="J700" s="402"/>
      <c r="K700" s="402"/>
      <c r="L700" s="402"/>
      <c r="M700" s="402"/>
      <c r="N700" s="402"/>
      <c r="O700" s="402"/>
      <c r="P700" s="402"/>
      <c r="Q700" s="402"/>
      <c r="R700" s="402"/>
      <c r="S700" s="402"/>
      <c r="T700" s="402"/>
      <c r="U700" s="402"/>
      <c r="V700" s="402"/>
      <c r="W700" s="402"/>
      <c r="X700" s="402"/>
      <c r="Y700" s="402"/>
      <c r="Z700" s="402"/>
    </row>
    <row r="701" spans="1:26" ht="12.75" customHeight="1">
      <c r="A701" s="402"/>
      <c r="B701" s="402"/>
      <c r="C701" s="402"/>
      <c r="D701" s="402"/>
      <c r="E701" s="402"/>
      <c r="F701" s="402"/>
      <c r="G701" s="402"/>
      <c r="H701" s="402"/>
      <c r="I701" s="402"/>
      <c r="J701" s="402"/>
      <c r="K701" s="402"/>
      <c r="L701" s="402"/>
      <c r="M701" s="402"/>
      <c r="N701" s="402"/>
      <c r="O701" s="402"/>
      <c r="P701" s="402"/>
      <c r="Q701" s="402"/>
      <c r="R701" s="402"/>
      <c r="S701" s="402"/>
      <c r="T701" s="402"/>
      <c r="U701" s="402"/>
      <c r="V701" s="402"/>
      <c r="W701" s="402"/>
      <c r="X701" s="402"/>
      <c r="Y701" s="402"/>
      <c r="Z701" s="402"/>
    </row>
    <row r="702" spans="1:26" ht="12.75" customHeight="1">
      <c r="A702" s="402"/>
      <c r="B702" s="402"/>
      <c r="C702" s="402"/>
      <c r="D702" s="402"/>
      <c r="E702" s="402"/>
      <c r="F702" s="402"/>
      <c r="G702" s="402"/>
      <c r="H702" s="402"/>
      <c r="I702" s="402"/>
      <c r="J702" s="402"/>
      <c r="K702" s="402"/>
      <c r="L702" s="402"/>
      <c r="M702" s="402"/>
      <c r="N702" s="402"/>
      <c r="O702" s="402"/>
      <c r="P702" s="402"/>
      <c r="Q702" s="402"/>
      <c r="R702" s="402"/>
      <c r="S702" s="402"/>
      <c r="T702" s="402"/>
      <c r="U702" s="402"/>
      <c r="V702" s="402"/>
      <c r="W702" s="402"/>
      <c r="X702" s="402"/>
      <c r="Y702" s="402"/>
      <c r="Z702" s="402"/>
    </row>
    <row r="703" spans="1:26" ht="12.75" customHeight="1">
      <c r="A703" s="402"/>
      <c r="B703" s="402"/>
      <c r="C703" s="402"/>
      <c r="D703" s="402"/>
      <c r="E703" s="402"/>
      <c r="F703" s="402"/>
      <c r="G703" s="402"/>
      <c r="H703" s="402"/>
      <c r="I703" s="402"/>
      <c r="J703" s="402"/>
      <c r="K703" s="402"/>
      <c r="L703" s="402"/>
      <c r="M703" s="402"/>
      <c r="N703" s="402"/>
      <c r="O703" s="402"/>
      <c r="P703" s="402"/>
      <c r="Q703" s="402"/>
      <c r="R703" s="402"/>
      <c r="S703" s="402"/>
      <c r="T703" s="402"/>
      <c r="U703" s="402"/>
      <c r="V703" s="402"/>
      <c r="W703" s="402"/>
      <c r="X703" s="402"/>
      <c r="Y703" s="402"/>
      <c r="Z703" s="402"/>
    </row>
    <row r="704" spans="1:26" ht="12.75" customHeight="1">
      <c r="A704" s="402"/>
      <c r="B704" s="402"/>
      <c r="C704" s="402"/>
      <c r="D704" s="402"/>
      <c r="E704" s="402"/>
      <c r="F704" s="402"/>
      <c r="G704" s="402"/>
      <c r="H704" s="402"/>
      <c r="I704" s="402"/>
      <c r="J704" s="402"/>
      <c r="K704" s="402"/>
      <c r="L704" s="402"/>
      <c r="M704" s="402"/>
      <c r="N704" s="402"/>
      <c r="O704" s="402"/>
      <c r="P704" s="402"/>
      <c r="Q704" s="402"/>
      <c r="R704" s="402"/>
      <c r="S704" s="402"/>
      <c r="T704" s="402"/>
      <c r="U704" s="402"/>
      <c r="V704" s="402"/>
      <c r="W704" s="402"/>
      <c r="X704" s="402"/>
      <c r="Y704" s="402"/>
      <c r="Z704" s="402"/>
    </row>
    <row r="705" spans="1:26" ht="12.75" customHeight="1">
      <c r="A705" s="402"/>
      <c r="B705" s="402"/>
      <c r="C705" s="402"/>
      <c r="D705" s="402"/>
      <c r="E705" s="402"/>
      <c r="F705" s="402"/>
      <c r="G705" s="402"/>
      <c r="H705" s="402"/>
      <c r="I705" s="402"/>
      <c r="J705" s="402"/>
      <c r="K705" s="402"/>
      <c r="L705" s="402"/>
      <c r="M705" s="402"/>
      <c r="N705" s="402"/>
      <c r="O705" s="402"/>
      <c r="P705" s="402"/>
      <c r="Q705" s="402"/>
      <c r="R705" s="402"/>
      <c r="S705" s="402"/>
      <c r="T705" s="402"/>
      <c r="U705" s="402"/>
      <c r="V705" s="402"/>
      <c r="W705" s="402"/>
      <c r="X705" s="402"/>
      <c r="Y705" s="402"/>
      <c r="Z705" s="402"/>
    </row>
    <row r="706" spans="1:26" ht="12.75" customHeight="1">
      <c r="A706" s="402"/>
      <c r="B706" s="402"/>
      <c r="C706" s="402"/>
      <c r="D706" s="402"/>
      <c r="E706" s="402"/>
      <c r="F706" s="402"/>
      <c r="G706" s="402"/>
      <c r="H706" s="402"/>
      <c r="I706" s="402"/>
      <c r="J706" s="402"/>
      <c r="K706" s="402"/>
      <c r="L706" s="402"/>
      <c r="M706" s="402"/>
      <c r="N706" s="402"/>
      <c r="O706" s="402"/>
      <c r="P706" s="402"/>
      <c r="Q706" s="402"/>
      <c r="R706" s="402"/>
      <c r="S706" s="402"/>
      <c r="T706" s="402"/>
      <c r="U706" s="402"/>
      <c r="V706" s="402"/>
      <c r="W706" s="402"/>
      <c r="X706" s="402"/>
      <c r="Y706" s="402"/>
      <c r="Z706" s="402"/>
    </row>
    <row r="707" spans="1:26" ht="12.75" customHeight="1">
      <c r="A707" s="402"/>
      <c r="B707" s="402"/>
      <c r="C707" s="402"/>
      <c r="D707" s="402"/>
      <c r="E707" s="402"/>
      <c r="F707" s="402"/>
      <c r="G707" s="402"/>
      <c r="H707" s="402"/>
      <c r="I707" s="402"/>
      <c r="J707" s="402"/>
      <c r="K707" s="402"/>
      <c r="L707" s="402"/>
      <c r="M707" s="402"/>
      <c r="N707" s="402"/>
      <c r="O707" s="402"/>
      <c r="P707" s="402"/>
      <c r="Q707" s="402"/>
      <c r="R707" s="402"/>
      <c r="S707" s="402"/>
      <c r="T707" s="402"/>
      <c r="U707" s="402"/>
      <c r="V707" s="402"/>
      <c r="W707" s="402"/>
      <c r="X707" s="402"/>
      <c r="Y707" s="402"/>
      <c r="Z707" s="402"/>
    </row>
    <row r="708" spans="1:26" ht="12.75" customHeight="1">
      <c r="A708" s="402"/>
      <c r="B708" s="402"/>
      <c r="C708" s="402"/>
      <c r="D708" s="402"/>
      <c r="E708" s="402"/>
      <c r="F708" s="402"/>
      <c r="G708" s="402"/>
      <c r="H708" s="402"/>
      <c r="I708" s="402"/>
      <c r="J708" s="402"/>
      <c r="K708" s="402"/>
      <c r="L708" s="402"/>
      <c r="M708" s="402"/>
      <c r="N708" s="402"/>
      <c r="O708" s="402"/>
      <c r="P708" s="402"/>
      <c r="Q708" s="402"/>
      <c r="R708" s="402"/>
      <c r="S708" s="402"/>
      <c r="T708" s="402"/>
      <c r="U708" s="402"/>
      <c r="V708" s="402"/>
      <c r="W708" s="402"/>
      <c r="X708" s="402"/>
      <c r="Y708" s="402"/>
      <c r="Z708" s="402"/>
    </row>
    <row r="709" spans="1:26" ht="12.75" customHeight="1">
      <c r="A709" s="402"/>
      <c r="B709" s="402"/>
      <c r="C709" s="402"/>
      <c r="D709" s="402"/>
      <c r="E709" s="402"/>
      <c r="F709" s="402"/>
      <c r="G709" s="402"/>
      <c r="H709" s="402"/>
      <c r="I709" s="402"/>
      <c r="J709" s="402"/>
      <c r="K709" s="402"/>
      <c r="L709" s="402"/>
      <c r="M709" s="402"/>
      <c r="N709" s="402"/>
      <c r="O709" s="402"/>
      <c r="P709" s="402"/>
      <c r="Q709" s="402"/>
      <c r="R709" s="402"/>
      <c r="S709" s="402"/>
      <c r="T709" s="402"/>
      <c r="U709" s="402"/>
      <c r="V709" s="402"/>
      <c r="W709" s="402"/>
      <c r="X709" s="402"/>
      <c r="Y709" s="402"/>
      <c r="Z709" s="402"/>
    </row>
    <row r="710" spans="1:26" ht="12.75" customHeight="1">
      <c r="A710" s="402"/>
      <c r="B710" s="402"/>
      <c r="C710" s="402"/>
      <c r="D710" s="402"/>
      <c r="E710" s="402"/>
      <c r="F710" s="402"/>
      <c r="G710" s="402"/>
      <c r="H710" s="402"/>
      <c r="I710" s="402"/>
      <c r="J710" s="402"/>
      <c r="K710" s="402"/>
      <c r="L710" s="402"/>
      <c r="M710" s="402"/>
      <c r="N710" s="402"/>
      <c r="O710" s="402"/>
      <c r="P710" s="402"/>
      <c r="Q710" s="402"/>
      <c r="R710" s="402"/>
      <c r="S710" s="402"/>
      <c r="T710" s="402"/>
      <c r="U710" s="402"/>
      <c r="V710" s="402"/>
      <c r="W710" s="402"/>
      <c r="X710" s="402"/>
      <c r="Y710" s="402"/>
      <c r="Z710" s="402"/>
    </row>
    <row r="711" spans="1:26" ht="12.75" customHeight="1">
      <c r="A711" s="402"/>
      <c r="B711" s="402"/>
      <c r="C711" s="402"/>
      <c r="D711" s="402"/>
      <c r="E711" s="402"/>
      <c r="F711" s="402"/>
      <c r="G711" s="402"/>
      <c r="H711" s="402"/>
      <c r="I711" s="402"/>
      <c r="J711" s="402"/>
      <c r="K711" s="402"/>
      <c r="L711" s="402"/>
      <c r="M711" s="402"/>
      <c r="N711" s="402"/>
      <c r="O711" s="402"/>
      <c r="P711" s="402"/>
      <c r="Q711" s="402"/>
      <c r="R711" s="402"/>
      <c r="S711" s="402"/>
      <c r="T711" s="402"/>
      <c r="U711" s="402"/>
      <c r="V711" s="402"/>
      <c r="W711" s="402"/>
      <c r="X711" s="402"/>
      <c r="Y711" s="402"/>
      <c r="Z711" s="402"/>
    </row>
    <row r="712" spans="1:26" ht="12.75" customHeight="1">
      <c r="A712" s="402"/>
      <c r="B712" s="402"/>
      <c r="C712" s="402"/>
      <c r="D712" s="402"/>
      <c r="E712" s="402"/>
      <c r="F712" s="402"/>
      <c r="G712" s="402"/>
      <c r="H712" s="402"/>
      <c r="I712" s="402"/>
      <c r="J712" s="402"/>
      <c r="K712" s="402"/>
      <c r="L712" s="402"/>
      <c r="M712" s="402"/>
      <c r="N712" s="402"/>
      <c r="O712" s="402"/>
      <c r="P712" s="402"/>
      <c r="Q712" s="402"/>
      <c r="R712" s="402"/>
      <c r="S712" s="402"/>
      <c r="T712" s="402"/>
      <c r="U712" s="402"/>
      <c r="V712" s="402"/>
      <c r="W712" s="402"/>
      <c r="X712" s="402"/>
      <c r="Y712" s="402"/>
      <c r="Z712" s="402"/>
    </row>
    <row r="713" spans="1:26" ht="12.75" customHeight="1">
      <c r="A713" s="402"/>
      <c r="B713" s="402"/>
      <c r="C713" s="402"/>
      <c r="D713" s="402"/>
      <c r="E713" s="402"/>
      <c r="F713" s="402"/>
      <c r="G713" s="402"/>
      <c r="H713" s="402"/>
      <c r="I713" s="402"/>
      <c r="J713" s="402"/>
      <c r="K713" s="402"/>
      <c r="L713" s="402"/>
      <c r="M713" s="402"/>
      <c r="N713" s="402"/>
      <c r="O713" s="402"/>
      <c r="P713" s="402"/>
      <c r="Q713" s="402"/>
      <c r="R713" s="402"/>
      <c r="S713" s="402"/>
      <c r="T713" s="402"/>
      <c r="U713" s="402"/>
      <c r="V713" s="402"/>
      <c r="W713" s="402"/>
      <c r="X713" s="402"/>
      <c r="Y713" s="402"/>
      <c r="Z713" s="402"/>
    </row>
    <row r="714" spans="1:26" ht="12.75" customHeight="1">
      <c r="A714" s="402"/>
      <c r="B714" s="402"/>
      <c r="C714" s="402"/>
      <c r="D714" s="402"/>
      <c r="E714" s="402"/>
      <c r="F714" s="402"/>
      <c r="G714" s="402"/>
      <c r="H714" s="402"/>
      <c r="I714" s="402"/>
      <c r="J714" s="402"/>
      <c r="K714" s="402"/>
      <c r="L714" s="402"/>
      <c r="M714" s="402"/>
      <c r="N714" s="402"/>
      <c r="O714" s="402"/>
      <c r="P714" s="402"/>
      <c r="Q714" s="402"/>
      <c r="R714" s="402"/>
      <c r="S714" s="402"/>
      <c r="T714" s="402"/>
      <c r="U714" s="402"/>
      <c r="V714" s="402"/>
      <c r="W714" s="402"/>
      <c r="X714" s="402"/>
      <c r="Y714" s="402"/>
      <c r="Z714" s="402"/>
    </row>
    <row r="715" spans="1:26" ht="12.75" customHeight="1">
      <c r="A715" s="402"/>
      <c r="B715" s="402"/>
      <c r="C715" s="402"/>
      <c r="D715" s="402"/>
      <c r="E715" s="402"/>
      <c r="F715" s="402"/>
      <c r="G715" s="402"/>
      <c r="H715" s="402"/>
      <c r="I715" s="402"/>
      <c r="J715" s="402"/>
      <c r="K715" s="402"/>
      <c r="L715" s="402"/>
      <c r="M715" s="402"/>
      <c r="N715" s="402"/>
      <c r="O715" s="402"/>
      <c r="P715" s="402"/>
      <c r="Q715" s="402"/>
      <c r="R715" s="402"/>
      <c r="S715" s="402"/>
      <c r="T715" s="402"/>
      <c r="U715" s="402"/>
      <c r="V715" s="402"/>
      <c r="W715" s="402"/>
      <c r="X715" s="402"/>
      <c r="Y715" s="402"/>
      <c r="Z715" s="402"/>
    </row>
    <row r="716" spans="1:26" ht="12.75" customHeight="1">
      <c r="A716" s="402"/>
      <c r="B716" s="402"/>
      <c r="C716" s="402"/>
      <c r="D716" s="402"/>
      <c r="E716" s="402"/>
      <c r="F716" s="402"/>
      <c r="G716" s="402"/>
      <c r="H716" s="402"/>
      <c r="I716" s="402"/>
      <c r="J716" s="402"/>
      <c r="K716" s="402"/>
      <c r="L716" s="402"/>
      <c r="M716" s="402"/>
      <c r="N716" s="402"/>
      <c r="O716" s="402"/>
      <c r="P716" s="402"/>
      <c r="Q716" s="402"/>
      <c r="R716" s="402"/>
      <c r="S716" s="402"/>
      <c r="T716" s="402"/>
      <c r="U716" s="402"/>
      <c r="V716" s="402"/>
      <c r="W716" s="402"/>
      <c r="X716" s="402"/>
      <c r="Y716" s="402"/>
      <c r="Z716" s="402"/>
    </row>
    <row r="717" spans="1:26" ht="12.75" customHeight="1">
      <c r="A717" s="402"/>
      <c r="B717" s="402"/>
      <c r="C717" s="402"/>
      <c r="D717" s="402"/>
      <c r="E717" s="402"/>
      <c r="F717" s="402"/>
      <c r="G717" s="402"/>
      <c r="H717" s="402"/>
      <c r="I717" s="402"/>
      <c r="J717" s="402"/>
      <c r="K717" s="402"/>
      <c r="L717" s="402"/>
      <c r="M717" s="402"/>
      <c r="N717" s="402"/>
      <c r="O717" s="402"/>
      <c r="P717" s="402"/>
      <c r="Q717" s="402"/>
      <c r="R717" s="402"/>
      <c r="S717" s="402"/>
      <c r="T717" s="402"/>
      <c r="U717" s="402"/>
      <c r="V717" s="402"/>
      <c r="W717" s="402"/>
      <c r="X717" s="402"/>
      <c r="Y717" s="402"/>
      <c r="Z717" s="402"/>
    </row>
    <row r="718" spans="1:26" ht="12.75" customHeight="1">
      <c r="A718" s="402"/>
      <c r="B718" s="402"/>
      <c r="C718" s="402"/>
      <c r="D718" s="402"/>
      <c r="E718" s="402"/>
      <c r="F718" s="402"/>
      <c r="G718" s="402"/>
      <c r="H718" s="402"/>
      <c r="I718" s="402"/>
      <c r="J718" s="402"/>
      <c r="K718" s="402"/>
      <c r="L718" s="402"/>
      <c r="M718" s="402"/>
      <c r="N718" s="402"/>
      <c r="O718" s="402"/>
      <c r="P718" s="402"/>
      <c r="Q718" s="402"/>
      <c r="R718" s="402"/>
      <c r="S718" s="402"/>
      <c r="T718" s="402"/>
      <c r="U718" s="402"/>
      <c r="V718" s="402"/>
      <c r="W718" s="402"/>
      <c r="X718" s="402"/>
      <c r="Y718" s="402"/>
      <c r="Z718" s="402"/>
    </row>
    <row r="719" spans="1:26" ht="12.75" customHeight="1">
      <c r="A719" s="402"/>
      <c r="B719" s="402"/>
      <c r="C719" s="402"/>
      <c r="D719" s="402"/>
      <c r="E719" s="402"/>
      <c r="F719" s="402"/>
      <c r="G719" s="402"/>
      <c r="H719" s="402"/>
      <c r="I719" s="402"/>
      <c r="J719" s="402"/>
      <c r="K719" s="402"/>
      <c r="L719" s="402"/>
      <c r="M719" s="402"/>
      <c r="N719" s="402"/>
      <c r="O719" s="402"/>
      <c r="P719" s="402"/>
      <c r="Q719" s="402"/>
      <c r="R719" s="402"/>
      <c r="S719" s="402"/>
      <c r="T719" s="402"/>
      <c r="U719" s="402"/>
      <c r="V719" s="402"/>
      <c r="W719" s="402"/>
      <c r="X719" s="402"/>
      <c r="Y719" s="402"/>
      <c r="Z719" s="402"/>
    </row>
    <row r="720" spans="1:26" ht="12.75" customHeight="1">
      <c r="A720" s="402"/>
      <c r="B720" s="402"/>
      <c r="C720" s="402"/>
      <c r="D720" s="402"/>
      <c r="E720" s="402"/>
      <c r="F720" s="402"/>
      <c r="G720" s="402"/>
      <c r="H720" s="402"/>
      <c r="I720" s="402"/>
      <c r="J720" s="402"/>
      <c r="K720" s="402"/>
      <c r="L720" s="402"/>
      <c r="M720" s="402"/>
      <c r="N720" s="402"/>
      <c r="O720" s="402"/>
      <c r="P720" s="402"/>
      <c r="Q720" s="402"/>
      <c r="R720" s="402"/>
      <c r="S720" s="402"/>
      <c r="T720" s="402"/>
      <c r="U720" s="402"/>
      <c r="V720" s="402"/>
      <c r="W720" s="402"/>
      <c r="X720" s="402"/>
      <c r="Y720" s="402"/>
      <c r="Z720" s="402"/>
    </row>
    <row r="721" spans="1:26" ht="12.75" customHeight="1">
      <c r="A721" s="402"/>
      <c r="B721" s="402"/>
      <c r="C721" s="402"/>
      <c r="D721" s="402"/>
      <c r="E721" s="402"/>
      <c r="F721" s="402"/>
      <c r="G721" s="402"/>
      <c r="H721" s="402"/>
      <c r="I721" s="402"/>
      <c r="J721" s="402"/>
      <c r="K721" s="402"/>
      <c r="L721" s="402"/>
      <c r="M721" s="402"/>
      <c r="N721" s="402"/>
      <c r="O721" s="402"/>
      <c r="P721" s="402"/>
      <c r="Q721" s="402"/>
      <c r="R721" s="402"/>
      <c r="S721" s="402"/>
      <c r="T721" s="402"/>
      <c r="U721" s="402"/>
      <c r="V721" s="402"/>
      <c r="W721" s="402"/>
      <c r="X721" s="402"/>
      <c r="Y721" s="402"/>
      <c r="Z721" s="402"/>
    </row>
    <row r="722" spans="1:26" ht="12.75" customHeight="1">
      <c r="A722" s="402"/>
      <c r="B722" s="402"/>
      <c r="C722" s="402"/>
      <c r="D722" s="402"/>
      <c r="E722" s="402"/>
      <c r="F722" s="402"/>
      <c r="G722" s="402"/>
      <c r="H722" s="402"/>
      <c r="I722" s="402"/>
      <c r="J722" s="402"/>
      <c r="K722" s="402"/>
      <c r="L722" s="402"/>
      <c r="M722" s="402"/>
      <c r="N722" s="402"/>
      <c r="O722" s="402"/>
      <c r="P722" s="402"/>
      <c r="Q722" s="402"/>
      <c r="R722" s="402"/>
      <c r="S722" s="402"/>
      <c r="T722" s="402"/>
      <c r="U722" s="402"/>
      <c r="V722" s="402"/>
      <c r="W722" s="402"/>
      <c r="X722" s="402"/>
      <c r="Y722" s="402"/>
      <c r="Z722" s="402"/>
    </row>
    <row r="723" spans="1:26" ht="12.75" customHeight="1">
      <c r="A723" s="402"/>
      <c r="B723" s="402"/>
      <c r="C723" s="402"/>
      <c r="D723" s="402"/>
      <c r="E723" s="402"/>
      <c r="F723" s="402"/>
      <c r="G723" s="402"/>
      <c r="H723" s="402"/>
      <c r="I723" s="402"/>
      <c r="J723" s="402"/>
      <c r="K723" s="402"/>
      <c r="L723" s="402"/>
      <c r="M723" s="402"/>
      <c r="N723" s="402"/>
      <c r="O723" s="402"/>
      <c r="P723" s="402"/>
      <c r="Q723" s="402"/>
      <c r="R723" s="402"/>
      <c r="S723" s="402"/>
      <c r="T723" s="402"/>
      <c r="U723" s="402"/>
      <c r="V723" s="402"/>
      <c r="W723" s="402"/>
      <c r="X723" s="402"/>
      <c r="Y723" s="402"/>
      <c r="Z723" s="402"/>
    </row>
    <row r="724" spans="1:26" ht="12.75" customHeight="1">
      <c r="A724" s="402"/>
      <c r="B724" s="402"/>
      <c r="C724" s="402"/>
      <c r="D724" s="402"/>
      <c r="E724" s="402"/>
      <c r="F724" s="402"/>
      <c r="G724" s="402"/>
      <c r="H724" s="402"/>
      <c r="I724" s="402"/>
      <c r="J724" s="402"/>
      <c r="K724" s="402"/>
      <c r="L724" s="402"/>
      <c r="M724" s="402"/>
      <c r="N724" s="402"/>
      <c r="O724" s="402"/>
      <c r="P724" s="402"/>
      <c r="Q724" s="402"/>
      <c r="R724" s="402"/>
      <c r="S724" s="402"/>
      <c r="T724" s="402"/>
      <c r="U724" s="402"/>
      <c r="V724" s="402"/>
      <c r="W724" s="402"/>
      <c r="X724" s="402"/>
      <c r="Y724" s="402"/>
      <c r="Z724" s="402"/>
    </row>
    <row r="725" spans="1:26" ht="12.75" customHeight="1">
      <c r="A725" s="402"/>
      <c r="B725" s="402"/>
      <c r="C725" s="402"/>
      <c r="D725" s="402"/>
      <c r="E725" s="402"/>
      <c r="F725" s="402"/>
      <c r="G725" s="402"/>
      <c r="H725" s="402"/>
      <c r="I725" s="402"/>
      <c r="J725" s="402"/>
      <c r="K725" s="402"/>
      <c r="L725" s="402"/>
      <c r="M725" s="402"/>
      <c r="N725" s="402"/>
      <c r="O725" s="402"/>
      <c r="P725" s="402"/>
      <c r="Q725" s="402"/>
      <c r="R725" s="402"/>
      <c r="S725" s="402"/>
      <c r="T725" s="402"/>
      <c r="U725" s="402"/>
      <c r="V725" s="402"/>
      <c r="W725" s="402"/>
      <c r="X725" s="402"/>
      <c r="Y725" s="402"/>
      <c r="Z725" s="402"/>
    </row>
    <row r="726" spans="1:26" ht="12.75" customHeight="1">
      <c r="A726" s="402"/>
      <c r="B726" s="402"/>
      <c r="C726" s="402"/>
      <c r="D726" s="402"/>
      <c r="E726" s="402"/>
      <c r="F726" s="402"/>
      <c r="G726" s="402"/>
      <c r="H726" s="402"/>
      <c r="I726" s="402"/>
      <c r="J726" s="402"/>
      <c r="K726" s="402"/>
      <c r="L726" s="402"/>
      <c r="M726" s="402"/>
      <c r="N726" s="402"/>
      <c r="O726" s="402"/>
      <c r="P726" s="402"/>
      <c r="Q726" s="402"/>
      <c r="R726" s="402"/>
      <c r="S726" s="402"/>
      <c r="T726" s="402"/>
      <c r="U726" s="402"/>
      <c r="V726" s="402"/>
      <c r="W726" s="402"/>
      <c r="X726" s="402"/>
      <c r="Y726" s="402"/>
      <c r="Z726" s="402"/>
    </row>
    <row r="727" spans="1:26" ht="12.75" customHeight="1">
      <c r="A727" s="402"/>
      <c r="B727" s="402"/>
      <c r="C727" s="402"/>
      <c r="D727" s="402"/>
      <c r="E727" s="402"/>
      <c r="F727" s="402"/>
      <c r="G727" s="402"/>
      <c r="H727" s="402"/>
      <c r="I727" s="402"/>
      <c r="J727" s="402"/>
      <c r="K727" s="402"/>
      <c r="L727" s="402"/>
      <c r="M727" s="402"/>
      <c r="N727" s="402"/>
      <c r="O727" s="402"/>
      <c r="P727" s="402"/>
      <c r="Q727" s="402"/>
      <c r="R727" s="402"/>
      <c r="S727" s="402"/>
      <c r="T727" s="402"/>
      <c r="U727" s="402"/>
      <c r="V727" s="402"/>
      <c r="W727" s="402"/>
      <c r="X727" s="402"/>
      <c r="Y727" s="402"/>
      <c r="Z727" s="402"/>
    </row>
    <row r="728" spans="1:26" ht="12.75" customHeight="1">
      <c r="A728" s="402"/>
      <c r="B728" s="402"/>
      <c r="C728" s="402"/>
      <c r="D728" s="402"/>
      <c r="E728" s="402"/>
      <c r="F728" s="402"/>
      <c r="G728" s="402"/>
      <c r="H728" s="402"/>
      <c r="I728" s="402"/>
      <c r="J728" s="402"/>
      <c r="K728" s="402"/>
      <c r="L728" s="402"/>
      <c r="M728" s="402"/>
      <c r="N728" s="402"/>
      <c r="O728" s="402"/>
      <c r="P728" s="402"/>
      <c r="Q728" s="402"/>
      <c r="R728" s="402"/>
      <c r="S728" s="402"/>
      <c r="T728" s="402"/>
      <c r="U728" s="402"/>
      <c r="V728" s="402"/>
      <c r="W728" s="402"/>
      <c r="X728" s="402"/>
      <c r="Y728" s="402"/>
      <c r="Z728" s="402"/>
    </row>
    <row r="729" spans="1:26" ht="12.75" customHeight="1">
      <c r="A729" s="402"/>
      <c r="B729" s="402"/>
      <c r="C729" s="402"/>
      <c r="D729" s="402"/>
      <c r="E729" s="402"/>
      <c r="F729" s="402"/>
      <c r="G729" s="402"/>
      <c r="H729" s="402"/>
      <c r="I729" s="402"/>
      <c r="J729" s="402"/>
      <c r="K729" s="402"/>
      <c r="L729" s="402"/>
      <c r="M729" s="402"/>
      <c r="N729" s="402"/>
      <c r="O729" s="402"/>
      <c r="P729" s="402"/>
      <c r="Q729" s="402"/>
      <c r="R729" s="402"/>
      <c r="S729" s="402"/>
      <c r="T729" s="402"/>
      <c r="U729" s="402"/>
      <c r="V729" s="402"/>
      <c r="W729" s="402"/>
      <c r="X729" s="402"/>
      <c r="Y729" s="402"/>
      <c r="Z729" s="402"/>
    </row>
    <row r="730" spans="1:26" ht="12.75" customHeight="1">
      <c r="A730" s="402"/>
      <c r="B730" s="402"/>
      <c r="C730" s="402"/>
      <c r="D730" s="402"/>
      <c r="E730" s="402"/>
      <c r="F730" s="402"/>
      <c r="G730" s="402"/>
      <c r="H730" s="402"/>
      <c r="I730" s="402"/>
      <c r="J730" s="402"/>
      <c r="K730" s="402"/>
      <c r="L730" s="402"/>
      <c r="M730" s="402"/>
      <c r="N730" s="402"/>
      <c r="O730" s="402"/>
      <c r="P730" s="402"/>
      <c r="Q730" s="402"/>
      <c r="R730" s="402"/>
      <c r="S730" s="402"/>
      <c r="T730" s="402"/>
      <c r="U730" s="402"/>
      <c r="V730" s="402"/>
      <c r="W730" s="402"/>
      <c r="X730" s="402"/>
      <c r="Y730" s="402"/>
      <c r="Z730" s="402"/>
    </row>
    <row r="731" spans="1:26" ht="12.75" customHeight="1">
      <c r="A731" s="402"/>
      <c r="B731" s="402"/>
      <c r="C731" s="402"/>
      <c r="D731" s="402"/>
      <c r="E731" s="402"/>
      <c r="F731" s="402"/>
      <c r="G731" s="402"/>
      <c r="H731" s="402"/>
      <c r="I731" s="402"/>
      <c r="J731" s="402"/>
      <c r="K731" s="402"/>
      <c r="L731" s="402"/>
      <c r="M731" s="402"/>
      <c r="N731" s="402"/>
      <c r="O731" s="402"/>
      <c r="P731" s="402"/>
      <c r="Q731" s="402"/>
      <c r="R731" s="402"/>
      <c r="S731" s="402"/>
      <c r="T731" s="402"/>
      <c r="U731" s="402"/>
      <c r="V731" s="402"/>
      <c r="W731" s="402"/>
      <c r="X731" s="402"/>
      <c r="Y731" s="402"/>
      <c r="Z731" s="402"/>
    </row>
    <row r="732" spans="1:26" ht="12.75" customHeight="1">
      <c r="A732" s="402"/>
      <c r="B732" s="402"/>
      <c r="C732" s="402"/>
      <c r="D732" s="402"/>
      <c r="E732" s="402"/>
      <c r="F732" s="402"/>
      <c r="G732" s="402"/>
      <c r="H732" s="402"/>
      <c r="I732" s="402"/>
      <c r="J732" s="402"/>
      <c r="K732" s="402"/>
      <c r="L732" s="402"/>
      <c r="M732" s="402"/>
      <c r="N732" s="402"/>
      <c r="O732" s="402"/>
      <c r="P732" s="402"/>
      <c r="Q732" s="402"/>
      <c r="R732" s="402"/>
      <c r="S732" s="402"/>
      <c r="T732" s="402"/>
      <c r="U732" s="402"/>
      <c r="V732" s="402"/>
      <c r="W732" s="402"/>
      <c r="X732" s="402"/>
      <c r="Y732" s="402"/>
      <c r="Z732" s="402"/>
    </row>
    <row r="733" spans="1:26" ht="12.75" customHeight="1">
      <c r="A733" s="402"/>
      <c r="B733" s="402"/>
      <c r="C733" s="402"/>
      <c r="D733" s="402"/>
      <c r="E733" s="402"/>
      <c r="F733" s="402"/>
      <c r="G733" s="402"/>
      <c r="H733" s="402"/>
      <c r="I733" s="402"/>
      <c r="J733" s="402"/>
      <c r="K733" s="402"/>
      <c r="L733" s="402"/>
      <c r="M733" s="402"/>
      <c r="N733" s="402"/>
      <c r="O733" s="402"/>
      <c r="P733" s="402"/>
      <c r="Q733" s="402"/>
      <c r="R733" s="402"/>
      <c r="S733" s="402"/>
      <c r="T733" s="402"/>
      <c r="U733" s="402"/>
      <c r="V733" s="402"/>
      <c r="W733" s="402"/>
      <c r="X733" s="402"/>
      <c r="Y733" s="402"/>
      <c r="Z733" s="402"/>
    </row>
    <row r="734" spans="1:26" ht="12.75" customHeight="1">
      <c r="A734" s="402"/>
      <c r="B734" s="402"/>
      <c r="C734" s="402"/>
      <c r="D734" s="402"/>
      <c r="E734" s="402"/>
      <c r="F734" s="402"/>
      <c r="G734" s="402"/>
      <c r="H734" s="402"/>
      <c r="I734" s="402"/>
      <c r="J734" s="402"/>
      <c r="K734" s="402"/>
      <c r="L734" s="402"/>
      <c r="M734" s="402"/>
      <c r="N734" s="402"/>
      <c r="O734" s="402"/>
      <c r="P734" s="402"/>
      <c r="Q734" s="402"/>
      <c r="R734" s="402"/>
      <c r="S734" s="402"/>
      <c r="T734" s="402"/>
      <c r="U734" s="402"/>
      <c r="V734" s="402"/>
      <c r="W734" s="402"/>
      <c r="X734" s="402"/>
      <c r="Y734" s="402"/>
      <c r="Z734" s="402"/>
    </row>
    <row r="735" spans="1:26" ht="12.75" customHeight="1">
      <c r="A735" s="402"/>
      <c r="B735" s="402"/>
      <c r="C735" s="402"/>
      <c r="D735" s="402"/>
      <c r="E735" s="402"/>
      <c r="F735" s="402"/>
      <c r="G735" s="402"/>
      <c r="H735" s="402"/>
      <c r="I735" s="402"/>
      <c r="J735" s="402"/>
      <c r="K735" s="402"/>
      <c r="L735" s="402"/>
      <c r="M735" s="402"/>
      <c r="N735" s="402"/>
      <c r="O735" s="402"/>
      <c r="P735" s="402"/>
      <c r="Q735" s="402"/>
      <c r="R735" s="402"/>
      <c r="S735" s="402"/>
      <c r="T735" s="402"/>
      <c r="U735" s="402"/>
      <c r="V735" s="402"/>
      <c r="W735" s="402"/>
      <c r="X735" s="402"/>
      <c r="Y735" s="402"/>
      <c r="Z735" s="402"/>
    </row>
    <row r="736" spans="1:26" ht="12.75" customHeight="1">
      <c r="A736" s="402"/>
      <c r="B736" s="402"/>
      <c r="C736" s="402"/>
      <c r="D736" s="402"/>
      <c r="E736" s="402"/>
      <c r="F736" s="402"/>
      <c r="G736" s="402"/>
      <c r="H736" s="402"/>
      <c r="I736" s="402"/>
      <c r="J736" s="402"/>
      <c r="K736" s="402"/>
      <c r="L736" s="402"/>
      <c r="M736" s="402"/>
      <c r="N736" s="402"/>
      <c r="O736" s="402"/>
      <c r="P736" s="402"/>
      <c r="Q736" s="402"/>
      <c r="R736" s="402"/>
      <c r="S736" s="402"/>
      <c r="T736" s="402"/>
      <c r="U736" s="402"/>
      <c r="V736" s="402"/>
      <c r="W736" s="402"/>
      <c r="X736" s="402"/>
      <c r="Y736" s="402"/>
      <c r="Z736" s="402"/>
    </row>
    <row r="737" spans="1:26" ht="12.75" customHeight="1">
      <c r="A737" s="402"/>
      <c r="B737" s="402"/>
      <c r="C737" s="402"/>
      <c r="D737" s="402"/>
      <c r="E737" s="402"/>
      <c r="F737" s="402"/>
      <c r="G737" s="402"/>
      <c r="H737" s="402"/>
      <c r="I737" s="402"/>
      <c r="J737" s="402"/>
      <c r="K737" s="402"/>
      <c r="L737" s="402"/>
      <c r="M737" s="402"/>
      <c r="N737" s="402"/>
      <c r="O737" s="402"/>
      <c r="P737" s="402"/>
      <c r="Q737" s="402"/>
      <c r="R737" s="402"/>
      <c r="S737" s="402"/>
      <c r="T737" s="402"/>
      <c r="U737" s="402"/>
      <c r="V737" s="402"/>
      <c r="W737" s="402"/>
      <c r="X737" s="402"/>
      <c r="Y737" s="402"/>
      <c r="Z737" s="402"/>
    </row>
    <row r="738" spans="1:26" ht="12.75" customHeight="1">
      <c r="A738" s="402"/>
      <c r="B738" s="402"/>
      <c r="C738" s="402"/>
      <c r="D738" s="402"/>
      <c r="E738" s="402"/>
      <c r="F738" s="402"/>
      <c r="G738" s="402"/>
      <c r="H738" s="402"/>
      <c r="I738" s="402"/>
      <c r="J738" s="402"/>
      <c r="K738" s="402"/>
      <c r="L738" s="402"/>
      <c r="M738" s="402"/>
      <c r="N738" s="402"/>
      <c r="O738" s="402"/>
      <c r="P738" s="402"/>
      <c r="Q738" s="402"/>
      <c r="R738" s="402"/>
      <c r="S738" s="402"/>
      <c r="T738" s="402"/>
      <c r="U738" s="402"/>
      <c r="V738" s="402"/>
      <c r="W738" s="402"/>
      <c r="X738" s="402"/>
      <c r="Y738" s="402"/>
      <c r="Z738" s="402"/>
    </row>
    <row r="739" spans="1:26" ht="12.75" customHeight="1">
      <c r="A739" s="402"/>
      <c r="B739" s="402"/>
      <c r="C739" s="402"/>
      <c r="D739" s="402"/>
      <c r="E739" s="402"/>
      <c r="F739" s="402"/>
      <c r="G739" s="402"/>
      <c r="H739" s="402"/>
      <c r="I739" s="402"/>
      <c r="J739" s="402"/>
      <c r="K739" s="402"/>
      <c r="L739" s="402"/>
      <c r="M739" s="402"/>
      <c r="N739" s="402"/>
      <c r="O739" s="402"/>
      <c r="P739" s="402"/>
      <c r="Q739" s="402"/>
      <c r="R739" s="402"/>
      <c r="S739" s="402"/>
      <c r="T739" s="402"/>
      <c r="U739" s="402"/>
      <c r="V739" s="402"/>
      <c r="W739" s="402"/>
      <c r="X739" s="402"/>
      <c r="Y739" s="402"/>
      <c r="Z739" s="402"/>
    </row>
    <row r="740" spans="1:26" ht="12.75" customHeight="1">
      <c r="A740" s="402"/>
      <c r="B740" s="402"/>
      <c r="C740" s="402"/>
      <c r="D740" s="402"/>
      <c r="E740" s="402"/>
      <c r="F740" s="402"/>
      <c r="G740" s="402"/>
      <c r="H740" s="402"/>
      <c r="I740" s="402"/>
      <c r="J740" s="402"/>
      <c r="K740" s="402"/>
      <c r="L740" s="402"/>
      <c r="M740" s="402"/>
      <c r="N740" s="402"/>
      <c r="O740" s="402"/>
      <c r="P740" s="402"/>
      <c r="Q740" s="402"/>
      <c r="R740" s="402"/>
      <c r="S740" s="402"/>
      <c r="T740" s="402"/>
      <c r="U740" s="402"/>
      <c r="V740" s="402"/>
      <c r="W740" s="402"/>
      <c r="X740" s="402"/>
      <c r="Y740" s="402"/>
      <c r="Z740" s="402"/>
    </row>
    <row r="741" spans="1:26" ht="12.75" customHeight="1">
      <c r="A741" s="402"/>
      <c r="B741" s="402"/>
      <c r="C741" s="402"/>
      <c r="D741" s="402"/>
      <c r="E741" s="402"/>
      <c r="F741" s="402"/>
      <c r="G741" s="402"/>
      <c r="H741" s="402"/>
      <c r="I741" s="402"/>
      <c r="J741" s="402"/>
      <c r="K741" s="402"/>
      <c r="L741" s="402"/>
      <c r="M741" s="402"/>
      <c r="N741" s="402"/>
      <c r="O741" s="402"/>
      <c r="P741" s="402"/>
      <c r="Q741" s="402"/>
      <c r="R741" s="402"/>
      <c r="S741" s="402"/>
      <c r="T741" s="402"/>
      <c r="U741" s="402"/>
      <c r="V741" s="402"/>
      <c r="W741" s="402"/>
      <c r="X741" s="402"/>
      <c r="Y741" s="402"/>
      <c r="Z741" s="402"/>
    </row>
    <row r="742" spans="1:26" ht="12.75" customHeight="1">
      <c r="A742" s="402"/>
      <c r="B742" s="402"/>
      <c r="C742" s="402"/>
      <c r="D742" s="402"/>
      <c r="E742" s="402"/>
      <c r="F742" s="402"/>
      <c r="G742" s="402"/>
      <c r="H742" s="402"/>
      <c r="I742" s="402"/>
      <c r="J742" s="402"/>
      <c r="K742" s="402"/>
      <c r="L742" s="402"/>
      <c r="M742" s="402"/>
      <c r="N742" s="402"/>
      <c r="O742" s="402"/>
      <c r="P742" s="402"/>
      <c r="Q742" s="402"/>
      <c r="R742" s="402"/>
      <c r="S742" s="402"/>
      <c r="T742" s="402"/>
      <c r="U742" s="402"/>
      <c r="V742" s="402"/>
      <c r="W742" s="402"/>
      <c r="X742" s="402"/>
      <c r="Y742" s="402"/>
      <c r="Z742" s="402"/>
    </row>
    <row r="743" spans="1:26" ht="12.75" customHeight="1">
      <c r="A743" s="402"/>
      <c r="B743" s="402"/>
      <c r="C743" s="402"/>
      <c r="D743" s="402"/>
      <c r="E743" s="402"/>
      <c r="F743" s="402"/>
      <c r="G743" s="402"/>
      <c r="H743" s="402"/>
      <c r="I743" s="402"/>
      <c r="J743" s="402"/>
      <c r="K743" s="402"/>
      <c r="L743" s="402"/>
      <c r="M743" s="402"/>
      <c r="N743" s="402"/>
      <c r="O743" s="402"/>
      <c r="P743" s="402"/>
      <c r="Q743" s="402"/>
      <c r="R743" s="402"/>
      <c r="S743" s="402"/>
      <c r="T743" s="402"/>
      <c r="U743" s="402"/>
      <c r="V743" s="402"/>
      <c r="W743" s="402"/>
      <c r="X743" s="402"/>
      <c r="Y743" s="402"/>
      <c r="Z743" s="402"/>
    </row>
    <row r="744" spans="1:26" ht="12.75" customHeight="1">
      <c r="A744" s="402"/>
      <c r="B744" s="402"/>
      <c r="C744" s="402"/>
      <c r="D744" s="402"/>
      <c r="E744" s="402"/>
      <c r="F744" s="402"/>
      <c r="G744" s="402"/>
      <c r="H744" s="402"/>
      <c r="I744" s="402"/>
      <c r="J744" s="402"/>
      <c r="K744" s="402"/>
      <c r="L744" s="402"/>
      <c r="M744" s="402"/>
      <c r="N744" s="402"/>
      <c r="O744" s="402"/>
      <c r="P744" s="402"/>
      <c r="Q744" s="402"/>
      <c r="R744" s="402"/>
      <c r="S744" s="402"/>
      <c r="T744" s="402"/>
      <c r="U744" s="402"/>
      <c r="V744" s="402"/>
      <c r="W744" s="402"/>
      <c r="X744" s="402"/>
      <c r="Y744" s="402"/>
      <c r="Z744" s="402"/>
    </row>
    <row r="745" spans="1:26" ht="12.75" customHeight="1">
      <c r="A745" s="402"/>
      <c r="B745" s="402"/>
      <c r="C745" s="402"/>
      <c r="D745" s="402"/>
      <c r="E745" s="402"/>
      <c r="F745" s="402"/>
      <c r="G745" s="402"/>
      <c r="H745" s="402"/>
      <c r="I745" s="402"/>
      <c r="J745" s="402"/>
      <c r="K745" s="402"/>
      <c r="L745" s="402"/>
      <c r="M745" s="402"/>
      <c r="N745" s="402"/>
      <c r="O745" s="402"/>
      <c r="P745" s="402"/>
      <c r="Q745" s="402"/>
      <c r="R745" s="402"/>
      <c r="S745" s="402"/>
      <c r="T745" s="402"/>
      <c r="U745" s="402"/>
      <c r="V745" s="402"/>
      <c r="W745" s="402"/>
      <c r="X745" s="402"/>
      <c r="Y745" s="402"/>
      <c r="Z745" s="402"/>
    </row>
    <row r="746" spans="1:26" ht="12.75" customHeight="1">
      <c r="A746" s="402"/>
      <c r="B746" s="402"/>
      <c r="C746" s="402"/>
      <c r="D746" s="402"/>
      <c r="E746" s="402"/>
      <c r="F746" s="402"/>
      <c r="G746" s="402"/>
      <c r="H746" s="402"/>
      <c r="I746" s="402"/>
      <c r="J746" s="402"/>
      <c r="K746" s="402"/>
      <c r="L746" s="402"/>
      <c r="M746" s="402"/>
      <c r="N746" s="402"/>
      <c r="O746" s="402"/>
      <c r="P746" s="402"/>
      <c r="Q746" s="402"/>
      <c r="R746" s="402"/>
      <c r="S746" s="402"/>
      <c r="T746" s="402"/>
      <c r="U746" s="402"/>
      <c r="V746" s="402"/>
      <c r="W746" s="402"/>
      <c r="X746" s="402"/>
      <c r="Y746" s="402"/>
      <c r="Z746" s="402"/>
    </row>
    <row r="747" spans="1:26" ht="12.75" customHeight="1">
      <c r="A747" s="402"/>
      <c r="B747" s="402"/>
      <c r="C747" s="402"/>
      <c r="D747" s="402"/>
      <c r="E747" s="402"/>
      <c r="F747" s="402"/>
      <c r="G747" s="402"/>
      <c r="H747" s="402"/>
      <c r="I747" s="402"/>
      <c r="J747" s="402"/>
      <c r="K747" s="402"/>
      <c r="L747" s="402"/>
      <c r="M747" s="402"/>
      <c r="N747" s="402"/>
      <c r="O747" s="402"/>
      <c r="P747" s="402"/>
      <c r="Q747" s="402"/>
      <c r="R747" s="402"/>
      <c r="S747" s="402"/>
      <c r="T747" s="402"/>
      <c r="U747" s="402"/>
      <c r="V747" s="402"/>
      <c r="W747" s="402"/>
      <c r="X747" s="402"/>
      <c r="Y747" s="402"/>
      <c r="Z747" s="402"/>
    </row>
    <row r="748" spans="1:26" ht="12.75" customHeight="1">
      <c r="A748" s="402"/>
      <c r="B748" s="402"/>
      <c r="C748" s="402"/>
      <c r="D748" s="402"/>
      <c r="E748" s="402"/>
      <c r="F748" s="402"/>
      <c r="G748" s="402"/>
      <c r="H748" s="402"/>
      <c r="I748" s="402"/>
      <c r="J748" s="402"/>
      <c r="K748" s="402"/>
      <c r="L748" s="402"/>
      <c r="M748" s="402"/>
      <c r="N748" s="402"/>
      <c r="O748" s="402"/>
      <c r="P748" s="402"/>
      <c r="Q748" s="402"/>
      <c r="R748" s="402"/>
      <c r="S748" s="402"/>
      <c r="T748" s="402"/>
      <c r="U748" s="402"/>
      <c r="V748" s="402"/>
      <c r="W748" s="402"/>
      <c r="X748" s="402"/>
      <c r="Y748" s="402"/>
      <c r="Z748" s="402"/>
    </row>
    <row r="749" spans="1:26" ht="12.75" customHeight="1">
      <c r="A749" s="402"/>
      <c r="B749" s="402"/>
      <c r="C749" s="402"/>
      <c r="D749" s="402"/>
      <c r="E749" s="402"/>
      <c r="F749" s="402"/>
      <c r="G749" s="402"/>
      <c r="H749" s="402"/>
      <c r="I749" s="402"/>
      <c r="J749" s="402"/>
      <c r="K749" s="402"/>
      <c r="L749" s="402"/>
      <c r="M749" s="402"/>
      <c r="N749" s="402"/>
      <c r="O749" s="402"/>
      <c r="P749" s="402"/>
      <c r="Q749" s="402"/>
      <c r="R749" s="402"/>
      <c r="S749" s="402"/>
      <c r="T749" s="402"/>
      <c r="U749" s="402"/>
      <c r="V749" s="402"/>
      <c r="W749" s="402"/>
      <c r="X749" s="402"/>
      <c r="Y749" s="402"/>
      <c r="Z749" s="402"/>
    </row>
    <row r="750" spans="1:26" ht="12.75" customHeight="1">
      <c r="A750" s="402"/>
      <c r="B750" s="402"/>
      <c r="C750" s="402"/>
      <c r="D750" s="402"/>
      <c r="E750" s="402"/>
      <c r="F750" s="402"/>
      <c r="G750" s="402"/>
      <c r="H750" s="402"/>
      <c r="I750" s="402"/>
      <c r="J750" s="402"/>
      <c r="K750" s="402"/>
      <c r="L750" s="402"/>
      <c r="M750" s="402"/>
      <c r="N750" s="402"/>
      <c r="O750" s="402"/>
      <c r="P750" s="402"/>
      <c r="Q750" s="402"/>
      <c r="R750" s="402"/>
      <c r="S750" s="402"/>
      <c r="T750" s="402"/>
      <c r="U750" s="402"/>
      <c r="V750" s="402"/>
      <c r="W750" s="402"/>
      <c r="X750" s="402"/>
      <c r="Y750" s="402"/>
      <c r="Z750" s="402"/>
    </row>
    <row r="751" spans="1:26" ht="12.75" customHeight="1">
      <c r="A751" s="402"/>
      <c r="B751" s="402"/>
      <c r="C751" s="402"/>
      <c r="D751" s="402"/>
      <c r="E751" s="402"/>
      <c r="F751" s="402"/>
      <c r="G751" s="402"/>
      <c r="H751" s="402"/>
      <c r="I751" s="402"/>
      <c r="J751" s="402"/>
      <c r="K751" s="402"/>
      <c r="L751" s="402"/>
      <c r="M751" s="402"/>
      <c r="N751" s="402"/>
      <c r="O751" s="402"/>
      <c r="P751" s="402"/>
      <c r="Q751" s="402"/>
      <c r="R751" s="402"/>
      <c r="S751" s="402"/>
      <c r="T751" s="402"/>
      <c r="U751" s="402"/>
      <c r="V751" s="402"/>
      <c r="W751" s="402"/>
      <c r="X751" s="402"/>
      <c r="Y751" s="402"/>
      <c r="Z751" s="402"/>
    </row>
    <row r="752" spans="1:26" ht="12.75" customHeight="1">
      <c r="A752" s="402"/>
      <c r="B752" s="402"/>
      <c r="C752" s="402"/>
      <c r="D752" s="402"/>
      <c r="E752" s="402"/>
      <c r="F752" s="402"/>
      <c r="G752" s="402"/>
      <c r="H752" s="402"/>
      <c r="I752" s="402"/>
      <c r="J752" s="402"/>
      <c r="K752" s="402"/>
      <c r="L752" s="402"/>
      <c r="M752" s="402"/>
      <c r="N752" s="402"/>
      <c r="O752" s="402"/>
      <c r="P752" s="402"/>
      <c r="Q752" s="402"/>
      <c r="R752" s="402"/>
      <c r="S752" s="402"/>
      <c r="T752" s="402"/>
      <c r="U752" s="402"/>
      <c r="V752" s="402"/>
      <c r="W752" s="402"/>
      <c r="X752" s="402"/>
      <c r="Y752" s="402"/>
      <c r="Z752" s="402"/>
    </row>
    <row r="753" spans="1:26" ht="12.75" customHeight="1">
      <c r="A753" s="402"/>
      <c r="B753" s="402"/>
      <c r="C753" s="402"/>
      <c r="D753" s="402"/>
      <c r="E753" s="402"/>
      <c r="F753" s="402"/>
      <c r="G753" s="402"/>
      <c r="H753" s="402"/>
      <c r="I753" s="402"/>
      <c r="J753" s="402"/>
      <c r="K753" s="402"/>
      <c r="L753" s="402"/>
      <c r="M753" s="402"/>
      <c r="N753" s="402"/>
      <c r="O753" s="402"/>
      <c r="P753" s="402"/>
      <c r="Q753" s="402"/>
      <c r="R753" s="402"/>
      <c r="S753" s="402"/>
      <c r="T753" s="402"/>
      <c r="U753" s="402"/>
      <c r="V753" s="402"/>
      <c r="W753" s="402"/>
      <c r="X753" s="402"/>
      <c r="Y753" s="402"/>
      <c r="Z753" s="402"/>
    </row>
    <row r="754" spans="1:26" ht="12.75" customHeight="1">
      <c r="A754" s="402"/>
      <c r="B754" s="402"/>
      <c r="C754" s="402"/>
      <c r="D754" s="402"/>
      <c r="E754" s="402"/>
      <c r="F754" s="402"/>
      <c r="G754" s="402"/>
      <c r="H754" s="402"/>
      <c r="I754" s="402"/>
      <c r="J754" s="402"/>
      <c r="K754" s="402"/>
      <c r="L754" s="402"/>
      <c r="M754" s="402"/>
      <c r="N754" s="402"/>
      <c r="O754" s="402"/>
      <c r="P754" s="402"/>
      <c r="Q754" s="402"/>
      <c r="R754" s="402"/>
      <c r="S754" s="402"/>
      <c r="T754" s="402"/>
      <c r="U754" s="402"/>
      <c r="V754" s="402"/>
      <c r="W754" s="402"/>
      <c r="X754" s="402"/>
      <c r="Y754" s="402"/>
      <c r="Z754" s="402"/>
    </row>
    <row r="755" spans="1:26" ht="12.75" customHeight="1">
      <c r="A755" s="402"/>
      <c r="B755" s="402"/>
      <c r="C755" s="402"/>
      <c r="D755" s="402"/>
      <c r="E755" s="402"/>
      <c r="F755" s="402"/>
      <c r="G755" s="402"/>
      <c r="H755" s="402"/>
      <c r="I755" s="402"/>
      <c r="J755" s="402"/>
      <c r="K755" s="402"/>
      <c r="L755" s="402"/>
      <c r="M755" s="402"/>
      <c r="N755" s="402"/>
      <c r="O755" s="402"/>
      <c r="P755" s="402"/>
      <c r="Q755" s="402"/>
      <c r="R755" s="402"/>
      <c r="S755" s="402"/>
      <c r="T755" s="402"/>
      <c r="U755" s="402"/>
      <c r="V755" s="402"/>
      <c r="W755" s="402"/>
      <c r="X755" s="402"/>
      <c r="Y755" s="402"/>
      <c r="Z755" s="402"/>
    </row>
    <row r="756" spans="1:26" ht="12.75" customHeight="1">
      <c r="A756" s="402"/>
      <c r="B756" s="402"/>
      <c r="C756" s="402"/>
      <c r="D756" s="402"/>
      <c r="E756" s="402"/>
      <c r="F756" s="402"/>
      <c r="G756" s="402"/>
      <c r="H756" s="402"/>
      <c r="I756" s="402"/>
      <c r="J756" s="402"/>
      <c r="K756" s="402"/>
      <c r="L756" s="402"/>
      <c r="M756" s="402"/>
      <c r="N756" s="402"/>
      <c r="O756" s="402"/>
      <c r="P756" s="402"/>
      <c r="Q756" s="402"/>
      <c r="R756" s="402"/>
      <c r="S756" s="402"/>
      <c r="T756" s="402"/>
      <c r="U756" s="402"/>
      <c r="V756" s="402"/>
      <c r="W756" s="402"/>
      <c r="X756" s="402"/>
      <c r="Y756" s="402"/>
      <c r="Z756" s="402"/>
    </row>
    <row r="757" spans="1:26" ht="12.75" customHeight="1">
      <c r="A757" s="402"/>
      <c r="B757" s="402"/>
      <c r="C757" s="402"/>
      <c r="D757" s="402"/>
      <c r="E757" s="402"/>
      <c r="F757" s="402"/>
      <c r="G757" s="402"/>
      <c r="H757" s="402"/>
      <c r="I757" s="402"/>
      <c r="J757" s="402"/>
      <c r="K757" s="402"/>
      <c r="L757" s="402"/>
      <c r="M757" s="402"/>
      <c r="N757" s="402"/>
      <c r="O757" s="402"/>
      <c r="P757" s="402"/>
      <c r="Q757" s="402"/>
      <c r="R757" s="402"/>
      <c r="S757" s="402"/>
      <c r="T757" s="402"/>
      <c r="U757" s="402"/>
      <c r="V757" s="402"/>
      <c r="W757" s="402"/>
      <c r="X757" s="402"/>
      <c r="Y757" s="402"/>
      <c r="Z757" s="402"/>
    </row>
    <row r="758" spans="1:26" ht="12.75" customHeight="1">
      <c r="A758" s="402"/>
      <c r="B758" s="402"/>
      <c r="C758" s="402"/>
      <c r="D758" s="402"/>
      <c r="E758" s="402"/>
      <c r="F758" s="402"/>
      <c r="G758" s="402"/>
      <c r="H758" s="402"/>
      <c r="I758" s="402"/>
      <c r="J758" s="402"/>
      <c r="K758" s="402"/>
      <c r="L758" s="402"/>
      <c r="M758" s="402"/>
      <c r="N758" s="402"/>
      <c r="O758" s="402"/>
      <c r="P758" s="402"/>
      <c r="Q758" s="402"/>
      <c r="R758" s="402"/>
      <c r="S758" s="402"/>
      <c r="T758" s="402"/>
      <c r="U758" s="402"/>
      <c r="V758" s="402"/>
      <c r="W758" s="402"/>
      <c r="X758" s="402"/>
      <c r="Y758" s="402"/>
      <c r="Z758" s="402"/>
    </row>
    <row r="759" spans="1:26" ht="12.75" customHeight="1">
      <c r="A759" s="402"/>
      <c r="B759" s="402"/>
      <c r="C759" s="402"/>
      <c r="D759" s="402"/>
      <c r="E759" s="402"/>
      <c r="F759" s="402"/>
      <c r="G759" s="402"/>
      <c r="H759" s="402"/>
      <c r="I759" s="402"/>
      <c r="J759" s="402"/>
      <c r="K759" s="402"/>
      <c r="L759" s="402"/>
      <c r="M759" s="402"/>
      <c r="N759" s="402"/>
      <c r="O759" s="402"/>
      <c r="P759" s="402"/>
      <c r="Q759" s="402"/>
      <c r="R759" s="402"/>
      <c r="S759" s="402"/>
      <c r="T759" s="402"/>
      <c r="U759" s="402"/>
      <c r="V759" s="402"/>
      <c r="W759" s="402"/>
      <c r="X759" s="402"/>
      <c r="Y759" s="402"/>
      <c r="Z759" s="402"/>
    </row>
    <row r="760" spans="1:26" ht="12.75" customHeight="1">
      <c r="A760" s="402"/>
      <c r="B760" s="402"/>
      <c r="C760" s="402"/>
      <c r="D760" s="402"/>
      <c r="E760" s="402"/>
      <c r="F760" s="402"/>
      <c r="G760" s="402"/>
      <c r="H760" s="402"/>
      <c r="I760" s="402"/>
      <c r="J760" s="402"/>
      <c r="K760" s="402"/>
      <c r="L760" s="402"/>
      <c r="M760" s="402"/>
      <c r="N760" s="402"/>
      <c r="O760" s="402"/>
      <c r="P760" s="402"/>
      <c r="Q760" s="402"/>
      <c r="R760" s="402"/>
      <c r="S760" s="402"/>
      <c r="T760" s="402"/>
      <c r="U760" s="402"/>
      <c r="V760" s="402"/>
      <c r="W760" s="402"/>
      <c r="X760" s="402"/>
      <c r="Y760" s="402"/>
      <c r="Z760" s="402"/>
    </row>
    <row r="761" spans="1:26" ht="12.75" customHeight="1">
      <c r="A761" s="402"/>
      <c r="B761" s="402"/>
      <c r="C761" s="402"/>
      <c r="D761" s="402"/>
      <c r="E761" s="402"/>
      <c r="F761" s="402"/>
      <c r="G761" s="402"/>
      <c r="H761" s="402"/>
      <c r="I761" s="402"/>
      <c r="J761" s="402"/>
      <c r="K761" s="402"/>
      <c r="L761" s="402"/>
      <c r="M761" s="402"/>
      <c r="N761" s="402"/>
      <c r="O761" s="402"/>
      <c r="P761" s="402"/>
      <c r="Q761" s="402"/>
      <c r="R761" s="402"/>
      <c r="S761" s="402"/>
      <c r="T761" s="402"/>
      <c r="U761" s="402"/>
      <c r="V761" s="402"/>
      <c r="W761" s="402"/>
      <c r="X761" s="402"/>
      <c r="Y761" s="402"/>
      <c r="Z761" s="402"/>
    </row>
    <row r="762" spans="1:26" ht="12.75" customHeight="1">
      <c r="A762" s="402"/>
      <c r="B762" s="402"/>
      <c r="C762" s="402"/>
      <c r="D762" s="402"/>
      <c r="E762" s="402"/>
      <c r="F762" s="402"/>
      <c r="G762" s="402"/>
      <c r="H762" s="402"/>
      <c r="I762" s="402"/>
      <c r="J762" s="402"/>
      <c r="K762" s="402"/>
      <c r="L762" s="402"/>
      <c r="M762" s="402"/>
      <c r="N762" s="402"/>
      <c r="O762" s="402"/>
      <c r="P762" s="402"/>
      <c r="Q762" s="402"/>
      <c r="R762" s="402"/>
      <c r="S762" s="402"/>
      <c r="T762" s="402"/>
      <c r="U762" s="402"/>
      <c r="V762" s="402"/>
      <c r="W762" s="402"/>
      <c r="X762" s="402"/>
      <c r="Y762" s="402"/>
      <c r="Z762" s="402"/>
    </row>
    <row r="763" spans="1:26" ht="12.75" customHeight="1">
      <c r="A763" s="402"/>
      <c r="B763" s="402"/>
      <c r="C763" s="402"/>
      <c r="D763" s="402"/>
      <c r="E763" s="402"/>
      <c r="F763" s="402"/>
      <c r="G763" s="402"/>
      <c r="H763" s="402"/>
      <c r="I763" s="402"/>
      <c r="J763" s="402"/>
      <c r="K763" s="402"/>
      <c r="L763" s="402"/>
      <c r="M763" s="402"/>
      <c r="N763" s="402"/>
      <c r="O763" s="402"/>
      <c r="P763" s="402"/>
      <c r="Q763" s="402"/>
      <c r="R763" s="402"/>
      <c r="S763" s="402"/>
      <c r="T763" s="402"/>
      <c r="U763" s="402"/>
      <c r="V763" s="402"/>
      <c r="W763" s="402"/>
      <c r="X763" s="402"/>
      <c r="Y763" s="402"/>
      <c r="Z763" s="402"/>
    </row>
    <row r="764" spans="1:26" ht="12.75" customHeight="1">
      <c r="A764" s="402"/>
      <c r="B764" s="402"/>
      <c r="C764" s="402"/>
      <c r="D764" s="402"/>
      <c r="E764" s="402"/>
      <c r="F764" s="402"/>
      <c r="G764" s="402"/>
      <c r="H764" s="402"/>
      <c r="I764" s="402"/>
      <c r="J764" s="402"/>
      <c r="K764" s="402"/>
      <c r="L764" s="402"/>
      <c r="M764" s="402"/>
      <c r="N764" s="402"/>
      <c r="O764" s="402"/>
      <c r="P764" s="402"/>
      <c r="Q764" s="402"/>
      <c r="R764" s="402"/>
      <c r="S764" s="402"/>
      <c r="T764" s="402"/>
      <c r="U764" s="402"/>
      <c r="V764" s="402"/>
      <c r="W764" s="402"/>
      <c r="X764" s="402"/>
      <c r="Y764" s="402"/>
      <c r="Z764" s="402"/>
    </row>
    <row r="765" spans="1:26" ht="12.75" customHeight="1">
      <c r="A765" s="402"/>
      <c r="B765" s="402"/>
      <c r="C765" s="402"/>
      <c r="D765" s="402"/>
      <c r="E765" s="402"/>
      <c r="F765" s="402"/>
      <c r="G765" s="402"/>
      <c r="H765" s="402"/>
      <c r="I765" s="402"/>
      <c r="J765" s="402"/>
      <c r="K765" s="402"/>
      <c r="L765" s="402"/>
      <c r="M765" s="402"/>
      <c r="N765" s="402"/>
      <c r="O765" s="402"/>
      <c r="P765" s="402"/>
      <c r="Q765" s="402"/>
      <c r="R765" s="402"/>
      <c r="S765" s="402"/>
      <c r="T765" s="402"/>
      <c r="U765" s="402"/>
      <c r="V765" s="402"/>
      <c r="W765" s="402"/>
      <c r="X765" s="402"/>
      <c r="Y765" s="402"/>
      <c r="Z765" s="402"/>
    </row>
    <row r="766" spans="1:26" ht="12.75" customHeight="1">
      <c r="A766" s="402"/>
      <c r="B766" s="402"/>
      <c r="C766" s="402"/>
      <c r="D766" s="402"/>
      <c r="E766" s="402"/>
      <c r="F766" s="402"/>
      <c r="G766" s="402"/>
      <c r="H766" s="402"/>
      <c r="I766" s="402"/>
      <c r="J766" s="402"/>
      <c r="K766" s="402"/>
      <c r="L766" s="402"/>
      <c r="M766" s="402"/>
      <c r="N766" s="402"/>
      <c r="O766" s="402"/>
      <c r="P766" s="402"/>
      <c r="Q766" s="402"/>
      <c r="R766" s="402"/>
      <c r="S766" s="402"/>
      <c r="T766" s="402"/>
      <c r="U766" s="402"/>
      <c r="V766" s="402"/>
      <c r="W766" s="402"/>
      <c r="X766" s="402"/>
      <c r="Y766" s="402"/>
      <c r="Z766" s="402"/>
    </row>
    <row r="767" spans="1:26" ht="12.75" customHeight="1">
      <c r="A767" s="402"/>
      <c r="B767" s="402"/>
      <c r="C767" s="402"/>
      <c r="D767" s="402"/>
      <c r="E767" s="402"/>
      <c r="F767" s="402"/>
      <c r="G767" s="402"/>
      <c r="H767" s="402"/>
      <c r="I767" s="402"/>
      <c r="J767" s="402"/>
      <c r="K767" s="402"/>
      <c r="L767" s="402"/>
      <c r="M767" s="402"/>
      <c r="N767" s="402"/>
      <c r="O767" s="402"/>
      <c r="P767" s="402"/>
      <c r="Q767" s="402"/>
      <c r="R767" s="402"/>
      <c r="S767" s="402"/>
      <c r="T767" s="402"/>
      <c r="U767" s="402"/>
      <c r="V767" s="402"/>
      <c r="W767" s="402"/>
      <c r="X767" s="402"/>
      <c r="Y767" s="402"/>
      <c r="Z767" s="402"/>
    </row>
    <row r="768" spans="1:26" ht="12.75" customHeight="1">
      <c r="A768" s="402"/>
      <c r="B768" s="402"/>
      <c r="C768" s="402"/>
      <c r="D768" s="402"/>
      <c r="E768" s="402"/>
      <c r="F768" s="402"/>
      <c r="G768" s="402"/>
      <c r="H768" s="402"/>
      <c r="I768" s="402"/>
      <c r="J768" s="402"/>
      <c r="K768" s="402"/>
      <c r="L768" s="402"/>
      <c r="M768" s="402"/>
      <c r="N768" s="402"/>
      <c r="O768" s="402"/>
      <c r="P768" s="402"/>
      <c r="Q768" s="402"/>
      <c r="R768" s="402"/>
      <c r="S768" s="402"/>
      <c r="T768" s="402"/>
      <c r="U768" s="402"/>
      <c r="V768" s="402"/>
      <c r="W768" s="402"/>
      <c r="X768" s="402"/>
      <c r="Y768" s="402"/>
      <c r="Z768" s="402"/>
    </row>
    <row r="769" spans="1:26" ht="12.75" customHeight="1">
      <c r="A769" s="402"/>
      <c r="B769" s="402"/>
      <c r="C769" s="402"/>
      <c r="D769" s="402"/>
      <c r="E769" s="402"/>
      <c r="F769" s="402"/>
      <c r="G769" s="402"/>
      <c r="H769" s="402"/>
      <c r="I769" s="402"/>
      <c r="J769" s="402"/>
      <c r="K769" s="402"/>
      <c r="L769" s="402"/>
      <c r="M769" s="402"/>
      <c r="N769" s="402"/>
      <c r="O769" s="402"/>
      <c r="P769" s="402"/>
      <c r="Q769" s="402"/>
      <c r="R769" s="402"/>
      <c r="S769" s="402"/>
      <c r="T769" s="402"/>
      <c r="U769" s="402"/>
      <c r="V769" s="402"/>
      <c r="W769" s="402"/>
      <c r="X769" s="402"/>
      <c r="Y769" s="402"/>
      <c r="Z769" s="402"/>
    </row>
    <row r="770" spans="1:26" ht="12.75" customHeight="1">
      <c r="A770" s="402"/>
      <c r="B770" s="402"/>
      <c r="C770" s="402"/>
      <c r="D770" s="402"/>
      <c r="E770" s="402"/>
      <c r="F770" s="402"/>
      <c r="G770" s="402"/>
      <c r="H770" s="402"/>
      <c r="I770" s="402"/>
      <c r="J770" s="402"/>
      <c r="K770" s="402"/>
      <c r="L770" s="402"/>
      <c r="M770" s="402"/>
      <c r="N770" s="402"/>
      <c r="O770" s="402"/>
      <c r="P770" s="402"/>
      <c r="Q770" s="402"/>
      <c r="R770" s="402"/>
      <c r="S770" s="402"/>
      <c r="T770" s="402"/>
      <c r="U770" s="402"/>
      <c r="V770" s="402"/>
      <c r="W770" s="402"/>
      <c r="X770" s="402"/>
      <c r="Y770" s="402"/>
      <c r="Z770" s="402"/>
    </row>
    <row r="771" spans="1:26" ht="12.75" customHeight="1">
      <c r="A771" s="402"/>
      <c r="B771" s="402"/>
      <c r="C771" s="402"/>
      <c r="D771" s="402"/>
      <c r="E771" s="402"/>
      <c r="F771" s="402"/>
      <c r="G771" s="402"/>
      <c r="H771" s="402"/>
      <c r="I771" s="402"/>
      <c r="J771" s="402"/>
      <c r="K771" s="402"/>
      <c r="L771" s="402"/>
      <c r="M771" s="402"/>
      <c r="N771" s="402"/>
      <c r="O771" s="402"/>
      <c r="P771" s="402"/>
      <c r="Q771" s="402"/>
      <c r="R771" s="402"/>
      <c r="S771" s="402"/>
      <c r="T771" s="402"/>
      <c r="U771" s="402"/>
      <c r="V771" s="402"/>
      <c r="W771" s="402"/>
      <c r="X771" s="402"/>
      <c r="Y771" s="402"/>
      <c r="Z771" s="402"/>
    </row>
    <row r="772" spans="1:26" ht="12.75" customHeight="1">
      <c r="A772" s="402"/>
      <c r="B772" s="402"/>
      <c r="C772" s="402"/>
      <c r="D772" s="402"/>
      <c r="E772" s="402"/>
      <c r="F772" s="402"/>
      <c r="G772" s="402"/>
      <c r="H772" s="402"/>
      <c r="I772" s="402"/>
      <c r="J772" s="402"/>
      <c r="K772" s="402"/>
      <c r="L772" s="402"/>
      <c r="M772" s="402"/>
      <c r="N772" s="402"/>
      <c r="O772" s="402"/>
      <c r="P772" s="402"/>
      <c r="Q772" s="402"/>
      <c r="R772" s="402"/>
      <c r="S772" s="402"/>
      <c r="T772" s="402"/>
      <c r="U772" s="402"/>
      <c r="V772" s="402"/>
      <c r="W772" s="402"/>
      <c r="X772" s="402"/>
      <c r="Y772" s="402"/>
      <c r="Z772" s="402"/>
    </row>
    <row r="773" spans="1:26" ht="12.75" customHeight="1">
      <c r="A773" s="402"/>
      <c r="B773" s="402"/>
      <c r="C773" s="402"/>
      <c r="D773" s="402"/>
      <c r="E773" s="402"/>
      <c r="F773" s="402"/>
      <c r="G773" s="402"/>
      <c r="H773" s="402"/>
      <c r="I773" s="402"/>
      <c r="J773" s="402"/>
      <c r="K773" s="402"/>
      <c r="L773" s="402"/>
      <c r="M773" s="402"/>
      <c r="N773" s="402"/>
      <c r="O773" s="402"/>
      <c r="P773" s="402"/>
      <c r="Q773" s="402"/>
      <c r="R773" s="402"/>
      <c r="S773" s="402"/>
      <c r="T773" s="402"/>
      <c r="U773" s="402"/>
      <c r="V773" s="402"/>
      <c r="W773" s="402"/>
      <c r="X773" s="402"/>
      <c r="Y773" s="402"/>
      <c r="Z773" s="402"/>
    </row>
    <row r="774" spans="1:26" ht="12.75" customHeight="1">
      <c r="A774" s="402"/>
      <c r="B774" s="402"/>
      <c r="C774" s="402"/>
      <c r="D774" s="402"/>
      <c r="E774" s="402"/>
      <c r="F774" s="402"/>
      <c r="G774" s="402"/>
      <c r="H774" s="402"/>
      <c r="I774" s="402"/>
      <c r="J774" s="402"/>
      <c r="K774" s="402"/>
      <c r="L774" s="402"/>
      <c r="M774" s="402"/>
      <c r="N774" s="402"/>
      <c r="O774" s="402"/>
      <c r="P774" s="402"/>
      <c r="Q774" s="402"/>
      <c r="R774" s="402"/>
      <c r="S774" s="402"/>
      <c r="T774" s="402"/>
      <c r="U774" s="402"/>
      <c r="V774" s="402"/>
      <c r="W774" s="402"/>
      <c r="X774" s="402"/>
      <c r="Y774" s="402"/>
      <c r="Z774" s="402"/>
    </row>
    <row r="775" spans="1:26" ht="12.75" customHeight="1">
      <c r="A775" s="402"/>
      <c r="B775" s="402"/>
      <c r="C775" s="402"/>
      <c r="D775" s="402"/>
      <c r="E775" s="402"/>
      <c r="F775" s="402"/>
      <c r="G775" s="402"/>
      <c r="H775" s="402"/>
      <c r="I775" s="402"/>
      <c r="J775" s="402"/>
      <c r="K775" s="402"/>
      <c r="L775" s="402"/>
      <c r="M775" s="402"/>
      <c r="N775" s="402"/>
      <c r="O775" s="402"/>
      <c r="P775" s="402"/>
      <c r="Q775" s="402"/>
      <c r="R775" s="402"/>
      <c r="S775" s="402"/>
      <c r="T775" s="402"/>
      <c r="U775" s="402"/>
      <c r="V775" s="402"/>
      <c r="W775" s="402"/>
      <c r="X775" s="402"/>
      <c r="Y775" s="402"/>
      <c r="Z775" s="402"/>
    </row>
    <row r="776" spans="1:26" ht="12.75" customHeight="1">
      <c r="A776" s="402"/>
      <c r="B776" s="402"/>
      <c r="C776" s="402"/>
      <c r="D776" s="402"/>
      <c r="E776" s="402"/>
      <c r="F776" s="402"/>
      <c r="G776" s="402"/>
      <c r="H776" s="402"/>
      <c r="I776" s="402"/>
      <c r="J776" s="402"/>
      <c r="K776" s="402"/>
      <c r="L776" s="402"/>
      <c r="M776" s="402"/>
      <c r="N776" s="402"/>
      <c r="O776" s="402"/>
      <c r="P776" s="402"/>
      <c r="Q776" s="402"/>
      <c r="R776" s="402"/>
      <c r="S776" s="402"/>
      <c r="T776" s="402"/>
      <c r="U776" s="402"/>
      <c r="V776" s="402"/>
      <c r="W776" s="402"/>
      <c r="X776" s="402"/>
      <c r="Y776" s="402"/>
      <c r="Z776" s="402"/>
    </row>
    <row r="777" spans="1:26" ht="12.75" customHeight="1">
      <c r="A777" s="402"/>
      <c r="B777" s="402"/>
      <c r="C777" s="402"/>
      <c r="D777" s="402"/>
      <c r="E777" s="402"/>
      <c r="F777" s="402"/>
      <c r="G777" s="402"/>
      <c r="H777" s="402"/>
      <c r="I777" s="402"/>
      <c r="J777" s="402"/>
      <c r="K777" s="402"/>
      <c r="L777" s="402"/>
      <c r="M777" s="402"/>
      <c r="N777" s="402"/>
      <c r="O777" s="402"/>
      <c r="P777" s="402"/>
      <c r="Q777" s="402"/>
      <c r="R777" s="402"/>
      <c r="S777" s="402"/>
      <c r="T777" s="402"/>
      <c r="U777" s="402"/>
      <c r="V777" s="402"/>
      <c r="W777" s="402"/>
      <c r="X777" s="402"/>
      <c r="Y777" s="402"/>
      <c r="Z777" s="402"/>
    </row>
    <row r="778" spans="1:26" ht="12.75" customHeight="1">
      <c r="A778" s="402"/>
      <c r="B778" s="402"/>
      <c r="C778" s="402"/>
      <c r="D778" s="402"/>
      <c r="E778" s="402"/>
      <c r="F778" s="402"/>
      <c r="G778" s="402"/>
      <c r="H778" s="402"/>
      <c r="I778" s="402"/>
      <c r="J778" s="402"/>
      <c r="K778" s="402"/>
      <c r="L778" s="402"/>
      <c r="M778" s="402"/>
      <c r="N778" s="402"/>
      <c r="O778" s="402"/>
      <c r="P778" s="402"/>
      <c r="Q778" s="402"/>
      <c r="R778" s="402"/>
      <c r="S778" s="402"/>
      <c r="T778" s="402"/>
      <c r="U778" s="402"/>
      <c r="V778" s="402"/>
      <c r="W778" s="402"/>
      <c r="X778" s="402"/>
      <c r="Y778" s="402"/>
      <c r="Z778" s="402"/>
    </row>
    <row r="779" spans="1:26" ht="12.75" customHeight="1">
      <c r="A779" s="402"/>
      <c r="B779" s="402"/>
      <c r="C779" s="402"/>
      <c r="D779" s="402"/>
      <c r="E779" s="402"/>
      <c r="F779" s="402"/>
      <c r="G779" s="402"/>
      <c r="H779" s="402"/>
      <c r="I779" s="402"/>
      <c r="J779" s="402"/>
      <c r="K779" s="402"/>
      <c r="L779" s="402"/>
      <c r="M779" s="402"/>
      <c r="N779" s="402"/>
      <c r="O779" s="402"/>
      <c r="P779" s="402"/>
      <c r="Q779" s="402"/>
      <c r="R779" s="402"/>
      <c r="S779" s="402"/>
      <c r="T779" s="402"/>
      <c r="U779" s="402"/>
      <c r="V779" s="402"/>
      <c r="W779" s="402"/>
      <c r="X779" s="402"/>
      <c r="Y779" s="402"/>
      <c r="Z779" s="402"/>
    </row>
    <row r="780" spans="1:26" ht="12.75" customHeight="1">
      <c r="A780" s="402"/>
      <c r="B780" s="402"/>
      <c r="C780" s="402"/>
      <c r="D780" s="402"/>
      <c r="E780" s="402"/>
      <c r="F780" s="402"/>
      <c r="G780" s="402"/>
      <c r="H780" s="402"/>
      <c r="I780" s="402"/>
      <c r="J780" s="402"/>
      <c r="K780" s="402"/>
      <c r="L780" s="402"/>
      <c r="M780" s="402"/>
      <c r="N780" s="402"/>
      <c r="O780" s="402"/>
      <c r="P780" s="402"/>
      <c r="Q780" s="402"/>
      <c r="R780" s="402"/>
      <c r="S780" s="402"/>
      <c r="T780" s="402"/>
      <c r="U780" s="402"/>
      <c r="V780" s="402"/>
      <c r="W780" s="402"/>
      <c r="X780" s="402"/>
      <c r="Y780" s="402"/>
      <c r="Z780" s="402"/>
    </row>
    <row r="781" spans="1:26" ht="12.75" customHeight="1">
      <c r="A781" s="402"/>
      <c r="B781" s="402"/>
      <c r="C781" s="402"/>
      <c r="D781" s="402"/>
      <c r="E781" s="402"/>
      <c r="F781" s="402"/>
      <c r="G781" s="402"/>
      <c r="H781" s="402"/>
      <c r="I781" s="402"/>
      <c r="J781" s="402"/>
      <c r="K781" s="402"/>
      <c r="L781" s="402"/>
      <c r="M781" s="402"/>
      <c r="N781" s="402"/>
      <c r="O781" s="402"/>
      <c r="P781" s="402"/>
      <c r="Q781" s="402"/>
      <c r="R781" s="402"/>
      <c r="S781" s="402"/>
      <c r="T781" s="402"/>
      <c r="U781" s="402"/>
      <c r="V781" s="402"/>
      <c r="W781" s="402"/>
      <c r="X781" s="402"/>
      <c r="Y781" s="402"/>
      <c r="Z781" s="402"/>
    </row>
    <row r="782" spans="1:26" ht="12.75" customHeight="1">
      <c r="A782" s="402"/>
      <c r="B782" s="402"/>
      <c r="C782" s="402"/>
      <c r="D782" s="402"/>
      <c r="E782" s="402"/>
      <c r="F782" s="402"/>
      <c r="G782" s="402"/>
      <c r="H782" s="402"/>
      <c r="I782" s="402"/>
      <c r="J782" s="402"/>
      <c r="K782" s="402"/>
      <c r="L782" s="402"/>
      <c r="M782" s="402"/>
      <c r="N782" s="402"/>
      <c r="O782" s="402"/>
      <c r="P782" s="402"/>
      <c r="Q782" s="402"/>
      <c r="R782" s="402"/>
      <c r="S782" s="402"/>
      <c r="T782" s="402"/>
      <c r="U782" s="402"/>
      <c r="V782" s="402"/>
      <c r="W782" s="402"/>
      <c r="X782" s="402"/>
      <c r="Y782" s="402"/>
      <c r="Z782" s="402"/>
    </row>
    <row r="783" spans="1:26" ht="12.75" customHeight="1">
      <c r="A783" s="402"/>
      <c r="B783" s="402"/>
      <c r="C783" s="402"/>
      <c r="D783" s="402"/>
      <c r="E783" s="402"/>
      <c r="F783" s="402"/>
      <c r="G783" s="402"/>
      <c r="H783" s="402"/>
      <c r="I783" s="402"/>
      <c r="J783" s="402"/>
      <c r="K783" s="402"/>
      <c r="L783" s="402"/>
      <c r="M783" s="402"/>
      <c r="N783" s="402"/>
      <c r="O783" s="402"/>
      <c r="P783" s="402"/>
      <c r="Q783" s="402"/>
      <c r="R783" s="402"/>
      <c r="S783" s="402"/>
      <c r="T783" s="402"/>
      <c r="U783" s="402"/>
      <c r="V783" s="402"/>
      <c r="W783" s="402"/>
      <c r="X783" s="402"/>
      <c r="Y783" s="402"/>
      <c r="Z783" s="402"/>
    </row>
    <row r="784" spans="1:26" ht="12.75" customHeight="1">
      <c r="A784" s="402"/>
      <c r="B784" s="402"/>
      <c r="C784" s="402"/>
      <c r="D784" s="402"/>
      <c r="E784" s="402"/>
      <c r="F784" s="402"/>
      <c r="G784" s="402"/>
      <c r="H784" s="402"/>
      <c r="I784" s="402"/>
      <c r="J784" s="402"/>
      <c r="K784" s="402"/>
      <c r="L784" s="402"/>
      <c r="M784" s="402"/>
      <c r="N784" s="402"/>
      <c r="O784" s="402"/>
      <c r="P784" s="402"/>
      <c r="Q784" s="402"/>
      <c r="R784" s="402"/>
      <c r="S784" s="402"/>
      <c r="T784" s="402"/>
      <c r="U784" s="402"/>
      <c r="V784" s="402"/>
      <c r="W784" s="402"/>
      <c r="X784" s="402"/>
      <c r="Y784" s="402"/>
      <c r="Z784" s="402"/>
    </row>
    <row r="785" spans="1:26" ht="12.75" customHeight="1">
      <c r="A785" s="402"/>
      <c r="B785" s="402"/>
      <c r="C785" s="402"/>
      <c r="D785" s="402"/>
      <c r="E785" s="402"/>
      <c r="F785" s="402"/>
      <c r="G785" s="402"/>
      <c r="H785" s="402"/>
      <c r="I785" s="402"/>
      <c r="J785" s="402"/>
      <c r="K785" s="402"/>
      <c r="L785" s="402"/>
      <c r="M785" s="402"/>
      <c r="N785" s="402"/>
      <c r="O785" s="402"/>
      <c r="P785" s="402"/>
      <c r="Q785" s="402"/>
      <c r="R785" s="402"/>
      <c r="S785" s="402"/>
      <c r="T785" s="402"/>
      <c r="U785" s="402"/>
      <c r="V785" s="402"/>
      <c r="W785" s="402"/>
      <c r="X785" s="402"/>
      <c r="Y785" s="402"/>
      <c r="Z785" s="402"/>
    </row>
    <row r="786" spans="1:26" ht="12.75" customHeight="1">
      <c r="A786" s="402"/>
      <c r="B786" s="402"/>
      <c r="C786" s="402"/>
      <c r="D786" s="402"/>
      <c r="E786" s="402"/>
      <c r="F786" s="402"/>
      <c r="G786" s="402"/>
      <c r="H786" s="402"/>
      <c r="I786" s="402"/>
      <c r="J786" s="402"/>
      <c r="K786" s="402"/>
      <c r="L786" s="402"/>
      <c r="M786" s="402"/>
      <c r="N786" s="402"/>
      <c r="O786" s="402"/>
      <c r="P786" s="402"/>
      <c r="Q786" s="402"/>
      <c r="R786" s="402"/>
      <c r="S786" s="402"/>
      <c r="T786" s="402"/>
      <c r="U786" s="402"/>
      <c r="V786" s="402"/>
      <c r="W786" s="402"/>
      <c r="X786" s="402"/>
      <c r="Y786" s="402"/>
      <c r="Z786" s="402"/>
    </row>
    <row r="787" spans="1:26" ht="12.75" customHeight="1">
      <c r="A787" s="402"/>
      <c r="B787" s="402"/>
      <c r="C787" s="402"/>
      <c r="D787" s="402"/>
      <c r="E787" s="402"/>
      <c r="F787" s="402"/>
      <c r="G787" s="402"/>
      <c r="H787" s="402"/>
      <c r="I787" s="402"/>
      <c r="J787" s="402"/>
      <c r="K787" s="402"/>
      <c r="L787" s="402"/>
      <c r="M787" s="402"/>
      <c r="N787" s="402"/>
      <c r="O787" s="402"/>
      <c r="P787" s="402"/>
      <c r="Q787" s="402"/>
      <c r="R787" s="402"/>
      <c r="S787" s="402"/>
      <c r="T787" s="402"/>
      <c r="U787" s="402"/>
      <c r="V787" s="402"/>
      <c r="W787" s="402"/>
      <c r="X787" s="402"/>
      <c r="Y787" s="402"/>
      <c r="Z787" s="402"/>
    </row>
    <row r="788" spans="1:26" ht="12.75" customHeight="1">
      <c r="A788" s="402"/>
      <c r="B788" s="402"/>
      <c r="C788" s="402"/>
      <c r="D788" s="402"/>
      <c r="E788" s="402"/>
      <c r="F788" s="402"/>
      <c r="G788" s="402"/>
      <c r="H788" s="402"/>
      <c r="I788" s="402"/>
      <c r="J788" s="402"/>
      <c r="K788" s="402"/>
      <c r="L788" s="402"/>
      <c r="M788" s="402"/>
      <c r="N788" s="402"/>
      <c r="O788" s="402"/>
      <c r="P788" s="402"/>
      <c r="Q788" s="402"/>
      <c r="R788" s="402"/>
      <c r="S788" s="402"/>
      <c r="T788" s="402"/>
      <c r="U788" s="402"/>
      <c r="V788" s="402"/>
      <c r="W788" s="402"/>
      <c r="X788" s="402"/>
      <c r="Y788" s="402"/>
      <c r="Z788" s="402"/>
    </row>
    <row r="789" spans="1:26" ht="12.75" customHeight="1">
      <c r="A789" s="402"/>
      <c r="B789" s="402"/>
      <c r="C789" s="402"/>
      <c r="D789" s="402"/>
      <c r="E789" s="402"/>
      <c r="F789" s="402"/>
      <c r="G789" s="402"/>
      <c r="H789" s="402"/>
      <c r="I789" s="402"/>
      <c r="J789" s="402"/>
      <c r="K789" s="402"/>
      <c r="L789" s="402"/>
      <c r="M789" s="402"/>
      <c r="N789" s="402"/>
      <c r="O789" s="402"/>
      <c r="P789" s="402"/>
      <c r="Q789" s="402"/>
      <c r="R789" s="402"/>
      <c r="S789" s="402"/>
      <c r="T789" s="402"/>
      <c r="U789" s="402"/>
      <c r="V789" s="402"/>
      <c r="W789" s="402"/>
      <c r="X789" s="402"/>
      <c r="Y789" s="402"/>
      <c r="Z789" s="402"/>
    </row>
    <row r="790" spans="1:26" ht="12.75" customHeight="1">
      <c r="A790" s="402"/>
      <c r="B790" s="402"/>
      <c r="C790" s="402"/>
      <c r="D790" s="402"/>
      <c r="E790" s="402"/>
      <c r="F790" s="402"/>
      <c r="G790" s="402"/>
      <c r="H790" s="402"/>
      <c r="I790" s="402"/>
      <c r="J790" s="402"/>
      <c r="K790" s="402"/>
      <c r="L790" s="402"/>
      <c r="M790" s="402"/>
      <c r="N790" s="402"/>
      <c r="O790" s="402"/>
      <c r="P790" s="402"/>
      <c r="Q790" s="402"/>
      <c r="R790" s="402"/>
      <c r="S790" s="402"/>
      <c r="T790" s="402"/>
      <c r="U790" s="402"/>
      <c r="V790" s="402"/>
      <c r="W790" s="402"/>
      <c r="X790" s="402"/>
      <c r="Y790" s="402"/>
      <c r="Z790" s="402"/>
    </row>
    <row r="791" spans="1:26" ht="12.75" customHeight="1">
      <c r="A791" s="402"/>
      <c r="B791" s="402"/>
      <c r="C791" s="402"/>
      <c r="D791" s="402"/>
      <c r="E791" s="402"/>
      <c r="F791" s="402"/>
      <c r="G791" s="402"/>
      <c r="H791" s="402"/>
      <c r="I791" s="402"/>
      <c r="J791" s="402"/>
      <c r="K791" s="402"/>
      <c r="L791" s="402"/>
      <c r="M791" s="402"/>
      <c r="N791" s="402"/>
      <c r="O791" s="402"/>
      <c r="P791" s="402"/>
      <c r="Q791" s="402"/>
      <c r="R791" s="402"/>
      <c r="S791" s="402"/>
      <c r="T791" s="402"/>
      <c r="U791" s="402"/>
      <c r="V791" s="402"/>
      <c r="W791" s="402"/>
      <c r="X791" s="402"/>
      <c r="Y791" s="402"/>
      <c r="Z791" s="402"/>
    </row>
    <row r="792" spans="1:26" ht="12.75" customHeight="1">
      <c r="A792" s="402"/>
      <c r="B792" s="402"/>
      <c r="C792" s="402"/>
      <c r="D792" s="402"/>
      <c r="E792" s="402"/>
      <c r="F792" s="402"/>
      <c r="G792" s="402"/>
      <c r="H792" s="402"/>
      <c r="I792" s="402"/>
      <c r="J792" s="402"/>
      <c r="K792" s="402"/>
      <c r="L792" s="402"/>
      <c r="M792" s="402"/>
      <c r="N792" s="402"/>
      <c r="O792" s="402"/>
      <c r="P792" s="402"/>
      <c r="Q792" s="402"/>
      <c r="R792" s="402"/>
      <c r="S792" s="402"/>
      <c r="T792" s="402"/>
      <c r="U792" s="402"/>
      <c r="V792" s="402"/>
      <c r="W792" s="402"/>
      <c r="X792" s="402"/>
      <c r="Y792" s="402"/>
      <c r="Z792" s="402"/>
    </row>
    <row r="793" spans="1:26" ht="12.75" customHeight="1">
      <c r="A793" s="402"/>
      <c r="B793" s="402"/>
      <c r="C793" s="402"/>
      <c r="D793" s="402"/>
      <c r="E793" s="402"/>
      <c r="F793" s="402"/>
      <c r="G793" s="402"/>
      <c r="H793" s="402"/>
      <c r="I793" s="402"/>
      <c r="J793" s="402"/>
      <c r="K793" s="402"/>
      <c r="L793" s="402"/>
      <c r="M793" s="402"/>
      <c r="N793" s="402"/>
      <c r="O793" s="402"/>
      <c r="P793" s="402"/>
      <c r="Q793" s="402"/>
      <c r="R793" s="402"/>
      <c r="S793" s="402"/>
      <c r="T793" s="402"/>
      <c r="U793" s="402"/>
      <c r="V793" s="402"/>
      <c r="W793" s="402"/>
      <c r="X793" s="402"/>
      <c r="Y793" s="402"/>
      <c r="Z793" s="402"/>
    </row>
    <row r="794" spans="1:26" ht="12.75" customHeight="1">
      <c r="A794" s="402"/>
      <c r="B794" s="402"/>
      <c r="C794" s="402"/>
      <c r="D794" s="402"/>
      <c r="E794" s="402"/>
      <c r="F794" s="402"/>
      <c r="G794" s="402"/>
      <c r="H794" s="402"/>
      <c r="I794" s="402"/>
      <c r="J794" s="402"/>
      <c r="K794" s="402"/>
      <c r="L794" s="402"/>
      <c r="M794" s="402"/>
      <c r="N794" s="402"/>
      <c r="O794" s="402"/>
      <c r="P794" s="402"/>
      <c r="Q794" s="402"/>
      <c r="R794" s="402"/>
      <c r="S794" s="402"/>
      <c r="T794" s="402"/>
      <c r="U794" s="402"/>
      <c r="V794" s="402"/>
      <c r="W794" s="402"/>
      <c r="X794" s="402"/>
      <c r="Y794" s="402"/>
      <c r="Z794" s="402"/>
    </row>
    <row r="795" spans="1:26" ht="12.75" customHeight="1">
      <c r="A795" s="402"/>
      <c r="B795" s="402"/>
      <c r="C795" s="402"/>
      <c r="D795" s="402"/>
      <c r="E795" s="402"/>
      <c r="F795" s="402"/>
      <c r="G795" s="402"/>
      <c r="H795" s="402"/>
      <c r="I795" s="402"/>
      <c r="J795" s="402"/>
      <c r="K795" s="402"/>
      <c r="L795" s="402"/>
      <c r="M795" s="402"/>
      <c r="N795" s="402"/>
      <c r="O795" s="402"/>
      <c r="P795" s="402"/>
      <c r="Q795" s="402"/>
      <c r="R795" s="402"/>
      <c r="S795" s="402"/>
      <c r="T795" s="402"/>
      <c r="U795" s="402"/>
      <c r="V795" s="402"/>
      <c r="W795" s="402"/>
      <c r="X795" s="402"/>
      <c r="Y795" s="402"/>
      <c r="Z795" s="402"/>
    </row>
    <row r="796" spans="1:26" ht="12.75" customHeight="1">
      <c r="A796" s="402"/>
      <c r="B796" s="402"/>
      <c r="C796" s="402"/>
      <c r="D796" s="402"/>
      <c r="E796" s="402"/>
      <c r="F796" s="402"/>
      <c r="G796" s="402"/>
      <c r="H796" s="402"/>
      <c r="I796" s="402"/>
      <c r="J796" s="402"/>
      <c r="K796" s="402"/>
      <c r="L796" s="402"/>
      <c r="M796" s="402"/>
      <c r="N796" s="402"/>
      <c r="O796" s="402"/>
      <c r="P796" s="402"/>
      <c r="Q796" s="402"/>
      <c r="R796" s="402"/>
      <c r="S796" s="402"/>
      <c r="T796" s="402"/>
      <c r="U796" s="402"/>
      <c r="V796" s="402"/>
      <c r="W796" s="402"/>
      <c r="X796" s="402"/>
      <c r="Y796" s="402"/>
      <c r="Z796" s="402"/>
    </row>
    <row r="797" spans="1:26" ht="12.75" customHeight="1">
      <c r="A797" s="402"/>
      <c r="B797" s="402"/>
      <c r="C797" s="402"/>
      <c r="D797" s="402"/>
      <c r="E797" s="402"/>
      <c r="F797" s="402"/>
      <c r="G797" s="402"/>
      <c r="H797" s="402"/>
      <c r="I797" s="402"/>
      <c r="J797" s="402"/>
      <c r="K797" s="402"/>
      <c r="L797" s="402"/>
      <c r="M797" s="402"/>
      <c r="N797" s="402"/>
      <c r="O797" s="402"/>
      <c r="P797" s="402"/>
      <c r="Q797" s="402"/>
      <c r="R797" s="402"/>
      <c r="S797" s="402"/>
      <c r="T797" s="402"/>
      <c r="U797" s="402"/>
      <c r="V797" s="402"/>
      <c r="W797" s="402"/>
      <c r="X797" s="402"/>
      <c r="Y797" s="402"/>
      <c r="Z797" s="402"/>
    </row>
    <row r="798" spans="1:26" ht="12.75" customHeight="1">
      <c r="A798" s="402"/>
      <c r="B798" s="402"/>
      <c r="C798" s="402"/>
      <c r="D798" s="402"/>
      <c r="E798" s="402"/>
      <c r="F798" s="402"/>
      <c r="G798" s="402"/>
      <c r="H798" s="402"/>
      <c r="I798" s="402"/>
      <c r="J798" s="402"/>
      <c r="K798" s="402"/>
      <c r="L798" s="402"/>
      <c r="M798" s="402"/>
      <c r="N798" s="402"/>
      <c r="O798" s="402"/>
      <c r="P798" s="402"/>
      <c r="Q798" s="402"/>
      <c r="R798" s="402"/>
      <c r="S798" s="402"/>
      <c r="T798" s="402"/>
      <c r="U798" s="402"/>
      <c r="V798" s="402"/>
      <c r="W798" s="402"/>
      <c r="X798" s="402"/>
      <c r="Y798" s="402"/>
      <c r="Z798" s="402"/>
    </row>
    <row r="799" spans="1:26" ht="12.75" customHeight="1">
      <c r="A799" s="402"/>
      <c r="B799" s="402"/>
      <c r="C799" s="402"/>
      <c r="D799" s="402"/>
      <c r="E799" s="402"/>
      <c r="F799" s="402"/>
      <c r="G799" s="402"/>
      <c r="H799" s="402"/>
      <c r="I799" s="402"/>
      <c r="J799" s="402"/>
      <c r="K799" s="402"/>
      <c r="L799" s="402"/>
      <c r="M799" s="402"/>
      <c r="N799" s="402"/>
      <c r="O799" s="402"/>
      <c r="P799" s="402"/>
      <c r="Q799" s="402"/>
      <c r="R799" s="402"/>
      <c r="S799" s="402"/>
      <c r="T799" s="402"/>
      <c r="U799" s="402"/>
      <c r="V799" s="402"/>
      <c r="W799" s="402"/>
      <c r="X799" s="402"/>
      <c r="Y799" s="402"/>
      <c r="Z799" s="402"/>
    </row>
    <row r="800" spans="1:26" ht="12.75" customHeight="1">
      <c r="A800" s="402"/>
      <c r="B800" s="402"/>
      <c r="C800" s="402"/>
      <c r="D800" s="402"/>
      <c r="E800" s="402"/>
      <c r="F800" s="402"/>
      <c r="G800" s="402"/>
      <c r="H800" s="402"/>
      <c r="I800" s="402"/>
      <c r="J800" s="402"/>
      <c r="K800" s="402"/>
      <c r="L800" s="402"/>
      <c r="M800" s="402"/>
      <c r="N800" s="402"/>
      <c r="O800" s="402"/>
      <c r="P800" s="402"/>
      <c r="Q800" s="402"/>
      <c r="R800" s="402"/>
      <c r="S800" s="402"/>
      <c r="T800" s="402"/>
      <c r="U800" s="402"/>
      <c r="V800" s="402"/>
      <c r="W800" s="402"/>
      <c r="X800" s="402"/>
      <c r="Y800" s="402"/>
      <c r="Z800" s="402"/>
    </row>
    <row r="801" spans="1:26" ht="12.75" customHeight="1">
      <c r="A801" s="402"/>
      <c r="B801" s="402"/>
      <c r="C801" s="402"/>
      <c r="D801" s="402"/>
      <c r="E801" s="402"/>
      <c r="F801" s="402"/>
      <c r="G801" s="402"/>
      <c r="H801" s="402"/>
      <c r="I801" s="402"/>
      <c r="J801" s="402"/>
      <c r="K801" s="402"/>
      <c r="L801" s="402"/>
      <c r="M801" s="402"/>
      <c r="N801" s="402"/>
      <c r="O801" s="402"/>
      <c r="P801" s="402"/>
      <c r="Q801" s="402"/>
      <c r="R801" s="402"/>
      <c r="S801" s="402"/>
      <c r="T801" s="402"/>
      <c r="U801" s="402"/>
      <c r="V801" s="402"/>
      <c r="W801" s="402"/>
      <c r="X801" s="402"/>
      <c r="Y801" s="402"/>
      <c r="Z801" s="402"/>
    </row>
    <row r="802" spans="1:26" ht="12.75" customHeight="1">
      <c r="A802" s="402"/>
      <c r="B802" s="402"/>
      <c r="C802" s="402"/>
      <c r="D802" s="402"/>
      <c r="E802" s="402"/>
      <c r="F802" s="402"/>
      <c r="G802" s="402"/>
      <c r="H802" s="402"/>
      <c r="I802" s="402"/>
      <c r="J802" s="402"/>
      <c r="K802" s="402"/>
      <c r="L802" s="402"/>
      <c r="M802" s="402"/>
      <c r="N802" s="402"/>
      <c r="O802" s="402"/>
      <c r="P802" s="402"/>
      <c r="Q802" s="402"/>
      <c r="R802" s="402"/>
      <c r="S802" s="402"/>
      <c r="T802" s="402"/>
      <c r="U802" s="402"/>
      <c r="V802" s="402"/>
      <c r="W802" s="402"/>
      <c r="X802" s="402"/>
      <c r="Y802" s="402"/>
      <c r="Z802" s="402"/>
    </row>
    <row r="803" spans="1:26" ht="12.75" customHeight="1">
      <c r="A803" s="402"/>
      <c r="B803" s="402"/>
      <c r="C803" s="402"/>
      <c r="D803" s="402"/>
      <c r="E803" s="402"/>
      <c r="F803" s="402"/>
      <c r="G803" s="402"/>
      <c r="H803" s="402"/>
      <c r="I803" s="402"/>
      <c r="J803" s="402"/>
      <c r="K803" s="402"/>
      <c r="L803" s="402"/>
      <c r="M803" s="402"/>
      <c r="N803" s="402"/>
      <c r="O803" s="402"/>
      <c r="P803" s="402"/>
      <c r="Q803" s="402"/>
      <c r="R803" s="402"/>
      <c r="S803" s="402"/>
      <c r="T803" s="402"/>
      <c r="U803" s="402"/>
      <c r="V803" s="402"/>
      <c r="W803" s="402"/>
      <c r="X803" s="402"/>
      <c r="Y803" s="402"/>
      <c r="Z803" s="402"/>
    </row>
    <row r="804" spans="1:26" ht="12.75" customHeight="1">
      <c r="A804" s="402"/>
      <c r="B804" s="402"/>
      <c r="C804" s="402"/>
      <c r="D804" s="402"/>
      <c r="E804" s="402"/>
      <c r="F804" s="402"/>
      <c r="G804" s="402"/>
      <c r="H804" s="402"/>
      <c r="I804" s="402"/>
      <c r="J804" s="402"/>
      <c r="K804" s="402"/>
      <c r="L804" s="402"/>
      <c r="M804" s="402"/>
      <c r="N804" s="402"/>
      <c r="O804" s="402"/>
      <c r="P804" s="402"/>
      <c r="Q804" s="402"/>
      <c r="R804" s="402"/>
      <c r="S804" s="402"/>
      <c r="T804" s="402"/>
      <c r="U804" s="402"/>
      <c r="V804" s="402"/>
      <c r="W804" s="402"/>
      <c r="X804" s="402"/>
      <c r="Y804" s="402"/>
      <c r="Z804" s="402"/>
    </row>
    <row r="805" spans="1:26" ht="12.75" customHeight="1">
      <c r="A805" s="402"/>
      <c r="B805" s="402"/>
      <c r="C805" s="402"/>
      <c r="D805" s="402"/>
      <c r="E805" s="402"/>
      <c r="F805" s="402"/>
      <c r="G805" s="402"/>
      <c r="H805" s="402"/>
      <c r="I805" s="402"/>
      <c r="J805" s="402"/>
      <c r="K805" s="402"/>
      <c r="L805" s="402"/>
      <c r="M805" s="402"/>
      <c r="N805" s="402"/>
      <c r="O805" s="402"/>
      <c r="P805" s="402"/>
      <c r="Q805" s="402"/>
      <c r="R805" s="402"/>
      <c r="S805" s="402"/>
      <c r="T805" s="402"/>
      <c r="U805" s="402"/>
      <c r="V805" s="402"/>
      <c r="W805" s="402"/>
      <c r="X805" s="402"/>
      <c r="Y805" s="402"/>
      <c r="Z805" s="402"/>
    </row>
    <row r="806" spans="1:26" ht="12.75" customHeight="1">
      <c r="A806" s="402"/>
      <c r="B806" s="402"/>
      <c r="C806" s="402"/>
      <c r="D806" s="402"/>
      <c r="E806" s="402"/>
      <c r="F806" s="402"/>
      <c r="G806" s="402"/>
      <c r="H806" s="402"/>
      <c r="I806" s="402"/>
      <c r="J806" s="402"/>
      <c r="K806" s="402"/>
      <c r="L806" s="402"/>
      <c r="M806" s="402"/>
      <c r="N806" s="402"/>
      <c r="O806" s="402"/>
      <c r="P806" s="402"/>
      <c r="Q806" s="402"/>
      <c r="R806" s="402"/>
      <c r="S806" s="402"/>
      <c r="T806" s="402"/>
      <c r="U806" s="402"/>
      <c r="V806" s="402"/>
      <c r="W806" s="402"/>
      <c r="X806" s="402"/>
      <c r="Y806" s="402"/>
      <c r="Z806" s="402"/>
    </row>
    <row r="807" spans="1:26" ht="12.75" customHeight="1">
      <c r="A807" s="402"/>
      <c r="B807" s="402"/>
      <c r="C807" s="402"/>
      <c r="D807" s="402"/>
      <c r="E807" s="402"/>
      <c r="F807" s="402"/>
      <c r="G807" s="402"/>
      <c r="H807" s="402"/>
      <c r="I807" s="402"/>
      <c r="J807" s="402"/>
      <c r="K807" s="402"/>
      <c r="L807" s="402"/>
      <c r="M807" s="402"/>
      <c r="N807" s="402"/>
      <c r="O807" s="402"/>
      <c r="P807" s="402"/>
      <c r="Q807" s="402"/>
      <c r="R807" s="402"/>
      <c r="S807" s="402"/>
      <c r="T807" s="402"/>
      <c r="U807" s="402"/>
      <c r="V807" s="402"/>
      <c r="W807" s="402"/>
      <c r="X807" s="402"/>
      <c r="Y807" s="402"/>
      <c r="Z807" s="402"/>
    </row>
    <row r="808" spans="1:26" ht="12.75" customHeight="1">
      <c r="A808" s="402"/>
      <c r="B808" s="402"/>
      <c r="C808" s="402"/>
      <c r="D808" s="402"/>
      <c r="E808" s="402"/>
      <c r="F808" s="402"/>
      <c r="G808" s="402"/>
      <c r="H808" s="402"/>
      <c r="I808" s="402"/>
      <c r="J808" s="402"/>
      <c r="K808" s="402"/>
      <c r="L808" s="402"/>
      <c r="M808" s="402"/>
      <c r="N808" s="402"/>
      <c r="O808" s="402"/>
      <c r="P808" s="402"/>
      <c r="Q808" s="402"/>
      <c r="R808" s="402"/>
      <c r="S808" s="402"/>
      <c r="T808" s="402"/>
      <c r="U808" s="402"/>
      <c r="V808" s="402"/>
      <c r="W808" s="402"/>
      <c r="X808" s="402"/>
      <c r="Y808" s="402"/>
      <c r="Z808" s="402"/>
    </row>
    <row r="809" spans="1:26" ht="12.75" customHeight="1">
      <c r="A809" s="402"/>
      <c r="B809" s="402"/>
      <c r="C809" s="402"/>
      <c r="D809" s="402"/>
      <c r="E809" s="402"/>
      <c r="F809" s="402"/>
      <c r="G809" s="402"/>
      <c r="H809" s="402"/>
      <c r="I809" s="402"/>
      <c r="J809" s="402"/>
      <c r="K809" s="402"/>
      <c r="L809" s="402"/>
      <c r="M809" s="402"/>
      <c r="N809" s="402"/>
      <c r="O809" s="402"/>
      <c r="P809" s="402"/>
      <c r="Q809" s="402"/>
      <c r="R809" s="402"/>
      <c r="S809" s="402"/>
      <c r="T809" s="402"/>
      <c r="U809" s="402"/>
      <c r="V809" s="402"/>
      <c r="W809" s="402"/>
      <c r="X809" s="402"/>
      <c r="Y809" s="402"/>
      <c r="Z809" s="402"/>
    </row>
    <row r="810" spans="1:26" ht="12.75" customHeight="1">
      <c r="A810" s="402"/>
      <c r="B810" s="402"/>
      <c r="C810" s="402"/>
      <c r="D810" s="402"/>
      <c r="E810" s="402"/>
      <c r="F810" s="402"/>
      <c r="G810" s="402"/>
      <c r="H810" s="402"/>
      <c r="I810" s="402"/>
      <c r="J810" s="402"/>
      <c r="K810" s="402"/>
      <c r="L810" s="402"/>
      <c r="M810" s="402"/>
      <c r="N810" s="402"/>
      <c r="O810" s="402"/>
      <c r="P810" s="402"/>
      <c r="Q810" s="402"/>
      <c r="R810" s="402"/>
      <c r="S810" s="402"/>
      <c r="T810" s="402"/>
      <c r="U810" s="402"/>
      <c r="V810" s="402"/>
      <c r="W810" s="402"/>
      <c r="X810" s="402"/>
      <c r="Y810" s="402"/>
      <c r="Z810" s="402"/>
    </row>
    <row r="811" spans="1:26" ht="12.75" customHeight="1">
      <c r="A811" s="402"/>
      <c r="B811" s="402"/>
      <c r="C811" s="402"/>
      <c r="D811" s="402"/>
      <c r="E811" s="402"/>
      <c r="F811" s="402"/>
      <c r="G811" s="402"/>
      <c r="H811" s="402"/>
      <c r="I811" s="402"/>
      <c r="J811" s="402"/>
      <c r="K811" s="402"/>
      <c r="L811" s="402"/>
      <c r="M811" s="402"/>
      <c r="N811" s="402"/>
      <c r="O811" s="402"/>
      <c r="P811" s="402"/>
      <c r="Q811" s="402"/>
      <c r="R811" s="402"/>
      <c r="S811" s="402"/>
      <c r="T811" s="402"/>
      <c r="U811" s="402"/>
      <c r="V811" s="402"/>
      <c r="W811" s="402"/>
      <c r="X811" s="402"/>
      <c r="Y811" s="402"/>
      <c r="Z811" s="402"/>
    </row>
    <row r="812" spans="1:26" ht="12.75" customHeight="1">
      <c r="A812" s="402"/>
      <c r="B812" s="402"/>
      <c r="C812" s="402"/>
      <c r="D812" s="402"/>
      <c r="E812" s="402"/>
      <c r="F812" s="402"/>
      <c r="G812" s="402"/>
      <c r="H812" s="402"/>
      <c r="I812" s="402"/>
      <c r="J812" s="402"/>
      <c r="K812" s="402"/>
      <c r="L812" s="402"/>
      <c r="M812" s="402"/>
      <c r="N812" s="402"/>
      <c r="O812" s="402"/>
      <c r="P812" s="402"/>
      <c r="Q812" s="402"/>
      <c r="R812" s="402"/>
      <c r="S812" s="402"/>
      <c r="T812" s="402"/>
      <c r="U812" s="402"/>
      <c r="V812" s="402"/>
      <c r="W812" s="402"/>
      <c r="X812" s="402"/>
      <c r="Y812" s="402"/>
      <c r="Z812" s="402"/>
    </row>
    <row r="813" spans="1:26" ht="12.75" customHeight="1">
      <c r="A813" s="402"/>
      <c r="B813" s="402"/>
      <c r="C813" s="402"/>
      <c r="D813" s="402"/>
      <c r="E813" s="402"/>
      <c r="F813" s="402"/>
      <c r="G813" s="402"/>
      <c r="H813" s="402"/>
      <c r="I813" s="402"/>
      <c r="J813" s="402"/>
      <c r="K813" s="402"/>
      <c r="L813" s="402"/>
      <c r="M813" s="402"/>
      <c r="N813" s="402"/>
      <c r="O813" s="402"/>
      <c r="P813" s="402"/>
      <c r="Q813" s="402"/>
      <c r="R813" s="402"/>
      <c r="S813" s="402"/>
      <c r="T813" s="402"/>
      <c r="U813" s="402"/>
      <c r="V813" s="402"/>
      <c r="W813" s="402"/>
      <c r="X813" s="402"/>
      <c r="Y813" s="402"/>
      <c r="Z813" s="402"/>
    </row>
    <row r="814" spans="1:26" ht="12.75" customHeight="1">
      <c r="A814" s="402"/>
      <c r="B814" s="402"/>
      <c r="C814" s="402"/>
      <c r="D814" s="402"/>
      <c r="E814" s="402"/>
      <c r="F814" s="402"/>
      <c r="G814" s="402"/>
      <c r="H814" s="402"/>
      <c r="I814" s="402"/>
      <c r="J814" s="402"/>
      <c r="K814" s="402"/>
      <c r="L814" s="402"/>
      <c r="M814" s="402"/>
      <c r="N814" s="402"/>
      <c r="O814" s="402"/>
      <c r="P814" s="402"/>
      <c r="Q814" s="402"/>
      <c r="R814" s="402"/>
      <c r="S814" s="402"/>
      <c r="T814" s="402"/>
      <c r="U814" s="402"/>
      <c r="V814" s="402"/>
      <c r="W814" s="402"/>
      <c r="X814" s="402"/>
      <c r="Y814" s="402"/>
      <c r="Z814" s="402"/>
    </row>
    <row r="815" spans="1:26" ht="12.75" customHeight="1">
      <c r="A815" s="402"/>
      <c r="B815" s="402"/>
      <c r="C815" s="402"/>
      <c r="D815" s="402"/>
      <c r="E815" s="402"/>
      <c r="F815" s="402"/>
      <c r="G815" s="402"/>
      <c r="H815" s="402"/>
      <c r="I815" s="402"/>
      <c r="J815" s="402"/>
      <c r="K815" s="402"/>
      <c r="L815" s="402"/>
      <c r="M815" s="402"/>
      <c r="N815" s="402"/>
      <c r="O815" s="402"/>
      <c r="P815" s="402"/>
      <c r="Q815" s="402"/>
      <c r="R815" s="402"/>
      <c r="S815" s="402"/>
      <c r="T815" s="402"/>
      <c r="U815" s="402"/>
      <c r="V815" s="402"/>
      <c r="W815" s="402"/>
      <c r="X815" s="402"/>
      <c r="Y815" s="402"/>
      <c r="Z815" s="402"/>
    </row>
    <row r="816" spans="1:26" ht="12.75" customHeight="1">
      <c r="A816" s="402"/>
      <c r="B816" s="402"/>
      <c r="C816" s="402"/>
      <c r="D816" s="402"/>
      <c r="E816" s="402"/>
      <c r="F816" s="402"/>
      <c r="G816" s="402"/>
      <c r="H816" s="402"/>
      <c r="I816" s="402"/>
      <c r="J816" s="402"/>
      <c r="K816" s="402"/>
      <c r="L816" s="402"/>
      <c r="M816" s="402"/>
      <c r="N816" s="402"/>
      <c r="O816" s="402"/>
      <c r="P816" s="402"/>
      <c r="Q816" s="402"/>
      <c r="R816" s="402"/>
      <c r="S816" s="402"/>
      <c r="T816" s="402"/>
      <c r="U816" s="402"/>
      <c r="V816" s="402"/>
      <c r="W816" s="402"/>
      <c r="X816" s="402"/>
      <c r="Y816" s="402"/>
      <c r="Z816" s="402"/>
    </row>
    <row r="817" spans="1:26" ht="12.75" customHeight="1">
      <c r="A817" s="402"/>
      <c r="B817" s="402"/>
      <c r="C817" s="402"/>
      <c r="D817" s="402"/>
      <c r="E817" s="402"/>
      <c r="F817" s="402"/>
      <c r="G817" s="402"/>
      <c r="H817" s="402"/>
      <c r="I817" s="402"/>
      <c r="J817" s="402"/>
      <c r="K817" s="402"/>
      <c r="L817" s="402"/>
      <c r="M817" s="402"/>
      <c r="N817" s="402"/>
      <c r="O817" s="402"/>
      <c r="P817" s="402"/>
      <c r="Q817" s="402"/>
      <c r="R817" s="402"/>
      <c r="S817" s="402"/>
      <c r="T817" s="402"/>
      <c r="U817" s="402"/>
      <c r="V817" s="402"/>
      <c r="W817" s="402"/>
      <c r="X817" s="402"/>
      <c r="Y817" s="402"/>
      <c r="Z817" s="402"/>
    </row>
    <row r="818" spans="1:26" ht="12.75" customHeight="1">
      <c r="A818" s="402"/>
      <c r="B818" s="402"/>
      <c r="C818" s="402"/>
      <c r="D818" s="402"/>
      <c r="E818" s="402"/>
      <c r="F818" s="402"/>
      <c r="G818" s="402"/>
      <c r="H818" s="402"/>
      <c r="I818" s="402"/>
      <c r="J818" s="402"/>
      <c r="K818" s="402"/>
      <c r="L818" s="402"/>
      <c r="M818" s="402"/>
      <c r="N818" s="402"/>
      <c r="O818" s="402"/>
      <c r="P818" s="402"/>
      <c r="Q818" s="402"/>
      <c r="R818" s="402"/>
      <c r="S818" s="402"/>
      <c r="T818" s="402"/>
      <c r="U818" s="402"/>
      <c r="V818" s="402"/>
      <c r="W818" s="402"/>
      <c r="X818" s="402"/>
      <c r="Y818" s="402"/>
      <c r="Z818" s="402"/>
    </row>
    <row r="819" spans="1:26" ht="12.75" customHeight="1">
      <c r="A819" s="402"/>
      <c r="B819" s="402"/>
      <c r="C819" s="402"/>
      <c r="D819" s="402"/>
      <c r="E819" s="402"/>
      <c r="F819" s="402"/>
      <c r="G819" s="402"/>
      <c r="H819" s="402"/>
      <c r="I819" s="402"/>
      <c r="J819" s="402"/>
      <c r="K819" s="402"/>
      <c r="L819" s="402"/>
      <c r="M819" s="402"/>
      <c r="N819" s="402"/>
      <c r="O819" s="402"/>
      <c r="P819" s="402"/>
      <c r="Q819" s="402"/>
      <c r="R819" s="402"/>
      <c r="S819" s="402"/>
      <c r="T819" s="402"/>
      <c r="U819" s="402"/>
      <c r="V819" s="402"/>
      <c r="W819" s="402"/>
      <c r="X819" s="402"/>
      <c r="Y819" s="402"/>
      <c r="Z819" s="402"/>
    </row>
    <row r="820" spans="1:26" ht="12.75" customHeight="1">
      <c r="A820" s="402"/>
      <c r="B820" s="402"/>
      <c r="C820" s="402"/>
      <c r="D820" s="402"/>
      <c r="E820" s="402"/>
      <c r="F820" s="402"/>
      <c r="G820" s="402"/>
      <c r="H820" s="402"/>
      <c r="I820" s="402"/>
      <c r="J820" s="402"/>
      <c r="K820" s="402"/>
      <c r="L820" s="402"/>
      <c r="M820" s="402"/>
      <c r="N820" s="402"/>
      <c r="O820" s="402"/>
      <c r="P820" s="402"/>
      <c r="Q820" s="402"/>
      <c r="R820" s="402"/>
      <c r="S820" s="402"/>
      <c r="T820" s="402"/>
      <c r="U820" s="402"/>
      <c r="V820" s="402"/>
      <c r="W820" s="402"/>
      <c r="X820" s="402"/>
      <c r="Y820" s="402"/>
      <c r="Z820" s="402"/>
    </row>
    <row r="821" spans="1:26" ht="12.75" customHeight="1">
      <c r="A821" s="402"/>
      <c r="B821" s="402"/>
      <c r="C821" s="402"/>
      <c r="D821" s="402"/>
      <c r="E821" s="402"/>
      <c r="F821" s="402"/>
      <c r="G821" s="402"/>
      <c r="H821" s="402"/>
      <c r="I821" s="402"/>
      <c r="J821" s="402"/>
      <c r="K821" s="402"/>
      <c r="L821" s="402"/>
      <c r="M821" s="402"/>
      <c r="N821" s="402"/>
      <c r="O821" s="402"/>
      <c r="P821" s="402"/>
      <c r="Q821" s="402"/>
      <c r="R821" s="402"/>
      <c r="S821" s="402"/>
      <c r="T821" s="402"/>
      <c r="U821" s="402"/>
      <c r="V821" s="402"/>
      <c r="W821" s="402"/>
      <c r="X821" s="402"/>
      <c r="Y821" s="402"/>
      <c r="Z821" s="402"/>
    </row>
    <row r="822" spans="1:26" ht="12.75" customHeight="1">
      <c r="A822" s="402"/>
      <c r="B822" s="402"/>
      <c r="C822" s="402"/>
      <c r="D822" s="402"/>
      <c r="E822" s="402"/>
      <c r="F822" s="402"/>
      <c r="G822" s="402"/>
      <c r="H822" s="402"/>
      <c r="I822" s="402"/>
      <c r="J822" s="402"/>
      <c r="K822" s="402"/>
      <c r="L822" s="402"/>
      <c r="M822" s="402"/>
      <c r="N822" s="402"/>
      <c r="O822" s="402"/>
      <c r="P822" s="402"/>
      <c r="Q822" s="402"/>
      <c r="R822" s="402"/>
      <c r="S822" s="402"/>
      <c r="T822" s="402"/>
      <c r="U822" s="402"/>
      <c r="V822" s="402"/>
      <c r="W822" s="402"/>
      <c r="X822" s="402"/>
      <c r="Y822" s="402"/>
      <c r="Z822" s="402"/>
    </row>
    <row r="823" spans="1:26" ht="12.75" customHeight="1">
      <c r="A823" s="402"/>
      <c r="B823" s="402"/>
      <c r="C823" s="402"/>
      <c r="D823" s="402"/>
      <c r="E823" s="402"/>
      <c r="F823" s="402"/>
      <c r="G823" s="402"/>
      <c r="H823" s="402"/>
      <c r="I823" s="402"/>
      <c r="J823" s="402"/>
      <c r="K823" s="402"/>
      <c r="L823" s="402"/>
      <c r="M823" s="402"/>
      <c r="N823" s="402"/>
      <c r="O823" s="402"/>
      <c r="P823" s="402"/>
      <c r="Q823" s="402"/>
      <c r="R823" s="402"/>
      <c r="S823" s="402"/>
      <c r="T823" s="402"/>
      <c r="U823" s="402"/>
      <c r="V823" s="402"/>
      <c r="W823" s="402"/>
      <c r="X823" s="402"/>
      <c r="Y823" s="402"/>
      <c r="Z823" s="402"/>
    </row>
    <row r="824" spans="1:26" ht="12.75" customHeight="1">
      <c r="A824" s="402"/>
      <c r="B824" s="402"/>
      <c r="C824" s="402"/>
      <c r="D824" s="402"/>
      <c r="E824" s="402"/>
      <c r="F824" s="402"/>
      <c r="G824" s="402"/>
      <c r="H824" s="402"/>
      <c r="I824" s="402"/>
      <c r="J824" s="402"/>
      <c r="K824" s="402"/>
      <c r="L824" s="402"/>
      <c r="M824" s="402"/>
      <c r="N824" s="402"/>
      <c r="O824" s="402"/>
      <c r="P824" s="402"/>
      <c r="Q824" s="402"/>
      <c r="R824" s="402"/>
      <c r="S824" s="402"/>
      <c r="T824" s="402"/>
      <c r="U824" s="402"/>
      <c r="V824" s="402"/>
      <c r="W824" s="402"/>
      <c r="X824" s="402"/>
      <c r="Y824" s="402"/>
      <c r="Z824" s="402"/>
    </row>
    <row r="825" spans="1:26" ht="12.75" customHeight="1">
      <c r="A825" s="402"/>
      <c r="B825" s="402"/>
      <c r="C825" s="402"/>
      <c r="D825" s="402"/>
      <c r="E825" s="402"/>
      <c r="F825" s="402"/>
      <c r="G825" s="402"/>
      <c r="H825" s="402"/>
      <c r="I825" s="402"/>
      <c r="J825" s="402"/>
      <c r="K825" s="402"/>
      <c r="L825" s="402"/>
      <c r="M825" s="402"/>
      <c r="N825" s="402"/>
      <c r="O825" s="402"/>
      <c r="P825" s="402"/>
      <c r="Q825" s="402"/>
      <c r="R825" s="402"/>
      <c r="S825" s="402"/>
      <c r="T825" s="402"/>
      <c r="U825" s="402"/>
      <c r="V825" s="402"/>
      <c r="W825" s="402"/>
      <c r="X825" s="402"/>
      <c r="Y825" s="402"/>
      <c r="Z825" s="402"/>
    </row>
    <row r="826" spans="1:26" ht="12.75" customHeight="1">
      <c r="A826" s="402"/>
      <c r="B826" s="402"/>
      <c r="C826" s="402"/>
      <c r="D826" s="402"/>
      <c r="E826" s="402"/>
      <c r="F826" s="402"/>
      <c r="G826" s="402"/>
      <c r="H826" s="402"/>
      <c r="I826" s="402"/>
      <c r="J826" s="402"/>
      <c r="K826" s="402"/>
      <c r="L826" s="402"/>
      <c r="M826" s="402"/>
      <c r="N826" s="402"/>
      <c r="O826" s="402"/>
      <c r="P826" s="402"/>
      <c r="Q826" s="402"/>
      <c r="R826" s="402"/>
      <c r="S826" s="402"/>
      <c r="T826" s="402"/>
      <c r="U826" s="402"/>
      <c r="V826" s="402"/>
      <c r="W826" s="402"/>
      <c r="X826" s="402"/>
      <c r="Y826" s="402"/>
      <c r="Z826" s="402"/>
    </row>
    <row r="827" spans="1:26" ht="12.75" customHeight="1">
      <c r="A827" s="402"/>
      <c r="B827" s="402"/>
      <c r="C827" s="402"/>
      <c r="D827" s="402"/>
      <c r="E827" s="402"/>
      <c r="F827" s="402"/>
      <c r="G827" s="402"/>
      <c r="H827" s="402"/>
      <c r="I827" s="402"/>
      <c r="J827" s="402"/>
      <c r="K827" s="402"/>
      <c r="L827" s="402"/>
      <c r="M827" s="402"/>
      <c r="N827" s="402"/>
      <c r="O827" s="402"/>
      <c r="P827" s="402"/>
      <c r="Q827" s="402"/>
      <c r="R827" s="402"/>
      <c r="S827" s="402"/>
      <c r="T827" s="402"/>
      <c r="U827" s="402"/>
      <c r="V827" s="402"/>
      <c r="W827" s="402"/>
      <c r="X827" s="402"/>
      <c r="Y827" s="402"/>
      <c r="Z827" s="402"/>
    </row>
    <row r="828" spans="1:26" ht="12.75" customHeight="1">
      <c r="A828" s="402"/>
      <c r="B828" s="402"/>
      <c r="C828" s="402"/>
      <c r="D828" s="402"/>
      <c r="E828" s="402"/>
      <c r="F828" s="402"/>
      <c r="G828" s="402"/>
      <c r="H828" s="402"/>
      <c r="I828" s="402"/>
      <c r="J828" s="402"/>
      <c r="K828" s="402"/>
      <c r="L828" s="402"/>
      <c r="M828" s="402"/>
      <c r="N828" s="402"/>
      <c r="O828" s="402"/>
      <c r="P828" s="402"/>
      <c r="Q828" s="402"/>
      <c r="R828" s="402"/>
      <c r="S828" s="402"/>
      <c r="T828" s="402"/>
      <c r="U828" s="402"/>
      <c r="V828" s="402"/>
      <c r="W828" s="402"/>
      <c r="X828" s="402"/>
      <c r="Y828" s="402"/>
      <c r="Z828" s="402"/>
    </row>
    <row r="829" spans="1:26" ht="12.75" customHeight="1">
      <c r="A829" s="402"/>
      <c r="B829" s="402"/>
      <c r="C829" s="402"/>
      <c r="D829" s="402"/>
      <c r="E829" s="402"/>
      <c r="F829" s="402"/>
      <c r="G829" s="402"/>
      <c r="H829" s="402"/>
      <c r="I829" s="402"/>
      <c r="J829" s="402"/>
      <c r="K829" s="402"/>
      <c r="L829" s="402"/>
      <c r="M829" s="402"/>
      <c r="N829" s="402"/>
      <c r="O829" s="402"/>
      <c r="P829" s="402"/>
      <c r="Q829" s="402"/>
      <c r="R829" s="402"/>
      <c r="S829" s="402"/>
      <c r="T829" s="402"/>
      <c r="U829" s="402"/>
      <c r="V829" s="402"/>
      <c r="W829" s="402"/>
      <c r="X829" s="402"/>
      <c r="Y829" s="402"/>
      <c r="Z829" s="402"/>
    </row>
    <row r="830" spans="1:26" ht="12.75" customHeight="1">
      <c r="A830" s="402"/>
      <c r="B830" s="402"/>
      <c r="C830" s="402"/>
      <c r="D830" s="402"/>
      <c r="E830" s="402"/>
      <c r="F830" s="402"/>
      <c r="G830" s="402"/>
      <c r="H830" s="402"/>
      <c r="I830" s="402"/>
      <c r="J830" s="402"/>
      <c r="K830" s="402"/>
      <c r="L830" s="402"/>
      <c r="M830" s="402"/>
      <c r="N830" s="402"/>
      <c r="O830" s="402"/>
      <c r="P830" s="402"/>
      <c r="Q830" s="402"/>
      <c r="R830" s="402"/>
      <c r="S830" s="402"/>
      <c r="T830" s="402"/>
      <c r="U830" s="402"/>
      <c r="V830" s="402"/>
      <c r="W830" s="402"/>
      <c r="X830" s="402"/>
      <c r="Y830" s="402"/>
      <c r="Z830" s="402"/>
    </row>
    <row r="831" spans="1:26" ht="12.75" customHeight="1">
      <c r="A831" s="402"/>
      <c r="B831" s="402"/>
      <c r="C831" s="402"/>
      <c r="D831" s="402"/>
      <c r="E831" s="402"/>
      <c r="F831" s="402"/>
      <c r="G831" s="402"/>
      <c r="H831" s="402"/>
      <c r="I831" s="402"/>
      <c r="J831" s="402"/>
      <c r="K831" s="402"/>
      <c r="L831" s="402"/>
      <c r="M831" s="402"/>
      <c r="N831" s="402"/>
      <c r="O831" s="402"/>
      <c r="P831" s="402"/>
      <c r="Q831" s="402"/>
      <c r="R831" s="402"/>
      <c r="S831" s="402"/>
      <c r="T831" s="402"/>
      <c r="U831" s="402"/>
      <c r="V831" s="402"/>
      <c r="W831" s="402"/>
      <c r="X831" s="402"/>
      <c r="Y831" s="402"/>
      <c r="Z831" s="402"/>
    </row>
    <row r="832" spans="1:26" ht="12.75" customHeight="1">
      <c r="A832" s="402"/>
      <c r="B832" s="402"/>
      <c r="C832" s="402"/>
      <c r="D832" s="402"/>
      <c r="E832" s="402"/>
      <c r="F832" s="402"/>
      <c r="G832" s="402"/>
      <c r="H832" s="402"/>
      <c r="I832" s="402"/>
      <c r="J832" s="402"/>
      <c r="K832" s="402"/>
      <c r="L832" s="402"/>
      <c r="M832" s="402"/>
      <c r="N832" s="402"/>
      <c r="O832" s="402"/>
      <c r="P832" s="402"/>
      <c r="Q832" s="402"/>
      <c r="R832" s="402"/>
      <c r="S832" s="402"/>
      <c r="T832" s="402"/>
      <c r="U832" s="402"/>
      <c r="V832" s="402"/>
      <c r="W832" s="402"/>
      <c r="X832" s="402"/>
      <c r="Y832" s="402"/>
      <c r="Z832" s="402"/>
    </row>
    <row r="833" spans="1:26" ht="12.75" customHeight="1">
      <c r="A833" s="402"/>
      <c r="B833" s="402"/>
      <c r="C833" s="402"/>
      <c r="D833" s="402"/>
      <c r="E833" s="402"/>
      <c r="F833" s="402"/>
      <c r="G833" s="402"/>
      <c r="H833" s="402"/>
      <c r="I833" s="402"/>
      <c r="J833" s="402"/>
      <c r="K833" s="402"/>
      <c r="L833" s="402"/>
      <c r="M833" s="402"/>
      <c r="N833" s="402"/>
      <c r="O833" s="402"/>
      <c r="P833" s="402"/>
      <c r="Q833" s="402"/>
      <c r="R833" s="402"/>
      <c r="S833" s="402"/>
      <c r="T833" s="402"/>
      <c r="U833" s="402"/>
      <c r="V833" s="402"/>
      <c r="W833" s="402"/>
      <c r="X833" s="402"/>
      <c r="Y833" s="402"/>
      <c r="Z833" s="402"/>
    </row>
    <row r="834" spans="1:26" ht="12.75" customHeight="1">
      <c r="A834" s="402"/>
      <c r="B834" s="402"/>
      <c r="C834" s="402"/>
      <c r="D834" s="402"/>
      <c r="E834" s="402"/>
      <c r="F834" s="402"/>
      <c r="G834" s="402"/>
      <c r="H834" s="402"/>
      <c r="I834" s="402"/>
      <c r="J834" s="402"/>
      <c r="K834" s="402"/>
      <c r="L834" s="402"/>
      <c r="M834" s="402"/>
      <c r="N834" s="402"/>
      <c r="O834" s="402"/>
      <c r="P834" s="402"/>
      <c r="Q834" s="402"/>
      <c r="R834" s="402"/>
      <c r="S834" s="402"/>
      <c r="T834" s="402"/>
      <c r="U834" s="402"/>
      <c r="V834" s="402"/>
      <c r="W834" s="402"/>
      <c r="X834" s="402"/>
      <c r="Y834" s="402"/>
      <c r="Z834" s="402"/>
    </row>
    <row r="835" spans="1:26" ht="12.75" customHeight="1">
      <c r="A835" s="402"/>
      <c r="B835" s="402"/>
      <c r="C835" s="402"/>
      <c r="D835" s="402"/>
      <c r="E835" s="402"/>
      <c r="F835" s="402"/>
      <c r="G835" s="402"/>
      <c r="H835" s="402"/>
      <c r="I835" s="402"/>
      <c r="J835" s="402"/>
      <c r="K835" s="402"/>
      <c r="L835" s="402"/>
      <c r="M835" s="402"/>
      <c r="N835" s="402"/>
      <c r="O835" s="402"/>
      <c r="P835" s="402"/>
      <c r="Q835" s="402"/>
      <c r="R835" s="402"/>
      <c r="S835" s="402"/>
      <c r="T835" s="402"/>
      <c r="U835" s="402"/>
      <c r="V835" s="402"/>
      <c r="W835" s="402"/>
      <c r="X835" s="402"/>
      <c r="Y835" s="402"/>
      <c r="Z835" s="402"/>
    </row>
    <row r="836" spans="1:26" ht="12.75" customHeight="1">
      <c r="A836" s="402"/>
      <c r="B836" s="402"/>
      <c r="C836" s="402"/>
      <c r="D836" s="402"/>
      <c r="E836" s="402"/>
      <c r="F836" s="402"/>
      <c r="G836" s="402"/>
      <c r="H836" s="402"/>
      <c r="I836" s="402"/>
      <c r="J836" s="402"/>
      <c r="K836" s="402"/>
      <c r="L836" s="402"/>
      <c r="M836" s="402"/>
      <c r="N836" s="402"/>
      <c r="O836" s="402"/>
      <c r="P836" s="402"/>
      <c r="Q836" s="402"/>
      <c r="R836" s="402"/>
      <c r="S836" s="402"/>
      <c r="T836" s="402"/>
      <c r="U836" s="402"/>
      <c r="V836" s="402"/>
      <c r="W836" s="402"/>
      <c r="X836" s="402"/>
      <c r="Y836" s="402"/>
      <c r="Z836" s="402"/>
    </row>
    <row r="837" spans="1:26" ht="12.75" customHeight="1">
      <c r="A837" s="402"/>
      <c r="B837" s="402"/>
      <c r="C837" s="402"/>
      <c r="D837" s="402"/>
      <c r="E837" s="402"/>
      <c r="F837" s="402"/>
      <c r="G837" s="402"/>
      <c r="H837" s="402"/>
      <c r="I837" s="402"/>
      <c r="J837" s="402"/>
      <c r="K837" s="402"/>
      <c r="L837" s="402"/>
      <c r="M837" s="402"/>
      <c r="N837" s="402"/>
      <c r="O837" s="402"/>
      <c r="P837" s="402"/>
      <c r="Q837" s="402"/>
      <c r="R837" s="402"/>
      <c r="S837" s="402"/>
      <c r="T837" s="402"/>
      <c r="U837" s="402"/>
      <c r="V837" s="402"/>
      <c r="W837" s="402"/>
      <c r="X837" s="402"/>
      <c r="Y837" s="402"/>
      <c r="Z837" s="402"/>
    </row>
    <row r="838" spans="1:26" ht="12.75" customHeight="1">
      <c r="A838" s="402"/>
      <c r="B838" s="402"/>
      <c r="C838" s="402"/>
      <c r="D838" s="402"/>
      <c r="E838" s="402"/>
      <c r="F838" s="402"/>
      <c r="G838" s="402"/>
      <c r="H838" s="402"/>
      <c r="I838" s="402"/>
      <c r="J838" s="402"/>
      <c r="K838" s="402"/>
      <c r="L838" s="402"/>
      <c r="M838" s="402"/>
      <c r="N838" s="402"/>
      <c r="O838" s="402"/>
      <c r="P838" s="402"/>
      <c r="Q838" s="402"/>
      <c r="R838" s="402"/>
      <c r="S838" s="402"/>
      <c r="T838" s="402"/>
      <c r="U838" s="402"/>
      <c r="V838" s="402"/>
      <c r="W838" s="402"/>
      <c r="X838" s="402"/>
      <c r="Y838" s="402"/>
      <c r="Z838" s="402"/>
    </row>
    <row r="839" spans="1:26" ht="12.75" customHeight="1">
      <c r="A839" s="402"/>
      <c r="B839" s="402"/>
      <c r="C839" s="402"/>
      <c r="D839" s="402"/>
      <c r="E839" s="402"/>
      <c r="F839" s="402"/>
      <c r="G839" s="402"/>
      <c r="H839" s="402"/>
      <c r="I839" s="402"/>
      <c r="J839" s="402"/>
      <c r="K839" s="402"/>
      <c r="L839" s="402"/>
      <c r="M839" s="402"/>
      <c r="N839" s="402"/>
      <c r="O839" s="402"/>
      <c r="P839" s="402"/>
      <c r="Q839" s="402"/>
      <c r="R839" s="402"/>
      <c r="S839" s="402"/>
      <c r="T839" s="402"/>
      <c r="U839" s="402"/>
      <c r="V839" s="402"/>
      <c r="W839" s="402"/>
      <c r="X839" s="402"/>
      <c r="Y839" s="402"/>
      <c r="Z839" s="402"/>
    </row>
    <row r="840" spans="1:26" ht="12.75" customHeight="1">
      <c r="A840" s="402"/>
      <c r="B840" s="402"/>
      <c r="C840" s="402"/>
      <c r="D840" s="402"/>
      <c r="E840" s="402"/>
      <c r="F840" s="402"/>
      <c r="G840" s="402"/>
      <c r="H840" s="402"/>
      <c r="I840" s="402"/>
      <c r="J840" s="402"/>
      <c r="K840" s="402"/>
      <c r="L840" s="402"/>
      <c r="M840" s="402"/>
      <c r="N840" s="402"/>
      <c r="O840" s="402"/>
      <c r="P840" s="402"/>
      <c r="Q840" s="402"/>
      <c r="R840" s="402"/>
      <c r="S840" s="402"/>
      <c r="T840" s="402"/>
      <c r="U840" s="402"/>
      <c r="V840" s="402"/>
      <c r="W840" s="402"/>
      <c r="X840" s="402"/>
      <c r="Y840" s="402"/>
      <c r="Z840" s="402"/>
    </row>
    <row r="841" spans="1:26" ht="12.75" customHeight="1">
      <c r="A841" s="402"/>
      <c r="B841" s="402"/>
      <c r="C841" s="402"/>
      <c r="D841" s="402"/>
      <c r="E841" s="402"/>
      <c r="F841" s="402"/>
      <c r="G841" s="402"/>
      <c r="H841" s="402"/>
      <c r="I841" s="402"/>
      <c r="J841" s="402"/>
      <c r="K841" s="402"/>
      <c r="L841" s="402"/>
      <c r="M841" s="402"/>
      <c r="N841" s="402"/>
      <c r="O841" s="402"/>
      <c r="P841" s="402"/>
      <c r="Q841" s="402"/>
      <c r="R841" s="402"/>
      <c r="S841" s="402"/>
      <c r="T841" s="402"/>
      <c r="U841" s="402"/>
      <c r="V841" s="402"/>
      <c r="W841" s="402"/>
      <c r="X841" s="402"/>
      <c r="Y841" s="402"/>
      <c r="Z841" s="402"/>
    </row>
    <row r="842" spans="1:26" ht="12.75" customHeight="1">
      <c r="A842" s="402"/>
      <c r="B842" s="402"/>
      <c r="C842" s="402"/>
      <c r="D842" s="402"/>
      <c r="E842" s="402"/>
      <c r="F842" s="402"/>
      <c r="G842" s="402"/>
      <c r="H842" s="402"/>
      <c r="I842" s="402"/>
      <c r="J842" s="402"/>
      <c r="K842" s="402"/>
      <c r="L842" s="402"/>
      <c r="M842" s="402"/>
      <c r="N842" s="402"/>
      <c r="O842" s="402"/>
      <c r="P842" s="402"/>
      <c r="Q842" s="402"/>
      <c r="R842" s="402"/>
      <c r="S842" s="402"/>
      <c r="T842" s="402"/>
      <c r="U842" s="402"/>
      <c r="V842" s="402"/>
      <c r="W842" s="402"/>
      <c r="X842" s="402"/>
      <c r="Y842" s="402"/>
      <c r="Z842" s="402"/>
    </row>
    <row r="843" spans="1:26" ht="12.75" customHeight="1">
      <c r="A843" s="402"/>
      <c r="B843" s="402"/>
      <c r="C843" s="402"/>
      <c r="D843" s="402"/>
      <c r="E843" s="402"/>
      <c r="F843" s="402"/>
      <c r="G843" s="402"/>
      <c r="H843" s="402"/>
      <c r="I843" s="402"/>
      <c r="J843" s="402"/>
      <c r="K843" s="402"/>
      <c r="L843" s="402"/>
      <c r="M843" s="402"/>
      <c r="N843" s="402"/>
      <c r="O843" s="402"/>
      <c r="P843" s="402"/>
      <c r="Q843" s="402"/>
      <c r="R843" s="402"/>
      <c r="S843" s="402"/>
      <c r="T843" s="402"/>
      <c r="U843" s="402"/>
      <c r="V843" s="402"/>
      <c r="W843" s="402"/>
      <c r="X843" s="402"/>
      <c r="Y843" s="402"/>
      <c r="Z843" s="402"/>
    </row>
    <row r="844" spans="1:26" ht="12.75" customHeight="1">
      <c r="A844" s="402"/>
      <c r="B844" s="402"/>
      <c r="C844" s="402"/>
      <c r="D844" s="402"/>
      <c r="E844" s="402"/>
      <c r="F844" s="402"/>
      <c r="G844" s="402"/>
      <c r="H844" s="402"/>
      <c r="I844" s="402"/>
      <c r="J844" s="402"/>
      <c r="K844" s="402"/>
      <c r="L844" s="402"/>
      <c r="M844" s="402"/>
      <c r="N844" s="402"/>
      <c r="O844" s="402"/>
      <c r="P844" s="402"/>
      <c r="Q844" s="402"/>
      <c r="R844" s="402"/>
      <c r="S844" s="402"/>
      <c r="T844" s="402"/>
      <c r="U844" s="402"/>
      <c r="V844" s="402"/>
      <c r="W844" s="402"/>
      <c r="X844" s="402"/>
      <c r="Y844" s="402"/>
      <c r="Z844" s="402"/>
    </row>
    <row r="845" spans="1:26" ht="12.75" customHeight="1">
      <c r="A845" s="402"/>
      <c r="B845" s="402"/>
      <c r="C845" s="402"/>
      <c r="D845" s="402"/>
      <c r="E845" s="402"/>
      <c r="F845" s="402"/>
      <c r="G845" s="402"/>
      <c r="H845" s="402"/>
      <c r="I845" s="402"/>
      <c r="J845" s="402"/>
      <c r="K845" s="402"/>
      <c r="L845" s="402"/>
      <c r="M845" s="402"/>
      <c r="N845" s="402"/>
      <c r="O845" s="402"/>
      <c r="P845" s="402"/>
      <c r="Q845" s="402"/>
      <c r="R845" s="402"/>
      <c r="S845" s="402"/>
      <c r="T845" s="402"/>
      <c r="U845" s="402"/>
      <c r="V845" s="402"/>
      <c r="W845" s="402"/>
      <c r="X845" s="402"/>
      <c r="Y845" s="402"/>
      <c r="Z845" s="402"/>
    </row>
    <row r="846" spans="1:26" ht="12.75" customHeight="1">
      <c r="A846" s="402"/>
      <c r="B846" s="402"/>
      <c r="C846" s="402"/>
      <c r="D846" s="402"/>
      <c r="E846" s="402"/>
      <c r="F846" s="402"/>
      <c r="G846" s="402"/>
      <c r="H846" s="402"/>
      <c r="I846" s="402"/>
      <c r="J846" s="402"/>
      <c r="K846" s="402"/>
      <c r="L846" s="402"/>
      <c r="M846" s="402"/>
      <c r="N846" s="402"/>
      <c r="O846" s="402"/>
      <c r="P846" s="402"/>
      <c r="Q846" s="402"/>
      <c r="R846" s="402"/>
      <c r="S846" s="402"/>
      <c r="T846" s="402"/>
      <c r="U846" s="402"/>
      <c r="V846" s="402"/>
      <c r="W846" s="402"/>
      <c r="X846" s="402"/>
      <c r="Y846" s="402"/>
      <c r="Z846" s="402"/>
    </row>
    <row r="847" spans="1:26" ht="12.75" customHeight="1">
      <c r="A847" s="402"/>
      <c r="B847" s="402"/>
      <c r="C847" s="402"/>
      <c r="D847" s="402"/>
      <c r="E847" s="402"/>
      <c r="F847" s="402"/>
      <c r="G847" s="402"/>
      <c r="H847" s="402"/>
      <c r="I847" s="402"/>
      <c r="J847" s="402"/>
      <c r="K847" s="402"/>
      <c r="L847" s="402"/>
      <c r="M847" s="402"/>
      <c r="N847" s="402"/>
      <c r="O847" s="402"/>
      <c r="P847" s="402"/>
      <c r="Q847" s="402"/>
      <c r="R847" s="402"/>
      <c r="S847" s="402"/>
      <c r="T847" s="402"/>
      <c r="U847" s="402"/>
      <c r="V847" s="402"/>
      <c r="W847" s="402"/>
      <c r="X847" s="402"/>
      <c r="Y847" s="402"/>
      <c r="Z847" s="402"/>
    </row>
    <row r="848" spans="1:26" ht="12.75" customHeight="1">
      <c r="A848" s="402"/>
      <c r="B848" s="402"/>
      <c r="C848" s="402"/>
      <c r="D848" s="402"/>
      <c r="E848" s="402"/>
      <c r="F848" s="402"/>
      <c r="G848" s="402"/>
      <c r="H848" s="402"/>
      <c r="I848" s="402"/>
      <c r="J848" s="402"/>
      <c r="K848" s="402"/>
      <c r="L848" s="402"/>
      <c r="M848" s="402"/>
      <c r="N848" s="402"/>
      <c r="O848" s="402"/>
      <c r="P848" s="402"/>
      <c r="Q848" s="402"/>
      <c r="R848" s="402"/>
      <c r="S848" s="402"/>
      <c r="T848" s="402"/>
      <c r="U848" s="402"/>
      <c r="V848" s="402"/>
      <c r="W848" s="402"/>
      <c r="X848" s="402"/>
      <c r="Y848" s="402"/>
      <c r="Z848" s="402"/>
    </row>
    <row r="849" spans="1:26" ht="12.75" customHeight="1">
      <c r="A849" s="402"/>
      <c r="B849" s="402"/>
      <c r="C849" s="402"/>
      <c r="D849" s="402"/>
      <c r="E849" s="402"/>
      <c r="F849" s="402"/>
      <c r="G849" s="402"/>
      <c r="H849" s="402"/>
      <c r="I849" s="402"/>
      <c r="J849" s="402"/>
      <c r="K849" s="402"/>
      <c r="L849" s="402"/>
      <c r="M849" s="402"/>
      <c r="N849" s="402"/>
      <c r="O849" s="402"/>
      <c r="P849" s="402"/>
      <c r="Q849" s="402"/>
      <c r="R849" s="402"/>
      <c r="S849" s="402"/>
      <c r="T849" s="402"/>
      <c r="U849" s="402"/>
      <c r="V849" s="402"/>
      <c r="W849" s="402"/>
      <c r="X849" s="402"/>
      <c r="Y849" s="402"/>
      <c r="Z849" s="402"/>
    </row>
    <row r="850" spans="1:26" ht="12.75" customHeight="1">
      <c r="A850" s="402"/>
      <c r="B850" s="402"/>
      <c r="C850" s="402"/>
      <c r="D850" s="402"/>
      <c r="E850" s="402"/>
      <c r="F850" s="402"/>
      <c r="G850" s="402"/>
      <c r="H850" s="402"/>
      <c r="I850" s="402"/>
      <c r="J850" s="402"/>
      <c r="K850" s="402"/>
      <c r="L850" s="402"/>
      <c r="M850" s="402"/>
      <c r="N850" s="402"/>
      <c r="O850" s="402"/>
      <c r="P850" s="402"/>
      <c r="Q850" s="402"/>
      <c r="R850" s="402"/>
      <c r="S850" s="402"/>
      <c r="T850" s="402"/>
      <c r="U850" s="402"/>
      <c r="V850" s="402"/>
      <c r="W850" s="402"/>
      <c r="X850" s="402"/>
      <c r="Y850" s="402"/>
      <c r="Z850" s="402"/>
    </row>
    <row r="851" spans="1:26" ht="12.75" customHeight="1">
      <c r="A851" s="402"/>
      <c r="B851" s="402"/>
      <c r="C851" s="402"/>
      <c r="D851" s="402"/>
      <c r="E851" s="402"/>
      <c r="F851" s="402"/>
      <c r="G851" s="402"/>
      <c r="H851" s="402"/>
      <c r="I851" s="402"/>
      <c r="J851" s="402"/>
      <c r="K851" s="402"/>
      <c r="L851" s="402"/>
      <c r="M851" s="402"/>
      <c r="N851" s="402"/>
      <c r="O851" s="402"/>
      <c r="P851" s="402"/>
      <c r="Q851" s="402"/>
      <c r="R851" s="402"/>
      <c r="S851" s="402"/>
      <c r="T851" s="402"/>
      <c r="U851" s="402"/>
      <c r="V851" s="402"/>
      <c r="W851" s="402"/>
      <c r="X851" s="402"/>
      <c r="Y851" s="402"/>
      <c r="Z851" s="402"/>
    </row>
    <row r="852" spans="1:26" ht="12.75" customHeight="1">
      <c r="A852" s="402"/>
      <c r="B852" s="402"/>
      <c r="C852" s="402"/>
      <c r="D852" s="402"/>
      <c r="E852" s="402"/>
      <c r="F852" s="402"/>
      <c r="G852" s="402"/>
      <c r="H852" s="402"/>
      <c r="I852" s="402"/>
      <c r="J852" s="402"/>
      <c r="K852" s="402"/>
      <c r="L852" s="402"/>
      <c r="M852" s="402"/>
      <c r="N852" s="402"/>
      <c r="O852" s="402"/>
      <c r="P852" s="402"/>
      <c r="Q852" s="402"/>
      <c r="R852" s="402"/>
      <c r="S852" s="402"/>
      <c r="T852" s="402"/>
      <c r="U852" s="402"/>
      <c r="V852" s="402"/>
      <c r="W852" s="402"/>
      <c r="X852" s="402"/>
      <c r="Y852" s="402"/>
      <c r="Z852" s="402"/>
    </row>
    <row r="853" spans="1:26" ht="12.75" customHeight="1">
      <c r="A853" s="402"/>
      <c r="B853" s="402"/>
      <c r="C853" s="402"/>
      <c r="D853" s="402"/>
      <c r="E853" s="402"/>
      <c r="F853" s="402"/>
      <c r="G853" s="402"/>
      <c r="H853" s="402"/>
      <c r="I853" s="402"/>
      <c r="J853" s="402"/>
      <c r="K853" s="402"/>
      <c r="L853" s="402"/>
      <c r="M853" s="402"/>
      <c r="N853" s="402"/>
      <c r="O853" s="402"/>
      <c r="P853" s="402"/>
      <c r="Q853" s="402"/>
      <c r="R853" s="402"/>
      <c r="S853" s="402"/>
      <c r="T853" s="402"/>
      <c r="U853" s="402"/>
      <c r="V853" s="402"/>
      <c r="W853" s="402"/>
      <c r="X853" s="402"/>
      <c r="Y853" s="402"/>
      <c r="Z853" s="402"/>
    </row>
    <row r="854" spans="1:26" ht="12.75" customHeight="1">
      <c r="A854" s="402"/>
      <c r="B854" s="402"/>
      <c r="C854" s="402"/>
      <c r="D854" s="402"/>
      <c r="E854" s="402"/>
      <c r="F854" s="402"/>
      <c r="G854" s="402"/>
      <c r="H854" s="402"/>
      <c r="I854" s="402"/>
      <c r="J854" s="402"/>
      <c r="K854" s="402"/>
      <c r="L854" s="402"/>
      <c r="M854" s="402"/>
      <c r="N854" s="402"/>
      <c r="O854" s="402"/>
      <c r="P854" s="402"/>
      <c r="Q854" s="402"/>
      <c r="R854" s="402"/>
      <c r="S854" s="402"/>
      <c r="T854" s="402"/>
      <c r="U854" s="402"/>
      <c r="V854" s="402"/>
      <c r="W854" s="402"/>
      <c r="X854" s="402"/>
      <c r="Y854" s="402"/>
      <c r="Z854" s="402"/>
    </row>
    <row r="855" spans="1:26" ht="12.75" customHeight="1">
      <c r="A855" s="402"/>
      <c r="B855" s="402"/>
      <c r="C855" s="402"/>
      <c r="D855" s="402"/>
      <c r="E855" s="402"/>
      <c r="F855" s="402"/>
      <c r="G855" s="402"/>
      <c r="H855" s="402"/>
      <c r="I855" s="402"/>
      <c r="J855" s="402"/>
      <c r="K855" s="402"/>
      <c r="L855" s="402"/>
      <c r="M855" s="402"/>
      <c r="N855" s="402"/>
      <c r="O855" s="402"/>
      <c r="P855" s="402"/>
      <c r="Q855" s="402"/>
      <c r="R855" s="402"/>
      <c r="S855" s="402"/>
      <c r="T855" s="402"/>
      <c r="U855" s="402"/>
      <c r="V855" s="402"/>
      <c r="W855" s="402"/>
      <c r="X855" s="402"/>
      <c r="Y855" s="402"/>
      <c r="Z855" s="402"/>
    </row>
    <row r="856" spans="1:26" ht="12.75" customHeight="1">
      <c r="A856" s="402"/>
      <c r="B856" s="402"/>
      <c r="C856" s="402"/>
      <c r="D856" s="402"/>
      <c r="E856" s="402"/>
      <c r="F856" s="402"/>
      <c r="G856" s="402"/>
      <c r="H856" s="402"/>
      <c r="I856" s="402"/>
      <c r="J856" s="402"/>
      <c r="K856" s="402"/>
      <c r="L856" s="402"/>
      <c r="M856" s="402"/>
      <c r="N856" s="402"/>
      <c r="O856" s="402"/>
      <c r="P856" s="402"/>
      <c r="Q856" s="402"/>
      <c r="R856" s="402"/>
      <c r="S856" s="402"/>
      <c r="T856" s="402"/>
      <c r="U856" s="402"/>
      <c r="V856" s="402"/>
      <c r="W856" s="402"/>
      <c r="X856" s="402"/>
      <c r="Y856" s="402"/>
      <c r="Z856" s="402"/>
    </row>
    <row r="857" spans="1:26" ht="12.75" customHeight="1">
      <c r="A857" s="402"/>
      <c r="B857" s="402"/>
      <c r="C857" s="402"/>
      <c r="D857" s="402"/>
      <c r="E857" s="402"/>
      <c r="F857" s="402"/>
      <c r="G857" s="402"/>
      <c r="H857" s="402"/>
      <c r="I857" s="402"/>
      <c r="J857" s="402"/>
      <c r="K857" s="402"/>
      <c r="L857" s="402"/>
      <c r="M857" s="402"/>
      <c r="N857" s="402"/>
      <c r="O857" s="402"/>
      <c r="P857" s="402"/>
      <c r="Q857" s="402"/>
      <c r="R857" s="402"/>
      <c r="S857" s="402"/>
      <c r="T857" s="402"/>
      <c r="U857" s="402"/>
      <c r="V857" s="402"/>
      <c r="W857" s="402"/>
      <c r="X857" s="402"/>
      <c r="Y857" s="402"/>
      <c r="Z857" s="402"/>
    </row>
    <row r="858" spans="1:26" ht="12.75" customHeight="1">
      <c r="A858" s="402"/>
      <c r="B858" s="402"/>
      <c r="C858" s="402"/>
      <c r="D858" s="402"/>
      <c r="E858" s="402"/>
      <c r="F858" s="402"/>
      <c r="G858" s="402"/>
      <c r="H858" s="402"/>
      <c r="I858" s="402"/>
      <c r="J858" s="402"/>
      <c r="K858" s="402"/>
      <c r="L858" s="402"/>
      <c r="M858" s="402"/>
      <c r="N858" s="402"/>
      <c r="O858" s="402"/>
      <c r="P858" s="402"/>
      <c r="Q858" s="402"/>
      <c r="R858" s="402"/>
      <c r="S858" s="402"/>
      <c r="T858" s="402"/>
      <c r="U858" s="402"/>
      <c r="V858" s="402"/>
      <c r="W858" s="402"/>
      <c r="X858" s="402"/>
      <c r="Y858" s="402"/>
      <c r="Z858" s="402"/>
    </row>
    <row r="859" spans="1:26" ht="12.75" customHeight="1">
      <c r="A859" s="402"/>
      <c r="B859" s="402"/>
      <c r="C859" s="402"/>
      <c r="D859" s="402"/>
      <c r="E859" s="402"/>
      <c r="F859" s="402"/>
      <c r="G859" s="402"/>
      <c r="H859" s="402"/>
      <c r="I859" s="402"/>
      <c r="J859" s="402"/>
      <c r="K859" s="402"/>
      <c r="L859" s="402"/>
      <c r="M859" s="402"/>
      <c r="N859" s="402"/>
      <c r="O859" s="402"/>
      <c r="P859" s="402"/>
      <c r="Q859" s="402"/>
      <c r="R859" s="402"/>
      <c r="S859" s="402"/>
      <c r="T859" s="402"/>
      <c r="U859" s="402"/>
      <c r="V859" s="402"/>
      <c r="W859" s="402"/>
      <c r="X859" s="402"/>
      <c r="Y859" s="402"/>
      <c r="Z859" s="402"/>
    </row>
    <row r="860" spans="1:26" ht="12.75" customHeight="1">
      <c r="A860" s="402"/>
      <c r="B860" s="402"/>
      <c r="C860" s="402"/>
      <c r="D860" s="402"/>
      <c r="E860" s="402"/>
      <c r="F860" s="402"/>
      <c r="G860" s="402"/>
      <c r="H860" s="402"/>
      <c r="I860" s="402"/>
      <c r="J860" s="402"/>
      <c r="K860" s="402"/>
      <c r="L860" s="402"/>
      <c r="M860" s="402"/>
      <c r="N860" s="402"/>
      <c r="O860" s="402"/>
      <c r="P860" s="402"/>
      <c r="Q860" s="402"/>
      <c r="R860" s="402"/>
      <c r="S860" s="402"/>
      <c r="T860" s="402"/>
      <c r="U860" s="402"/>
      <c r="V860" s="402"/>
      <c r="W860" s="402"/>
      <c r="X860" s="402"/>
      <c r="Y860" s="402"/>
      <c r="Z860" s="402"/>
    </row>
    <row r="861" spans="1:26" ht="12.75" customHeight="1">
      <c r="A861" s="402"/>
      <c r="B861" s="402"/>
      <c r="C861" s="402"/>
      <c r="D861" s="402"/>
      <c r="E861" s="402"/>
      <c r="F861" s="402"/>
      <c r="G861" s="402"/>
      <c r="H861" s="402"/>
      <c r="I861" s="402"/>
      <c r="J861" s="402"/>
      <c r="K861" s="402"/>
      <c r="L861" s="402"/>
      <c r="M861" s="402"/>
      <c r="N861" s="402"/>
      <c r="O861" s="402"/>
      <c r="P861" s="402"/>
      <c r="Q861" s="402"/>
      <c r="R861" s="402"/>
      <c r="S861" s="402"/>
      <c r="T861" s="402"/>
      <c r="U861" s="402"/>
      <c r="V861" s="402"/>
      <c r="W861" s="402"/>
      <c r="X861" s="402"/>
      <c r="Y861" s="402"/>
      <c r="Z861" s="402"/>
    </row>
    <row r="862" spans="1:26" ht="12.75" customHeight="1">
      <c r="A862" s="402"/>
      <c r="B862" s="402"/>
      <c r="C862" s="402"/>
      <c r="D862" s="402"/>
      <c r="E862" s="402"/>
      <c r="F862" s="402"/>
      <c r="G862" s="402"/>
      <c r="H862" s="402"/>
      <c r="I862" s="402"/>
      <c r="J862" s="402"/>
      <c r="K862" s="402"/>
      <c r="L862" s="402"/>
      <c r="M862" s="402"/>
      <c r="N862" s="402"/>
      <c r="O862" s="402"/>
      <c r="P862" s="402"/>
      <c r="Q862" s="402"/>
      <c r="R862" s="402"/>
      <c r="S862" s="402"/>
      <c r="T862" s="402"/>
      <c r="U862" s="402"/>
      <c r="V862" s="402"/>
      <c r="W862" s="402"/>
      <c r="X862" s="402"/>
      <c r="Y862" s="402"/>
      <c r="Z862" s="402"/>
    </row>
    <row r="863" spans="1:26" ht="12.75" customHeight="1">
      <c r="A863" s="402"/>
      <c r="B863" s="402"/>
      <c r="C863" s="402"/>
      <c r="D863" s="402"/>
      <c r="E863" s="402"/>
      <c r="F863" s="402"/>
      <c r="G863" s="402"/>
      <c r="H863" s="402"/>
      <c r="I863" s="402"/>
      <c r="J863" s="402"/>
      <c r="K863" s="402"/>
      <c r="L863" s="402"/>
      <c r="M863" s="402"/>
      <c r="N863" s="402"/>
      <c r="O863" s="402"/>
      <c r="P863" s="402"/>
      <c r="Q863" s="402"/>
      <c r="R863" s="402"/>
      <c r="S863" s="402"/>
      <c r="T863" s="402"/>
      <c r="U863" s="402"/>
      <c r="V863" s="402"/>
      <c r="W863" s="402"/>
      <c r="X863" s="402"/>
      <c r="Y863" s="402"/>
      <c r="Z863" s="402"/>
    </row>
    <row r="864" spans="1:26" ht="12.75" customHeight="1">
      <c r="A864" s="402"/>
      <c r="B864" s="402"/>
      <c r="C864" s="402"/>
      <c r="D864" s="402"/>
      <c r="E864" s="402"/>
      <c r="F864" s="402"/>
      <c r="G864" s="402"/>
      <c r="H864" s="402"/>
      <c r="I864" s="402"/>
      <c r="J864" s="402"/>
      <c r="K864" s="402"/>
      <c r="L864" s="402"/>
      <c r="M864" s="402"/>
      <c r="N864" s="402"/>
      <c r="O864" s="402"/>
      <c r="P864" s="402"/>
      <c r="Q864" s="402"/>
      <c r="R864" s="402"/>
      <c r="S864" s="402"/>
      <c r="T864" s="402"/>
      <c r="U864" s="402"/>
      <c r="V864" s="402"/>
      <c r="W864" s="402"/>
      <c r="X864" s="402"/>
      <c r="Y864" s="402"/>
      <c r="Z864" s="402"/>
    </row>
    <row r="865" spans="1:26" ht="12.75" customHeight="1">
      <c r="A865" s="402"/>
      <c r="B865" s="402"/>
      <c r="C865" s="402"/>
      <c r="D865" s="402"/>
      <c r="E865" s="402"/>
      <c r="F865" s="402"/>
      <c r="G865" s="402"/>
      <c r="H865" s="402"/>
      <c r="I865" s="402"/>
      <c r="J865" s="402"/>
      <c r="K865" s="402"/>
      <c r="L865" s="402"/>
      <c r="M865" s="402"/>
      <c r="N865" s="402"/>
      <c r="O865" s="402"/>
      <c r="P865" s="402"/>
      <c r="Q865" s="402"/>
      <c r="R865" s="402"/>
      <c r="S865" s="402"/>
      <c r="T865" s="402"/>
      <c r="U865" s="402"/>
      <c r="V865" s="402"/>
      <c r="W865" s="402"/>
      <c r="X865" s="402"/>
      <c r="Y865" s="402"/>
      <c r="Z865" s="402"/>
    </row>
    <row r="866" spans="1:26" ht="12.75" customHeight="1">
      <c r="A866" s="402"/>
      <c r="B866" s="402"/>
      <c r="C866" s="402"/>
      <c r="D866" s="402"/>
      <c r="E866" s="402"/>
      <c r="F866" s="402"/>
      <c r="G866" s="402"/>
      <c r="H866" s="402"/>
      <c r="I866" s="402"/>
      <c r="J866" s="402"/>
      <c r="K866" s="402"/>
      <c r="L866" s="402"/>
      <c r="M866" s="402"/>
      <c r="N866" s="402"/>
      <c r="O866" s="402"/>
      <c r="P866" s="402"/>
      <c r="Q866" s="402"/>
      <c r="R866" s="402"/>
      <c r="S866" s="402"/>
      <c r="T866" s="402"/>
      <c r="U866" s="402"/>
      <c r="V866" s="402"/>
      <c r="W866" s="402"/>
      <c r="X866" s="402"/>
      <c r="Y866" s="402"/>
      <c r="Z866" s="402"/>
    </row>
    <row r="867" spans="1:26" ht="12.75" customHeight="1">
      <c r="A867" s="402"/>
      <c r="B867" s="402"/>
      <c r="C867" s="402"/>
      <c r="D867" s="402"/>
      <c r="E867" s="402"/>
      <c r="F867" s="402"/>
      <c r="G867" s="402"/>
      <c r="H867" s="402"/>
      <c r="I867" s="402"/>
      <c r="J867" s="402"/>
      <c r="K867" s="402"/>
      <c r="L867" s="402"/>
      <c r="M867" s="402"/>
      <c r="N867" s="402"/>
      <c r="O867" s="402"/>
      <c r="P867" s="402"/>
      <c r="Q867" s="402"/>
      <c r="R867" s="402"/>
      <c r="S867" s="402"/>
      <c r="T867" s="402"/>
      <c r="U867" s="402"/>
      <c r="V867" s="402"/>
      <c r="W867" s="402"/>
      <c r="X867" s="402"/>
      <c r="Y867" s="402"/>
      <c r="Z867" s="402"/>
    </row>
    <row r="868" spans="1:26" ht="12.75" customHeight="1">
      <c r="A868" s="402"/>
      <c r="B868" s="402"/>
      <c r="C868" s="402"/>
      <c r="D868" s="402"/>
      <c r="E868" s="402"/>
      <c r="F868" s="402"/>
      <c r="G868" s="402"/>
      <c r="H868" s="402"/>
      <c r="I868" s="402"/>
      <c r="J868" s="402"/>
      <c r="K868" s="402"/>
      <c r="L868" s="402"/>
      <c r="M868" s="402"/>
      <c r="N868" s="402"/>
      <c r="O868" s="402"/>
      <c r="P868" s="402"/>
      <c r="Q868" s="402"/>
      <c r="R868" s="402"/>
      <c r="S868" s="402"/>
      <c r="T868" s="402"/>
      <c r="U868" s="402"/>
      <c r="V868" s="402"/>
      <c r="W868" s="402"/>
      <c r="X868" s="402"/>
      <c r="Y868" s="402"/>
      <c r="Z868" s="402"/>
    </row>
    <row r="869" spans="1:26" ht="12.75" customHeight="1">
      <c r="A869" s="402"/>
      <c r="B869" s="402"/>
      <c r="C869" s="402"/>
      <c r="D869" s="402"/>
      <c r="E869" s="402"/>
      <c r="F869" s="402"/>
      <c r="G869" s="402"/>
      <c r="H869" s="402"/>
      <c r="I869" s="402"/>
      <c r="J869" s="402"/>
      <c r="K869" s="402"/>
      <c r="L869" s="402"/>
      <c r="M869" s="402"/>
      <c r="N869" s="402"/>
      <c r="O869" s="402"/>
      <c r="P869" s="402"/>
      <c r="Q869" s="402"/>
      <c r="R869" s="402"/>
      <c r="S869" s="402"/>
      <c r="T869" s="402"/>
      <c r="U869" s="402"/>
      <c r="V869" s="402"/>
      <c r="W869" s="402"/>
      <c r="X869" s="402"/>
      <c r="Y869" s="402"/>
      <c r="Z869" s="402"/>
    </row>
    <row r="870" spans="1:26" ht="12.75" customHeight="1">
      <c r="A870" s="402"/>
      <c r="B870" s="402"/>
      <c r="C870" s="402"/>
      <c r="D870" s="402"/>
      <c r="E870" s="402"/>
      <c r="F870" s="402"/>
      <c r="G870" s="402"/>
      <c r="H870" s="402"/>
      <c r="I870" s="402"/>
      <c r="J870" s="402"/>
      <c r="K870" s="402"/>
      <c r="L870" s="402"/>
      <c r="M870" s="402"/>
      <c r="N870" s="402"/>
      <c r="O870" s="402"/>
      <c r="P870" s="402"/>
      <c r="Q870" s="402"/>
      <c r="R870" s="402"/>
      <c r="S870" s="402"/>
      <c r="T870" s="402"/>
      <c r="U870" s="402"/>
      <c r="V870" s="402"/>
      <c r="W870" s="402"/>
      <c r="X870" s="402"/>
      <c r="Y870" s="402"/>
      <c r="Z870" s="402"/>
    </row>
    <row r="871" spans="1:26" ht="12.75" customHeight="1">
      <c r="A871" s="402"/>
      <c r="B871" s="402"/>
      <c r="C871" s="402"/>
      <c r="D871" s="402"/>
      <c r="E871" s="402"/>
      <c r="F871" s="402"/>
      <c r="G871" s="402"/>
      <c r="H871" s="402"/>
      <c r="I871" s="402"/>
      <c r="J871" s="402"/>
      <c r="K871" s="402"/>
      <c r="L871" s="402"/>
      <c r="M871" s="402"/>
      <c r="N871" s="402"/>
      <c r="O871" s="402"/>
      <c r="P871" s="402"/>
      <c r="Q871" s="402"/>
      <c r="R871" s="402"/>
      <c r="S871" s="402"/>
      <c r="T871" s="402"/>
      <c r="U871" s="402"/>
      <c r="V871" s="402"/>
      <c r="W871" s="402"/>
      <c r="X871" s="402"/>
      <c r="Y871" s="402"/>
      <c r="Z871" s="402"/>
    </row>
    <row r="872" spans="1:26" ht="12.75" customHeight="1">
      <c r="A872" s="402"/>
      <c r="B872" s="402"/>
      <c r="C872" s="402"/>
      <c r="D872" s="402"/>
      <c r="E872" s="402"/>
      <c r="F872" s="402"/>
      <c r="G872" s="402"/>
      <c r="H872" s="402"/>
      <c r="I872" s="402"/>
      <c r="J872" s="402"/>
      <c r="K872" s="402"/>
      <c r="L872" s="402"/>
      <c r="M872" s="402"/>
      <c r="N872" s="402"/>
      <c r="O872" s="402"/>
      <c r="P872" s="402"/>
      <c r="Q872" s="402"/>
      <c r="R872" s="402"/>
      <c r="S872" s="402"/>
      <c r="T872" s="402"/>
      <c r="U872" s="402"/>
      <c r="V872" s="402"/>
      <c r="W872" s="402"/>
      <c r="X872" s="402"/>
      <c r="Y872" s="402"/>
      <c r="Z872" s="402"/>
    </row>
    <row r="873" spans="1:26" ht="12.75" customHeight="1">
      <c r="A873" s="402"/>
      <c r="B873" s="402"/>
      <c r="C873" s="402"/>
      <c r="D873" s="402"/>
      <c r="E873" s="402"/>
      <c r="F873" s="402"/>
      <c r="G873" s="402"/>
      <c r="H873" s="402"/>
      <c r="I873" s="402"/>
      <c r="J873" s="402"/>
      <c r="K873" s="402"/>
      <c r="L873" s="402"/>
      <c r="M873" s="402"/>
      <c r="N873" s="402"/>
      <c r="O873" s="402"/>
      <c r="P873" s="402"/>
      <c r="Q873" s="402"/>
      <c r="R873" s="402"/>
      <c r="S873" s="402"/>
      <c r="T873" s="402"/>
      <c r="U873" s="402"/>
      <c r="V873" s="402"/>
      <c r="W873" s="402"/>
      <c r="X873" s="402"/>
      <c r="Y873" s="402"/>
      <c r="Z873" s="402"/>
    </row>
    <row r="874" spans="1:26" ht="12.75" customHeight="1">
      <c r="A874" s="402"/>
      <c r="B874" s="402"/>
      <c r="C874" s="402"/>
      <c r="D874" s="402"/>
      <c r="E874" s="402"/>
      <c r="F874" s="402"/>
      <c r="G874" s="402"/>
      <c r="H874" s="402"/>
      <c r="I874" s="402"/>
      <c r="J874" s="402"/>
      <c r="K874" s="402"/>
      <c r="L874" s="402"/>
      <c r="M874" s="402"/>
      <c r="N874" s="402"/>
      <c r="O874" s="402"/>
      <c r="P874" s="402"/>
      <c r="Q874" s="402"/>
      <c r="R874" s="402"/>
      <c r="S874" s="402"/>
      <c r="T874" s="402"/>
      <c r="U874" s="402"/>
      <c r="V874" s="402"/>
      <c r="W874" s="402"/>
      <c r="X874" s="402"/>
      <c r="Y874" s="402"/>
      <c r="Z874" s="402"/>
    </row>
    <row r="875" spans="1:26" ht="12.75" customHeight="1">
      <c r="A875" s="402"/>
      <c r="B875" s="402"/>
      <c r="C875" s="402"/>
      <c r="D875" s="402"/>
      <c r="E875" s="402"/>
      <c r="F875" s="402"/>
      <c r="G875" s="402"/>
      <c r="H875" s="402"/>
      <c r="I875" s="402"/>
      <c r="J875" s="402"/>
      <c r="K875" s="402"/>
      <c r="L875" s="402"/>
      <c r="M875" s="402"/>
      <c r="N875" s="402"/>
      <c r="O875" s="402"/>
      <c r="P875" s="402"/>
      <c r="Q875" s="402"/>
      <c r="R875" s="402"/>
      <c r="S875" s="402"/>
      <c r="T875" s="402"/>
      <c r="U875" s="402"/>
      <c r="V875" s="402"/>
      <c r="W875" s="402"/>
      <c r="X875" s="402"/>
      <c r="Y875" s="402"/>
      <c r="Z875" s="402"/>
    </row>
    <row r="876" spans="1:26" ht="12.75" customHeight="1">
      <c r="A876" s="402"/>
      <c r="B876" s="402"/>
      <c r="C876" s="402"/>
      <c r="D876" s="402"/>
      <c r="E876" s="402"/>
      <c r="F876" s="402"/>
      <c r="G876" s="402"/>
      <c r="H876" s="402"/>
      <c r="I876" s="402"/>
      <c r="J876" s="402"/>
      <c r="K876" s="402"/>
      <c r="L876" s="402"/>
      <c r="M876" s="402"/>
      <c r="N876" s="402"/>
      <c r="O876" s="402"/>
      <c r="P876" s="402"/>
      <c r="Q876" s="402"/>
      <c r="R876" s="402"/>
      <c r="S876" s="402"/>
      <c r="T876" s="402"/>
      <c r="U876" s="402"/>
      <c r="V876" s="402"/>
      <c r="W876" s="402"/>
      <c r="X876" s="402"/>
      <c r="Y876" s="402"/>
      <c r="Z876" s="402"/>
    </row>
    <row r="877" spans="1:26" ht="12.75" customHeight="1">
      <c r="A877" s="402"/>
      <c r="B877" s="402"/>
      <c r="C877" s="402"/>
      <c r="D877" s="402"/>
      <c r="E877" s="402"/>
      <c r="F877" s="402"/>
      <c r="G877" s="402"/>
      <c r="H877" s="402"/>
      <c r="I877" s="402"/>
      <c r="J877" s="402"/>
      <c r="K877" s="402"/>
      <c r="L877" s="402"/>
      <c r="M877" s="402"/>
      <c r="N877" s="402"/>
      <c r="O877" s="402"/>
      <c r="P877" s="402"/>
      <c r="Q877" s="402"/>
      <c r="R877" s="402"/>
      <c r="S877" s="402"/>
      <c r="T877" s="402"/>
      <c r="U877" s="402"/>
      <c r="V877" s="402"/>
      <c r="W877" s="402"/>
      <c r="X877" s="402"/>
      <c r="Y877" s="402"/>
      <c r="Z877" s="402"/>
    </row>
    <row r="878" spans="1:26" ht="12.75" customHeight="1">
      <c r="A878" s="402"/>
      <c r="B878" s="402"/>
      <c r="C878" s="402"/>
      <c r="D878" s="402"/>
      <c r="E878" s="402"/>
      <c r="F878" s="402"/>
      <c r="G878" s="402"/>
      <c r="H878" s="402"/>
      <c r="I878" s="402"/>
      <c r="J878" s="402"/>
      <c r="K878" s="402"/>
      <c r="L878" s="402"/>
      <c r="M878" s="402"/>
      <c r="N878" s="402"/>
      <c r="O878" s="402"/>
      <c r="P878" s="402"/>
      <c r="Q878" s="402"/>
      <c r="R878" s="402"/>
      <c r="S878" s="402"/>
      <c r="T878" s="402"/>
      <c r="U878" s="402"/>
      <c r="V878" s="402"/>
      <c r="W878" s="402"/>
      <c r="X878" s="402"/>
      <c r="Y878" s="402"/>
      <c r="Z878" s="402"/>
    </row>
    <row r="879" spans="1:26" ht="12.75" customHeight="1">
      <c r="A879" s="402"/>
      <c r="B879" s="402"/>
      <c r="C879" s="402"/>
      <c r="D879" s="402"/>
      <c r="E879" s="402"/>
      <c r="F879" s="402"/>
      <c r="G879" s="402"/>
      <c r="H879" s="402"/>
      <c r="I879" s="402"/>
      <c r="J879" s="402"/>
      <c r="K879" s="402"/>
      <c r="L879" s="402"/>
      <c r="M879" s="402"/>
      <c r="N879" s="402"/>
      <c r="O879" s="402"/>
      <c r="P879" s="402"/>
      <c r="Q879" s="402"/>
      <c r="R879" s="402"/>
      <c r="S879" s="402"/>
      <c r="T879" s="402"/>
      <c r="U879" s="402"/>
      <c r="V879" s="402"/>
      <c r="W879" s="402"/>
      <c r="X879" s="402"/>
      <c r="Y879" s="402"/>
      <c r="Z879" s="402"/>
    </row>
    <row r="880" spans="1:26" ht="12.75" customHeight="1">
      <c r="A880" s="402"/>
      <c r="B880" s="402"/>
      <c r="C880" s="402"/>
      <c r="D880" s="402"/>
      <c r="E880" s="402"/>
      <c r="F880" s="402"/>
      <c r="G880" s="402"/>
      <c r="H880" s="402"/>
      <c r="I880" s="402"/>
      <c r="J880" s="402"/>
      <c r="K880" s="402"/>
      <c r="L880" s="402"/>
      <c r="M880" s="402"/>
      <c r="N880" s="402"/>
      <c r="O880" s="402"/>
      <c r="P880" s="402"/>
      <c r="Q880" s="402"/>
      <c r="R880" s="402"/>
      <c r="S880" s="402"/>
      <c r="T880" s="402"/>
      <c r="U880" s="402"/>
      <c r="V880" s="402"/>
      <c r="W880" s="402"/>
      <c r="X880" s="402"/>
      <c r="Y880" s="402"/>
      <c r="Z880" s="402"/>
    </row>
    <row r="881" spans="1:26" ht="12.75" customHeight="1">
      <c r="A881" s="402"/>
      <c r="B881" s="402"/>
      <c r="C881" s="402"/>
      <c r="D881" s="402"/>
      <c r="E881" s="402"/>
      <c r="F881" s="402"/>
      <c r="G881" s="402"/>
      <c r="H881" s="402"/>
      <c r="I881" s="402"/>
      <c r="J881" s="402"/>
      <c r="K881" s="402"/>
      <c r="L881" s="402"/>
      <c r="M881" s="402"/>
      <c r="N881" s="402"/>
      <c r="O881" s="402"/>
      <c r="P881" s="402"/>
      <c r="Q881" s="402"/>
      <c r="R881" s="402"/>
      <c r="S881" s="402"/>
      <c r="T881" s="402"/>
      <c r="U881" s="402"/>
      <c r="V881" s="402"/>
      <c r="W881" s="402"/>
      <c r="X881" s="402"/>
      <c r="Y881" s="402"/>
      <c r="Z881" s="402"/>
    </row>
    <row r="882" spans="1:26" ht="12.75" customHeight="1">
      <c r="A882" s="402"/>
      <c r="B882" s="402"/>
      <c r="C882" s="402"/>
      <c r="D882" s="402"/>
      <c r="E882" s="402"/>
      <c r="F882" s="402"/>
      <c r="G882" s="402"/>
      <c r="H882" s="402"/>
      <c r="I882" s="402"/>
      <c r="J882" s="402"/>
      <c r="K882" s="402"/>
      <c r="L882" s="402"/>
      <c r="M882" s="402"/>
      <c r="N882" s="402"/>
      <c r="O882" s="402"/>
      <c r="P882" s="402"/>
      <c r="Q882" s="402"/>
      <c r="R882" s="402"/>
      <c r="S882" s="402"/>
      <c r="T882" s="402"/>
      <c r="U882" s="402"/>
      <c r="V882" s="402"/>
      <c r="W882" s="402"/>
      <c r="X882" s="402"/>
      <c r="Y882" s="402"/>
      <c r="Z882" s="402"/>
    </row>
    <row r="883" spans="1:26" ht="12.75" customHeight="1">
      <c r="A883" s="402"/>
      <c r="B883" s="402"/>
      <c r="C883" s="402"/>
      <c r="D883" s="402"/>
      <c r="E883" s="402"/>
      <c r="F883" s="402"/>
      <c r="G883" s="402"/>
      <c r="H883" s="402"/>
      <c r="I883" s="402"/>
      <c r="J883" s="402"/>
      <c r="K883" s="402"/>
      <c r="L883" s="402"/>
      <c r="M883" s="402"/>
      <c r="N883" s="402"/>
      <c r="O883" s="402"/>
      <c r="P883" s="402"/>
      <c r="Q883" s="402"/>
      <c r="R883" s="402"/>
      <c r="S883" s="402"/>
      <c r="T883" s="402"/>
      <c r="U883" s="402"/>
      <c r="V883" s="402"/>
      <c r="W883" s="402"/>
      <c r="X883" s="402"/>
      <c r="Y883" s="402"/>
      <c r="Z883" s="402"/>
    </row>
    <row r="884" spans="1:26" ht="12.75" customHeight="1">
      <c r="A884" s="402"/>
      <c r="B884" s="402"/>
      <c r="C884" s="402"/>
      <c r="D884" s="402"/>
      <c r="E884" s="402"/>
      <c r="F884" s="402"/>
      <c r="G884" s="402"/>
      <c r="H884" s="402"/>
      <c r="I884" s="402"/>
      <c r="J884" s="402"/>
      <c r="K884" s="402"/>
      <c r="L884" s="402"/>
      <c r="M884" s="402"/>
      <c r="N884" s="402"/>
      <c r="O884" s="402"/>
      <c r="P884" s="402"/>
      <c r="Q884" s="402"/>
      <c r="R884" s="402"/>
      <c r="S884" s="402"/>
      <c r="T884" s="402"/>
      <c r="U884" s="402"/>
      <c r="V884" s="402"/>
      <c r="W884" s="402"/>
      <c r="X884" s="402"/>
      <c r="Y884" s="402"/>
      <c r="Z884" s="402"/>
    </row>
    <row r="885" spans="1:26" ht="12.75" customHeight="1">
      <c r="A885" s="402"/>
      <c r="B885" s="402"/>
      <c r="C885" s="402"/>
      <c r="D885" s="402"/>
      <c r="E885" s="402"/>
      <c r="F885" s="402"/>
      <c r="G885" s="402"/>
      <c r="H885" s="402"/>
      <c r="I885" s="402"/>
      <c r="J885" s="402"/>
      <c r="K885" s="402"/>
      <c r="L885" s="402"/>
      <c r="M885" s="402"/>
      <c r="N885" s="402"/>
      <c r="O885" s="402"/>
      <c r="P885" s="402"/>
      <c r="Q885" s="402"/>
      <c r="R885" s="402"/>
      <c r="S885" s="402"/>
      <c r="T885" s="402"/>
      <c r="U885" s="402"/>
      <c r="V885" s="402"/>
      <c r="W885" s="402"/>
      <c r="X885" s="402"/>
      <c r="Y885" s="402"/>
      <c r="Z885" s="402"/>
    </row>
    <row r="886" spans="1:26" ht="12.75" customHeight="1">
      <c r="A886" s="402"/>
      <c r="B886" s="402"/>
      <c r="C886" s="402"/>
      <c r="D886" s="402"/>
      <c r="E886" s="402"/>
      <c r="F886" s="402"/>
      <c r="G886" s="402"/>
      <c r="H886" s="402"/>
      <c r="I886" s="402"/>
      <c r="J886" s="402"/>
      <c r="K886" s="402"/>
      <c r="L886" s="402"/>
      <c r="M886" s="402"/>
      <c r="N886" s="402"/>
      <c r="O886" s="402"/>
      <c r="P886" s="402"/>
      <c r="Q886" s="402"/>
      <c r="R886" s="402"/>
      <c r="S886" s="402"/>
      <c r="T886" s="402"/>
      <c r="U886" s="402"/>
      <c r="V886" s="402"/>
      <c r="W886" s="402"/>
      <c r="X886" s="402"/>
      <c r="Y886" s="402"/>
      <c r="Z886" s="402"/>
    </row>
    <row r="887" spans="1:26" ht="12.75" customHeight="1">
      <c r="A887" s="402"/>
      <c r="B887" s="402"/>
      <c r="C887" s="402"/>
      <c r="D887" s="402"/>
      <c r="E887" s="402"/>
      <c r="F887" s="402"/>
      <c r="G887" s="402"/>
      <c r="H887" s="402"/>
      <c r="I887" s="402"/>
      <c r="J887" s="402"/>
      <c r="K887" s="402"/>
      <c r="L887" s="402"/>
      <c r="M887" s="402"/>
      <c r="N887" s="402"/>
      <c r="O887" s="402"/>
      <c r="P887" s="402"/>
      <c r="Q887" s="402"/>
      <c r="R887" s="402"/>
      <c r="S887" s="402"/>
      <c r="T887" s="402"/>
      <c r="U887" s="402"/>
      <c r="V887" s="402"/>
      <c r="W887" s="402"/>
      <c r="X887" s="402"/>
      <c r="Y887" s="402"/>
      <c r="Z887" s="402"/>
    </row>
    <row r="888" spans="1:26" ht="12.75" customHeight="1">
      <c r="A888" s="402"/>
      <c r="B888" s="402"/>
      <c r="C888" s="402"/>
      <c r="D888" s="402"/>
      <c r="E888" s="402"/>
      <c r="F888" s="402"/>
      <c r="G888" s="402"/>
      <c r="H888" s="402"/>
      <c r="I888" s="402"/>
      <c r="J888" s="402"/>
      <c r="K888" s="402"/>
      <c r="L888" s="402"/>
      <c r="M888" s="402"/>
      <c r="N888" s="402"/>
      <c r="O888" s="402"/>
      <c r="P888" s="402"/>
      <c r="Q888" s="402"/>
      <c r="R888" s="402"/>
      <c r="S888" s="402"/>
      <c r="T888" s="402"/>
      <c r="U888" s="402"/>
      <c r="V888" s="402"/>
      <c r="W888" s="402"/>
      <c r="X888" s="402"/>
      <c r="Y888" s="402"/>
      <c r="Z888" s="402"/>
    </row>
    <row r="889" spans="1:26" ht="12.75" customHeight="1">
      <c r="A889" s="402"/>
      <c r="B889" s="402"/>
      <c r="C889" s="402"/>
      <c r="D889" s="402"/>
      <c r="E889" s="402"/>
      <c r="F889" s="402"/>
      <c r="G889" s="402"/>
      <c r="H889" s="402"/>
      <c r="I889" s="402"/>
      <c r="J889" s="402"/>
      <c r="K889" s="402"/>
      <c r="L889" s="402"/>
      <c r="M889" s="402"/>
      <c r="N889" s="402"/>
      <c r="O889" s="402"/>
      <c r="P889" s="402"/>
      <c r="Q889" s="402"/>
      <c r="R889" s="402"/>
      <c r="S889" s="402"/>
      <c r="T889" s="402"/>
      <c r="U889" s="402"/>
      <c r="V889" s="402"/>
      <c r="W889" s="402"/>
      <c r="X889" s="402"/>
      <c r="Y889" s="402"/>
      <c r="Z889" s="402"/>
    </row>
    <row r="890" spans="1:26" ht="12.75" customHeight="1">
      <c r="A890" s="402"/>
      <c r="B890" s="402"/>
      <c r="C890" s="402"/>
      <c r="D890" s="402"/>
      <c r="E890" s="402"/>
      <c r="F890" s="402"/>
      <c r="G890" s="402"/>
      <c r="H890" s="402"/>
      <c r="I890" s="402"/>
      <c r="J890" s="402"/>
      <c r="K890" s="402"/>
      <c r="L890" s="402"/>
      <c r="M890" s="402"/>
      <c r="N890" s="402"/>
      <c r="O890" s="402"/>
      <c r="P890" s="402"/>
      <c r="Q890" s="402"/>
      <c r="R890" s="402"/>
      <c r="S890" s="402"/>
      <c r="T890" s="402"/>
      <c r="U890" s="402"/>
      <c r="V890" s="402"/>
      <c r="W890" s="402"/>
      <c r="X890" s="402"/>
      <c r="Y890" s="402"/>
      <c r="Z890" s="402"/>
    </row>
    <row r="891" spans="1:26" ht="12.75" customHeight="1">
      <c r="A891" s="402"/>
      <c r="B891" s="402"/>
      <c r="C891" s="402"/>
      <c r="D891" s="402"/>
      <c r="E891" s="402"/>
      <c r="F891" s="402"/>
      <c r="G891" s="402"/>
      <c r="H891" s="402"/>
      <c r="I891" s="402"/>
      <c r="J891" s="402"/>
      <c r="K891" s="402"/>
      <c r="L891" s="402"/>
      <c r="M891" s="402"/>
      <c r="N891" s="402"/>
      <c r="O891" s="402"/>
      <c r="P891" s="402"/>
      <c r="Q891" s="402"/>
      <c r="R891" s="402"/>
      <c r="S891" s="402"/>
      <c r="T891" s="402"/>
      <c r="U891" s="402"/>
      <c r="V891" s="402"/>
      <c r="W891" s="402"/>
      <c r="X891" s="402"/>
      <c r="Y891" s="402"/>
      <c r="Z891" s="402"/>
    </row>
    <row r="892" spans="1:26" ht="12.75" customHeight="1">
      <c r="A892" s="402"/>
      <c r="B892" s="402"/>
      <c r="C892" s="402"/>
      <c r="D892" s="402"/>
      <c r="E892" s="402"/>
      <c r="F892" s="402"/>
      <c r="G892" s="402"/>
      <c r="H892" s="402"/>
      <c r="I892" s="402"/>
      <c r="J892" s="402"/>
      <c r="K892" s="402"/>
      <c r="L892" s="402"/>
      <c r="M892" s="402"/>
      <c r="N892" s="402"/>
      <c r="O892" s="402"/>
      <c r="P892" s="402"/>
      <c r="Q892" s="402"/>
      <c r="R892" s="402"/>
      <c r="S892" s="402"/>
      <c r="T892" s="402"/>
      <c r="U892" s="402"/>
      <c r="V892" s="402"/>
      <c r="W892" s="402"/>
      <c r="X892" s="402"/>
      <c r="Y892" s="402"/>
      <c r="Z892" s="402"/>
    </row>
    <row r="893" spans="1:26" ht="12.75" customHeight="1">
      <c r="A893" s="402"/>
      <c r="B893" s="402"/>
      <c r="C893" s="402"/>
      <c r="D893" s="402"/>
      <c r="E893" s="402"/>
      <c r="F893" s="402"/>
      <c r="G893" s="402"/>
      <c r="H893" s="402"/>
      <c r="I893" s="402"/>
      <c r="J893" s="402"/>
      <c r="K893" s="402"/>
      <c r="L893" s="402"/>
      <c r="M893" s="402"/>
      <c r="N893" s="402"/>
      <c r="O893" s="402"/>
      <c r="P893" s="402"/>
      <c r="Q893" s="402"/>
      <c r="R893" s="402"/>
      <c r="S893" s="402"/>
      <c r="T893" s="402"/>
      <c r="U893" s="402"/>
      <c r="V893" s="402"/>
      <c r="W893" s="402"/>
      <c r="X893" s="402"/>
      <c r="Y893" s="402"/>
      <c r="Z893" s="402"/>
    </row>
    <row r="894" spans="1:26" ht="12.75" customHeight="1">
      <c r="A894" s="402"/>
      <c r="B894" s="402"/>
      <c r="C894" s="402"/>
      <c r="D894" s="402"/>
      <c r="E894" s="402"/>
      <c r="F894" s="402"/>
      <c r="G894" s="402"/>
      <c r="H894" s="402"/>
      <c r="I894" s="402"/>
      <c r="J894" s="402"/>
      <c r="K894" s="402"/>
      <c r="L894" s="402"/>
      <c r="M894" s="402"/>
      <c r="N894" s="402"/>
      <c r="O894" s="402"/>
      <c r="P894" s="402"/>
      <c r="Q894" s="402"/>
      <c r="R894" s="402"/>
      <c r="S894" s="402"/>
      <c r="T894" s="402"/>
      <c r="U894" s="402"/>
      <c r="V894" s="402"/>
      <c r="W894" s="402"/>
      <c r="X894" s="402"/>
      <c r="Y894" s="402"/>
      <c r="Z894" s="402"/>
    </row>
    <row r="895" spans="1:26" ht="12.75" customHeight="1">
      <c r="A895" s="402"/>
      <c r="B895" s="402"/>
      <c r="C895" s="402"/>
      <c r="D895" s="402"/>
      <c r="E895" s="402"/>
      <c r="F895" s="402"/>
      <c r="G895" s="402"/>
      <c r="H895" s="402"/>
      <c r="I895" s="402"/>
      <c r="J895" s="402"/>
      <c r="K895" s="402"/>
      <c r="L895" s="402"/>
      <c r="M895" s="402"/>
      <c r="N895" s="402"/>
      <c r="O895" s="402"/>
      <c r="P895" s="402"/>
      <c r="Q895" s="402"/>
      <c r="R895" s="402"/>
      <c r="S895" s="402"/>
      <c r="T895" s="402"/>
      <c r="U895" s="402"/>
      <c r="V895" s="402"/>
      <c r="W895" s="402"/>
      <c r="X895" s="402"/>
      <c r="Y895" s="402"/>
      <c r="Z895" s="402"/>
    </row>
    <row r="896" spans="1:26" ht="12.75" customHeight="1">
      <c r="A896" s="402"/>
      <c r="B896" s="402"/>
      <c r="C896" s="402"/>
      <c r="D896" s="402"/>
      <c r="E896" s="402"/>
      <c r="F896" s="402"/>
      <c r="G896" s="402"/>
      <c r="H896" s="402"/>
      <c r="I896" s="402"/>
      <c r="J896" s="402"/>
      <c r="K896" s="402"/>
      <c r="L896" s="402"/>
      <c r="M896" s="402"/>
      <c r="N896" s="402"/>
      <c r="O896" s="402"/>
      <c r="P896" s="402"/>
      <c r="Q896" s="402"/>
      <c r="R896" s="402"/>
      <c r="S896" s="402"/>
      <c r="T896" s="402"/>
      <c r="U896" s="402"/>
      <c r="V896" s="402"/>
      <c r="W896" s="402"/>
      <c r="X896" s="402"/>
      <c r="Y896" s="402"/>
      <c r="Z896" s="402"/>
    </row>
    <row r="897" spans="1:26" ht="12.75" customHeight="1">
      <c r="A897" s="402"/>
      <c r="B897" s="402"/>
      <c r="C897" s="402"/>
      <c r="D897" s="402"/>
      <c r="E897" s="402"/>
      <c r="F897" s="402"/>
      <c r="G897" s="402"/>
      <c r="H897" s="402"/>
      <c r="I897" s="402"/>
      <c r="J897" s="402"/>
      <c r="K897" s="402"/>
      <c r="L897" s="402"/>
      <c r="M897" s="402"/>
      <c r="N897" s="402"/>
      <c r="O897" s="402"/>
      <c r="P897" s="402"/>
      <c r="Q897" s="402"/>
      <c r="R897" s="402"/>
      <c r="S897" s="402"/>
      <c r="T897" s="402"/>
      <c r="U897" s="402"/>
      <c r="V897" s="402"/>
      <c r="W897" s="402"/>
      <c r="X897" s="402"/>
      <c r="Y897" s="402"/>
      <c r="Z897" s="402"/>
    </row>
    <row r="898" spans="1:26" ht="12.75" customHeight="1">
      <c r="A898" s="402"/>
      <c r="B898" s="402"/>
      <c r="C898" s="402"/>
      <c r="D898" s="402"/>
      <c r="E898" s="402"/>
      <c r="F898" s="402"/>
      <c r="G898" s="402"/>
      <c r="H898" s="402"/>
      <c r="I898" s="402"/>
      <c r="J898" s="402"/>
      <c r="K898" s="402"/>
      <c r="L898" s="402"/>
      <c r="M898" s="402"/>
      <c r="N898" s="402"/>
      <c r="O898" s="402"/>
      <c r="P898" s="402"/>
      <c r="Q898" s="402"/>
      <c r="R898" s="402"/>
      <c r="S898" s="402"/>
      <c r="T898" s="402"/>
      <c r="U898" s="402"/>
      <c r="V898" s="402"/>
      <c r="W898" s="402"/>
      <c r="X898" s="402"/>
      <c r="Y898" s="402"/>
      <c r="Z898" s="402"/>
    </row>
    <row r="899" spans="1:26" ht="12.75" customHeight="1">
      <c r="A899" s="402"/>
      <c r="B899" s="402"/>
      <c r="C899" s="402"/>
      <c r="D899" s="402"/>
      <c r="E899" s="402"/>
      <c r="F899" s="402"/>
      <c r="G899" s="402"/>
      <c r="H899" s="402"/>
      <c r="I899" s="402"/>
      <c r="J899" s="402"/>
      <c r="K899" s="402"/>
      <c r="L899" s="402"/>
      <c r="M899" s="402"/>
      <c r="N899" s="402"/>
      <c r="O899" s="402"/>
      <c r="P899" s="402"/>
      <c r="Q899" s="402"/>
      <c r="R899" s="402"/>
      <c r="S899" s="402"/>
      <c r="T899" s="402"/>
      <c r="U899" s="402"/>
      <c r="V899" s="402"/>
      <c r="W899" s="402"/>
      <c r="X899" s="402"/>
      <c r="Y899" s="402"/>
      <c r="Z899" s="402"/>
    </row>
    <row r="900" spans="1:26" ht="12.75" customHeight="1">
      <c r="A900" s="402"/>
      <c r="B900" s="402"/>
      <c r="C900" s="402"/>
      <c r="D900" s="402"/>
      <c r="E900" s="402"/>
      <c r="F900" s="402"/>
      <c r="G900" s="402"/>
      <c r="H900" s="402"/>
      <c r="I900" s="402"/>
      <c r="J900" s="402"/>
      <c r="K900" s="402"/>
      <c r="L900" s="402"/>
      <c r="M900" s="402"/>
      <c r="N900" s="402"/>
      <c r="O900" s="402"/>
      <c r="P900" s="402"/>
      <c r="Q900" s="402"/>
      <c r="R900" s="402"/>
      <c r="S900" s="402"/>
      <c r="T900" s="402"/>
      <c r="U900" s="402"/>
      <c r="V900" s="402"/>
      <c r="W900" s="402"/>
      <c r="X900" s="402"/>
      <c r="Y900" s="402"/>
      <c r="Z900" s="402"/>
    </row>
    <row r="901" spans="1:26" ht="12.75" customHeight="1">
      <c r="A901" s="402"/>
      <c r="B901" s="402"/>
      <c r="C901" s="402"/>
      <c r="D901" s="402"/>
      <c r="E901" s="402"/>
      <c r="F901" s="402"/>
      <c r="G901" s="402"/>
      <c r="H901" s="402"/>
      <c r="I901" s="402"/>
      <c r="J901" s="402"/>
      <c r="K901" s="402"/>
      <c r="L901" s="402"/>
      <c r="M901" s="402"/>
      <c r="N901" s="402"/>
      <c r="O901" s="402"/>
      <c r="P901" s="402"/>
      <c r="Q901" s="402"/>
      <c r="R901" s="402"/>
      <c r="S901" s="402"/>
      <c r="T901" s="402"/>
      <c r="U901" s="402"/>
      <c r="V901" s="402"/>
      <c r="W901" s="402"/>
      <c r="X901" s="402"/>
      <c r="Y901" s="402"/>
      <c r="Z901" s="402"/>
    </row>
    <row r="902" spans="1:26" ht="12.75" customHeight="1">
      <c r="A902" s="402"/>
      <c r="B902" s="402"/>
      <c r="C902" s="402"/>
      <c r="D902" s="402"/>
      <c r="E902" s="402"/>
      <c r="F902" s="402"/>
      <c r="G902" s="402"/>
      <c r="H902" s="402"/>
      <c r="I902" s="402"/>
      <c r="J902" s="402"/>
      <c r="K902" s="402"/>
      <c r="L902" s="402"/>
      <c r="M902" s="402"/>
      <c r="N902" s="402"/>
      <c r="O902" s="402"/>
      <c r="P902" s="402"/>
      <c r="Q902" s="402"/>
      <c r="R902" s="402"/>
      <c r="S902" s="402"/>
      <c r="T902" s="402"/>
      <c r="U902" s="402"/>
      <c r="V902" s="402"/>
      <c r="W902" s="402"/>
      <c r="X902" s="402"/>
      <c r="Y902" s="402"/>
      <c r="Z902" s="402"/>
    </row>
    <row r="903" spans="1:26" ht="12.75" customHeight="1">
      <c r="A903" s="402"/>
      <c r="B903" s="402"/>
      <c r="C903" s="402"/>
      <c r="D903" s="402"/>
      <c r="E903" s="402"/>
      <c r="F903" s="402"/>
      <c r="G903" s="402"/>
      <c r="H903" s="402"/>
      <c r="I903" s="402"/>
      <c r="J903" s="402"/>
      <c r="K903" s="402"/>
      <c r="L903" s="402"/>
      <c r="M903" s="402"/>
      <c r="N903" s="402"/>
      <c r="O903" s="402"/>
      <c r="P903" s="402"/>
      <c r="Q903" s="402"/>
      <c r="R903" s="402"/>
      <c r="S903" s="402"/>
      <c r="T903" s="402"/>
      <c r="U903" s="402"/>
      <c r="V903" s="402"/>
      <c r="W903" s="402"/>
      <c r="X903" s="402"/>
      <c r="Y903" s="402"/>
      <c r="Z903" s="402"/>
    </row>
    <row r="904" spans="1:26" ht="12.75" customHeight="1">
      <c r="A904" s="402"/>
      <c r="B904" s="402"/>
      <c r="C904" s="402"/>
      <c r="D904" s="402"/>
      <c r="E904" s="402"/>
      <c r="F904" s="402"/>
      <c r="G904" s="402"/>
      <c r="H904" s="402"/>
      <c r="I904" s="402"/>
      <c r="J904" s="402"/>
      <c r="K904" s="402"/>
      <c r="L904" s="402"/>
      <c r="M904" s="402"/>
      <c r="N904" s="402"/>
      <c r="O904" s="402"/>
      <c r="P904" s="402"/>
      <c r="Q904" s="402"/>
      <c r="R904" s="402"/>
      <c r="S904" s="402"/>
      <c r="T904" s="402"/>
      <c r="U904" s="402"/>
      <c r="V904" s="402"/>
      <c r="W904" s="402"/>
      <c r="X904" s="402"/>
      <c r="Y904" s="402"/>
      <c r="Z904" s="402"/>
    </row>
    <row r="905" spans="1:26" ht="12.75" customHeight="1">
      <c r="A905" s="402"/>
      <c r="B905" s="402"/>
      <c r="C905" s="402"/>
      <c r="D905" s="402"/>
      <c r="E905" s="402"/>
      <c r="F905" s="402"/>
      <c r="G905" s="402"/>
      <c r="H905" s="402"/>
      <c r="I905" s="402"/>
      <c r="J905" s="402"/>
      <c r="K905" s="402"/>
      <c r="L905" s="402"/>
      <c r="M905" s="402"/>
      <c r="N905" s="402"/>
      <c r="O905" s="402"/>
      <c r="P905" s="402"/>
      <c r="Q905" s="402"/>
      <c r="R905" s="402"/>
      <c r="S905" s="402"/>
      <c r="T905" s="402"/>
      <c r="U905" s="402"/>
      <c r="V905" s="402"/>
      <c r="W905" s="402"/>
      <c r="X905" s="402"/>
      <c r="Y905" s="402"/>
      <c r="Z905" s="402"/>
    </row>
    <row r="906" spans="1:26" ht="12.75" customHeight="1">
      <c r="A906" s="402"/>
      <c r="B906" s="402"/>
      <c r="C906" s="402"/>
      <c r="D906" s="402"/>
      <c r="E906" s="402"/>
      <c r="F906" s="402"/>
      <c r="G906" s="402"/>
      <c r="H906" s="402"/>
      <c r="I906" s="402"/>
      <c r="J906" s="402"/>
      <c r="K906" s="402"/>
      <c r="L906" s="402"/>
      <c r="M906" s="402"/>
      <c r="N906" s="402"/>
      <c r="O906" s="402"/>
      <c r="P906" s="402"/>
      <c r="Q906" s="402"/>
      <c r="R906" s="402"/>
      <c r="S906" s="402"/>
      <c r="T906" s="402"/>
      <c r="U906" s="402"/>
      <c r="V906" s="402"/>
      <c r="W906" s="402"/>
      <c r="X906" s="402"/>
      <c r="Y906" s="402"/>
      <c r="Z906" s="402"/>
    </row>
    <row r="907" spans="1:26" ht="12.75" customHeight="1">
      <c r="A907" s="402"/>
      <c r="B907" s="402"/>
      <c r="C907" s="402"/>
      <c r="D907" s="402"/>
      <c r="E907" s="402"/>
      <c r="F907" s="402"/>
      <c r="G907" s="402"/>
      <c r="H907" s="402"/>
      <c r="I907" s="402"/>
      <c r="J907" s="402"/>
      <c r="K907" s="402"/>
      <c r="L907" s="402"/>
      <c r="M907" s="402"/>
      <c r="N907" s="402"/>
      <c r="O907" s="402"/>
      <c r="P907" s="402"/>
      <c r="Q907" s="402"/>
      <c r="R907" s="402"/>
      <c r="S907" s="402"/>
      <c r="T907" s="402"/>
      <c r="U907" s="402"/>
      <c r="V907" s="402"/>
      <c r="W907" s="402"/>
      <c r="X907" s="402"/>
      <c r="Y907" s="402"/>
      <c r="Z907" s="402"/>
    </row>
    <row r="908" spans="1:26" ht="12.75" customHeight="1">
      <c r="A908" s="402"/>
      <c r="B908" s="402"/>
      <c r="C908" s="402"/>
      <c r="D908" s="402"/>
      <c r="E908" s="402"/>
      <c r="F908" s="402"/>
      <c r="G908" s="402"/>
      <c r="H908" s="402"/>
      <c r="I908" s="402"/>
      <c r="J908" s="402"/>
      <c r="K908" s="402"/>
      <c r="L908" s="402"/>
      <c r="M908" s="402"/>
      <c r="N908" s="402"/>
      <c r="O908" s="402"/>
      <c r="P908" s="402"/>
      <c r="Q908" s="402"/>
      <c r="R908" s="402"/>
      <c r="S908" s="402"/>
      <c r="T908" s="402"/>
      <c r="U908" s="402"/>
      <c r="V908" s="402"/>
      <c r="W908" s="402"/>
      <c r="X908" s="402"/>
      <c r="Y908" s="402"/>
      <c r="Z908" s="402"/>
    </row>
    <row r="909" spans="1:26" ht="12.75" customHeight="1">
      <c r="A909" s="402"/>
      <c r="B909" s="402"/>
      <c r="C909" s="402"/>
      <c r="D909" s="402"/>
      <c r="E909" s="402"/>
      <c r="F909" s="402"/>
      <c r="G909" s="402"/>
      <c r="H909" s="402"/>
      <c r="I909" s="402"/>
      <c r="J909" s="402"/>
      <c r="K909" s="402"/>
      <c r="L909" s="402"/>
      <c r="M909" s="402"/>
      <c r="N909" s="402"/>
      <c r="O909" s="402"/>
      <c r="P909" s="402"/>
      <c r="Q909" s="402"/>
      <c r="R909" s="402"/>
      <c r="S909" s="402"/>
      <c r="T909" s="402"/>
      <c r="U909" s="402"/>
      <c r="V909" s="402"/>
      <c r="W909" s="402"/>
      <c r="X909" s="402"/>
      <c r="Y909" s="402"/>
      <c r="Z909" s="402"/>
    </row>
    <row r="910" spans="1:26" ht="12.75" customHeight="1">
      <c r="A910" s="402"/>
      <c r="B910" s="402"/>
      <c r="C910" s="402"/>
      <c r="D910" s="402"/>
      <c r="E910" s="402"/>
      <c r="F910" s="402"/>
      <c r="G910" s="402"/>
      <c r="H910" s="402"/>
      <c r="I910" s="402"/>
      <c r="J910" s="402"/>
      <c r="K910" s="402"/>
      <c r="L910" s="402"/>
      <c r="M910" s="402"/>
      <c r="N910" s="402"/>
      <c r="O910" s="402"/>
      <c r="P910" s="402"/>
      <c r="Q910" s="402"/>
      <c r="R910" s="402"/>
      <c r="S910" s="402"/>
      <c r="T910" s="402"/>
      <c r="U910" s="402"/>
      <c r="V910" s="402"/>
      <c r="W910" s="402"/>
      <c r="X910" s="402"/>
      <c r="Y910" s="402"/>
      <c r="Z910" s="402"/>
    </row>
    <row r="911" spans="1:26" ht="12.75" customHeight="1">
      <c r="A911" s="402"/>
      <c r="B911" s="402"/>
      <c r="C911" s="402"/>
      <c r="D911" s="402"/>
      <c r="E911" s="402"/>
      <c r="F911" s="402"/>
      <c r="G911" s="402"/>
      <c r="H911" s="402"/>
      <c r="I911" s="402"/>
      <c r="J911" s="402"/>
      <c r="K911" s="402"/>
      <c r="L911" s="402"/>
      <c r="M911" s="402"/>
      <c r="N911" s="402"/>
      <c r="O911" s="402"/>
      <c r="P911" s="402"/>
      <c r="Q911" s="402"/>
      <c r="R911" s="402"/>
      <c r="S911" s="402"/>
      <c r="T911" s="402"/>
      <c r="U911" s="402"/>
      <c r="V911" s="402"/>
      <c r="W911" s="402"/>
      <c r="X911" s="402"/>
      <c r="Y911" s="402"/>
      <c r="Z911" s="402"/>
    </row>
    <row r="912" spans="1:26" ht="12.75" customHeight="1">
      <c r="A912" s="402"/>
      <c r="B912" s="402"/>
      <c r="C912" s="402"/>
      <c r="D912" s="402"/>
      <c r="E912" s="402"/>
      <c r="F912" s="402"/>
      <c r="G912" s="402"/>
      <c r="H912" s="402"/>
      <c r="I912" s="402"/>
      <c r="J912" s="402"/>
      <c r="K912" s="402"/>
      <c r="L912" s="402"/>
      <c r="M912" s="402"/>
      <c r="N912" s="402"/>
      <c r="O912" s="402"/>
      <c r="P912" s="402"/>
      <c r="Q912" s="402"/>
      <c r="R912" s="402"/>
      <c r="S912" s="402"/>
      <c r="T912" s="402"/>
      <c r="U912" s="402"/>
      <c r="V912" s="402"/>
      <c r="W912" s="402"/>
      <c r="X912" s="402"/>
      <c r="Y912" s="402"/>
      <c r="Z912" s="402"/>
    </row>
    <row r="913" spans="1:26" ht="12.75" customHeight="1">
      <c r="A913" s="402"/>
      <c r="B913" s="402"/>
      <c r="C913" s="402"/>
      <c r="D913" s="402"/>
      <c r="E913" s="402"/>
      <c r="F913" s="402"/>
      <c r="G913" s="402"/>
      <c r="H913" s="402"/>
      <c r="I913" s="402"/>
      <c r="J913" s="402"/>
      <c r="K913" s="402"/>
      <c r="L913" s="402"/>
      <c r="M913" s="402"/>
      <c r="N913" s="402"/>
      <c r="O913" s="402"/>
      <c r="P913" s="402"/>
      <c r="Q913" s="402"/>
      <c r="R913" s="402"/>
      <c r="S913" s="402"/>
      <c r="T913" s="402"/>
      <c r="U913" s="402"/>
      <c r="V913" s="402"/>
      <c r="W913" s="402"/>
      <c r="X913" s="402"/>
      <c r="Y913" s="402"/>
      <c r="Z913" s="402"/>
    </row>
    <row r="914" spans="1:26" ht="12.75" customHeight="1">
      <c r="A914" s="402"/>
      <c r="B914" s="402"/>
      <c r="C914" s="402"/>
      <c r="D914" s="402"/>
      <c r="E914" s="402"/>
      <c r="F914" s="402"/>
      <c r="G914" s="402"/>
      <c r="H914" s="402"/>
      <c r="I914" s="402"/>
      <c r="J914" s="402"/>
      <c r="K914" s="402"/>
      <c r="L914" s="402"/>
      <c r="M914" s="402"/>
      <c r="N914" s="402"/>
      <c r="O914" s="402"/>
      <c r="P914" s="402"/>
      <c r="Q914" s="402"/>
      <c r="R914" s="402"/>
      <c r="S914" s="402"/>
      <c r="T914" s="402"/>
      <c r="U914" s="402"/>
      <c r="V914" s="402"/>
      <c r="W914" s="402"/>
      <c r="X914" s="402"/>
      <c r="Y914" s="402"/>
      <c r="Z914" s="402"/>
    </row>
    <row r="915" spans="1:26" ht="12.75" customHeight="1">
      <c r="A915" s="402"/>
      <c r="B915" s="402"/>
      <c r="C915" s="402"/>
      <c r="D915" s="402"/>
      <c r="E915" s="402"/>
      <c r="F915" s="402"/>
      <c r="G915" s="402"/>
      <c r="H915" s="402"/>
      <c r="I915" s="402"/>
      <c r="J915" s="402"/>
      <c r="K915" s="402"/>
      <c r="L915" s="402"/>
      <c r="M915" s="402"/>
      <c r="N915" s="402"/>
      <c r="O915" s="402"/>
      <c r="P915" s="402"/>
      <c r="Q915" s="402"/>
      <c r="R915" s="402"/>
      <c r="S915" s="402"/>
      <c r="T915" s="402"/>
      <c r="U915" s="402"/>
      <c r="V915" s="402"/>
      <c r="W915" s="402"/>
      <c r="X915" s="402"/>
      <c r="Y915" s="402"/>
      <c r="Z915" s="402"/>
    </row>
    <row r="916" spans="1:26" ht="12.75" customHeight="1">
      <c r="A916" s="402"/>
      <c r="B916" s="402"/>
      <c r="C916" s="402"/>
      <c r="D916" s="402"/>
      <c r="E916" s="402"/>
      <c r="F916" s="402"/>
      <c r="G916" s="402"/>
      <c r="H916" s="402"/>
      <c r="I916" s="402"/>
      <c r="J916" s="402"/>
      <c r="K916" s="402"/>
      <c r="L916" s="402"/>
      <c r="M916" s="402"/>
      <c r="N916" s="402"/>
      <c r="O916" s="402"/>
      <c r="P916" s="402"/>
      <c r="Q916" s="402"/>
      <c r="R916" s="402"/>
      <c r="S916" s="402"/>
      <c r="T916" s="402"/>
      <c r="U916" s="402"/>
      <c r="V916" s="402"/>
      <c r="W916" s="402"/>
      <c r="X916" s="402"/>
      <c r="Y916" s="402"/>
      <c r="Z916" s="402"/>
    </row>
    <row r="917" spans="1:26" ht="12.75" customHeight="1">
      <c r="A917" s="402"/>
      <c r="B917" s="402"/>
      <c r="C917" s="402"/>
      <c r="D917" s="402"/>
      <c r="E917" s="402"/>
      <c r="F917" s="402"/>
      <c r="G917" s="402"/>
      <c r="H917" s="402"/>
      <c r="I917" s="402"/>
      <c r="J917" s="402"/>
      <c r="K917" s="402"/>
      <c r="L917" s="402"/>
      <c r="M917" s="402"/>
      <c r="N917" s="402"/>
      <c r="O917" s="402"/>
      <c r="P917" s="402"/>
      <c r="Q917" s="402"/>
      <c r="R917" s="402"/>
      <c r="S917" s="402"/>
      <c r="T917" s="402"/>
      <c r="U917" s="402"/>
      <c r="V917" s="402"/>
      <c r="W917" s="402"/>
      <c r="X917" s="402"/>
      <c r="Y917" s="402"/>
      <c r="Z917" s="402"/>
    </row>
    <row r="918" spans="1:26" ht="12.75" customHeight="1">
      <c r="A918" s="402"/>
      <c r="B918" s="402"/>
      <c r="C918" s="402"/>
      <c r="D918" s="402"/>
      <c r="E918" s="402"/>
      <c r="F918" s="402"/>
      <c r="G918" s="402"/>
      <c r="H918" s="402"/>
      <c r="I918" s="402"/>
      <c r="J918" s="402"/>
      <c r="K918" s="402"/>
      <c r="L918" s="402"/>
      <c r="M918" s="402"/>
      <c r="N918" s="402"/>
      <c r="O918" s="402"/>
      <c r="P918" s="402"/>
      <c r="Q918" s="402"/>
      <c r="R918" s="402"/>
      <c r="S918" s="402"/>
      <c r="T918" s="402"/>
      <c r="U918" s="402"/>
      <c r="V918" s="402"/>
      <c r="W918" s="402"/>
      <c r="X918" s="402"/>
      <c r="Y918" s="402"/>
      <c r="Z918" s="402"/>
    </row>
    <row r="919" spans="1:26" ht="12.75" customHeight="1">
      <c r="A919" s="402"/>
      <c r="B919" s="402"/>
      <c r="C919" s="402"/>
      <c r="D919" s="402"/>
      <c r="E919" s="402"/>
      <c r="F919" s="402"/>
      <c r="G919" s="402"/>
      <c r="H919" s="402"/>
      <c r="I919" s="402"/>
      <c r="J919" s="402"/>
      <c r="K919" s="402"/>
      <c r="L919" s="402"/>
      <c r="M919" s="402"/>
      <c r="N919" s="402"/>
      <c r="O919" s="402"/>
      <c r="P919" s="402"/>
      <c r="Q919" s="402"/>
      <c r="R919" s="402"/>
      <c r="S919" s="402"/>
      <c r="T919" s="402"/>
      <c r="U919" s="402"/>
      <c r="V919" s="402"/>
      <c r="W919" s="402"/>
      <c r="X919" s="402"/>
      <c r="Y919" s="402"/>
      <c r="Z919" s="402"/>
    </row>
    <row r="920" spans="1:26" ht="12.75" customHeight="1">
      <c r="A920" s="402"/>
      <c r="B920" s="402"/>
      <c r="C920" s="402"/>
      <c r="D920" s="402"/>
      <c r="E920" s="402"/>
      <c r="F920" s="402"/>
      <c r="G920" s="402"/>
      <c r="H920" s="402"/>
      <c r="I920" s="402"/>
      <c r="J920" s="402"/>
      <c r="K920" s="402"/>
      <c r="L920" s="402"/>
      <c r="M920" s="402"/>
      <c r="N920" s="402"/>
      <c r="O920" s="402"/>
      <c r="P920" s="402"/>
      <c r="Q920" s="402"/>
      <c r="R920" s="402"/>
      <c r="S920" s="402"/>
      <c r="T920" s="402"/>
      <c r="U920" s="402"/>
      <c r="V920" s="402"/>
      <c r="W920" s="402"/>
      <c r="X920" s="402"/>
      <c r="Y920" s="402"/>
      <c r="Z920" s="402"/>
    </row>
    <row r="921" spans="1:26" ht="12.75" customHeight="1">
      <c r="A921" s="402"/>
      <c r="B921" s="402"/>
      <c r="C921" s="402"/>
      <c r="D921" s="402"/>
      <c r="E921" s="402"/>
      <c r="F921" s="402"/>
      <c r="G921" s="402"/>
      <c r="H921" s="402"/>
      <c r="I921" s="402"/>
      <c r="J921" s="402"/>
      <c r="K921" s="402"/>
      <c r="L921" s="402"/>
      <c r="M921" s="402"/>
      <c r="N921" s="402"/>
      <c r="O921" s="402"/>
      <c r="P921" s="402"/>
      <c r="Q921" s="402"/>
      <c r="R921" s="402"/>
      <c r="S921" s="402"/>
      <c r="T921" s="402"/>
      <c r="U921" s="402"/>
      <c r="V921" s="402"/>
      <c r="W921" s="402"/>
      <c r="X921" s="402"/>
      <c r="Y921" s="402"/>
      <c r="Z921" s="402"/>
    </row>
    <row r="922" spans="1:26" ht="12.75" customHeight="1">
      <c r="A922" s="402"/>
      <c r="B922" s="402"/>
      <c r="C922" s="402"/>
      <c r="D922" s="402"/>
      <c r="E922" s="402"/>
      <c r="F922" s="402"/>
      <c r="G922" s="402"/>
      <c r="H922" s="402"/>
      <c r="I922" s="402"/>
      <c r="J922" s="402"/>
      <c r="K922" s="402"/>
      <c r="L922" s="402"/>
      <c r="M922" s="402"/>
      <c r="N922" s="402"/>
      <c r="O922" s="402"/>
      <c r="P922" s="402"/>
      <c r="Q922" s="402"/>
      <c r="R922" s="402"/>
      <c r="S922" s="402"/>
      <c r="T922" s="402"/>
      <c r="U922" s="402"/>
      <c r="V922" s="402"/>
      <c r="W922" s="402"/>
      <c r="X922" s="402"/>
      <c r="Y922" s="402"/>
      <c r="Z922" s="402"/>
    </row>
    <row r="923" spans="1:26" ht="12.75" customHeight="1">
      <c r="A923" s="402"/>
      <c r="B923" s="402"/>
      <c r="C923" s="402"/>
      <c r="D923" s="402"/>
      <c r="E923" s="402"/>
      <c r="F923" s="402"/>
      <c r="G923" s="402"/>
      <c r="H923" s="402"/>
      <c r="I923" s="402"/>
      <c r="J923" s="402"/>
      <c r="K923" s="402"/>
      <c r="L923" s="402"/>
      <c r="M923" s="402"/>
      <c r="N923" s="402"/>
      <c r="O923" s="402"/>
      <c r="P923" s="402"/>
      <c r="Q923" s="402"/>
      <c r="R923" s="402"/>
      <c r="S923" s="402"/>
      <c r="T923" s="402"/>
      <c r="U923" s="402"/>
      <c r="V923" s="402"/>
      <c r="W923" s="402"/>
      <c r="X923" s="402"/>
      <c r="Y923" s="402"/>
      <c r="Z923" s="402"/>
    </row>
    <row r="924" spans="1:26" ht="12.75" customHeight="1">
      <c r="A924" s="402"/>
      <c r="B924" s="402"/>
      <c r="C924" s="402"/>
      <c r="D924" s="402"/>
      <c r="E924" s="402"/>
      <c r="F924" s="402"/>
      <c r="G924" s="402"/>
      <c r="H924" s="402"/>
      <c r="I924" s="402"/>
      <c r="J924" s="402"/>
      <c r="K924" s="402"/>
      <c r="L924" s="402"/>
      <c r="M924" s="402"/>
      <c r="N924" s="402"/>
      <c r="O924" s="402"/>
      <c r="P924" s="402"/>
      <c r="Q924" s="402"/>
      <c r="R924" s="402"/>
      <c r="S924" s="402"/>
      <c r="T924" s="402"/>
      <c r="U924" s="402"/>
      <c r="V924" s="402"/>
      <c r="W924" s="402"/>
      <c r="X924" s="402"/>
      <c r="Y924" s="402"/>
      <c r="Z924" s="402"/>
    </row>
    <row r="925" spans="1:26" ht="12.75" customHeight="1">
      <c r="A925" s="402"/>
      <c r="B925" s="402"/>
      <c r="C925" s="402"/>
      <c r="D925" s="402"/>
      <c r="E925" s="402"/>
      <c r="F925" s="402"/>
      <c r="G925" s="402"/>
      <c r="H925" s="402"/>
      <c r="I925" s="402"/>
      <c r="J925" s="402"/>
      <c r="K925" s="402"/>
      <c r="L925" s="402"/>
      <c r="M925" s="402"/>
      <c r="N925" s="402"/>
      <c r="O925" s="402"/>
      <c r="P925" s="402"/>
      <c r="Q925" s="402"/>
      <c r="R925" s="402"/>
      <c r="S925" s="402"/>
      <c r="T925" s="402"/>
      <c r="U925" s="402"/>
      <c r="V925" s="402"/>
      <c r="W925" s="402"/>
      <c r="X925" s="402"/>
      <c r="Y925" s="402"/>
      <c r="Z925" s="402"/>
    </row>
    <row r="926" spans="1:26" ht="12.75" customHeight="1">
      <c r="A926" s="402"/>
      <c r="B926" s="402"/>
      <c r="C926" s="402"/>
      <c r="D926" s="402"/>
      <c r="E926" s="402"/>
      <c r="F926" s="402"/>
      <c r="G926" s="402"/>
      <c r="H926" s="402"/>
      <c r="I926" s="402"/>
      <c r="J926" s="402"/>
      <c r="K926" s="402"/>
      <c r="L926" s="402"/>
      <c r="M926" s="402"/>
      <c r="N926" s="402"/>
      <c r="O926" s="402"/>
      <c r="P926" s="402"/>
      <c r="Q926" s="402"/>
      <c r="R926" s="402"/>
      <c r="S926" s="402"/>
      <c r="T926" s="402"/>
      <c r="U926" s="402"/>
      <c r="V926" s="402"/>
      <c r="W926" s="402"/>
      <c r="X926" s="402"/>
      <c r="Y926" s="402"/>
      <c r="Z926" s="402"/>
    </row>
    <row r="927" spans="1:26" ht="12.75" customHeight="1">
      <c r="A927" s="402"/>
      <c r="B927" s="402"/>
      <c r="C927" s="402"/>
      <c r="D927" s="402"/>
      <c r="E927" s="402"/>
      <c r="F927" s="402"/>
      <c r="G927" s="402"/>
      <c r="H927" s="402"/>
      <c r="I927" s="402"/>
      <c r="J927" s="402"/>
      <c r="K927" s="402"/>
      <c r="L927" s="402"/>
      <c r="M927" s="402"/>
      <c r="N927" s="402"/>
      <c r="O927" s="402"/>
      <c r="P927" s="402"/>
      <c r="Q927" s="402"/>
      <c r="R927" s="402"/>
      <c r="S927" s="402"/>
      <c r="T927" s="402"/>
      <c r="U927" s="402"/>
      <c r="V927" s="402"/>
      <c r="W927" s="402"/>
      <c r="X927" s="402"/>
      <c r="Y927" s="402"/>
      <c r="Z927" s="402"/>
    </row>
    <row r="928" spans="1:26" ht="12.75" customHeight="1">
      <c r="A928" s="402"/>
      <c r="B928" s="402"/>
      <c r="C928" s="402"/>
      <c r="D928" s="402"/>
      <c r="E928" s="402"/>
      <c r="F928" s="402"/>
      <c r="G928" s="402"/>
      <c r="H928" s="402"/>
      <c r="I928" s="402"/>
      <c r="J928" s="402"/>
      <c r="K928" s="402"/>
      <c r="L928" s="402"/>
      <c r="M928" s="402"/>
      <c r="N928" s="402"/>
      <c r="O928" s="402"/>
      <c r="P928" s="402"/>
      <c r="Q928" s="402"/>
      <c r="R928" s="402"/>
      <c r="S928" s="402"/>
      <c r="T928" s="402"/>
      <c r="U928" s="402"/>
      <c r="V928" s="402"/>
      <c r="W928" s="402"/>
      <c r="X928" s="402"/>
      <c r="Y928" s="402"/>
      <c r="Z928" s="402"/>
    </row>
    <row r="929" spans="1:26" ht="12.75" customHeight="1">
      <c r="A929" s="402"/>
      <c r="B929" s="402"/>
      <c r="C929" s="402"/>
      <c r="D929" s="402"/>
      <c r="E929" s="402"/>
      <c r="F929" s="402"/>
      <c r="G929" s="402"/>
      <c r="H929" s="402"/>
      <c r="I929" s="402"/>
      <c r="J929" s="402"/>
      <c r="K929" s="402"/>
      <c r="L929" s="402"/>
      <c r="M929" s="402"/>
      <c r="N929" s="402"/>
      <c r="O929" s="402"/>
      <c r="P929" s="402"/>
      <c r="Q929" s="402"/>
      <c r="R929" s="402"/>
      <c r="S929" s="402"/>
      <c r="T929" s="402"/>
      <c r="U929" s="402"/>
      <c r="V929" s="402"/>
      <c r="W929" s="402"/>
      <c r="X929" s="402"/>
      <c r="Y929" s="402"/>
      <c r="Z929" s="402"/>
    </row>
    <row r="930" spans="1:26" ht="12.75" customHeight="1">
      <c r="A930" s="402"/>
      <c r="B930" s="402"/>
      <c r="C930" s="402"/>
      <c r="D930" s="402"/>
      <c r="E930" s="402"/>
      <c r="F930" s="402"/>
      <c r="G930" s="402"/>
      <c r="H930" s="402"/>
      <c r="I930" s="402"/>
      <c r="J930" s="402"/>
      <c r="K930" s="402"/>
      <c r="L930" s="402"/>
      <c r="M930" s="402"/>
      <c r="N930" s="402"/>
      <c r="O930" s="402"/>
      <c r="P930" s="402"/>
      <c r="Q930" s="402"/>
      <c r="R930" s="402"/>
      <c r="S930" s="402"/>
      <c r="T930" s="402"/>
      <c r="U930" s="402"/>
      <c r="V930" s="402"/>
      <c r="W930" s="402"/>
      <c r="X930" s="402"/>
      <c r="Y930" s="402"/>
      <c r="Z930" s="402"/>
    </row>
    <row r="931" spans="1:26" ht="12.75" customHeight="1">
      <c r="A931" s="402"/>
      <c r="B931" s="402"/>
      <c r="C931" s="402"/>
      <c r="D931" s="402"/>
      <c r="E931" s="402"/>
      <c r="F931" s="402"/>
      <c r="G931" s="402"/>
      <c r="H931" s="402"/>
      <c r="I931" s="402"/>
      <c r="J931" s="402"/>
      <c r="K931" s="402"/>
      <c r="L931" s="402"/>
      <c r="M931" s="402"/>
      <c r="N931" s="402"/>
      <c r="O931" s="402"/>
      <c r="P931" s="402"/>
      <c r="Q931" s="402"/>
      <c r="R931" s="402"/>
      <c r="S931" s="402"/>
      <c r="T931" s="402"/>
      <c r="U931" s="402"/>
      <c r="V931" s="402"/>
      <c r="W931" s="402"/>
      <c r="X931" s="402"/>
      <c r="Y931" s="402"/>
      <c r="Z931" s="402"/>
    </row>
    <row r="932" spans="1:26" ht="12.75" customHeight="1">
      <c r="A932" s="402"/>
      <c r="B932" s="402"/>
      <c r="C932" s="402"/>
      <c r="D932" s="402"/>
      <c r="E932" s="402"/>
      <c r="F932" s="402"/>
      <c r="G932" s="402"/>
      <c r="H932" s="402"/>
      <c r="I932" s="402"/>
      <c r="J932" s="402"/>
      <c r="K932" s="402"/>
      <c r="L932" s="402"/>
      <c r="M932" s="402"/>
      <c r="N932" s="402"/>
      <c r="O932" s="402"/>
      <c r="P932" s="402"/>
      <c r="Q932" s="402"/>
      <c r="R932" s="402"/>
      <c r="S932" s="402"/>
      <c r="T932" s="402"/>
      <c r="U932" s="402"/>
      <c r="V932" s="402"/>
      <c r="W932" s="402"/>
      <c r="X932" s="402"/>
      <c r="Y932" s="402"/>
      <c r="Z932" s="402"/>
    </row>
    <row r="933" spans="1:26" ht="12.75" customHeight="1">
      <c r="A933" s="402"/>
      <c r="B933" s="402"/>
      <c r="C933" s="402"/>
      <c r="D933" s="402"/>
      <c r="E933" s="402"/>
      <c r="F933" s="402"/>
      <c r="G933" s="402"/>
      <c r="H933" s="402"/>
      <c r="I933" s="402"/>
      <c r="J933" s="402"/>
      <c r="K933" s="402"/>
      <c r="L933" s="402"/>
      <c r="M933" s="402"/>
      <c r="N933" s="402"/>
      <c r="O933" s="402"/>
      <c r="P933" s="402"/>
      <c r="Q933" s="402"/>
      <c r="R933" s="402"/>
      <c r="S933" s="402"/>
      <c r="T933" s="402"/>
      <c r="U933" s="402"/>
      <c r="V933" s="402"/>
      <c r="W933" s="402"/>
      <c r="X933" s="402"/>
      <c r="Y933" s="402"/>
      <c r="Z933" s="402"/>
    </row>
    <row r="934" spans="1:26" ht="12.75" customHeight="1">
      <c r="A934" s="402"/>
      <c r="B934" s="402"/>
      <c r="C934" s="402"/>
      <c r="D934" s="402"/>
      <c r="E934" s="402"/>
      <c r="F934" s="402"/>
      <c r="G934" s="402"/>
      <c r="H934" s="402"/>
      <c r="I934" s="402"/>
      <c r="J934" s="402"/>
      <c r="K934" s="402"/>
      <c r="L934" s="402"/>
      <c r="M934" s="402"/>
      <c r="N934" s="402"/>
      <c r="O934" s="402"/>
      <c r="P934" s="402"/>
      <c r="Q934" s="402"/>
      <c r="R934" s="402"/>
      <c r="S934" s="402"/>
      <c r="T934" s="402"/>
      <c r="U934" s="402"/>
      <c r="V934" s="402"/>
      <c r="W934" s="402"/>
      <c r="X934" s="402"/>
      <c r="Y934" s="402"/>
      <c r="Z934" s="402"/>
    </row>
    <row r="935" spans="1:26" ht="12.75" customHeight="1">
      <c r="A935" s="402"/>
      <c r="B935" s="402"/>
      <c r="C935" s="402"/>
      <c r="D935" s="402"/>
      <c r="E935" s="402"/>
      <c r="F935" s="402"/>
      <c r="G935" s="402"/>
      <c r="H935" s="402"/>
      <c r="I935" s="402"/>
      <c r="J935" s="402"/>
      <c r="K935" s="402"/>
      <c r="L935" s="402"/>
      <c r="M935" s="402"/>
      <c r="N935" s="402"/>
      <c r="O935" s="402"/>
      <c r="P935" s="402"/>
      <c r="Q935" s="402"/>
      <c r="R935" s="402"/>
      <c r="S935" s="402"/>
      <c r="T935" s="402"/>
      <c r="U935" s="402"/>
      <c r="V935" s="402"/>
      <c r="W935" s="402"/>
      <c r="X935" s="402"/>
      <c r="Y935" s="402"/>
      <c r="Z935" s="402"/>
    </row>
    <row r="936" spans="1:26" ht="12.75" customHeight="1">
      <c r="A936" s="402"/>
      <c r="B936" s="402"/>
      <c r="C936" s="402"/>
      <c r="D936" s="402"/>
      <c r="E936" s="402"/>
      <c r="F936" s="402"/>
      <c r="G936" s="402"/>
      <c r="H936" s="402"/>
      <c r="I936" s="402"/>
      <c r="J936" s="402"/>
      <c r="K936" s="402"/>
      <c r="L936" s="402"/>
      <c r="M936" s="402"/>
      <c r="N936" s="402"/>
      <c r="O936" s="402"/>
      <c r="P936" s="402"/>
      <c r="Q936" s="402"/>
      <c r="R936" s="402"/>
      <c r="S936" s="402"/>
      <c r="T936" s="402"/>
      <c r="U936" s="402"/>
      <c r="V936" s="402"/>
      <c r="W936" s="402"/>
      <c r="X936" s="402"/>
      <c r="Y936" s="402"/>
      <c r="Z936" s="402"/>
    </row>
    <row r="937" spans="1:26" ht="12.75" customHeight="1">
      <c r="A937" s="402"/>
      <c r="B937" s="402"/>
      <c r="C937" s="402"/>
      <c r="D937" s="402"/>
      <c r="E937" s="402"/>
      <c r="F937" s="402"/>
      <c r="G937" s="402"/>
      <c r="H937" s="402"/>
      <c r="I937" s="402"/>
      <c r="J937" s="402"/>
      <c r="K937" s="402"/>
      <c r="L937" s="402"/>
      <c r="M937" s="402"/>
      <c r="N937" s="402"/>
      <c r="O937" s="402"/>
      <c r="P937" s="402"/>
      <c r="Q937" s="402"/>
      <c r="R937" s="402"/>
      <c r="S937" s="402"/>
      <c r="T937" s="402"/>
      <c r="U937" s="402"/>
      <c r="V937" s="402"/>
      <c r="W937" s="402"/>
      <c r="X937" s="402"/>
      <c r="Y937" s="402"/>
      <c r="Z937" s="402"/>
    </row>
    <row r="938" spans="1:26" ht="12.75" customHeight="1">
      <c r="A938" s="402"/>
      <c r="B938" s="402"/>
      <c r="C938" s="402"/>
      <c r="D938" s="402"/>
      <c r="E938" s="402"/>
      <c r="F938" s="402"/>
      <c r="G938" s="402"/>
      <c r="H938" s="402"/>
      <c r="I938" s="402"/>
      <c r="J938" s="402"/>
      <c r="K938" s="402"/>
      <c r="L938" s="402"/>
      <c r="M938" s="402"/>
      <c r="N938" s="402"/>
      <c r="O938" s="402"/>
      <c r="P938" s="402"/>
      <c r="Q938" s="402"/>
      <c r="R938" s="402"/>
      <c r="S938" s="402"/>
      <c r="T938" s="402"/>
      <c r="U938" s="402"/>
      <c r="V938" s="402"/>
      <c r="W938" s="402"/>
      <c r="X938" s="402"/>
      <c r="Y938" s="402"/>
      <c r="Z938" s="402"/>
    </row>
    <row r="939" spans="1:26" ht="12.75" customHeight="1">
      <c r="A939" s="402"/>
      <c r="B939" s="402"/>
      <c r="C939" s="402"/>
      <c r="D939" s="402"/>
      <c r="E939" s="402"/>
      <c r="F939" s="402"/>
      <c r="G939" s="402"/>
      <c r="H939" s="402"/>
      <c r="I939" s="402"/>
      <c r="J939" s="402"/>
      <c r="K939" s="402"/>
      <c r="L939" s="402"/>
      <c r="M939" s="402"/>
      <c r="N939" s="402"/>
      <c r="O939" s="402"/>
      <c r="P939" s="402"/>
      <c r="Q939" s="402"/>
      <c r="R939" s="402"/>
      <c r="S939" s="402"/>
      <c r="T939" s="402"/>
      <c r="U939" s="402"/>
      <c r="V939" s="402"/>
      <c r="W939" s="402"/>
      <c r="X939" s="402"/>
      <c r="Y939" s="402"/>
      <c r="Z939" s="402"/>
    </row>
    <row r="940" spans="1:26" ht="12.75" customHeight="1">
      <c r="A940" s="402"/>
      <c r="B940" s="402"/>
      <c r="C940" s="402"/>
      <c r="D940" s="402"/>
      <c r="E940" s="402"/>
      <c r="F940" s="402"/>
      <c r="G940" s="402"/>
      <c r="H940" s="402"/>
      <c r="I940" s="402"/>
      <c r="J940" s="402"/>
      <c r="K940" s="402"/>
      <c r="L940" s="402"/>
      <c r="M940" s="402"/>
      <c r="N940" s="402"/>
      <c r="O940" s="402"/>
      <c r="P940" s="402"/>
      <c r="Q940" s="402"/>
      <c r="R940" s="402"/>
      <c r="S940" s="402"/>
      <c r="T940" s="402"/>
      <c r="U940" s="402"/>
      <c r="V940" s="402"/>
      <c r="W940" s="402"/>
      <c r="X940" s="402"/>
      <c r="Y940" s="402"/>
      <c r="Z940" s="402"/>
    </row>
    <row r="941" spans="1:26" ht="12.75" customHeight="1">
      <c r="A941" s="402"/>
      <c r="B941" s="402"/>
      <c r="C941" s="402"/>
      <c r="D941" s="402"/>
      <c r="E941" s="402"/>
      <c r="F941" s="402"/>
      <c r="G941" s="402"/>
      <c r="H941" s="402"/>
      <c r="I941" s="402"/>
      <c r="J941" s="402"/>
      <c r="K941" s="402"/>
      <c r="L941" s="402"/>
      <c r="M941" s="402"/>
      <c r="N941" s="402"/>
      <c r="O941" s="402"/>
      <c r="P941" s="402"/>
      <c r="Q941" s="402"/>
      <c r="R941" s="402"/>
      <c r="S941" s="402"/>
      <c r="T941" s="402"/>
      <c r="U941" s="402"/>
      <c r="V941" s="402"/>
      <c r="W941" s="402"/>
      <c r="X941" s="402"/>
      <c r="Y941" s="402"/>
      <c r="Z941" s="402"/>
    </row>
    <row r="942" spans="1:26" ht="12.75" customHeight="1">
      <c r="A942" s="402"/>
      <c r="B942" s="402"/>
      <c r="C942" s="402"/>
      <c r="D942" s="402"/>
      <c r="E942" s="402"/>
      <c r="F942" s="402"/>
      <c r="G942" s="402"/>
      <c r="H942" s="402"/>
      <c r="I942" s="402"/>
      <c r="J942" s="402"/>
      <c r="K942" s="402"/>
      <c r="L942" s="402"/>
      <c r="M942" s="402"/>
      <c r="N942" s="402"/>
      <c r="O942" s="402"/>
      <c r="P942" s="402"/>
      <c r="Q942" s="402"/>
      <c r="R942" s="402"/>
      <c r="S942" s="402"/>
      <c r="T942" s="402"/>
      <c r="U942" s="402"/>
      <c r="V942" s="402"/>
      <c r="W942" s="402"/>
      <c r="X942" s="402"/>
      <c r="Y942" s="402"/>
      <c r="Z942" s="402"/>
    </row>
    <row r="943" spans="1:26" ht="12.75" customHeight="1">
      <c r="A943" s="402"/>
      <c r="B943" s="402"/>
      <c r="C943" s="402"/>
      <c r="D943" s="402"/>
      <c r="E943" s="402"/>
      <c r="F943" s="402"/>
      <c r="G943" s="402"/>
      <c r="H943" s="402"/>
      <c r="I943" s="402"/>
      <c r="J943" s="402"/>
      <c r="K943" s="402"/>
      <c r="L943" s="402"/>
      <c r="M943" s="402"/>
      <c r="N943" s="402"/>
      <c r="O943" s="402"/>
      <c r="P943" s="402"/>
      <c r="Q943" s="402"/>
      <c r="R943" s="402"/>
      <c r="S943" s="402"/>
      <c r="T943" s="402"/>
      <c r="U943" s="402"/>
      <c r="V943" s="402"/>
      <c r="W943" s="402"/>
      <c r="X943" s="402"/>
      <c r="Y943" s="402"/>
      <c r="Z943" s="402"/>
    </row>
    <row r="944" spans="1:26" ht="12.75" customHeight="1">
      <c r="A944" s="402"/>
      <c r="B944" s="402"/>
      <c r="C944" s="402"/>
      <c r="D944" s="402"/>
      <c r="E944" s="402"/>
      <c r="F944" s="402"/>
      <c r="G944" s="402"/>
      <c r="H944" s="402"/>
      <c r="I944" s="402"/>
      <c r="J944" s="402"/>
      <c r="K944" s="402"/>
      <c r="L944" s="402"/>
      <c r="M944" s="402"/>
      <c r="N944" s="402"/>
      <c r="O944" s="402"/>
      <c r="P944" s="402"/>
      <c r="Q944" s="402"/>
      <c r="R944" s="402"/>
      <c r="S944" s="402"/>
      <c r="T944" s="402"/>
      <c r="U944" s="402"/>
      <c r="V944" s="402"/>
      <c r="W944" s="402"/>
      <c r="X944" s="402"/>
      <c r="Y944" s="402"/>
      <c r="Z944" s="402"/>
    </row>
    <row r="945" spans="1:26" ht="12.75" customHeight="1">
      <c r="A945" s="402"/>
      <c r="B945" s="402"/>
      <c r="C945" s="402"/>
      <c r="D945" s="402"/>
      <c r="E945" s="402"/>
      <c r="F945" s="402"/>
      <c r="G945" s="402"/>
      <c r="H945" s="402"/>
      <c r="I945" s="402"/>
      <c r="J945" s="402"/>
      <c r="K945" s="402"/>
      <c r="L945" s="402"/>
      <c r="M945" s="402"/>
      <c r="N945" s="402"/>
      <c r="O945" s="402"/>
      <c r="P945" s="402"/>
      <c r="Q945" s="402"/>
      <c r="R945" s="402"/>
      <c r="S945" s="402"/>
      <c r="T945" s="402"/>
      <c r="U945" s="402"/>
      <c r="V945" s="402"/>
      <c r="W945" s="402"/>
      <c r="X945" s="402"/>
      <c r="Y945" s="402"/>
      <c r="Z945" s="402"/>
    </row>
    <row r="946" spans="1:26" ht="12.75" customHeight="1">
      <c r="A946" s="402"/>
      <c r="B946" s="402"/>
      <c r="C946" s="402"/>
      <c r="D946" s="402"/>
      <c r="E946" s="402"/>
      <c r="F946" s="402"/>
      <c r="G946" s="402"/>
      <c r="H946" s="402"/>
      <c r="I946" s="402"/>
      <c r="J946" s="402"/>
      <c r="K946" s="402"/>
      <c r="L946" s="402"/>
      <c r="M946" s="402"/>
      <c r="N946" s="402"/>
      <c r="O946" s="402"/>
      <c r="P946" s="402"/>
      <c r="Q946" s="402"/>
      <c r="R946" s="402"/>
      <c r="S946" s="402"/>
      <c r="T946" s="402"/>
      <c r="U946" s="402"/>
      <c r="V946" s="402"/>
      <c r="W946" s="402"/>
      <c r="X946" s="402"/>
      <c r="Y946" s="402"/>
      <c r="Z946" s="402"/>
    </row>
    <row r="947" spans="1:26" ht="12.75" customHeight="1">
      <c r="A947" s="402"/>
      <c r="B947" s="402"/>
      <c r="C947" s="402"/>
      <c r="D947" s="402"/>
      <c r="E947" s="402"/>
      <c r="F947" s="402"/>
      <c r="G947" s="402"/>
      <c r="H947" s="402"/>
      <c r="I947" s="402"/>
      <c r="J947" s="402"/>
      <c r="K947" s="402"/>
      <c r="L947" s="402"/>
      <c r="M947" s="402"/>
      <c r="N947" s="402"/>
      <c r="O947" s="402"/>
      <c r="P947" s="402"/>
      <c r="Q947" s="402"/>
      <c r="R947" s="402"/>
      <c r="S947" s="402"/>
      <c r="T947" s="402"/>
      <c r="U947" s="402"/>
      <c r="V947" s="402"/>
      <c r="W947" s="402"/>
      <c r="X947" s="402"/>
      <c r="Y947" s="402"/>
      <c r="Z947" s="402"/>
    </row>
    <row r="948" spans="1:26" ht="12.75" customHeight="1">
      <c r="A948" s="402"/>
      <c r="B948" s="402"/>
      <c r="C948" s="402"/>
      <c r="D948" s="402"/>
      <c r="E948" s="402"/>
      <c r="F948" s="402"/>
      <c r="G948" s="402"/>
      <c r="H948" s="402"/>
      <c r="I948" s="402"/>
      <c r="J948" s="402"/>
      <c r="K948" s="402"/>
      <c r="L948" s="402"/>
      <c r="M948" s="402"/>
      <c r="N948" s="402"/>
      <c r="O948" s="402"/>
      <c r="P948" s="402"/>
      <c r="Q948" s="402"/>
      <c r="R948" s="402"/>
      <c r="S948" s="402"/>
      <c r="T948" s="402"/>
      <c r="U948" s="402"/>
      <c r="V948" s="402"/>
      <c r="W948" s="402"/>
      <c r="X948" s="402"/>
      <c r="Y948" s="402"/>
      <c r="Z948" s="402"/>
    </row>
    <row r="949" spans="1:26" ht="12.75" customHeight="1">
      <c r="A949" s="402"/>
      <c r="B949" s="402"/>
      <c r="C949" s="402"/>
      <c r="D949" s="402"/>
      <c r="E949" s="402"/>
      <c r="F949" s="402"/>
      <c r="G949" s="402"/>
      <c r="H949" s="402"/>
      <c r="I949" s="402"/>
      <c r="J949" s="402"/>
      <c r="K949" s="402"/>
      <c r="L949" s="402"/>
      <c r="M949" s="402"/>
      <c r="N949" s="402"/>
      <c r="O949" s="402"/>
      <c r="P949" s="402"/>
      <c r="Q949" s="402"/>
      <c r="R949" s="402"/>
      <c r="S949" s="402"/>
      <c r="T949" s="402"/>
      <c r="U949" s="402"/>
      <c r="V949" s="402"/>
      <c r="W949" s="402"/>
      <c r="X949" s="402"/>
      <c r="Y949" s="402"/>
      <c r="Z949" s="402"/>
    </row>
    <row r="950" spans="1:26" ht="12.75" customHeight="1">
      <c r="A950" s="402"/>
      <c r="B950" s="402"/>
      <c r="C950" s="402"/>
      <c r="D950" s="402"/>
      <c r="E950" s="402"/>
      <c r="F950" s="402"/>
      <c r="G950" s="402"/>
      <c r="H950" s="402"/>
      <c r="I950" s="402"/>
      <c r="J950" s="402"/>
      <c r="K950" s="402"/>
      <c r="L950" s="402"/>
      <c r="M950" s="402"/>
      <c r="N950" s="402"/>
      <c r="O950" s="402"/>
      <c r="P950" s="402"/>
      <c r="Q950" s="402"/>
      <c r="R950" s="402"/>
      <c r="S950" s="402"/>
      <c r="T950" s="402"/>
      <c r="U950" s="402"/>
      <c r="V950" s="402"/>
      <c r="W950" s="402"/>
      <c r="X950" s="402"/>
      <c r="Y950" s="402"/>
      <c r="Z950" s="402"/>
    </row>
    <row r="951" spans="1:26" ht="12.75" customHeight="1">
      <c r="A951" s="402"/>
      <c r="B951" s="402"/>
      <c r="C951" s="402"/>
      <c r="D951" s="402"/>
      <c r="E951" s="402"/>
      <c r="F951" s="402"/>
      <c r="G951" s="402"/>
      <c r="H951" s="402"/>
      <c r="I951" s="402"/>
      <c r="J951" s="402"/>
      <c r="K951" s="402"/>
      <c r="L951" s="402"/>
      <c r="M951" s="402"/>
      <c r="N951" s="402"/>
      <c r="O951" s="402"/>
      <c r="P951" s="402"/>
      <c r="Q951" s="402"/>
      <c r="R951" s="402"/>
      <c r="S951" s="402"/>
      <c r="T951" s="402"/>
      <c r="U951" s="402"/>
      <c r="V951" s="402"/>
      <c r="W951" s="402"/>
      <c r="X951" s="402"/>
      <c r="Y951" s="402"/>
      <c r="Z951" s="402"/>
    </row>
    <row r="952" spans="1:26" ht="12.75" customHeight="1">
      <c r="A952" s="402"/>
      <c r="B952" s="402"/>
      <c r="C952" s="402"/>
      <c r="D952" s="402"/>
      <c r="E952" s="402"/>
      <c r="F952" s="402"/>
      <c r="G952" s="402"/>
      <c r="H952" s="402"/>
      <c r="I952" s="402"/>
      <c r="J952" s="402"/>
      <c r="K952" s="402"/>
      <c r="L952" s="402"/>
      <c r="M952" s="402"/>
      <c r="N952" s="402"/>
      <c r="O952" s="402"/>
      <c r="P952" s="402"/>
      <c r="Q952" s="402"/>
      <c r="R952" s="402"/>
      <c r="S952" s="402"/>
      <c r="T952" s="402"/>
      <c r="U952" s="402"/>
      <c r="V952" s="402"/>
      <c r="W952" s="402"/>
      <c r="X952" s="402"/>
      <c r="Y952" s="402"/>
      <c r="Z952" s="402"/>
    </row>
    <row r="953" spans="1:26" ht="12.75" customHeight="1">
      <c r="A953" s="402"/>
      <c r="B953" s="402"/>
      <c r="C953" s="402"/>
      <c r="D953" s="402"/>
      <c r="E953" s="402"/>
      <c r="F953" s="402"/>
      <c r="G953" s="402"/>
      <c r="H953" s="402"/>
      <c r="I953" s="402"/>
      <c r="J953" s="402"/>
      <c r="K953" s="402"/>
      <c r="L953" s="402"/>
      <c r="M953" s="402"/>
      <c r="N953" s="402"/>
      <c r="O953" s="402"/>
      <c r="P953" s="402"/>
      <c r="Q953" s="402"/>
      <c r="R953" s="402"/>
      <c r="S953" s="402"/>
      <c r="T953" s="402"/>
      <c r="U953" s="402"/>
      <c r="V953" s="402"/>
      <c r="W953" s="402"/>
      <c r="X953" s="402"/>
      <c r="Y953" s="402"/>
      <c r="Z953" s="402"/>
    </row>
    <row r="954" spans="1:26" ht="12.75" customHeight="1">
      <c r="A954" s="402"/>
      <c r="B954" s="402"/>
      <c r="C954" s="402"/>
      <c r="D954" s="402"/>
      <c r="E954" s="402"/>
      <c r="F954" s="402"/>
      <c r="G954" s="402"/>
      <c r="H954" s="402"/>
      <c r="I954" s="402"/>
      <c r="J954" s="402"/>
      <c r="K954" s="402"/>
      <c r="L954" s="402"/>
      <c r="M954" s="402"/>
      <c r="N954" s="402"/>
      <c r="O954" s="402"/>
      <c r="P954" s="402"/>
      <c r="Q954" s="402"/>
      <c r="R954" s="402"/>
      <c r="S954" s="402"/>
      <c r="T954" s="402"/>
      <c r="U954" s="402"/>
      <c r="V954" s="402"/>
      <c r="W954" s="402"/>
      <c r="X954" s="402"/>
      <c r="Y954" s="402"/>
      <c r="Z954" s="402"/>
    </row>
    <row r="955" spans="1:26" ht="12.75" customHeight="1">
      <c r="A955" s="402"/>
      <c r="B955" s="402"/>
      <c r="C955" s="402"/>
      <c r="D955" s="402"/>
      <c r="E955" s="402"/>
      <c r="F955" s="402"/>
      <c r="G955" s="402"/>
      <c r="H955" s="402"/>
      <c r="I955" s="402"/>
      <c r="J955" s="402"/>
      <c r="K955" s="402"/>
      <c r="L955" s="402"/>
      <c r="M955" s="402"/>
      <c r="N955" s="402"/>
      <c r="O955" s="402"/>
      <c r="P955" s="402"/>
      <c r="Q955" s="402"/>
      <c r="R955" s="402"/>
      <c r="S955" s="402"/>
      <c r="T955" s="402"/>
      <c r="U955" s="402"/>
      <c r="V955" s="402"/>
      <c r="W955" s="402"/>
      <c r="X955" s="402"/>
      <c r="Y955" s="402"/>
      <c r="Z955" s="402"/>
    </row>
    <row r="956" spans="1:26" ht="12.75" customHeight="1">
      <c r="A956" s="402"/>
      <c r="B956" s="402"/>
      <c r="C956" s="402"/>
      <c r="D956" s="402"/>
      <c r="E956" s="402"/>
      <c r="F956" s="402"/>
      <c r="G956" s="402"/>
      <c r="H956" s="402"/>
      <c r="I956" s="402"/>
      <c r="J956" s="402"/>
      <c r="K956" s="402"/>
      <c r="L956" s="402"/>
      <c r="M956" s="402"/>
      <c r="N956" s="402"/>
      <c r="O956" s="402"/>
      <c r="P956" s="402"/>
      <c r="Q956" s="402"/>
      <c r="R956" s="402"/>
      <c r="S956" s="402"/>
      <c r="T956" s="402"/>
      <c r="U956" s="402"/>
      <c r="V956" s="402"/>
      <c r="W956" s="402"/>
      <c r="X956" s="402"/>
      <c r="Y956" s="402"/>
      <c r="Z956" s="402"/>
    </row>
    <row r="957" spans="1:26" ht="12.75" customHeight="1">
      <c r="A957" s="402"/>
      <c r="B957" s="402"/>
      <c r="C957" s="402"/>
      <c r="D957" s="402"/>
      <c r="E957" s="402"/>
      <c r="F957" s="402"/>
      <c r="G957" s="402"/>
      <c r="H957" s="402"/>
      <c r="I957" s="402"/>
      <c r="J957" s="402"/>
      <c r="K957" s="402"/>
      <c r="L957" s="402"/>
      <c r="M957" s="402"/>
      <c r="N957" s="402"/>
      <c r="O957" s="402"/>
      <c r="P957" s="402"/>
      <c r="Q957" s="402"/>
      <c r="R957" s="402"/>
      <c r="S957" s="402"/>
      <c r="T957" s="402"/>
      <c r="U957" s="402"/>
      <c r="V957" s="402"/>
      <c r="W957" s="402"/>
      <c r="X957" s="402"/>
      <c r="Y957" s="402"/>
      <c r="Z957" s="402"/>
    </row>
    <row r="958" spans="1:26" ht="12.75" customHeight="1">
      <c r="A958" s="402"/>
      <c r="B958" s="402"/>
      <c r="C958" s="402"/>
      <c r="D958" s="402"/>
      <c r="E958" s="402"/>
      <c r="F958" s="402"/>
      <c r="G958" s="402"/>
      <c r="H958" s="402"/>
      <c r="I958" s="402"/>
      <c r="J958" s="402"/>
      <c r="K958" s="402"/>
      <c r="L958" s="402"/>
      <c r="M958" s="402"/>
      <c r="N958" s="402"/>
      <c r="O958" s="402"/>
      <c r="P958" s="402"/>
      <c r="Q958" s="402"/>
      <c r="R958" s="402"/>
      <c r="S958" s="402"/>
      <c r="T958" s="402"/>
      <c r="U958" s="402"/>
      <c r="V958" s="402"/>
      <c r="W958" s="402"/>
      <c r="X958" s="402"/>
      <c r="Y958" s="402"/>
      <c r="Z958" s="402"/>
    </row>
    <row r="959" spans="1:26" ht="12.75" customHeight="1">
      <c r="A959" s="402"/>
      <c r="B959" s="402"/>
      <c r="C959" s="402"/>
      <c r="D959" s="402"/>
      <c r="E959" s="402"/>
      <c r="F959" s="402"/>
      <c r="G959" s="402"/>
      <c r="H959" s="402"/>
      <c r="I959" s="402"/>
      <c r="J959" s="402"/>
      <c r="K959" s="402"/>
      <c r="L959" s="402"/>
      <c r="M959" s="402"/>
      <c r="N959" s="402"/>
      <c r="O959" s="402"/>
      <c r="P959" s="402"/>
      <c r="Q959" s="402"/>
      <c r="R959" s="402"/>
      <c r="S959" s="402"/>
      <c r="T959" s="402"/>
      <c r="U959" s="402"/>
      <c r="V959" s="402"/>
      <c r="W959" s="402"/>
      <c r="X959" s="402"/>
      <c r="Y959" s="402"/>
      <c r="Z959" s="402"/>
    </row>
    <row r="960" spans="1:26" ht="12.75" customHeight="1">
      <c r="A960" s="402"/>
      <c r="B960" s="402"/>
      <c r="C960" s="402"/>
      <c r="D960" s="402"/>
      <c r="E960" s="402"/>
      <c r="F960" s="402"/>
      <c r="G960" s="402"/>
      <c r="H960" s="402"/>
      <c r="I960" s="402"/>
      <c r="J960" s="402"/>
      <c r="K960" s="402"/>
      <c r="L960" s="402"/>
      <c r="M960" s="402"/>
      <c r="N960" s="402"/>
      <c r="O960" s="402"/>
      <c r="P960" s="402"/>
      <c r="Q960" s="402"/>
      <c r="R960" s="402"/>
      <c r="S960" s="402"/>
      <c r="T960" s="402"/>
      <c r="U960" s="402"/>
      <c r="V960" s="402"/>
      <c r="W960" s="402"/>
      <c r="X960" s="402"/>
      <c r="Y960" s="402"/>
      <c r="Z960" s="402"/>
    </row>
    <row r="961" spans="1:26" ht="12.75" customHeight="1">
      <c r="A961" s="402"/>
      <c r="B961" s="402"/>
      <c r="C961" s="402"/>
      <c r="D961" s="402"/>
      <c r="E961" s="402"/>
      <c r="F961" s="402"/>
      <c r="G961" s="402"/>
      <c r="H961" s="402"/>
      <c r="I961" s="402"/>
      <c r="J961" s="402"/>
      <c r="K961" s="402"/>
      <c r="L961" s="402"/>
      <c r="M961" s="402"/>
      <c r="N961" s="402"/>
      <c r="O961" s="402"/>
      <c r="P961" s="402"/>
      <c r="Q961" s="402"/>
      <c r="R961" s="402"/>
      <c r="S961" s="402"/>
      <c r="T961" s="402"/>
      <c r="U961" s="402"/>
      <c r="V961" s="402"/>
      <c r="W961" s="402"/>
      <c r="X961" s="402"/>
      <c r="Y961" s="402"/>
      <c r="Z961" s="402"/>
    </row>
    <row r="962" spans="1:26" ht="12.75" customHeight="1">
      <c r="A962" s="402"/>
      <c r="B962" s="402"/>
      <c r="C962" s="402"/>
      <c r="D962" s="402"/>
      <c r="E962" s="402"/>
      <c r="F962" s="402"/>
      <c r="G962" s="402"/>
      <c r="H962" s="402"/>
      <c r="I962" s="402"/>
      <c r="J962" s="402"/>
      <c r="K962" s="402"/>
      <c r="L962" s="402"/>
      <c r="M962" s="402"/>
      <c r="N962" s="402"/>
      <c r="O962" s="402"/>
      <c r="P962" s="402"/>
      <c r="Q962" s="402"/>
      <c r="R962" s="402"/>
      <c r="S962" s="402"/>
      <c r="T962" s="402"/>
      <c r="U962" s="402"/>
      <c r="V962" s="402"/>
      <c r="W962" s="402"/>
      <c r="X962" s="402"/>
      <c r="Y962" s="402"/>
      <c r="Z962" s="402"/>
    </row>
    <row r="963" spans="1:26" ht="12.75" customHeight="1">
      <c r="A963" s="402"/>
      <c r="B963" s="402"/>
      <c r="C963" s="402"/>
      <c r="D963" s="402"/>
      <c r="E963" s="402"/>
      <c r="F963" s="402"/>
      <c r="G963" s="402"/>
      <c r="H963" s="402"/>
      <c r="I963" s="402"/>
      <c r="J963" s="402"/>
      <c r="K963" s="402"/>
      <c r="L963" s="402"/>
      <c r="M963" s="402"/>
      <c r="N963" s="402"/>
      <c r="O963" s="402"/>
      <c r="P963" s="402"/>
      <c r="Q963" s="402"/>
      <c r="R963" s="402"/>
      <c r="S963" s="402"/>
      <c r="T963" s="402"/>
      <c r="U963" s="402"/>
      <c r="V963" s="402"/>
      <c r="W963" s="402"/>
      <c r="X963" s="402"/>
      <c r="Y963" s="402"/>
      <c r="Z963" s="402"/>
    </row>
    <row r="964" spans="1:26" ht="12.75" customHeight="1">
      <c r="A964" s="402"/>
      <c r="B964" s="402"/>
      <c r="C964" s="402"/>
      <c r="D964" s="402"/>
      <c r="E964" s="402"/>
      <c r="F964" s="402"/>
      <c r="G964" s="402"/>
      <c r="H964" s="402"/>
      <c r="I964" s="402"/>
      <c r="J964" s="402"/>
      <c r="K964" s="402"/>
      <c r="L964" s="402"/>
      <c r="M964" s="402"/>
      <c r="N964" s="402"/>
      <c r="O964" s="402"/>
      <c r="P964" s="402"/>
      <c r="Q964" s="402"/>
      <c r="R964" s="402"/>
      <c r="S964" s="402"/>
      <c r="T964" s="402"/>
      <c r="U964" s="402"/>
      <c r="V964" s="402"/>
      <c r="W964" s="402"/>
      <c r="X964" s="402"/>
      <c r="Y964" s="402"/>
      <c r="Z964" s="402"/>
    </row>
    <row r="965" spans="1:26" ht="12.75" customHeight="1">
      <c r="A965" s="402"/>
      <c r="B965" s="402"/>
      <c r="C965" s="402"/>
      <c r="D965" s="402"/>
      <c r="E965" s="402"/>
      <c r="F965" s="402"/>
      <c r="G965" s="402"/>
      <c r="H965" s="402"/>
      <c r="I965" s="402"/>
      <c r="J965" s="402"/>
      <c r="K965" s="402"/>
      <c r="L965" s="402"/>
      <c r="M965" s="402"/>
      <c r="N965" s="402"/>
      <c r="O965" s="402"/>
      <c r="P965" s="402"/>
      <c r="Q965" s="402"/>
      <c r="R965" s="402"/>
      <c r="S965" s="402"/>
      <c r="T965" s="402"/>
      <c r="U965" s="402"/>
      <c r="V965" s="402"/>
      <c r="W965" s="402"/>
      <c r="X965" s="402"/>
      <c r="Y965" s="402"/>
      <c r="Z965" s="402"/>
    </row>
    <row r="966" spans="1:26" ht="12.75" customHeight="1">
      <c r="A966" s="402"/>
      <c r="B966" s="402"/>
      <c r="C966" s="402"/>
      <c r="D966" s="402"/>
      <c r="E966" s="402"/>
      <c r="F966" s="402"/>
      <c r="G966" s="402"/>
      <c r="H966" s="402"/>
      <c r="I966" s="402"/>
      <c r="J966" s="402"/>
      <c r="K966" s="402"/>
      <c r="L966" s="402"/>
      <c r="M966" s="402"/>
      <c r="N966" s="402"/>
      <c r="O966" s="402"/>
      <c r="P966" s="402"/>
      <c r="Q966" s="402"/>
      <c r="R966" s="402"/>
      <c r="S966" s="402"/>
      <c r="T966" s="402"/>
      <c r="U966" s="402"/>
      <c r="V966" s="402"/>
      <c r="W966" s="402"/>
      <c r="X966" s="402"/>
      <c r="Y966" s="402"/>
      <c r="Z966" s="402"/>
    </row>
    <row r="967" spans="1:26" ht="12.75" customHeight="1">
      <c r="A967" s="402"/>
      <c r="B967" s="402"/>
      <c r="C967" s="402"/>
      <c r="D967" s="402"/>
      <c r="E967" s="402"/>
      <c r="F967" s="402"/>
      <c r="G967" s="402"/>
      <c r="H967" s="402"/>
      <c r="I967" s="402"/>
      <c r="J967" s="402"/>
      <c r="K967" s="402"/>
      <c r="L967" s="402"/>
      <c r="M967" s="402"/>
      <c r="N967" s="402"/>
      <c r="O967" s="402"/>
      <c r="P967" s="402"/>
      <c r="Q967" s="402"/>
      <c r="R967" s="402"/>
      <c r="S967" s="402"/>
      <c r="T967" s="402"/>
      <c r="U967" s="402"/>
      <c r="V967" s="402"/>
      <c r="W967" s="402"/>
      <c r="X967" s="402"/>
      <c r="Y967" s="402"/>
      <c r="Z967" s="402"/>
    </row>
    <row r="968" spans="1:26" ht="12.75" customHeight="1">
      <c r="A968" s="402"/>
      <c r="B968" s="402"/>
      <c r="C968" s="402"/>
      <c r="D968" s="402"/>
      <c r="E968" s="402"/>
      <c r="F968" s="402"/>
      <c r="G968" s="402"/>
      <c r="H968" s="402"/>
      <c r="I968" s="402"/>
      <c r="J968" s="402"/>
      <c r="K968" s="402"/>
      <c r="L968" s="402"/>
      <c r="M968" s="402"/>
      <c r="N968" s="402"/>
      <c r="O968" s="402"/>
      <c r="P968" s="402"/>
      <c r="Q968" s="402"/>
      <c r="R968" s="402"/>
      <c r="S968" s="402"/>
      <c r="T968" s="402"/>
      <c r="U968" s="402"/>
      <c r="V968" s="402"/>
      <c r="W968" s="402"/>
      <c r="X968" s="402"/>
      <c r="Y968" s="402"/>
      <c r="Z968" s="402"/>
    </row>
    <row r="969" spans="1:26" ht="12.75" customHeight="1">
      <c r="A969" s="402"/>
      <c r="B969" s="402"/>
      <c r="C969" s="402"/>
      <c r="D969" s="402"/>
      <c r="E969" s="402"/>
      <c r="F969" s="402"/>
      <c r="G969" s="402"/>
      <c r="H969" s="402"/>
      <c r="I969" s="402"/>
      <c r="J969" s="402"/>
      <c r="K969" s="402"/>
      <c r="L969" s="402"/>
      <c r="M969" s="402"/>
      <c r="N969" s="402"/>
      <c r="O969" s="402"/>
      <c r="P969" s="402"/>
      <c r="Q969" s="402"/>
      <c r="R969" s="402"/>
      <c r="S969" s="402"/>
      <c r="T969" s="402"/>
      <c r="U969" s="402"/>
      <c r="V969" s="402"/>
      <c r="W969" s="402"/>
      <c r="X969" s="402"/>
      <c r="Y969" s="402"/>
      <c r="Z969" s="402"/>
    </row>
    <row r="970" spans="1:26" ht="12.75" customHeight="1">
      <c r="A970" s="402"/>
      <c r="B970" s="402"/>
      <c r="C970" s="402"/>
      <c r="D970" s="402"/>
      <c r="E970" s="402"/>
      <c r="F970" s="402"/>
      <c r="G970" s="402"/>
      <c r="H970" s="402"/>
      <c r="I970" s="402"/>
      <c r="J970" s="402"/>
      <c r="K970" s="402"/>
      <c r="L970" s="402"/>
      <c r="M970" s="402"/>
      <c r="N970" s="402"/>
      <c r="O970" s="402"/>
      <c r="P970" s="402"/>
      <c r="Q970" s="402"/>
      <c r="R970" s="402"/>
      <c r="S970" s="402"/>
      <c r="T970" s="402"/>
      <c r="U970" s="402"/>
      <c r="V970" s="402"/>
      <c r="W970" s="402"/>
      <c r="X970" s="402"/>
      <c r="Y970" s="402"/>
      <c r="Z970" s="402"/>
    </row>
    <row r="971" spans="1:26" ht="12.75" customHeight="1">
      <c r="A971" s="402"/>
      <c r="B971" s="402"/>
      <c r="C971" s="402"/>
      <c r="D971" s="402"/>
      <c r="E971" s="402"/>
      <c r="F971" s="402"/>
      <c r="G971" s="402"/>
      <c r="H971" s="402"/>
      <c r="I971" s="402"/>
      <c r="J971" s="402"/>
      <c r="K971" s="402"/>
      <c r="L971" s="402"/>
      <c r="M971" s="402"/>
      <c r="N971" s="402"/>
      <c r="O971" s="402"/>
      <c r="P971" s="402"/>
      <c r="Q971" s="402"/>
      <c r="R971" s="402"/>
      <c r="S971" s="402"/>
      <c r="T971" s="402"/>
      <c r="U971" s="402"/>
      <c r="V971" s="402"/>
      <c r="W971" s="402"/>
      <c r="X971" s="402"/>
      <c r="Y971" s="402"/>
      <c r="Z971" s="402"/>
    </row>
    <row r="972" spans="1:26" ht="12.75" customHeight="1">
      <c r="A972" s="402"/>
      <c r="B972" s="402"/>
      <c r="C972" s="402"/>
      <c r="D972" s="402"/>
      <c r="E972" s="402"/>
      <c r="F972" s="402"/>
      <c r="G972" s="402"/>
      <c r="H972" s="402"/>
      <c r="I972" s="402"/>
      <c r="J972" s="402"/>
      <c r="K972" s="402"/>
      <c r="L972" s="402"/>
      <c r="M972" s="402"/>
      <c r="N972" s="402"/>
      <c r="O972" s="402"/>
      <c r="P972" s="402"/>
      <c r="Q972" s="402"/>
      <c r="R972" s="402"/>
      <c r="S972" s="402"/>
      <c r="T972" s="402"/>
      <c r="U972" s="402"/>
      <c r="V972" s="402"/>
      <c r="W972" s="402"/>
      <c r="X972" s="402"/>
      <c r="Y972" s="402"/>
      <c r="Z972" s="402"/>
    </row>
    <row r="973" spans="1:26" ht="12.75" customHeight="1">
      <c r="A973" s="402"/>
      <c r="B973" s="402"/>
      <c r="C973" s="402"/>
      <c r="D973" s="402"/>
      <c r="E973" s="402"/>
      <c r="F973" s="402"/>
      <c r="G973" s="402"/>
      <c r="H973" s="402"/>
      <c r="I973" s="402"/>
      <c r="J973" s="402"/>
      <c r="K973" s="402"/>
      <c r="L973" s="402"/>
      <c r="M973" s="402"/>
      <c r="N973" s="402"/>
      <c r="O973" s="402"/>
      <c r="P973" s="402"/>
      <c r="Q973" s="402"/>
      <c r="R973" s="402"/>
      <c r="S973" s="402"/>
      <c r="T973" s="402"/>
      <c r="U973" s="402"/>
      <c r="V973" s="402"/>
      <c r="W973" s="402"/>
      <c r="X973" s="402"/>
      <c r="Y973" s="402"/>
      <c r="Z973" s="402"/>
    </row>
    <row r="974" spans="1:26" ht="12.75" customHeight="1">
      <c r="A974" s="402"/>
      <c r="B974" s="402"/>
      <c r="C974" s="402"/>
      <c r="D974" s="402"/>
      <c r="E974" s="402"/>
      <c r="F974" s="402"/>
      <c r="G974" s="402"/>
      <c r="H974" s="402"/>
      <c r="I974" s="402"/>
      <c r="J974" s="402"/>
      <c r="K974" s="402"/>
      <c r="L974" s="402"/>
      <c r="M974" s="402"/>
      <c r="N974" s="402"/>
      <c r="O974" s="402"/>
      <c r="P974" s="402"/>
      <c r="Q974" s="402"/>
      <c r="R974" s="402"/>
      <c r="S974" s="402"/>
      <c r="T974" s="402"/>
      <c r="U974" s="402"/>
      <c r="V974" s="402"/>
      <c r="W974" s="402"/>
      <c r="X974" s="402"/>
      <c r="Y974" s="402"/>
      <c r="Z974" s="402"/>
    </row>
    <row r="975" spans="1:26" ht="12.75" customHeight="1">
      <c r="A975" s="402"/>
      <c r="B975" s="402"/>
      <c r="C975" s="402"/>
      <c r="D975" s="402"/>
      <c r="E975" s="402"/>
      <c r="F975" s="402"/>
      <c r="G975" s="402"/>
      <c r="H975" s="402"/>
      <c r="I975" s="402"/>
      <c r="J975" s="402"/>
      <c r="K975" s="402"/>
      <c r="L975" s="402"/>
      <c r="M975" s="402"/>
      <c r="N975" s="402"/>
      <c r="O975" s="402"/>
      <c r="P975" s="402"/>
      <c r="Q975" s="402"/>
      <c r="R975" s="402"/>
      <c r="S975" s="402"/>
      <c r="T975" s="402"/>
      <c r="U975" s="402"/>
      <c r="V975" s="402"/>
      <c r="W975" s="402"/>
      <c r="X975" s="402"/>
      <c r="Y975" s="402"/>
      <c r="Z975" s="402"/>
    </row>
    <row r="976" spans="1:26" ht="12.75" customHeight="1">
      <c r="A976" s="402"/>
      <c r="B976" s="402"/>
      <c r="C976" s="402"/>
      <c r="D976" s="402"/>
      <c r="E976" s="402"/>
      <c r="F976" s="402"/>
      <c r="G976" s="402"/>
      <c r="H976" s="402"/>
      <c r="I976" s="402"/>
      <c r="J976" s="402"/>
      <c r="K976" s="402"/>
      <c r="L976" s="402"/>
      <c r="M976" s="402"/>
      <c r="N976" s="402"/>
      <c r="O976" s="402"/>
      <c r="P976" s="402"/>
      <c r="Q976" s="402"/>
      <c r="R976" s="402"/>
      <c r="S976" s="402"/>
      <c r="T976" s="402"/>
      <c r="U976" s="402"/>
      <c r="V976" s="402"/>
      <c r="W976" s="402"/>
      <c r="X976" s="402"/>
      <c r="Y976" s="402"/>
      <c r="Z976" s="402"/>
    </row>
    <row r="977" spans="1:26" ht="12.75" customHeight="1">
      <c r="A977" s="402"/>
      <c r="B977" s="402"/>
      <c r="C977" s="402"/>
      <c r="D977" s="402"/>
      <c r="E977" s="402"/>
      <c r="F977" s="402"/>
      <c r="G977" s="402"/>
      <c r="H977" s="402"/>
      <c r="I977" s="402"/>
      <c r="J977" s="402"/>
      <c r="K977" s="402"/>
      <c r="L977" s="402"/>
      <c r="M977" s="402"/>
      <c r="N977" s="402"/>
      <c r="O977" s="402"/>
      <c r="P977" s="402"/>
      <c r="Q977" s="402"/>
      <c r="R977" s="402"/>
      <c r="S977" s="402"/>
      <c r="T977" s="402"/>
      <c r="U977" s="402"/>
      <c r="V977" s="402"/>
      <c r="W977" s="402"/>
      <c r="X977" s="402"/>
      <c r="Y977" s="402"/>
      <c r="Z977" s="402"/>
    </row>
    <row r="978" spans="1:26" ht="12.75" customHeight="1">
      <c r="A978" s="402"/>
      <c r="B978" s="402"/>
      <c r="C978" s="402"/>
      <c r="D978" s="402"/>
      <c r="E978" s="402"/>
      <c r="F978" s="402"/>
      <c r="G978" s="402"/>
      <c r="H978" s="402"/>
      <c r="I978" s="402"/>
      <c r="J978" s="402"/>
      <c r="K978" s="402"/>
      <c r="L978" s="402"/>
      <c r="M978" s="402"/>
      <c r="N978" s="402"/>
      <c r="O978" s="402"/>
      <c r="P978" s="402"/>
      <c r="Q978" s="402"/>
      <c r="R978" s="402"/>
      <c r="S978" s="402"/>
      <c r="T978" s="402"/>
      <c r="U978" s="402"/>
      <c r="V978" s="402"/>
      <c r="W978" s="402"/>
      <c r="X978" s="402"/>
      <c r="Y978" s="402"/>
      <c r="Z978" s="402"/>
    </row>
    <row r="979" spans="1:26" ht="12.75" customHeight="1">
      <c r="A979" s="402"/>
      <c r="B979" s="402"/>
      <c r="C979" s="402"/>
      <c r="D979" s="402"/>
      <c r="E979" s="402"/>
      <c r="F979" s="402"/>
      <c r="G979" s="402"/>
      <c r="H979" s="402"/>
      <c r="I979" s="402"/>
      <c r="J979" s="402"/>
      <c r="K979" s="402"/>
      <c r="L979" s="402"/>
      <c r="M979" s="402"/>
      <c r="N979" s="402"/>
      <c r="O979" s="402"/>
      <c r="P979" s="402"/>
      <c r="Q979" s="402"/>
      <c r="R979" s="402"/>
      <c r="S979" s="402"/>
      <c r="T979" s="402"/>
      <c r="U979" s="402"/>
      <c r="V979" s="402"/>
      <c r="W979" s="402"/>
      <c r="X979" s="402"/>
      <c r="Y979" s="402"/>
      <c r="Z979" s="402"/>
    </row>
    <row r="980" spans="1:26" ht="12.75" customHeight="1">
      <c r="A980" s="402"/>
      <c r="B980" s="402"/>
      <c r="C980" s="402"/>
      <c r="D980" s="402"/>
      <c r="E980" s="402"/>
      <c r="F980" s="402"/>
      <c r="G980" s="402"/>
      <c r="H980" s="402"/>
      <c r="I980" s="402"/>
      <c r="J980" s="402"/>
      <c r="K980" s="402"/>
      <c r="L980" s="402"/>
      <c r="M980" s="402"/>
      <c r="N980" s="402"/>
      <c r="O980" s="402"/>
      <c r="P980" s="402"/>
      <c r="Q980" s="402"/>
      <c r="R980" s="402"/>
      <c r="S980" s="402"/>
      <c r="T980" s="402"/>
      <c r="U980" s="402"/>
      <c r="V980" s="402"/>
      <c r="W980" s="402"/>
      <c r="X980" s="402"/>
      <c r="Y980" s="402"/>
      <c r="Z980" s="402"/>
    </row>
    <row r="981" spans="1:26" ht="12.75" customHeight="1">
      <c r="A981" s="402"/>
      <c r="B981" s="402"/>
      <c r="C981" s="402"/>
      <c r="D981" s="402"/>
      <c r="E981" s="402"/>
      <c r="F981" s="402"/>
      <c r="G981" s="402"/>
      <c r="H981" s="402"/>
      <c r="I981" s="402"/>
      <c r="J981" s="402"/>
      <c r="K981" s="402"/>
      <c r="L981" s="402"/>
      <c r="M981" s="402"/>
      <c r="N981" s="402"/>
      <c r="O981" s="402"/>
      <c r="P981" s="402"/>
      <c r="Q981" s="402"/>
      <c r="R981" s="402"/>
      <c r="S981" s="402"/>
      <c r="T981" s="402"/>
      <c r="U981" s="402"/>
      <c r="V981" s="402"/>
      <c r="W981" s="402"/>
      <c r="X981" s="402"/>
      <c r="Y981" s="402"/>
      <c r="Z981" s="402"/>
    </row>
    <row r="982" spans="1:26" ht="12.75" customHeight="1">
      <c r="A982" s="402"/>
      <c r="B982" s="402"/>
      <c r="C982" s="402"/>
      <c r="D982" s="402"/>
      <c r="E982" s="402"/>
      <c r="F982" s="402"/>
      <c r="G982" s="402"/>
      <c r="H982" s="402"/>
      <c r="I982" s="402"/>
      <c r="J982" s="402"/>
      <c r="K982" s="402"/>
      <c r="L982" s="402"/>
      <c r="M982" s="402"/>
      <c r="N982" s="402"/>
      <c r="O982" s="402"/>
      <c r="P982" s="402"/>
      <c r="Q982" s="402"/>
      <c r="R982" s="402"/>
      <c r="S982" s="402"/>
      <c r="T982" s="402"/>
      <c r="U982" s="402"/>
      <c r="V982" s="402"/>
      <c r="W982" s="402"/>
      <c r="X982" s="402"/>
      <c r="Y982" s="402"/>
      <c r="Z982" s="402"/>
    </row>
    <row r="983" spans="1:26" ht="12.75" customHeight="1">
      <c r="A983" s="402"/>
      <c r="B983" s="402"/>
      <c r="C983" s="402"/>
      <c r="D983" s="402"/>
      <c r="E983" s="402"/>
      <c r="F983" s="402"/>
      <c r="G983" s="402"/>
      <c r="H983" s="402"/>
      <c r="I983" s="402"/>
      <c r="J983" s="402"/>
      <c r="K983" s="402"/>
      <c r="L983" s="402"/>
      <c r="M983" s="402"/>
      <c r="N983" s="402"/>
      <c r="O983" s="402"/>
      <c r="P983" s="402"/>
      <c r="Q983" s="402"/>
      <c r="R983" s="402"/>
      <c r="S983" s="402"/>
      <c r="T983" s="402"/>
      <c r="U983" s="402"/>
      <c r="V983" s="402"/>
      <c r="W983" s="402"/>
      <c r="X983" s="402"/>
      <c r="Y983" s="402"/>
      <c r="Z983" s="402"/>
    </row>
    <row r="984" spans="1:26" ht="12.75" customHeight="1">
      <c r="A984" s="402"/>
      <c r="B984" s="402"/>
      <c r="C984" s="402"/>
      <c r="D984" s="402"/>
      <c r="E984" s="402"/>
      <c r="F984" s="402"/>
      <c r="G984" s="402"/>
      <c r="H984" s="402"/>
      <c r="I984" s="402"/>
      <c r="J984" s="402"/>
      <c r="K984" s="402"/>
      <c r="L984" s="402"/>
      <c r="M984" s="402"/>
      <c r="N984" s="402"/>
      <c r="O984" s="402"/>
      <c r="P984" s="402"/>
      <c r="Q984" s="402"/>
      <c r="R984" s="402"/>
      <c r="S984" s="402"/>
      <c r="T984" s="402"/>
      <c r="U984" s="402"/>
      <c r="V984" s="402"/>
      <c r="W984" s="402"/>
      <c r="X984" s="402"/>
      <c r="Y984" s="402"/>
      <c r="Z984" s="402"/>
    </row>
    <row r="985" spans="1:26" ht="12.75" customHeight="1">
      <c r="A985" s="402"/>
      <c r="B985" s="402"/>
      <c r="C985" s="402"/>
      <c r="D985" s="402"/>
      <c r="E985" s="402"/>
      <c r="F985" s="402"/>
      <c r="G985" s="402"/>
      <c r="H985" s="402"/>
      <c r="I985" s="402"/>
      <c r="J985" s="402"/>
      <c r="K985" s="402"/>
      <c r="L985" s="402"/>
      <c r="M985" s="402"/>
      <c r="N985" s="402"/>
      <c r="O985" s="402"/>
      <c r="P985" s="402"/>
      <c r="Q985" s="402"/>
      <c r="R985" s="402"/>
      <c r="S985" s="402"/>
      <c r="T985" s="402"/>
      <c r="U985" s="402"/>
      <c r="V985" s="402"/>
      <c r="W985" s="402"/>
      <c r="X985" s="402"/>
      <c r="Y985" s="402"/>
      <c r="Z985" s="402"/>
    </row>
    <row r="986" spans="1:26" ht="12.75" customHeight="1">
      <c r="A986" s="402"/>
      <c r="B986" s="402"/>
      <c r="C986" s="402"/>
      <c r="D986" s="402"/>
      <c r="E986" s="402"/>
      <c r="F986" s="402"/>
      <c r="G986" s="402"/>
      <c r="H986" s="402"/>
      <c r="I986" s="402"/>
      <c r="J986" s="402"/>
      <c r="K986" s="402"/>
      <c r="L986" s="402"/>
      <c r="M986" s="402"/>
      <c r="N986" s="402"/>
      <c r="O986" s="402"/>
      <c r="P986" s="402"/>
      <c r="Q986" s="402"/>
      <c r="R986" s="402"/>
      <c r="S986" s="402"/>
      <c r="T986" s="402"/>
      <c r="U986" s="402"/>
      <c r="V986" s="402"/>
      <c r="W986" s="402"/>
      <c r="X986" s="402"/>
      <c r="Y986" s="402"/>
      <c r="Z986" s="402"/>
    </row>
    <row r="987" spans="1:26" ht="12.75" customHeight="1">
      <c r="A987" s="402"/>
      <c r="B987" s="402"/>
      <c r="C987" s="402"/>
      <c r="D987" s="402"/>
      <c r="E987" s="402"/>
      <c r="F987" s="402"/>
      <c r="G987" s="402"/>
      <c r="H987" s="402"/>
      <c r="I987" s="402"/>
      <c r="J987" s="402"/>
      <c r="K987" s="402"/>
      <c r="L987" s="402"/>
      <c r="M987" s="402"/>
      <c r="N987" s="402"/>
      <c r="O987" s="402"/>
      <c r="P987" s="402"/>
      <c r="Q987" s="402"/>
      <c r="R987" s="402"/>
      <c r="S987" s="402"/>
      <c r="T987" s="402"/>
      <c r="U987" s="402"/>
      <c r="V987" s="402"/>
      <c r="W987" s="402"/>
      <c r="X987" s="402"/>
      <c r="Y987" s="402"/>
      <c r="Z987" s="402"/>
    </row>
    <row r="988" spans="1:26" ht="12.75" customHeight="1">
      <c r="A988" s="402"/>
      <c r="B988" s="402"/>
      <c r="C988" s="402"/>
      <c r="D988" s="402"/>
      <c r="E988" s="402"/>
      <c r="F988" s="402"/>
      <c r="G988" s="402"/>
      <c r="H988" s="402"/>
      <c r="I988" s="402"/>
      <c r="J988" s="402"/>
      <c r="K988" s="402"/>
      <c r="L988" s="402"/>
      <c r="M988" s="402"/>
      <c r="N988" s="402"/>
      <c r="O988" s="402"/>
      <c r="P988" s="402"/>
      <c r="Q988" s="402"/>
      <c r="R988" s="402"/>
      <c r="S988" s="402"/>
      <c r="T988" s="402"/>
      <c r="U988" s="402"/>
      <c r="V988" s="402"/>
      <c r="W988" s="402"/>
      <c r="X988" s="402"/>
      <c r="Y988" s="402"/>
      <c r="Z988" s="402"/>
    </row>
    <row r="989" spans="1:26" ht="12.75" customHeight="1">
      <c r="A989" s="402"/>
      <c r="B989" s="402"/>
      <c r="C989" s="402"/>
      <c r="D989" s="402"/>
      <c r="E989" s="402"/>
      <c r="F989" s="402"/>
      <c r="G989" s="402"/>
      <c r="H989" s="402"/>
      <c r="I989" s="402"/>
      <c r="J989" s="402"/>
      <c r="K989" s="402"/>
      <c r="L989" s="402"/>
      <c r="M989" s="402"/>
      <c r="N989" s="402"/>
      <c r="O989" s="402"/>
      <c r="P989" s="402"/>
      <c r="Q989" s="402"/>
      <c r="R989" s="402"/>
      <c r="S989" s="402"/>
      <c r="T989" s="402"/>
      <c r="U989" s="402"/>
      <c r="V989" s="402"/>
      <c r="W989" s="402"/>
      <c r="X989" s="402"/>
      <c r="Y989" s="402"/>
      <c r="Z989" s="402"/>
    </row>
    <row r="990" spans="1:26" ht="12.75" customHeight="1">
      <c r="A990" s="402"/>
      <c r="B990" s="402"/>
      <c r="C990" s="402"/>
      <c r="D990" s="402"/>
      <c r="E990" s="402"/>
      <c r="F990" s="402"/>
      <c r="G990" s="402"/>
      <c r="H990" s="402"/>
      <c r="I990" s="402"/>
      <c r="J990" s="402"/>
      <c r="K990" s="402"/>
      <c r="L990" s="402"/>
      <c r="M990" s="402"/>
      <c r="N990" s="402"/>
      <c r="O990" s="402"/>
      <c r="P990" s="402"/>
      <c r="Q990" s="402"/>
      <c r="R990" s="402"/>
      <c r="S990" s="402"/>
      <c r="T990" s="402"/>
      <c r="U990" s="402"/>
      <c r="V990" s="402"/>
      <c r="W990" s="402"/>
      <c r="X990" s="402"/>
      <c r="Y990" s="402"/>
      <c r="Z990" s="402"/>
    </row>
    <row r="991" spans="1:26" ht="12.75" customHeight="1">
      <c r="A991" s="402"/>
      <c r="B991" s="402"/>
      <c r="C991" s="402"/>
      <c r="D991" s="402"/>
      <c r="E991" s="402"/>
      <c r="F991" s="402"/>
      <c r="G991" s="402"/>
      <c r="H991" s="402"/>
      <c r="I991" s="402"/>
      <c r="J991" s="402"/>
      <c r="K991" s="402"/>
      <c r="L991" s="402"/>
      <c r="M991" s="402"/>
      <c r="N991" s="402"/>
      <c r="O991" s="402"/>
      <c r="P991" s="402"/>
      <c r="Q991" s="402"/>
      <c r="R991" s="402"/>
      <c r="S991" s="402"/>
      <c r="T991" s="402"/>
      <c r="U991" s="402"/>
      <c r="V991" s="402"/>
      <c r="W991" s="402"/>
      <c r="X991" s="402"/>
      <c r="Y991" s="402"/>
      <c r="Z991" s="402"/>
    </row>
    <row r="992" spans="1:26" ht="12.75" customHeight="1">
      <c r="A992" s="402"/>
      <c r="B992" s="402"/>
      <c r="C992" s="402"/>
      <c r="D992" s="402"/>
      <c r="E992" s="402"/>
      <c r="F992" s="402"/>
      <c r="G992" s="402"/>
      <c r="H992" s="402"/>
      <c r="I992" s="402"/>
      <c r="J992" s="402"/>
      <c r="K992" s="402"/>
      <c r="L992" s="402"/>
      <c r="M992" s="402"/>
      <c r="N992" s="402"/>
      <c r="O992" s="402"/>
      <c r="P992" s="402"/>
      <c r="Q992" s="402"/>
      <c r="R992" s="402"/>
      <c r="S992" s="402"/>
      <c r="T992" s="402"/>
      <c r="U992" s="402"/>
      <c r="V992" s="402"/>
      <c r="W992" s="402"/>
      <c r="X992" s="402"/>
      <c r="Y992" s="402"/>
      <c r="Z992" s="402"/>
    </row>
    <row r="993" spans="1:26" ht="12.75" customHeight="1">
      <c r="A993" s="402"/>
      <c r="B993" s="402"/>
      <c r="C993" s="402"/>
      <c r="D993" s="402"/>
      <c r="E993" s="402"/>
      <c r="F993" s="402"/>
      <c r="G993" s="402"/>
      <c r="H993" s="402"/>
      <c r="I993" s="402"/>
      <c r="J993" s="402"/>
      <c r="K993" s="402"/>
      <c r="L993" s="402"/>
      <c r="M993" s="402"/>
      <c r="N993" s="402"/>
      <c r="O993" s="402"/>
      <c r="P993" s="402"/>
      <c r="Q993" s="402"/>
      <c r="R993" s="402"/>
      <c r="S993" s="402"/>
      <c r="T993" s="402"/>
      <c r="U993" s="402"/>
      <c r="V993" s="402"/>
      <c r="W993" s="402"/>
      <c r="X993" s="402"/>
      <c r="Y993" s="402"/>
      <c r="Z993" s="402"/>
    </row>
    <row r="994" spans="1:26" ht="12.75" customHeight="1">
      <c r="A994" s="402"/>
      <c r="B994" s="402"/>
      <c r="C994" s="402"/>
      <c r="D994" s="402"/>
      <c r="E994" s="402"/>
      <c r="F994" s="402"/>
      <c r="G994" s="402"/>
      <c r="H994" s="402"/>
      <c r="I994" s="402"/>
      <c r="J994" s="402"/>
      <c r="K994" s="402"/>
      <c r="L994" s="402"/>
      <c r="M994" s="402"/>
      <c r="N994" s="402"/>
      <c r="O994" s="402"/>
      <c r="P994" s="402"/>
      <c r="Q994" s="402"/>
      <c r="R994" s="402"/>
      <c r="S994" s="402"/>
      <c r="T994" s="402"/>
      <c r="U994" s="402"/>
      <c r="V994" s="402"/>
      <c r="W994" s="402"/>
      <c r="X994" s="402"/>
      <c r="Y994" s="402"/>
      <c r="Z994" s="402"/>
    </row>
    <row r="995" spans="1:26" ht="12.75" customHeight="1">
      <c r="A995" s="402"/>
      <c r="B995" s="402"/>
      <c r="C995" s="402"/>
      <c r="D995" s="402"/>
      <c r="E995" s="402"/>
      <c r="F995" s="402"/>
      <c r="G995" s="402"/>
      <c r="H995" s="402"/>
      <c r="I995" s="402"/>
      <c r="J995" s="402"/>
      <c r="K995" s="402"/>
      <c r="L995" s="402"/>
      <c r="M995" s="402"/>
      <c r="N995" s="402"/>
      <c r="O995" s="402"/>
      <c r="P995" s="402"/>
      <c r="Q995" s="402"/>
      <c r="R995" s="402"/>
      <c r="S995" s="402"/>
      <c r="T995" s="402"/>
      <c r="U995" s="402"/>
      <c r="V995" s="402"/>
      <c r="W995" s="402"/>
      <c r="X995" s="402"/>
      <c r="Y995" s="402"/>
      <c r="Z995" s="402"/>
    </row>
    <row r="996" spans="1:26" ht="12.75" customHeight="1">
      <c r="A996" s="402"/>
      <c r="B996" s="402"/>
      <c r="C996" s="402"/>
      <c r="D996" s="402"/>
      <c r="E996" s="402"/>
      <c r="F996" s="402"/>
      <c r="G996" s="402"/>
      <c r="H996" s="402"/>
      <c r="I996" s="402"/>
      <c r="J996" s="402"/>
      <c r="K996" s="402"/>
      <c r="L996" s="402"/>
      <c r="M996" s="402"/>
      <c r="N996" s="402"/>
      <c r="O996" s="402"/>
      <c r="P996" s="402"/>
      <c r="Q996" s="402"/>
      <c r="R996" s="402"/>
      <c r="S996" s="402"/>
      <c r="T996" s="402"/>
      <c r="U996" s="402"/>
      <c r="V996" s="402"/>
      <c r="W996" s="402"/>
      <c r="X996" s="402"/>
      <c r="Y996" s="402"/>
      <c r="Z996" s="402"/>
    </row>
    <row r="997" spans="1:26" ht="12.75" customHeight="1">
      <c r="A997" s="402"/>
      <c r="B997" s="402"/>
      <c r="C997" s="402"/>
      <c r="D997" s="402"/>
      <c r="E997" s="402"/>
      <c r="F997" s="402"/>
      <c r="G997" s="402"/>
      <c r="H997" s="402"/>
      <c r="I997" s="402"/>
      <c r="J997" s="402"/>
      <c r="K997" s="402"/>
      <c r="L997" s="402"/>
      <c r="M997" s="402"/>
      <c r="N997" s="402"/>
      <c r="O997" s="402"/>
      <c r="P997" s="402"/>
      <c r="Q997" s="402"/>
      <c r="R997" s="402"/>
      <c r="S997" s="402"/>
      <c r="T997" s="402"/>
      <c r="U997" s="402"/>
      <c r="V997" s="402"/>
      <c r="W997" s="402"/>
      <c r="X997" s="402"/>
      <c r="Y997" s="402"/>
      <c r="Z997" s="402"/>
    </row>
    <row r="998" spans="1:26" ht="12.75" customHeight="1">
      <c r="A998" s="402"/>
      <c r="B998" s="402"/>
      <c r="C998" s="402"/>
      <c r="D998" s="402"/>
      <c r="E998" s="402"/>
      <c r="F998" s="402"/>
      <c r="G998" s="402"/>
      <c r="H998" s="402"/>
      <c r="I998" s="402"/>
      <c r="J998" s="402"/>
      <c r="K998" s="402"/>
      <c r="L998" s="402"/>
      <c r="M998" s="402"/>
      <c r="N998" s="402"/>
      <c r="O998" s="402"/>
      <c r="P998" s="402"/>
      <c r="Q998" s="402"/>
      <c r="R998" s="402"/>
      <c r="S998" s="402"/>
      <c r="T998" s="402"/>
      <c r="U998" s="402"/>
      <c r="V998" s="402"/>
      <c r="W998" s="402"/>
      <c r="X998" s="402"/>
      <c r="Y998" s="402"/>
      <c r="Z998" s="402"/>
    </row>
    <row r="999" spans="1:26" ht="12.75" customHeight="1">
      <c r="A999" s="402"/>
      <c r="B999" s="402"/>
      <c r="C999" s="402"/>
      <c r="D999" s="402"/>
      <c r="E999" s="402"/>
      <c r="F999" s="402"/>
      <c r="G999" s="402"/>
      <c r="H999" s="402"/>
      <c r="I999" s="402"/>
      <c r="J999" s="402"/>
      <c r="K999" s="402"/>
      <c r="L999" s="402"/>
      <c r="M999" s="402"/>
      <c r="N999" s="402"/>
      <c r="O999" s="402"/>
      <c r="P999" s="402"/>
      <c r="Q999" s="402"/>
      <c r="R999" s="402"/>
      <c r="S999" s="402"/>
      <c r="T999" s="402"/>
      <c r="U999" s="402"/>
      <c r="V999" s="402"/>
      <c r="W999" s="402"/>
      <c r="X999" s="402"/>
      <c r="Y999" s="402"/>
      <c r="Z999" s="402"/>
    </row>
    <row r="1000" spans="1:26" ht="12.75" customHeight="1">
      <c r="A1000" s="402"/>
      <c r="B1000" s="402"/>
      <c r="C1000" s="402"/>
      <c r="D1000" s="402"/>
      <c r="E1000" s="402"/>
      <c r="F1000" s="402"/>
      <c r="G1000" s="402"/>
      <c r="H1000" s="402"/>
      <c r="I1000" s="402"/>
      <c r="J1000" s="402"/>
      <c r="K1000" s="402"/>
      <c r="L1000" s="402"/>
      <c r="M1000" s="402"/>
      <c r="N1000" s="402"/>
      <c r="O1000" s="402"/>
      <c r="P1000" s="402"/>
      <c r="Q1000" s="402"/>
      <c r="R1000" s="402"/>
      <c r="S1000" s="402"/>
      <c r="T1000" s="402"/>
      <c r="U1000" s="402"/>
      <c r="V1000" s="402"/>
      <c r="W1000" s="402"/>
      <c r="X1000" s="402"/>
      <c r="Y1000" s="402"/>
      <c r="Z1000" s="402"/>
    </row>
    <row r="1001" spans="1:26" ht="12.75" customHeight="1">
      <c r="A1001" s="402"/>
      <c r="B1001" s="402"/>
      <c r="C1001" s="402"/>
      <c r="D1001" s="402"/>
      <c r="E1001" s="402"/>
      <c r="F1001" s="402"/>
      <c r="G1001" s="402"/>
      <c r="H1001" s="402"/>
      <c r="I1001" s="402"/>
      <c r="J1001" s="402"/>
      <c r="K1001" s="402"/>
      <c r="L1001" s="402"/>
      <c r="M1001" s="402"/>
      <c r="N1001" s="402"/>
      <c r="O1001" s="402"/>
      <c r="P1001" s="402"/>
      <c r="Q1001" s="402"/>
      <c r="R1001" s="402"/>
      <c r="S1001" s="402"/>
      <c r="T1001" s="402"/>
      <c r="U1001" s="402"/>
      <c r="V1001" s="402"/>
      <c r="W1001" s="402"/>
      <c r="X1001" s="402"/>
      <c r="Y1001" s="402"/>
      <c r="Z1001" s="402"/>
    </row>
  </sheetData>
  <mergeCells count="5">
    <mergeCell ref="E1:G1"/>
    <mergeCell ref="B3:G3"/>
    <mergeCell ref="B18:G18"/>
    <mergeCell ref="B31:G31"/>
    <mergeCell ref="B33:G33"/>
  </mergeCells>
  <hyperlinks>
    <hyperlink ref="A54" r:id="rId1"/>
  </hyperlinks>
  <pageMargins left="0.22704686186071404" right="0.98" top="0.23" bottom="0.61" header="0" footer="0"/>
  <pageSetup paperSize="9" fitToHeight="0"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3399"/>
  </sheetPr>
  <dimension ref="A1:Y1000"/>
  <sheetViews>
    <sheetView showGridLines="0" workbookViewId="0">
      <selection activeCell="J5" sqref="J5"/>
    </sheetView>
  </sheetViews>
  <sheetFormatPr defaultColWidth="14.42578125" defaultRowHeight="15.75" customHeight="1"/>
  <cols>
    <col min="1" max="1" width="39.28515625" customWidth="1"/>
    <col min="2" max="2" width="32.28515625" customWidth="1"/>
    <col min="3" max="3" width="18.28515625" customWidth="1"/>
    <col min="4" max="4" width="32.42578125" customWidth="1"/>
    <col min="5" max="5" width="9.42578125" customWidth="1"/>
    <col min="6" max="6" width="12.28515625" customWidth="1"/>
    <col min="7" max="7" width="14.5703125" customWidth="1"/>
    <col min="8" max="8" width="12.5703125" customWidth="1"/>
    <col min="9" max="9" width="13.7109375" customWidth="1"/>
    <col min="10" max="10" width="12.140625" customWidth="1"/>
    <col min="11" max="11" width="15.7109375" customWidth="1"/>
    <col min="12" max="25" width="9.140625" customWidth="1"/>
  </cols>
  <sheetData>
    <row r="1" spans="1:25" ht="61.5" customHeight="1">
      <c r="A1" s="1304" t="s">
        <v>487</v>
      </c>
      <c r="B1" s="1242"/>
      <c r="C1" s="381"/>
      <c r="D1" s="468"/>
      <c r="E1" s="468"/>
      <c r="F1" s="468"/>
      <c r="G1" s="104"/>
      <c r="P1" s="381"/>
      <c r="Q1" s="381"/>
      <c r="R1" s="381"/>
      <c r="S1" s="381"/>
      <c r="T1" s="381"/>
      <c r="U1" s="381"/>
      <c r="V1" s="381"/>
      <c r="W1" s="381"/>
      <c r="X1" s="381"/>
      <c r="Y1" s="381"/>
    </row>
    <row r="2" spans="1:25" ht="21" customHeight="1">
      <c r="A2" s="1266" t="s">
        <v>488</v>
      </c>
      <c r="B2" s="1267"/>
      <c r="C2" s="1267"/>
      <c r="D2" s="1267"/>
      <c r="E2" s="1267"/>
      <c r="F2" s="1267"/>
      <c r="G2" s="1268"/>
      <c r="P2" s="402"/>
      <c r="Q2" s="402"/>
      <c r="R2" s="402"/>
      <c r="S2" s="402"/>
      <c r="T2" s="402"/>
      <c r="U2" s="402"/>
      <c r="V2" s="402"/>
      <c r="W2" s="402"/>
      <c r="X2" s="402"/>
      <c r="Y2" s="402"/>
    </row>
    <row r="3" spans="1:25" ht="12.75" customHeight="1">
      <c r="A3" s="469" t="s">
        <v>3</v>
      </c>
      <c r="B3" s="470" t="s">
        <v>5</v>
      </c>
      <c r="C3" s="471" t="s">
        <v>7</v>
      </c>
      <c r="D3" s="471" t="s">
        <v>6</v>
      </c>
      <c r="E3" s="472" t="s">
        <v>401</v>
      </c>
      <c r="F3" s="473" t="s">
        <v>483</v>
      </c>
      <c r="G3" s="474" t="s">
        <v>455</v>
      </c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402"/>
      <c r="W3" s="402"/>
      <c r="X3" s="402"/>
      <c r="Y3" s="402"/>
    </row>
    <row r="4" spans="1:25" ht="67.5" customHeight="1">
      <c r="A4" s="475" t="s">
        <v>489</v>
      </c>
      <c r="B4" s="476"/>
      <c r="C4" s="477" t="s">
        <v>490</v>
      </c>
      <c r="D4" s="478" t="s">
        <v>491</v>
      </c>
      <c r="E4" s="108" t="s">
        <v>396</v>
      </c>
      <c r="F4" s="479">
        <f>440+440*0.1</f>
        <v>484</v>
      </c>
      <c r="G4" s="480" t="s">
        <v>492</v>
      </c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</row>
    <row r="5" spans="1:25" ht="42.75" customHeight="1">
      <c r="A5" s="481" t="s">
        <v>493</v>
      </c>
      <c r="B5" s="482"/>
      <c r="C5" s="483" t="s">
        <v>494</v>
      </c>
      <c r="D5" s="183" t="s">
        <v>495</v>
      </c>
      <c r="E5" s="17" t="s">
        <v>396</v>
      </c>
      <c r="F5" s="484">
        <f>Декинг!H200</f>
        <v>210</v>
      </c>
      <c r="G5" s="38" t="s">
        <v>126</v>
      </c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</row>
    <row r="6" spans="1:25" ht="24.75" customHeight="1">
      <c r="A6" s="1305" t="s">
        <v>496</v>
      </c>
      <c r="B6" s="1302"/>
      <c r="C6" s="1306" t="s">
        <v>497</v>
      </c>
      <c r="D6" s="486" t="s">
        <v>498</v>
      </c>
      <c r="E6" s="17" t="s">
        <v>396</v>
      </c>
      <c r="F6" s="487">
        <v>440</v>
      </c>
      <c r="G6" s="488" t="s">
        <v>499</v>
      </c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</row>
    <row r="7" spans="1:25" ht="58.5" customHeight="1">
      <c r="A7" s="1218"/>
      <c r="B7" s="1218"/>
      <c r="C7" s="1218"/>
      <c r="D7" s="486" t="s">
        <v>500</v>
      </c>
      <c r="E7" s="17" t="s">
        <v>396</v>
      </c>
      <c r="F7" s="487">
        <f>220+220*0.1</f>
        <v>242</v>
      </c>
      <c r="G7" s="489" t="s">
        <v>501</v>
      </c>
      <c r="H7" s="402"/>
      <c r="I7" s="402"/>
      <c r="J7" s="402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</row>
    <row r="8" spans="1:25" ht="25.5" customHeight="1">
      <c r="A8" s="1305" t="s">
        <v>502</v>
      </c>
      <c r="B8" s="1302"/>
      <c r="C8" s="1303" t="s">
        <v>503</v>
      </c>
      <c r="D8" s="486" t="s">
        <v>504</v>
      </c>
      <c r="E8" s="125" t="s">
        <v>396</v>
      </c>
      <c r="F8" s="487">
        <v>330</v>
      </c>
      <c r="G8" s="488" t="s">
        <v>505</v>
      </c>
      <c r="H8" s="402"/>
      <c r="I8" s="402"/>
      <c r="J8" s="402"/>
      <c r="K8" s="402"/>
      <c r="L8" s="402"/>
      <c r="M8" s="402"/>
      <c r="N8" s="402"/>
      <c r="O8" s="402"/>
      <c r="P8" s="402"/>
      <c r="Q8" s="402"/>
      <c r="R8" s="402"/>
      <c r="S8" s="402"/>
      <c r="T8" s="402"/>
      <c r="U8" s="402"/>
      <c r="V8" s="402"/>
      <c r="W8" s="402"/>
      <c r="X8" s="402"/>
      <c r="Y8" s="402"/>
    </row>
    <row r="9" spans="1:25" ht="45" customHeight="1">
      <c r="A9" s="1218"/>
      <c r="B9" s="1218"/>
      <c r="C9" s="1218"/>
      <c r="D9" s="486" t="s">
        <v>506</v>
      </c>
      <c r="E9" s="125" t="s">
        <v>396</v>
      </c>
      <c r="F9" s="490">
        <v>180</v>
      </c>
      <c r="G9" s="491" t="s">
        <v>507</v>
      </c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</row>
    <row r="10" spans="1:25" ht="42.75" customHeight="1">
      <c r="A10" s="481" t="s">
        <v>508</v>
      </c>
      <c r="B10" s="492"/>
      <c r="C10" s="493" t="s">
        <v>509</v>
      </c>
      <c r="D10" s="494" t="s">
        <v>510</v>
      </c>
      <c r="E10" s="125" t="s">
        <v>15</v>
      </c>
      <c r="F10" s="495">
        <v>8</v>
      </c>
      <c r="G10" s="491" t="s">
        <v>511</v>
      </c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</row>
    <row r="11" spans="1:25" ht="15" customHeight="1">
      <c r="A11" s="496"/>
      <c r="B11" s="496"/>
      <c r="C11" s="497"/>
      <c r="D11" s="497"/>
      <c r="E11" s="497"/>
      <c r="F11" s="497"/>
      <c r="G11" s="381"/>
      <c r="H11" s="381"/>
      <c r="I11" s="381"/>
      <c r="J11" s="381"/>
      <c r="K11" s="381"/>
      <c r="L11" s="381"/>
      <c r="M11" s="381"/>
      <c r="N11" s="381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1"/>
    </row>
    <row r="12" spans="1:25" ht="15" customHeight="1">
      <c r="A12" s="1266" t="s">
        <v>512</v>
      </c>
      <c r="B12" s="1267"/>
      <c r="C12" s="1267"/>
      <c r="D12" s="1267"/>
      <c r="E12" s="1267"/>
      <c r="F12" s="1267"/>
      <c r="G12" s="1268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</row>
    <row r="13" spans="1:25" ht="15" customHeight="1">
      <c r="A13" s="469" t="s">
        <v>3</v>
      </c>
      <c r="B13" s="470" t="s">
        <v>5</v>
      </c>
      <c r="C13" s="471" t="s">
        <v>7</v>
      </c>
      <c r="D13" s="471" t="s">
        <v>6</v>
      </c>
      <c r="E13" s="472" t="s">
        <v>401</v>
      </c>
      <c r="F13" s="473" t="s">
        <v>483</v>
      </c>
      <c r="G13" s="498" t="s">
        <v>455</v>
      </c>
      <c r="H13" s="381"/>
      <c r="I13" s="381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</row>
    <row r="14" spans="1:25" ht="66" customHeight="1">
      <c r="A14" s="499" t="s">
        <v>513</v>
      </c>
      <c r="B14" s="476"/>
      <c r="C14" s="500" t="s">
        <v>514</v>
      </c>
      <c r="D14" s="501" t="s">
        <v>515</v>
      </c>
      <c r="E14" s="108" t="s">
        <v>396</v>
      </c>
      <c r="F14" s="502">
        <v>400</v>
      </c>
      <c r="G14" s="503" t="s">
        <v>516</v>
      </c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</row>
    <row r="15" spans="1:25" ht="42" customHeight="1">
      <c r="A15" s="504" t="s">
        <v>493</v>
      </c>
      <c r="B15" s="482"/>
      <c r="C15" s="505" t="s">
        <v>494</v>
      </c>
      <c r="D15" s="115" t="s">
        <v>495</v>
      </c>
      <c r="E15" s="17" t="s">
        <v>396</v>
      </c>
      <c r="F15" s="506">
        <f>Декинг!H200</f>
        <v>210</v>
      </c>
      <c r="G15" s="38" t="s">
        <v>126</v>
      </c>
      <c r="H15" s="381"/>
      <c r="I15" s="381"/>
      <c r="J15" s="381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</row>
    <row r="16" spans="1:25" ht="41.25" customHeight="1">
      <c r="A16" s="507" t="s">
        <v>517</v>
      </c>
      <c r="B16" s="482"/>
      <c r="C16" s="505" t="s">
        <v>518</v>
      </c>
      <c r="D16" s="508" t="s">
        <v>519</v>
      </c>
      <c r="E16" s="17" t="s">
        <v>396</v>
      </c>
      <c r="F16" s="509">
        <v>297</v>
      </c>
      <c r="G16" s="38" t="s">
        <v>520</v>
      </c>
      <c r="H16" s="381"/>
      <c r="I16" s="381"/>
      <c r="J16" s="38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</row>
    <row r="17" spans="1:25" ht="41.25" customHeight="1">
      <c r="A17" s="510" t="s">
        <v>521</v>
      </c>
      <c r="B17" s="482"/>
      <c r="C17" s="511"/>
      <c r="D17" s="486" t="s">
        <v>522</v>
      </c>
      <c r="E17" s="17" t="s">
        <v>15</v>
      </c>
      <c r="F17" s="506">
        <f>Декинг!I226</f>
        <v>18</v>
      </c>
      <c r="G17" s="491" t="s">
        <v>523</v>
      </c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</row>
    <row r="18" spans="1:25" ht="13.5" customHeight="1">
      <c r="A18" s="5"/>
      <c r="B18" s="5"/>
      <c r="C18" s="5"/>
      <c r="D18" s="512"/>
      <c r="E18" s="35"/>
      <c r="F18" s="35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</row>
    <row r="19" spans="1:25" ht="12.75" customHeight="1">
      <c r="A19" s="402"/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2"/>
      <c r="R19" s="402"/>
      <c r="S19" s="402"/>
      <c r="T19" s="402"/>
      <c r="U19" s="402"/>
      <c r="V19" s="402"/>
      <c r="W19" s="402"/>
      <c r="X19" s="402"/>
      <c r="Y19" s="402"/>
    </row>
    <row r="20" spans="1:25" ht="12.75" customHeight="1">
      <c r="A20" s="1266" t="s">
        <v>524</v>
      </c>
      <c r="B20" s="1267"/>
      <c r="C20" s="1267"/>
      <c r="D20" s="1267"/>
      <c r="E20" s="1267"/>
      <c r="F20" s="1267"/>
      <c r="G20" s="1268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</row>
    <row r="21" spans="1:25" ht="12.75" customHeight="1">
      <c r="A21" s="469" t="s">
        <v>3</v>
      </c>
      <c r="B21" s="470" t="s">
        <v>5</v>
      </c>
      <c r="C21" s="471" t="s">
        <v>7</v>
      </c>
      <c r="D21" s="471" t="s">
        <v>6</v>
      </c>
      <c r="E21" s="472" t="s">
        <v>401</v>
      </c>
      <c r="F21" s="473" t="s">
        <v>483</v>
      </c>
      <c r="G21" s="498" t="s">
        <v>455</v>
      </c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</row>
    <row r="22" spans="1:25" ht="58.5" customHeight="1">
      <c r="A22" s="513" t="s">
        <v>525</v>
      </c>
      <c r="B22" s="476"/>
      <c r="C22" s="514" t="s">
        <v>526</v>
      </c>
      <c r="D22" s="501" t="s">
        <v>527</v>
      </c>
      <c r="E22" s="108" t="s">
        <v>396</v>
      </c>
      <c r="F22" s="515">
        <v>200</v>
      </c>
      <c r="G22" s="169" t="s">
        <v>528</v>
      </c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</row>
    <row r="23" spans="1:25" ht="42.75" customHeight="1">
      <c r="A23" s="510" t="s">
        <v>493</v>
      </c>
      <c r="B23" s="482"/>
      <c r="C23" s="511" t="s">
        <v>494</v>
      </c>
      <c r="D23" s="115" t="s">
        <v>529</v>
      </c>
      <c r="E23" s="17" t="s">
        <v>396</v>
      </c>
      <c r="F23" s="506">
        <f>Декинг!H200</f>
        <v>210</v>
      </c>
      <c r="G23" s="38" t="s">
        <v>126</v>
      </c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</row>
    <row r="24" spans="1:25" ht="38.25" customHeight="1">
      <c r="A24" s="510" t="s">
        <v>530</v>
      </c>
      <c r="B24" s="492"/>
      <c r="C24" s="516"/>
      <c r="D24" s="486"/>
      <c r="E24" s="125" t="s">
        <v>396</v>
      </c>
      <c r="F24" s="495">
        <v>20</v>
      </c>
      <c r="G24" s="38" t="s">
        <v>531</v>
      </c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</row>
    <row r="25" spans="1:25" ht="12.75" customHeight="1">
      <c r="A25" s="402"/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</row>
    <row r="26" spans="1:25" ht="12.75" customHeight="1">
      <c r="A26" s="402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</row>
    <row r="27" spans="1:25" ht="12.75" customHeight="1">
      <c r="A27" s="1314" t="s">
        <v>532</v>
      </c>
      <c r="B27" s="1232"/>
      <c r="C27" s="1232"/>
      <c r="D27" s="1232"/>
      <c r="E27" s="1232"/>
      <c r="F27" s="1232"/>
      <c r="G27" s="1232"/>
      <c r="H27" s="1232"/>
      <c r="I27" s="1232"/>
      <c r="J27" s="1232"/>
      <c r="K27" s="1315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</row>
    <row r="28" spans="1:25" ht="12.75" customHeight="1">
      <c r="A28" s="1307" t="s">
        <v>3</v>
      </c>
      <c r="B28" s="1307" t="s">
        <v>5</v>
      </c>
      <c r="C28" s="1307" t="s">
        <v>7</v>
      </c>
      <c r="D28" s="1307" t="s">
        <v>6</v>
      </c>
      <c r="E28" s="1307" t="s">
        <v>401</v>
      </c>
      <c r="F28" s="1309" t="s">
        <v>483</v>
      </c>
      <c r="G28" s="1310"/>
      <c r="H28" s="1311" t="s">
        <v>484</v>
      </c>
      <c r="I28" s="1272"/>
      <c r="J28" s="1312"/>
      <c r="K28" s="1313" t="s">
        <v>455</v>
      </c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</row>
    <row r="29" spans="1:25" ht="12.75" customHeight="1">
      <c r="A29" s="1308"/>
      <c r="B29" s="1308"/>
      <c r="C29" s="1308"/>
      <c r="D29" s="1308"/>
      <c r="E29" s="1308"/>
      <c r="F29" s="517" t="s">
        <v>533</v>
      </c>
      <c r="G29" s="517" t="s">
        <v>535</v>
      </c>
      <c r="H29" s="517" t="s">
        <v>533</v>
      </c>
      <c r="I29" s="517" t="s">
        <v>534</v>
      </c>
      <c r="J29" s="517" t="s">
        <v>535</v>
      </c>
      <c r="K29" s="1308"/>
      <c r="L29" s="402"/>
      <c r="M29" s="402"/>
      <c r="N29" s="402"/>
      <c r="O29" s="402"/>
      <c r="P29" s="402"/>
      <c r="Q29" s="402"/>
      <c r="R29" s="402"/>
      <c r="S29" s="402"/>
      <c r="T29" s="402"/>
      <c r="U29" s="402"/>
      <c r="V29" s="402"/>
      <c r="W29" s="402"/>
      <c r="X29" s="402"/>
      <c r="Y29" s="402"/>
    </row>
    <row r="30" spans="1:25" ht="12.75" customHeight="1">
      <c r="A30" s="518" t="s">
        <v>536</v>
      </c>
      <c r="B30" s="519"/>
      <c r="C30" s="463" t="s">
        <v>537</v>
      </c>
      <c r="D30" s="464" t="s">
        <v>538</v>
      </c>
      <c r="E30" s="465" t="s">
        <v>146</v>
      </c>
      <c r="F30" s="520">
        <v>4350</v>
      </c>
      <c r="G30" s="521" t="e">
        <f>1000/219*#REF!</f>
        <v>#REF!</v>
      </c>
      <c r="H30" s="522">
        <v>3045</v>
      </c>
      <c r="I30" s="523">
        <f>H30/3</f>
        <v>1015</v>
      </c>
      <c r="J30" s="524">
        <f t="shared" ref="J30:J33" si="0">1000/219*I30</f>
        <v>4634.7031963470317</v>
      </c>
      <c r="K30" s="525" t="s">
        <v>539</v>
      </c>
      <c r="L30" s="402"/>
      <c r="M30" s="402"/>
      <c r="N30" s="402"/>
      <c r="O30" s="402"/>
      <c r="P30" s="402"/>
      <c r="Q30" s="402"/>
      <c r="R30" s="402"/>
      <c r="S30" s="402"/>
      <c r="T30" s="402"/>
      <c r="U30" s="402"/>
      <c r="V30" s="402"/>
      <c r="W30" s="402"/>
      <c r="X30" s="402"/>
      <c r="Y30" s="402"/>
    </row>
    <row r="31" spans="1:25" ht="12.75" customHeight="1">
      <c r="A31" s="518" t="s">
        <v>540</v>
      </c>
      <c r="B31" s="519"/>
      <c r="C31" s="463" t="s">
        <v>541</v>
      </c>
      <c r="D31" s="526" t="s">
        <v>538</v>
      </c>
      <c r="E31" s="465" t="s">
        <v>146</v>
      </c>
      <c r="F31" s="527">
        <v>5800</v>
      </c>
      <c r="G31" s="524" t="e">
        <f>1000/219*#REF!</f>
        <v>#REF!</v>
      </c>
      <c r="H31" s="528">
        <v>4060</v>
      </c>
      <c r="I31" s="523">
        <f>H31/4</f>
        <v>1015</v>
      </c>
      <c r="J31" s="524">
        <f t="shared" si="0"/>
        <v>4634.7031963470317</v>
      </c>
      <c r="K31" s="525" t="s">
        <v>542</v>
      </c>
      <c r="L31" s="402"/>
      <c r="M31" s="402"/>
      <c r="N31" s="402"/>
      <c r="O31" s="402"/>
      <c r="P31" s="402"/>
      <c r="Q31" s="402"/>
      <c r="R31" s="402"/>
      <c r="S31" s="402"/>
      <c r="T31" s="402"/>
      <c r="U31" s="402"/>
      <c r="V31" s="402"/>
      <c r="W31" s="402"/>
      <c r="X31" s="402"/>
      <c r="Y31" s="402"/>
    </row>
    <row r="32" spans="1:25" ht="12.75" customHeight="1">
      <c r="A32" s="518" t="s">
        <v>543</v>
      </c>
      <c r="B32" s="519"/>
      <c r="C32" s="463" t="s">
        <v>497</v>
      </c>
      <c r="D32" s="529" t="s">
        <v>538</v>
      </c>
      <c r="E32" s="530" t="s">
        <v>146</v>
      </c>
      <c r="F32" s="527">
        <v>1162.5</v>
      </c>
      <c r="G32" s="531" t="e">
        <f>1000/219*#REF!</f>
        <v>#REF!</v>
      </c>
      <c r="H32" s="528">
        <v>945</v>
      </c>
      <c r="I32" s="523">
        <f>H32/3</f>
        <v>315</v>
      </c>
      <c r="J32" s="531">
        <f t="shared" si="0"/>
        <v>1438.3561643835617</v>
      </c>
      <c r="K32" s="525" t="s">
        <v>544</v>
      </c>
      <c r="L32" s="402"/>
      <c r="M32" s="402"/>
      <c r="N32" s="402"/>
      <c r="O32" s="402"/>
      <c r="P32" s="402"/>
      <c r="Q32" s="402"/>
      <c r="R32" s="402"/>
      <c r="S32" s="402"/>
      <c r="T32" s="402"/>
      <c r="U32" s="402"/>
      <c r="V32" s="402"/>
      <c r="W32" s="402"/>
      <c r="X32" s="402"/>
      <c r="Y32" s="402"/>
    </row>
    <row r="33" spans="1:25" ht="12.75" customHeight="1">
      <c r="A33" s="518" t="s">
        <v>545</v>
      </c>
      <c r="B33" s="519"/>
      <c r="C33" s="463" t="s">
        <v>546</v>
      </c>
      <c r="D33" s="532" t="s">
        <v>538</v>
      </c>
      <c r="E33" s="530" t="s">
        <v>146</v>
      </c>
      <c r="F33" s="527">
        <v>1550</v>
      </c>
      <c r="G33" s="531" t="e">
        <f>1000/219*#REF!</f>
        <v>#REF!</v>
      </c>
      <c r="H33" s="528">
        <v>1260</v>
      </c>
      <c r="I33" s="523">
        <f>H33/4</f>
        <v>315</v>
      </c>
      <c r="J33" s="531">
        <f t="shared" si="0"/>
        <v>1438.3561643835617</v>
      </c>
      <c r="K33" s="525" t="s">
        <v>544</v>
      </c>
      <c r="L33" s="402"/>
      <c r="M33" s="402"/>
      <c r="N33" s="402"/>
      <c r="O33" s="402"/>
      <c r="P33" s="402"/>
      <c r="Q33" s="402"/>
      <c r="R33" s="402"/>
      <c r="S33" s="402"/>
      <c r="T33" s="402"/>
      <c r="U33" s="402"/>
      <c r="V33" s="402"/>
      <c r="W33" s="402"/>
      <c r="X33" s="402"/>
      <c r="Y33" s="402"/>
    </row>
    <row r="34" spans="1:25" ht="12.75" customHeight="1">
      <c r="A34" s="402"/>
      <c r="B34" s="402"/>
      <c r="C34" s="402"/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  <c r="U34" s="402"/>
      <c r="V34" s="402"/>
      <c r="W34" s="402"/>
      <c r="X34" s="402"/>
      <c r="Y34" s="402"/>
    </row>
    <row r="35" spans="1:25" ht="12.75" customHeight="1">
      <c r="A35" s="402"/>
      <c r="B35" s="402"/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  <c r="V35" s="402"/>
      <c r="W35" s="402"/>
      <c r="X35" s="402"/>
      <c r="Y35" s="402"/>
    </row>
    <row r="36" spans="1:25" ht="12.75" customHeight="1">
      <c r="A36" s="402"/>
      <c r="B36" s="402"/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2"/>
      <c r="R36" s="402"/>
      <c r="S36" s="402"/>
      <c r="T36" s="402"/>
      <c r="U36" s="402"/>
      <c r="V36" s="402"/>
      <c r="W36" s="402"/>
      <c r="X36" s="402"/>
      <c r="Y36" s="402"/>
    </row>
    <row r="37" spans="1:25" ht="12.75" customHeight="1">
      <c r="A37" s="402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</row>
    <row r="38" spans="1:25" ht="12.75" customHeight="1">
      <c r="A38" s="402"/>
      <c r="B38" s="402"/>
      <c r="C38" s="402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2"/>
      <c r="T38" s="402"/>
      <c r="U38" s="402"/>
      <c r="V38" s="402"/>
      <c r="W38" s="402"/>
      <c r="X38" s="402"/>
      <c r="Y38" s="402"/>
    </row>
    <row r="39" spans="1:25" ht="12.75" customHeight="1">
      <c r="A39" s="402"/>
      <c r="B39" s="402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2"/>
      <c r="T39" s="402"/>
      <c r="U39" s="402"/>
      <c r="V39" s="402"/>
      <c r="W39" s="402"/>
      <c r="X39" s="402"/>
      <c r="Y39" s="402"/>
    </row>
    <row r="40" spans="1:25" ht="12.75" customHeight="1">
      <c r="A40" s="402"/>
      <c r="B40" s="402"/>
      <c r="C40" s="402"/>
      <c r="D40" s="402"/>
      <c r="E40" s="402"/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2"/>
      <c r="Q40" s="402"/>
      <c r="R40" s="402"/>
      <c r="S40" s="402"/>
      <c r="T40" s="402"/>
      <c r="U40" s="402"/>
      <c r="V40" s="402"/>
      <c r="W40" s="402"/>
      <c r="X40" s="402"/>
      <c r="Y40" s="402"/>
    </row>
    <row r="41" spans="1:25" ht="12.75" customHeight="1">
      <c r="A41" s="402"/>
      <c r="B41" s="402"/>
      <c r="C41" s="402"/>
      <c r="D41" s="402"/>
      <c r="E41" s="402"/>
      <c r="F41" s="402"/>
      <c r="G41" s="402"/>
      <c r="H41" s="402"/>
      <c r="I41" s="402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  <c r="V41" s="402"/>
      <c r="W41" s="402"/>
      <c r="X41" s="402"/>
      <c r="Y41" s="402"/>
    </row>
    <row r="42" spans="1:25" ht="12.75" customHeight="1">
      <c r="A42" s="402"/>
      <c r="B42" s="402"/>
      <c r="C42" s="402"/>
      <c r="D42" s="402"/>
      <c r="E42" s="402"/>
      <c r="F42" s="402"/>
      <c r="G42" s="402"/>
      <c r="H42" s="402"/>
      <c r="I42" s="402"/>
      <c r="J42" s="402"/>
      <c r="K42" s="402"/>
      <c r="L42" s="402"/>
      <c r="M42" s="402"/>
      <c r="N42" s="402"/>
      <c r="O42" s="402"/>
      <c r="P42" s="402"/>
      <c r="Q42" s="402"/>
      <c r="R42" s="402"/>
      <c r="S42" s="402"/>
      <c r="T42" s="402"/>
      <c r="U42" s="402"/>
      <c r="V42" s="402"/>
      <c r="W42" s="402"/>
      <c r="X42" s="402"/>
      <c r="Y42" s="402"/>
    </row>
    <row r="43" spans="1:25" ht="12.75" customHeight="1">
      <c r="A43" s="402"/>
      <c r="B43" s="402"/>
      <c r="C43" s="402"/>
      <c r="D43" s="402"/>
      <c r="E43" s="402"/>
      <c r="F43" s="402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402"/>
      <c r="T43" s="402"/>
      <c r="U43" s="402"/>
      <c r="V43" s="402"/>
      <c r="W43" s="402"/>
      <c r="X43" s="402"/>
      <c r="Y43" s="402"/>
    </row>
    <row r="44" spans="1:25" ht="12.75" customHeight="1">
      <c r="A44" s="402"/>
      <c r="B44" s="402"/>
      <c r="C44" s="402"/>
      <c r="D44" s="402"/>
      <c r="E44" s="402"/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402"/>
      <c r="T44" s="402"/>
      <c r="U44" s="402"/>
      <c r="V44" s="402"/>
      <c r="W44" s="402"/>
      <c r="X44" s="402"/>
      <c r="Y44" s="402"/>
    </row>
    <row r="45" spans="1:25" ht="12.75" customHeight="1">
      <c r="A45" s="402"/>
      <c r="B45" s="402"/>
      <c r="C45" s="402"/>
      <c r="D45" s="402"/>
      <c r="E45" s="402"/>
      <c r="F45" s="40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402"/>
      <c r="R45" s="402"/>
      <c r="S45" s="402"/>
      <c r="T45" s="402"/>
      <c r="U45" s="402"/>
      <c r="V45" s="402"/>
      <c r="W45" s="402"/>
      <c r="X45" s="402"/>
      <c r="Y45" s="402"/>
    </row>
    <row r="46" spans="1:25" ht="12.75" customHeight="1">
      <c r="A46" s="402"/>
      <c r="B46" s="402"/>
      <c r="C46" s="402"/>
      <c r="D46" s="402"/>
      <c r="E46" s="402"/>
      <c r="F46" s="402"/>
      <c r="G46" s="402"/>
      <c r="H46" s="402"/>
      <c r="I46" s="402"/>
      <c r="J46" s="402"/>
      <c r="K46" s="402"/>
      <c r="L46" s="402"/>
      <c r="M46" s="402"/>
      <c r="N46" s="402"/>
      <c r="O46" s="402"/>
      <c r="P46" s="402"/>
      <c r="Q46" s="402"/>
      <c r="R46" s="402"/>
      <c r="S46" s="402"/>
      <c r="T46" s="402"/>
      <c r="U46" s="402"/>
      <c r="V46" s="402"/>
      <c r="W46" s="402"/>
      <c r="X46" s="402"/>
      <c r="Y46" s="402"/>
    </row>
    <row r="47" spans="1:25" ht="12.75" customHeight="1">
      <c r="A47" s="402"/>
      <c r="B47" s="402"/>
      <c r="C47" s="4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  <c r="N47" s="402"/>
      <c r="O47" s="402"/>
      <c r="P47" s="402"/>
      <c r="Q47" s="402"/>
      <c r="R47" s="402"/>
      <c r="S47" s="402"/>
      <c r="T47" s="402"/>
      <c r="U47" s="402"/>
      <c r="V47" s="402"/>
      <c r="W47" s="402"/>
      <c r="X47" s="402"/>
      <c r="Y47" s="402"/>
    </row>
    <row r="48" spans="1:25" ht="12.75" customHeight="1">
      <c r="A48" s="402"/>
      <c r="B48" s="402"/>
      <c r="C48" s="402"/>
      <c r="D48" s="402"/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402"/>
      <c r="R48" s="402"/>
      <c r="S48" s="402"/>
      <c r="T48" s="402"/>
      <c r="U48" s="402"/>
      <c r="V48" s="402"/>
      <c r="W48" s="402"/>
      <c r="X48" s="402"/>
      <c r="Y48" s="402"/>
    </row>
    <row r="49" spans="1:25" ht="12.75" customHeight="1">
      <c r="A49" s="402"/>
      <c r="B49" s="402"/>
      <c r="C49" s="402"/>
      <c r="D49" s="402"/>
      <c r="E49" s="402"/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402"/>
      <c r="R49" s="402"/>
      <c r="S49" s="402"/>
      <c r="T49" s="402"/>
      <c r="U49" s="402"/>
      <c r="V49" s="402"/>
      <c r="W49" s="402"/>
      <c r="X49" s="402"/>
      <c r="Y49" s="402"/>
    </row>
    <row r="50" spans="1:25" ht="12.75" customHeight="1">
      <c r="A50" s="402"/>
      <c r="B50" s="402"/>
      <c r="C50" s="402"/>
      <c r="D50" s="402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</row>
    <row r="51" spans="1:25" ht="12.75" customHeight="1">
      <c r="A51" s="402"/>
      <c r="B51" s="402"/>
      <c r="C51" s="402"/>
      <c r="D51" s="402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</row>
    <row r="52" spans="1:25" ht="12.75" customHeight="1">
      <c r="A52" s="402"/>
      <c r="B52" s="402"/>
      <c r="C52" s="402"/>
      <c r="D52" s="402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2"/>
      <c r="R52" s="402"/>
      <c r="S52" s="402"/>
      <c r="T52" s="402"/>
      <c r="U52" s="402"/>
      <c r="V52" s="402"/>
      <c r="W52" s="402"/>
      <c r="X52" s="402"/>
      <c r="Y52" s="402"/>
    </row>
    <row r="53" spans="1:25" ht="12.75" customHeight="1">
      <c r="A53" s="402"/>
      <c r="B53" s="402"/>
      <c r="C53" s="402"/>
      <c r="D53" s="402"/>
      <c r="E53" s="402"/>
      <c r="F53" s="402"/>
      <c r="G53" s="402"/>
      <c r="H53" s="402"/>
      <c r="I53" s="402"/>
      <c r="J53" s="402"/>
      <c r="K53" s="402"/>
      <c r="L53" s="402"/>
      <c r="M53" s="402"/>
      <c r="N53" s="402"/>
      <c r="O53" s="402"/>
      <c r="P53" s="402"/>
      <c r="Q53" s="402"/>
      <c r="R53" s="402"/>
      <c r="S53" s="402"/>
      <c r="T53" s="402"/>
      <c r="U53" s="402"/>
      <c r="V53" s="402"/>
      <c r="W53" s="402"/>
      <c r="X53" s="402"/>
      <c r="Y53" s="402"/>
    </row>
    <row r="54" spans="1:25" ht="12.75" customHeight="1">
      <c r="A54" s="402"/>
      <c r="B54" s="402"/>
      <c r="C54" s="402"/>
      <c r="D54" s="402"/>
      <c r="E54" s="402"/>
      <c r="F54" s="402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2"/>
      <c r="R54" s="402"/>
      <c r="S54" s="402"/>
      <c r="T54" s="402"/>
      <c r="U54" s="402"/>
      <c r="V54" s="402"/>
      <c r="W54" s="402"/>
      <c r="X54" s="402"/>
      <c r="Y54" s="402"/>
    </row>
    <row r="55" spans="1:25" ht="12.75" customHeight="1">
      <c r="A55" s="402"/>
      <c r="B55" s="402"/>
      <c r="C55" s="402"/>
      <c r="D55" s="402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2"/>
      <c r="R55" s="402"/>
      <c r="S55" s="402"/>
      <c r="T55" s="402"/>
      <c r="U55" s="402"/>
      <c r="V55" s="402"/>
      <c r="W55" s="402"/>
      <c r="X55" s="402"/>
      <c r="Y55" s="402"/>
    </row>
    <row r="56" spans="1:25" ht="12.75" customHeight="1">
      <c r="A56" s="402"/>
      <c r="B56" s="402"/>
      <c r="C56" s="402"/>
      <c r="D56" s="402"/>
      <c r="E56" s="402"/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402"/>
      <c r="U56" s="402"/>
      <c r="V56" s="402"/>
      <c r="W56" s="402"/>
      <c r="X56" s="402"/>
      <c r="Y56" s="402"/>
    </row>
    <row r="57" spans="1:25" ht="12.75" customHeight="1">
      <c r="A57" s="402"/>
      <c r="B57" s="402"/>
      <c r="C57" s="402"/>
      <c r="D57" s="402"/>
      <c r="E57" s="402"/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402"/>
      <c r="U57" s="402"/>
      <c r="V57" s="402"/>
      <c r="W57" s="402"/>
      <c r="X57" s="402"/>
      <c r="Y57" s="402"/>
    </row>
    <row r="58" spans="1:25" ht="12.75" customHeight="1">
      <c r="A58" s="402"/>
      <c r="B58" s="402"/>
      <c r="C58" s="402"/>
      <c r="D58" s="402"/>
      <c r="E58" s="402"/>
      <c r="F58" s="402"/>
      <c r="G58" s="402"/>
      <c r="H58" s="402"/>
      <c r="I58" s="402"/>
      <c r="J58" s="402"/>
      <c r="K58" s="402"/>
      <c r="L58" s="402"/>
      <c r="M58" s="402"/>
      <c r="N58" s="402"/>
      <c r="O58" s="402"/>
      <c r="P58" s="402"/>
      <c r="Q58" s="402"/>
      <c r="R58" s="402"/>
      <c r="S58" s="402"/>
      <c r="T58" s="402"/>
      <c r="U58" s="402"/>
      <c r="V58" s="402"/>
      <c r="W58" s="402"/>
      <c r="X58" s="402"/>
      <c r="Y58" s="402"/>
    </row>
    <row r="59" spans="1:25" ht="12.75" customHeight="1">
      <c r="A59" s="402"/>
      <c r="B59" s="402"/>
      <c r="C59" s="402"/>
      <c r="D59" s="402"/>
      <c r="E59" s="402"/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  <c r="V59" s="402"/>
      <c r="W59" s="402"/>
      <c r="X59" s="402"/>
      <c r="Y59" s="402"/>
    </row>
    <row r="60" spans="1:25" ht="12.75" customHeight="1">
      <c r="A60" s="402"/>
      <c r="B60" s="402"/>
      <c r="C60" s="402"/>
      <c r="D60" s="402"/>
      <c r="E60" s="402"/>
      <c r="F60" s="402"/>
      <c r="G60" s="402"/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402"/>
      <c r="U60" s="402"/>
      <c r="V60" s="402"/>
      <c r="W60" s="402"/>
      <c r="X60" s="402"/>
      <c r="Y60" s="402"/>
    </row>
    <row r="61" spans="1:25" ht="12.75" customHeight="1">
      <c r="A61" s="402"/>
      <c r="B61" s="402"/>
      <c r="C61" s="402"/>
      <c r="D61" s="402"/>
      <c r="E61" s="402"/>
      <c r="F61" s="402"/>
      <c r="G61" s="402"/>
      <c r="H61" s="402"/>
      <c r="I61" s="402"/>
      <c r="J61" s="402"/>
      <c r="K61" s="402"/>
      <c r="L61" s="402"/>
      <c r="M61" s="402"/>
      <c r="N61" s="402"/>
      <c r="O61" s="402"/>
      <c r="P61" s="402"/>
      <c r="Q61" s="402"/>
      <c r="R61" s="402"/>
      <c r="S61" s="402"/>
      <c r="T61" s="402"/>
      <c r="U61" s="402"/>
      <c r="V61" s="402"/>
      <c r="W61" s="402"/>
      <c r="X61" s="402"/>
      <c r="Y61" s="402"/>
    </row>
    <row r="62" spans="1:25" ht="12.75" customHeight="1">
      <c r="A62" s="402"/>
      <c r="B62" s="402"/>
      <c r="C62" s="402"/>
      <c r="D62" s="402"/>
      <c r="E62" s="402"/>
      <c r="F62" s="402"/>
      <c r="G62" s="402"/>
      <c r="H62" s="402"/>
      <c r="I62" s="402"/>
      <c r="J62" s="402"/>
      <c r="K62" s="402"/>
      <c r="L62" s="402"/>
      <c r="M62" s="402"/>
      <c r="N62" s="402"/>
      <c r="O62" s="402"/>
      <c r="P62" s="402"/>
      <c r="Q62" s="402"/>
      <c r="R62" s="402"/>
      <c r="S62" s="402"/>
      <c r="T62" s="402"/>
      <c r="U62" s="402"/>
      <c r="V62" s="402"/>
      <c r="W62" s="402"/>
      <c r="X62" s="402"/>
      <c r="Y62" s="402"/>
    </row>
    <row r="63" spans="1:25" ht="12.75" customHeight="1">
      <c r="A63" s="402"/>
      <c r="B63" s="402"/>
      <c r="C63" s="402"/>
      <c r="D63" s="402"/>
      <c r="E63" s="402"/>
      <c r="F63" s="402"/>
      <c r="G63" s="402"/>
      <c r="H63" s="402"/>
      <c r="I63" s="402"/>
      <c r="J63" s="402"/>
      <c r="K63" s="402"/>
      <c r="L63" s="402"/>
      <c r="M63" s="402"/>
      <c r="N63" s="402"/>
      <c r="O63" s="402"/>
      <c r="P63" s="402"/>
      <c r="Q63" s="402"/>
      <c r="R63" s="402"/>
      <c r="S63" s="402"/>
      <c r="T63" s="402"/>
      <c r="U63" s="402"/>
      <c r="V63" s="402"/>
      <c r="W63" s="402"/>
      <c r="X63" s="402"/>
      <c r="Y63" s="402"/>
    </row>
    <row r="64" spans="1:25" ht="12.75" customHeight="1">
      <c r="A64" s="402"/>
      <c r="B64" s="402"/>
      <c r="C64" s="402"/>
      <c r="D64" s="402"/>
      <c r="E64" s="402"/>
      <c r="F64" s="402"/>
      <c r="G64" s="402"/>
      <c r="H64" s="402"/>
      <c r="I64" s="402"/>
      <c r="J64" s="402"/>
      <c r="K64" s="402"/>
      <c r="L64" s="402"/>
      <c r="M64" s="402"/>
      <c r="N64" s="402"/>
      <c r="O64" s="402"/>
      <c r="P64" s="402"/>
      <c r="Q64" s="402"/>
      <c r="R64" s="402"/>
      <c r="S64" s="402"/>
      <c r="T64" s="402"/>
      <c r="U64" s="402"/>
      <c r="V64" s="402"/>
      <c r="W64" s="402"/>
      <c r="X64" s="402"/>
      <c r="Y64" s="402"/>
    </row>
    <row r="65" spans="1:25" ht="12.75" customHeight="1">
      <c r="A65" s="402"/>
      <c r="B65" s="402"/>
      <c r="C65" s="402"/>
      <c r="D65" s="402"/>
      <c r="E65" s="402"/>
      <c r="F65" s="402"/>
      <c r="G65" s="402"/>
      <c r="H65" s="402"/>
      <c r="I65" s="402"/>
      <c r="J65" s="402"/>
      <c r="K65" s="402"/>
      <c r="L65" s="402"/>
      <c r="M65" s="402"/>
      <c r="N65" s="402"/>
      <c r="O65" s="402"/>
      <c r="P65" s="402"/>
      <c r="Q65" s="402"/>
      <c r="R65" s="402"/>
      <c r="S65" s="402"/>
      <c r="T65" s="402"/>
      <c r="U65" s="402"/>
      <c r="V65" s="402"/>
      <c r="W65" s="402"/>
      <c r="X65" s="402"/>
      <c r="Y65" s="402"/>
    </row>
    <row r="66" spans="1:25" ht="12.75" customHeight="1">
      <c r="A66" s="402"/>
      <c r="B66" s="402"/>
      <c r="C66" s="402"/>
      <c r="D66" s="402"/>
      <c r="E66" s="402"/>
      <c r="F66" s="402"/>
      <c r="G66" s="402"/>
      <c r="H66" s="402"/>
      <c r="I66" s="402"/>
      <c r="J66" s="402"/>
      <c r="K66" s="402"/>
      <c r="L66" s="402"/>
      <c r="M66" s="402"/>
      <c r="N66" s="402"/>
      <c r="O66" s="402"/>
      <c r="P66" s="402"/>
      <c r="Q66" s="402"/>
      <c r="R66" s="402"/>
      <c r="S66" s="402"/>
      <c r="T66" s="402"/>
      <c r="U66" s="402"/>
      <c r="V66" s="402"/>
      <c r="W66" s="402"/>
      <c r="X66" s="402"/>
      <c r="Y66" s="402"/>
    </row>
    <row r="67" spans="1:25" ht="12.75" customHeight="1">
      <c r="A67" s="402"/>
      <c r="B67" s="402"/>
      <c r="C67" s="402"/>
      <c r="D67" s="402"/>
      <c r="E67" s="402"/>
      <c r="F67" s="402"/>
      <c r="G67" s="402"/>
      <c r="H67" s="402"/>
      <c r="I67" s="402"/>
      <c r="J67" s="402"/>
      <c r="K67" s="402"/>
      <c r="L67" s="402"/>
      <c r="M67" s="402"/>
      <c r="N67" s="402"/>
      <c r="O67" s="402"/>
      <c r="P67" s="402"/>
      <c r="Q67" s="402"/>
      <c r="R67" s="402"/>
      <c r="S67" s="402"/>
      <c r="T67" s="402"/>
      <c r="U67" s="402"/>
      <c r="V67" s="402"/>
      <c r="W67" s="402"/>
      <c r="X67" s="402"/>
      <c r="Y67" s="402"/>
    </row>
    <row r="68" spans="1:25" ht="12.75" customHeight="1">
      <c r="A68" s="402"/>
      <c r="B68" s="402"/>
      <c r="C68" s="402"/>
      <c r="D68" s="402"/>
      <c r="E68" s="402"/>
      <c r="F68" s="402"/>
      <c r="G68" s="402"/>
      <c r="H68" s="402"/>
      <c r="I68" s="402"/>
      <c r="J68" s="402"/>
      <c r="K68" s="402"/>
      <c r="L68" s="402"/>
      <c r="M68" s="402"/>
      <c r="N68" s="402"/>
      <c r="O68" s="402"/>
      <c r="P68" s="402"/>
      <c r="Q68" s="402"/>
      <c r="R68" s="402"/>
      <c r="S68" s="402"/>
      <c r="T68" s="402"/>
      <c r="U68" s="402"/>
      <c r="V68" s="402"/>
      <c r="W68" s="402"/>
      <c r="X68" s="402"/>
      <c r="Y68" s="402"/>
    </row>
    <row r="69" spans="1:25" ht="12.75" customHeight="1">
      <c r="A69" s="402"/>
      <c r="B69" s="402"/>
      <c r="C69" s="402"/>
      <c r="D69" s="402"/>
      <c r="E69" s="402"/>
      <c r="F69" s="402"/>
      <c r="G69" s="402"/>
      <c r="H69" s="402"/>
      <c r="I69" s="402"/>
      <c r="J69" s="402"/>
      <c r="K69" s="402"/>
      <c r="L69" s="402"/>
      <c r="M69" s="402"/>
      <c r="N69" s="402"/>
      <c r="O69" s="402"/>
      <c r="P69" s="402"/>
      <c r="Q69" s="402"/>
      <c r="R69" s="402"/>
      <c r="S69" s="402"/>
      <c r="T69" s="402"/>
      <c r="U69" s="402"/>
      <c r="V69" s="402"/>
      <c r="W69" s="402"/>
      <c r="X69" s="402"/>
      <c r="Y69" s="402"/>
    </row>
    <row r="70" spans="1:25" ht="12.75" customHeight="1">
      <c r="A70" s="402"/>
      <c r="B70" s="402"/>
      <c r="C70" s="402"/>
      <c r="D70" s="402"/>
      <c r="E70" s="402"/>
      <c r="F70" s="402"/>
      <c r="G70" s="402"/>
      <c r="H70" s="402"/>
      <c r="I70" s="402"/>
      <c r="J70" s="402"/>
      <c r="K70" s="402"/>
      <c r="L70" s="402"/>
      <c r="M70" s="402"/>
      <c r="N70" s="402"/>
      <c r="O70" s="402"/>
      <c r="P70" s="402"/>
      <c r="Q70" s="402"/>
      <c r="R70" s="402"/>
      <c r="S70" s="402"/>
      <c r="T70" s="402"/>
      <c r="U70" s="402"/>
      <c r="V70" s="402"/>
      <c r="W70" s="402"/>
      <c r="X70" s="402"/>
      <c r="Y70" s="402"/>
    </row>
    <row r="71" spans="1:25" ht="12.75" customHeight="1">
      <c r="A71" s="402"/>
      <c r="B71" s="402"/>
      <c r="C71" s="402"/>
      <c r="D71" s="402"/>
      <c r="E71" s="402"/>
      <c r="F71" s="402"/>
      <c r="G71" s="402"/>
      <c r="H71" s="402"/>
      <c r="I71" s="402"/>
      <c r="J71" s="402"/>
      <c r="K71" s="402"/>
      <c r="L71" s="402"/>
      <c r="M71" s="402"/>
      <c r="N71" s="402"/>
      <c r="O71" s="402"/>
      <c r="P71" s="402"/>
      <c r="Q71" s="402"/>
      <c r="R71" s="402"/>
      <c r="S71" s="402"/>
      <c r="T71" s="402"/>
      <c r="U71" s="402"/>
      <c r="V71" s="402"/>
      <c r="W71" s="402"/>
      <c r="X71" s="402"/>
      <c r="Y71" s="402"/>
    </row>
    <row r="72" spans="1:25" ht="12.75" customHeight="1">
      <c r="A72" s="402"/>
      <c r="B72" s="402"/>
      <c r="C72" s="402"/>
      <c r="D72" s="402"/>
      <c r="E72" s="402"/>
      <c r="F72" s="402"/>
      <c r="G72" s="402"/>
      <c r="H72" s="402"/>
      <c r="I72" s="402"/>
      <c r="J72" s="402"/>
      <c r="K72" s="402"/>
      <c r="L72" s="402"/>
      <c r="M72" s="402"/>
      <c r="N72" s="402"/>
      <c r="O72" s="402"/>
      <c r="P72" s="402"/>
      <c r="Q72" s="402"/>
      <c r="R72" s="402"/>
      <c r="S72" s="402"/>
      <c r="T72" s="402"/>
      <c r="U72" s="402"/>
      <c r="V72" s="402"/>
      <c r="W72" s="402"/>
      <c r="X72" s="402"/>
      <c r="Y72" s="402"/>
    </row>
    <row r="73" spans="1:25" ht="12.75" customHeight="1">
      <c r="A73" s="402"/>
      <c r="B73" s="402"/>
      <c r="C73" s="402"/>
      <c r="D73" s="402"/>
      <c r="E73" s="402"/>
      <c r="F73" s="402"/>
      <c r="G73" s="402"/>
      <c r="H73" s="402"/>
      <c r="I73" s="402"/>
      <c r="J73" s="402"/>
      <c r="K73" s="402"/>
      <c r="L73" s="402"/>
      <c r="M73" s="402"/>
      <c r="N73" s="402"/>
      <c r="O73" s="402"/>
      <c r="P73" s="402"/>
      <c r="Q73" s="402"/>
      <c r="R73" s="402"/>
      <c r="S73" s="402"/>
      <c r="T73" s="402"/>
      <c r="U73" s="402"/>
      <c r="V73" s="402"/>
      <c r="W73" s="402"/>
      <c r="X73" s="402"/>
      <c r="Y73" s="402"/>
    </row>
    <row r="74" spans="1:25" ht="12.75" customHeight="1">
      <c r="A74" s="402"/>
      <c r="B74" s="402"/>
      <c r="C74" s="402"/>
      <c r="D74" s="402"/>
      <c r="E74" s="402"/>
      <c r="F74" s="402"/>
      <c r="G74" s="402"/>
      <c r="H74" s="402"/>
      <c r="I74" s="402"/>
      <c r="J74" s="402"/>
      <c r="K74" s="402"/>
      <c r="L74" s="402"/>
      <c r="M74" s="402"/>
      <c r="N74" s="402"/>
      <c r="O74" s="402"/>
      <c r="P74" s="402"/>
      <c r="Q74" s="402"/>
      <c r="R74" s="402"/>
      <c r="S74" s="402"/>
      <c r="T74" s="402"/>
      <c r="U74" s="402"/>
      <c r="V74" s="402"/>
      <c r="W74" s="402"/>
      <c r="X74" s="402"/>
      <c r="Y74" s="402"/>
    </row>
    <row r="75" spans="1:25" ht="12.75" customHeight="1">
      <c r="A75" s="402"/>
      <c r="B75" s="402"/>
      <c r="C75" s="402"/>
      <c r="D75" s="402"/>
      <c r="E75" s="402"/>
      <c r="F75" s="402"/>
      <c r="G75" s="402"/>
      <c r="H75" s="402"/>
      <c r="I75" s="402"/>
      <c r="J75" s="402"/>
      <c r="K75" s="402"/>
      <c r="L75" s="402"/>
      <c r="M75" s="402"/>
      <c r="N75" s="402"/>
      <c r="O75" s="402"/>
      <c r="P75" s="402"/>
      <c r="Q75" s="402"/>
      <c r="R75" s="402"/>
      <c r="S75" s="402"/>
      <c r="T75" s="402"/>
      <c r="U75" s="402"/>
      <c r="V75" s="402"/>
      <c r="W75" s="402"/>
      <c r="X75" s="402"/>
      <c r="Y75" s="402"/>
    </row>
    <row r="76" spans="1:25" ht="12.75" customHeight="1">
      <c r="A76" s="402"/>
      <c r="B76" s="402"/>
      <c r="C76" s="402"/>
      <c r="D76" s="402"/>
      <c r="E76" s="402"/>
      <c r="F76" s="402"/>
      <c r="G76" s="402"/>
      <c r="H76" s="402"/>
      <c r="I76" s="402"/>
      <c r="J76" s="402"/>
      <c r="K76" s="402"/>
      <c r="L76" s="402"/>
      <c r="M76" s="402"/>
      <c r="N76" s="402"/>
      <c r="O76" s="402"/>
      <c r="P76" s="402"/>
      <c r="Q76" s="402"/>
      <c r="R76" s="402"/>
      <c r="S76" s="402"/>
      <c r="T76" s="402"/>
      <c r="U76" s="402"/>
      <c r="V76" s="402"/>
      <c r="W76" s="402"/>
      <c r="X76" s="402"/>
      <c r="Y76" s="402"/>
    </row>
    <row r="77" spans="1:25" ht="12.75" customHeight="1">
      <c r="A77" s="402"/>
      <c r="B77" s="402"/>
      <c r="C77" s="402"/>
      <c r="D77" s="402"/>
      <c r="E77" s="402"/>
      <c r="F77" s="402"/>
      <c r="G77" s="402"/>
      <c r="H77" s="402"/>
      <c r="I77" s="402"/>
      <c r="J77" s="402"/>
      <c r="K77" s="402"/>
      <c r="L77" s="402"/>
      <c r="M77" s="402"/>
      <c r="N77" s="402"/>
      <c r="O77" s="402"/>
      <c r="P77" s="402"/>
      <c r="Q77" s="402"/>
      <c r="R77" s="402"/>
      <c r="S77" s="402"/>
      <c r="T77" s="402"/>
      <c r="U77" s="402"/>
      <c r="V77" s="402"/>
      <c r="W77" s="402"/>
      <c r="X77" s="402"/>
      <c r="Y77" s="402"/>
    </row>
    <row r="78" spans="1:25" ht="12.75" customHeight="1">
      <c r="A78" s="402"/>
      <c r="B78" s="402"/>
      <c r="C78" s="402"/>
      <c r="D78" s="402"/>
      <c r="E78" s="402"/>
      <c r="F78" s="402"/>
      <c r="G78" s="402"/>
      <c r="H78" s="402"/>
      <c r="I78" s="402"/>
      <c r="J78" s="402"/>
      <c r="K78" s="402"/>
      <c r="L78" s="402"/>
      <c r="M78" s="402"/>
      <c r="N78" s="402"/>
      <c r="O78" s="402"/>
      <c r="P78" s="402"/>
      <c r="Q78" s="402"/>
      <c r="R78" s="402"/>
      <c r="S78" s="402"/>
      <c r="T78" s="402"/>
      <c r="U78" s="402"/>
      <c r="V78" s="402"/>
      <c r="W78" s="402"/>
      <c r="X78" s="402"/>
      <c r="Y78" s="402"/>
    </row>
    <row r="79" spans="1:25" ht="12.75" customHeight="1">
      <c r="A79" s="402"/>
      <c r="B79" s="402"/>
      <c r="C79" s="402"/>
      <c r="D79" s="402"/>
      <c r="E79" s="402"/>
      <c r="F79" s="402"/>
      <c r="G79" s="402"/>
      <c r="H79" s="402"/>
      <c r="I79" s="402"/>
      <c r="J79" s="402"/>
      <c r="K79" s="402"/>
      <c r="L79" s="402"/>
      <c r="M79" s="402"/>
      <c r="N79" s="402"/>
      <c r="O79" s="402"/>
      <c r="P79" s="402"/>
      <c r="Q79" s="402"/>
      <c r="R79" s="402"/>
      <c r="S79" s="402"/>
      <c r="T79" s="402"/>
      <c r="U79" s="402"/>
      <c r="V79" s="402"/>
      <c r="W79" s="402"/>
      <c r="X79" s="402"/>
      <c r="Y79" s="402"/>
    </row>
    <row r="80" spans="1:25" ht="12.75" customHeight="1">
      <c r="A80" s="402"/>
      <c r="B80" s="402"/>
      <c r="C80" s="402"/>
      <c r="D80" s="402"/>
      <c r="E80" s="402"/>
      <c r="F80" s="402"/>
      <c r="G80" s="402"/>
      <c r="H80" s="402"/>
      <c r="I80" s="402"/>
      <c r="J80" s="402"/>
      <c r="K80" s="402"/>
      <c r="L80" s="402"/>
      <c r="M80" s="402"/>
      <c r="N80" s="402"/>
      <c r="O80" s="402"/>
      <c r="P80" s="402"/>
      <c r="Q80" s="402"/>
      <c r="R80" s="402"/>
      <c r="S80" s="402"/>
      <c r="T80" s="402"/>
      <c r="U80" s="402"/>
      <c r="V80" s="402"/>
      <c r="W80" s="402"/>
      <c r="X80" s="402"/>
      <c r="Y80" s="402"/>
    </row>
    <row r="81" spans="1:25" ht="12.75" customHeight="1">
      <c r="A81" s="402"/>
      <c r="B81" s="402"/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402"/>
      <c r="U81" s="402"/>
      <c r="V81" s="402"/>
      <c r="W81" s="402"/>
      <c r="X81" s="402"/>
      <c r="Y81" s="402"/>
    </row>
    <row r="82" spans="1:25" ht="12.75" customHeight="1">
      <c r="A82" s="402"/>
      <c r="B82" s="402"/>
      <c r="C82" s="402"/>
      <c r="D82" s="402"/>
      <c r="E82" s="402"/>
      <c r="F82" s="402"/>
      <c r="G82" s="402"/>
      <c r="H82" s="402"/>
      <c r="I82" s="402"/>
      <c r="J82" s="402"/>
      <c r="K82" s="402"/>
      <c r="L82" s="402"/>
      <c r="M82" s="402"/>
      <c r="N82" s="402"/>
      <c r="O82" s="402"/>
      <c r="P82" s="402"/>
      <c r="Q82" s="402"/>
      <c r="R82" s="402"/>
      <c r="S82" s="402"/>
      <c r="T82" s="402"/>
      <c r="U82" s="402"/>
      <c r="V82" s="402"/>
      <c r="W82" s="402"/>
      <c r="X82" s="402"/>
      <c r="Y82" s="402"/>
    </row>
    <row r="83" spans="1:25" ht="12.75" customHeight="1">
      <c r="A83" s="402"/>
      <c r="B83" s="402"/>
      <c r="C83" s="402"/>
      <c r="D83" s="402"/>
      <c r="E83" s="402"/>
      <c r="F83" s="402"/>
      <c r="G83" s="402"/>
      <c r="H83" s="402"/>
      <c r="I83" s="402"/>
      <c r="J83" s="402"/>
      <c r="K83" s="402"/>
      <c r="L83" s="402"/>
      <c r="M83" s="402"/>
      <c r="N83" s="402"/>
      <c r="O83" s="402"/>
      <c r="P83" s="402"/>
      <c r="Q83" s="402"/>
      <c r="R83" s="402"/>
      <c r="S83" s="402"/>
      <c r="T83" s="402"/>
      <c r="U83" s="402"/>
      <c r="V83" s="402"/>
      <c r="W83" s="402"/>
      <c r="X83" s="402"/>
      <c r="Y83" s="402"/>
    </row>
    <row r="84" spans="1:25" ht="12.75" customHeight="1">
      <c r="A84" s="402"/>
      <c r="B84" s="402"/>
      <c r="C84" s="402"/>
      <c r="D84" s="402"/>
      <c r="E84" s="402"/>
      <c r="F84" s="402"/>
      <c r="G84" s="402"/>
      <c r="H84" s="402"/>
      <c r="I84" s="402"/>
      <c r="J84" s="402"/>
      <c r="K84" s="402"/>
      <c r="L84" s="402"/>
      <c r="M84" s="402"/>
      <c r="N84" s="402"/>
      <c r="O84" s="402"/>
      <c r="P84" s="402"/>
      <c r="Q84" s="402"/>
      <c r="R84" s="402"/>
      <c r="S84" s="402"/>
      <c r="T84" s="402"/>
      <c r="U84" s="402"/>
      <c r="V84" s="402"/>
      <c r="W84" s="402"/>
      <c r="X84" s="402"/>
      <c r="Y84" s="402"/>
    </row>
    <row r="85" spans="1:25" ht="12.75" customHeight="1">
      <c r="A85" s="402"/>
      <c r="B85" s="402"/>
      <c r="C85" s="402"/>
      <c r="D85" s="402"/>
      <c r="E85" s="402"/>
      <c r="F85" s="402"/>
      <c r="G85" s="402"/>
      <c r="H85" s="402"/>
      <c r="I85" s="402"/>
      <c r="J85" s="402"/>
      <c r="K85" s="402"/>
      <c r="L85" s="402"/>
      <c r="M85" s="402"/>
      <c r="N85" s="402"/>
      <c r="O85" s="402"/>
      <c r="P85" s="402"/>
      <c r="Q85" s="402"/>
      <c r="R85" s="402"/>
      <c r="S85" s="402"/>
      <c r="T85" s="402"/>
      <c r="U85" s="402"/>
      <c r="V85" s="402"/>
      <c r="W85" s="402"/>
      <c r="X85" s="402"/>
      <c r="Y85" s="402"/>
    </row>
    <row r="86" spans="1:25" ht="12.75" customHeight="1">
      <c r="A86" s="402"/>
      <c r="B86" s="402"/>
      <c r="C86" s="402"/>
      <c r="D86" s="402"/>
      <c r="E86" s="402"/>
      <c r="F86" s="402"/>
      <c r="G86" s="402"/>
      <c r="H86" s="402"/>
      <c r="I86" s="402"/>
      <c r="J86" s="402"/>
      <c r="K86" s="402"/>
      <c r="L86" s="402"/>
      <c r="M86" s="402"/>
      <c r="N86" s="402"/>
      <c r="O86" s="402"/>
      <c r="P86" s="402"/>
      <c r="Q86" s="402"/>
      <c r="R86" s="402"/>
      <c r="S86" s="402"/>
      <c r="T86" s="402"/>
      <c r="U86" s="402"/>
      <c r="V86" s="402"/>
      <c r="W86" s="402"/>
      <c r="X86" s="402"/>
      <c r="Y86" s="402"/>
    </row>
    <row r="87" spans="1:25" ht="12.75" customHeight="1">
      <c r="A87" s="402"/>
      <c r="B87" s="402"/>
      <c r="C87" s="402"/>
      <c r="D87" s="402"/>
      <c r="E87" s="402"/>
      <c r="F87" s="402"/>
      <c r="G87" s="402"/>
      <c r="H87" s="402"/>
      <c r="I87" s="402"/>
      <c r="J87" s="402"/>
      <c r="K87" s="402"/>
      <c r="L87" s="402"/>
      <c r="M87" s="402"/>
      <c r="N87" s="402"/>
      <c r="O87" s="402"/>
      <c r="P87" s="402"/>
      <c r="Q87" s="402"/>
      <c r="R87" s="402"/>
      <c r="S87" s="402"/>
      <c r="T87" s="402"/>
      <c r="U87" s="402"/>
      <c r="V87" s="402"/>
      <c r="W87" s="402"/>
      <c r="X87" s="402"/>
      <c r="Y87" s="402"/>
    </row>
    <row r="88" spans="1:25" ht="12.75" customHeight="1">
      <c r="A88" s="402"/>
      <c r="B88" s="402"/>
      <c r="C88" s="402"/>
      <c r="D88" s="402"/>
      <c r="E88" s="402"/>
      <c r="F88" s="402"/>
      <c r="G88" s="402"/>
      <c r="H88" s="402"/>
      <c r="I88" s="402"/>
      <c r="J88" s="402"/>
      <c r="K88" s="402"/>
      <c r="L88" s="402"/>
      <c r="M88" s="402"/>
      <c r="N88" s="402"/>
      <c r="O88" s="402"/>
      <c r="P88" s="402"/>
      <c r="Q88" s="402"/>
      <c r="R88" s="402"/>
      <c r="S88" s="402"/>
      <c r="T88" s="402"/>
      <c r="U88" s="402"/>
      <c r="V88" s="402"/>
      <c r="W88" s="402"/>
      <c r="X88" s="402"/>
      <c r="Y88" s="402"/>
    </row>
    <row r="89" spans="1:25" ht="12.75" customHeight="1">
      <c r="A89" s="402"/>
      <c r="B89" s="402"/>
      <c r="C89" s="402"/>
      <c r="D89" s="402"/>
      <c r="E89" s="402"/>
      <c r="F89" s="402"/>
      <c r="G89" s="402"/>
      <c r="H89" s="402"/>
      <c r="I89" s="402"/>
      <c r="J89" s="402"/>
      <c r="K89" s="402"/>
      <c r="L89" s="402"/>
      <c r="M89" s="402"/>
      <c r="N89" s="402"/>
      <c r="O89" s="402"/>
      <c r="P89" s="402"/>
      <c r="Q89" s="402"/>
      <c r="R89" s="402"/>
      <c r="S89" s="402"/>
      <c r="T89" s="402"/>
      <c r="U89" s="402"/>
      <c r="V89" s="402"/>
      <c r="W89" s="402"/>
      <c r="X89" s="402"/>
      <c r="Y89" s="402"/>
    </row>
    <row r="90" spans="1:25" ht="12.75" customHeight="1">
      <c r="A90" s="402"/>
      <c r="B90" s="402"/>
      <c r="C90" s="402"/>
      <c r="D90" s="402"/>
      <c r="E90" s="402"/>
      <c r="F90" s="402"/>
      <c r="G90" s="402"/>
      <c r="H90" s="402"/>
      <c r="I90" s="402"/>
      <c r="J90" s="402"/>
      <c r="K90" s="402"/>
      <c r="L90" s="402"/>
      <c r="M90" s="402"/>
      <c r="N90" s="402"/>
      <c r="O90" s="402"/>
      <c r="P90" s="402"/>
      <c r="Q90" s="402"/>
      <c r="R90" s="402"/>
      <c r="S90" s="402"/>
      <c r="T90" s="402"/>
      <c r="U90" s="402"/>
      <c r="V90" s="402"/>
      <c r="W90" s="402"/>
      <c r="X90" s="402"/>
      <c r="Y90" s="402"/>
    </row>
    <row r="91" spans="1:25" ht="12.75" customHeight="1">
      <c r="A91" s="402"/>
      <c r="B91" s="402"/>
      <c r="C91" s="402"/>
      <c r="D91" s="402"/>
      <c r="E91" s="402"/>
      <c r="F91" s="402"/>
      <c r="G91" s="402"/>
      <c r="H91" s="402"/>
      <c r="I91" s="402"/>
      <c r="J91" s="402"/>
      <c r="K91" s="402"/>
      <c r="L91" s="402"/>
      <c r="M91" s="402"/>
      <c r="N91" s="402"/>
      <c r="O91" s="402"/>
      <c r="P91" s="402"/>
      <c r="Q91" s="402"/>
      <c r="R91" s="402"/>
      <c r="S91" s="402"/>
      <c r="T91" s="402"/>
      <c r="U91" s="402"/>
      <c r="V91" s="402"/>
      <c r="W91" s="402"/>
      <c r="X91" s="402"/>
      <c r="Y91" s="402"/>
    </row>
    <row r="92" spans="1:25" ht="12.75" customHeight="1">
      <c r="A92" s="402"/>
      <c r="B92" s="402"/>
      <c r="C92" s="402"/>
      <c r="D92" s="402"/>
      <c r="E92" s="402"/>
      <c r="F92" s="402"/>
      <c r="G92" s="402"/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402"/>
      <c r="S92" s="402"/>
      <c r="T92" s="402"/>
      <c r="U92" s="402"/>
      <c r="V92" s="402"/>
      <c r="W92" s="402"/>
      <c r="X92" s="402"/>
      <c r="Y92" s="402"/>
    </row>
    <row r="93" spans="1:25" ht="12.75" customHeight="1">
      <c r="A93" s="402"/>
      <c r="B93" s="402"/>
      <c r="C93" s="402"/>
      <c r="D93" s="402"/>
      <c r="E93" s="402"/>
      <c r="F93" s="402"/>
      <c r="G93" s="402"/>
      <c r="H93" s="402"/>
      <c r="I93" s="402"/>
      <c r="J93" s="402"/>
      <c r="K93" s="402"/>
      <c r="L93" s="402"/>
      <c r="M93" s="402"/>
      <c r="N93" s="402"/>
      <c r="O93" s="402"/>
      <c r="P93" s="402"/>
      <c r="Q93" s="402"/>
      <c r="R93" s="402"/>
      <c r="S93" s="402"/>
      <c r="T93" s="402"/>
      <c r="U93" s="402"/>
      <c r="V93" s="402"/>
      <c r="W93" s="402"/>
      <c r="X93" s="402"/>
      <c r="Y93" s="402"/>
    </row>
    <row r="94" spans="1:25" ht="12.75" customHeight="1">
      <c r="A94" s="402"/>
      <c r="B94" s="402"/>
      <c r="C94" s="402"/>
      <c r="D94" s="402"/>
      <c r="E94" s="402"/>
      <c r="F94" s="402"/>
      <c r="G94" s="402"/>
      <c r="H94" s="402"/>
      <c r="I94" s="402"/>
      <c r="J94" s="402"/>
      <c r="K94" s="402"/>
      <c r="L94" s="402"/>
      <c r="M94" s="402"/>
      <c r="N94" s="402"/>
      <c r="O94" s="402"/>
      <c r="P94" s="402"/>
      <c r="Q94" s="402"/>
      <c r="R94" s="402"/>
      <c r="S94" s="402"/>
      <c r="T94" s="402"/>
      <c r="U94" s="402"/>
      <c r="V94" s="402"/>
      <c r="W94" s="402"/>
      <c r="X94" s="402"/>
      <c r="Y94" s="402"/>
    </row>
    <row r="95" spans="1:25" ht="12.75" customHeight="1">
      <c r="A95" s="402"/>
      <c r="B95" s="402"/>
      <c r="C95" s="402"/>
      <c r="D95" s="402"/>
      <c r="E95" s="402"/>
      <c r="F95" s="402"/>
      <c r="G95" s="402"/>
      <c r="H95" s="402"/>
      <c r="I95" s="402"/>
      <c r="J95" s="402"/>
      <c r="K95" s="402"/>
      <c r="L95" s="402"/>
      <c r="M95" s="402"/>
      <c r="N95" s="402"/>
      <c r="O95" s="402"/>
      <c r="P95" s="402"/>
      <c r="Q95" s="402"/>
      <c r="R95" s="402"/>
      <c r="S95" s="402"/>
      <c r="T95" s="402"/>
      <c r="U95" s="402"/>
      <c r="V95" s="402"/>
      <c r="W95" s="402"/>
      <c r="X95" s="402"/>
      <c r="Y95" s="402"/>
    </row>
    <row r="96" spans="1:25" ht="12.75" customHeight="1">
      <c r="A96" s="402"/>
      <c r="B96" s="402"/>
      <c r="C96" s="402"/>
      <c r="D96" s="402"/>
      <c r="E96" s="402"/>
      <c r="F96" s="402"/>
      <c r="G96" s="402"/>
      <c r="H96" s="402"/>
      <c r="I96" s="402"/>
      <c r="J96" s="402"/>
      <c r="K96" s="402"/>
      <c r="L96" s="402"/>
      <c r="M96" s="402"/>
      <c r="N96" s="402"/>
      <c r="O96" s="402"/>
      <c r="P96" s="402"/>
      <c r="Q96" s="402"/>
      <c r="R96" s="402"/>
      <c r="S96" s="402"/>
      <c r="T96" s="402"/>
      <c r="U96" s="402"/>
      <c r="V96" s="402"/>
      <c r="W96" s="402"/>
      <c r="X96" s="402"/>
      <c r="Y96" s="402"/>
    </row>
    <row r="97" spans="1:25" ht="12.75" customHeight="1">
      <c r="A97" s="402"/>
      <c r="B97" s="402"/>
      <c r="C97" s="402"/>
      <c r="D97" s="402"/>
      <c r="E97" s="402"/>
      <c r="F97" s="402"/>
      <c r="G97" s="402"/>
      <c r="H97" s="402"/>
      <c r="I97" s="402"/>
      <c r="J97" s="402"/>
      <c r="K97" s="402"/>
      <c r="L97" s="402"/>
      <c r="M97" s="402"/>
      <c r="N97" s="402"/>
      <c r="O97" s="402"/>
      <c r="P97" s="402"/>
      <c r="Q97" s="402"/>
      <c r="R97" s="402"/>
      <c r="S97" s="402"/>
      <c r="T97" s="402"/>
      <c r="U97" s="402"/>
      <c r="V97" s="402"/>
      <c r="W97" s="402"/>
      <c r="X97" s="402"/>
      <c r="Y97" s="402"/>
    </row>
    <row r="98" spans="1:25" ht="12.75" customHeight="1">
      <c r="A98" s="402"/>
      <c r="B98" s="402"/>
      <c r="C98" s="402"/>
      <c r="D98" s="402"/>
      <c r="E98" s="402"/>
      <c r="F98" s="402"/>
      <c r="G98" s="402"/>
      <c r="H98" s="402"/>
      <c r="I98" s="402"/>
      <c r="J98" s="402"/>
      <c r="K98" s="402"/>
      <c r="L98" s="402"/>
      <c r="M98" s="402"/>
      <c r="N98" s="402"/>
      <c r="O98" s="402"/>
      <c r="P98" s="402"/>
      <c r="Q98" s="402"/>
      <c r="R98" s="402"/>
      <c r="S98" s="402"/>
      <c r="T98" s="402"/>
      <c r="U98" s="402"/>
      <c r="V98" s="402"/>
      <c r="W98" s="402"/>
      <c r="X98" s="402"/>
      <c r="Y98" s="402"/>
    </row>
    <row r="99" spans="1:25" ht="12.75" customHeight="1">
      <c r="A99" s="402"/>
      <c r="B99" s="402"/>
      <c r="C99" s="402"/>
      <c r="D99" s="402"/>
      <c r="E99" s="402"/>
      <c r="F99" s="402"/>
      <c r="G99" s="402"/>
      <c r="H99" s="402"/>
      <c r="I99" s="402"/>
      <c r="J99" s="402"/>
      <c r="K99" s="402"/>
      <c r="L99" s="402"/>
      <c r="M99" s="402"/>
      <c r="N99" s="402"/>
      <c r="O99" s="402"/>
      <c r="P99" s="402"/>
      <c r="Q99" s="402"/>
      <c r="R99" s="402"/>
      <c r="S99" s="402"/>
      <c r="T99" s="402"/>
      <c r="U99" s="402"/>
      <c r="V99" s="402"/>
      <c r="W99" s="402"/>
      <c r="X99" s="402"/>
      <c r="Y99" s="402"/>
    </row>
    <row r="100" spans="1:25" ht="12.75" customHeight="1">
      <c r="A100" s="402"/>
      <c r="B100" s="402"/>
      <c r="C100" s="402"/>
      <c r="D100" s="402"/>
      <c r="E100" s="402"/>
      <c r="F100" s="402"/>
      <c r="G100" s="402"/>
      <c r="H100" s="402"/>
      <c r="I100" s="402"/>
      <c r="J100" s="402"/>
      <c r="K100" s="402"/>
      <c r="L100" s="402"/>
      <c r="M100" s="402"/>
      <c r="N100" s="402"/>
      <c r="O100" s="402"/>
      <c r="P100" s="402"/>
      <c r="Q100" s="402"/>
      <c r="R100" s="402"/>
      <c r="S100" s="402"/>
      <c r="T100" s="402"/>
      <c r="U100" s="402"/>
      <c r="V100" s="402"/>
      <c r="W100" s="402"/>
      <c r="X100" s="402"/>
      <c r="Y100" s="402"/>
    </row>
    <row r="101" spans="1:25" ht="12.75" customHeight="1">
      <c r="A101" s="402"/>
      <c r="B101" s="402"/>
      <c r="C101" s="402"/>
      <c r="D101" s="402"/>
      <c r="E101" s="402"/>
      <c r="F101" s="402"/>
      <c r="G101" s="402"/>
      <c r="H101" s="402"/>
      <c r="I101" s="402"/>
      <c r="J101" s="402"/>
      <c r="K101" s="402"/>
      <c r="L101" s="402"/>
      <c r="M101" s="402"/>
      <c r="N101" s="402"/>
      <c r="O101" s="402"/>
      <c r="P101" s="402"/>
      <c r="Q101" s="402"/>
      <c r="R101" s="402"/>
      <c r="S101" s="402"/>
      <c r="T101" s="402"/>
      <c r="U101" s="402"/>
      <c r="V101" s="402"/>
      <c r="W101" s="402"/>
      <c r="X101" s="402"/>
      <c r="Y101" s="402"/>
    </row>
    <row r="102" spans="1:25" ht="12.75" customHeight="1">
      <c r="A102" s="402"/>
      <c r="B102" s="402"/>
      <c r="C102" s="402"/>
      <c r="D102" s="402"/>
      <c r="E102" s="402"/>
      <c r="F102" s="402"/>
      <c r="G102" s="402"/>
      <c r="H102" s="402"/>
      <c r="I102" s="402"/>
      <c r="J102" s="402"/>
      <c r="K102" s="402"/>
      <c r="L102" s="402"/>
      <c r="M102" s="402"/>
      <c r="N102" s="402"/>
      <c r="O102" s="402"/>
      <c r="P102" s="402"/>
      <c r="Q102" s="402"/>
      <c r="R102" s="402"/>
      <c r="S102" s="402"/>
      <c r="T102" s="402"/>
      <c r="U102" s="402"/>
      <c r="V102" s="402"/>
      <c r="W102" s="402"/>
      <c r="X102" s="402"/>
      <c r="Y102" s="402"/>
    </row>
    <row r="103" spans="1:25" ht="12.75" customHeight="1">
      <c r="A103" s="402"/>
      <c r="B103" s="402"/>
      <c r="C103" s="402"/>
      <c r="D103" s="402"/>
      <c r="E103" s="402"/>
      <c r="F103" s="402"/>
      <c r="G103" s="402"/>
      <c r="H103" s="402"/>
      <c r="I103" s="402"/>
      <c r="J103" s="402"/>
      <c r="K103" s="402"/>
      <c r="L103" s="402"/>
      <c r="M103" s="402"/>
      <c r="N103" s="402"/>
      <c r="O103" s="402"/>
      <c r="P103" s="402"/>
      <c r="Q103" s="402"/>
      <c r="R103" s="402"/>
      <c r="S103" s="402"/>
      <c r="T103" s="402"/>
      <c r="U103" s="402"/>
      <c r="V103" s="402"/>
      <c r="W103" s="402"/>
      <c r="X103" s="402"/>
      <c r="Y103" s="402"/>
    </row>
    <row r="104" spans="1:25" ht="12.75" customHeight="1">
      <c r="A104" s="402"/>
      <c r="B104" s="402"/>
      <c r="C104" s="402"/>
      <c r="D104" s="402"/>
      <c r="E104" s="402"/>
      <c r="F104" s="402"/>
      <c r="G104" s="402"/>
      <c r="H104" s="402"/>
      <c r="I104" s="402"/>
      <c r="J104" s="402"/>
      <c r="K104" s="402"/>
      <c r="L104" s="402"/>
      <c r="M104" s="402"/>
      <c r="N104" s="402"/>
      <c r="O104" s="402"/>
      <c r="P104" s="402"/>
      <c r="Q104" s="402"/>
      <c r="R104" s="402"/>
      <c r="S104" s="402"/>
      <c r="T104" s="402"/>
      <c r="U104" s="402"/>
      <c r="V104" s="402"/>
      <c r="W104" s="402"/>
      <c r="X104" s="402"/>
      <c r="Y104" s="402"/>
    </row>
    <row r="105" spans="1:25" ht="12.75" customHeight="1">
      <c r="A105" s="402"/>
      <c r="B105" s="402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  <c r="T105" s="402"/>
      <c r="U105" s="402"/>
      <c r="V105" s="402"/>
      <c r="W105" s="402"/>
      <c r="X105" s="402"/>
      <c r="Y105" s="402"/>
    </row>
    <row r="106" spans="1:25" ht="12.75" customHeight="1">
      <c r="A106" s="402"/>
      <c r="B106" s="402"/>
      <c r="C106" s="402"/>
      <c r="D106" s="402"/>
      <c r="E106" s="402"/>
      <c r="F106" s="402"/>
      <c r="G106" s="402"/>
      <c r="H106" s="402"/>
      <c r="I106" s="402"/>
      <c r="J106" s="402"/>
      <c r="K106" s="402"/>
      <c r="L106" s="402"/>
      <c r="M106" s="402"/>
      <c r="N106" s="402"/>
      <c r="O106" s="402"/>
      <c r="P106" s="402"/>
      <c r="Q106" s="402"/>
      <c r="R106" s="402"/>
      <c r="S106" s="402"/>
      <c r="T106" s="402"/>
      <c r="U106" s="402"/>
      <c r="V106" s="402"/>
      <c r="W106" s="402"/>
      <c r="X106" s="402"/>
      <c r="Y106" s="402"/>
    </row>
    <row r="107" spans="1:25" ht="12.75" customHeight="1">
      <c r="A107" s="402"/>
      <c r="B107" s="402"/>
      <c r="C107" s="402"/>
      <c r="D107" s="402"/>
      <c r="E107" s="402"/>
      <c r="F107" s="402"/>
      <c r="G107" s="402"/>
      <c r="H107" s="402"/>
      <c r="I107" s="402"/>
      <c r="J107" s="402"/>
      <c r="K107" s="402"/>
      <c r="L107" s="402"/>
      <c r="M107" s="402"/>
      <c r="N107" s="402"/>
      <c r="O107" s="402"/>
      <c r="P107" s="402"/>
      <c r="Q107" s="402"/>
      <c r="R107" s="402"/>
      <c r="S107" s="402"/>
      <c r="T107" s="402"/>
      <c r="U107" s="402"/>
      <c r="V107" s="402"/>
      <c r="W107" s="402"/>
      <c r="X107" s="402"/>
      <c r="Y107" s="402"/>
    </row>
    <row r="108" spans="1:25" ht="12.75" customHeight="1">
      <c r="A108" s="402"/>
      <c r="B108" s="402"/>
      <c r="C108" s="402"/>
      <c r="D108" s="402"/>
      <c r="E108" s="402"/>
      <c r="F108" s="402"/>
      <c r="G108" s="402"/>
      <c r="H108" s="402"/>
      <c r="I108" s="402"/>
      <c r="J108" s="402"/>
      <c r="K108" s="402"/>
      <c r="L108" s="402"/>
      <c r="M108" s="402"/>
      <c r="N108" s="402"/>
      <c r="O108" s="402"/>
      <c r="P108" s="402"/>
      <c r="Q108" s="402"/>
      <c r="R108" s="402"/>
      <c r="S108" s="402"/>
      <c r="T108" s="402"/>
      <c r="U108" s="402"/>
      <c r="V108" s="402"/>
      <c r="W108" s="402"/>
      <c r="X108" s="402"/>
      <c r="Y108" s="402"/>
    </row>
    <row r="109" spans="1:25" ht="12.75" customHeight="1">
      <c r="A109" s="402"/>
      <c r="B109" s="402"/>
      <c r="C109" s="402"/>
      <c r="D109" s="402"/>
      <c r="E109" s="402"/>
      <c r="F109" s="402"/>
      <c r="G109" s="402"/>
      <c r="H109" s="402"/>
      <c r="I109" s="402"/>
      <c r="J109" s="402"/>
      <c r="K109" s="402"/>
      <c r="L109" s="402"/>
      <c r="M109" s="402"/>
      <c r="N109" s="402"/>
      <c r="O109" s="402"/>
      <c r="P109" s="402"/>
      <c r="Q109" s="402"/>
      <c r="R109" s="402"/>
      <c r="S109" s="402"/>
      <c r="T109" s="402"/>
      <c r="U109" s="402"/>
      <c r="V109" s="402"/>
      <c r="W109" s="402"/>
      <c r="X109" s="402"/>
      <c r="Y109" s="402"/>
    </row>
    <row r="110" spans="1:25" ht="12.75" customHeight="1">
      <c r="A110" s="402"/>
      <c r="B110" s="402"/>
      <c r="C110" s="402"/>
      <c r="D110" s="402"/>
      <c r="E110" s="402"/>
      <c r="F110" s="402"/>
      <c r="G110" s="402"/>
      <c r="H110" s="402"/>
      <c r="I110" s="402"/>
      <c r="J110" s="402"/>
      <c r="K110" s="402"/>
      <c r="L110" s="402"/>
      <c r="M110" s="402"/>
      <c r="N110" s="402"/>
      <c r="O110" s="402"/>
      <c r="P110" s="402"/>
      <c r="Q110" s="402"/>
      <c r="R110" s="402"/>
      <c r="S110" s="402"/>
      <c r="T110" s="402"/>
      <c r="U110" s="402"/>
      <c r="V110" s="402"/>
      <c r="W110" s="402"/>
      <c r="X110" s="402"/>
      <c r="Y110" s="402"/>
    </row>
    <row r="111" spans="1:25" ht="12.75" customHeight="1">
      <c r="A111" s="402"/>
      <c r="B111" s="402"/>
      <c r="C111" s="402"/>
      <c r="D111" s="402"/>
      <c r="E111" s="402"/>
      <c r="F111" s="402"/>
      <c r="G111" s="402"/>
      <c r="H111" s="402"/>
      <c r="I111" s="402"/>
      <c r="J111" s="402"/>
      <c r="K111" s="402"/>
      <c r="L111" s="402"/>
      <c r="M111" s="402"/>
      <c r="N111" s="402"/>
      <c r="O111" s="402"/>
      <c r="P111" s="402"/>
      <c r="Q111" s="402"/>
      <c r="R111" s="402"/>
      <c r="S111" s="402"/>
      <c r="T111" s="402"/>
      <c r="U111" s="402"/>
      <c r="V111" s="402"/>
      <c r="W111" s="402"/>
      <c r="X111" s="402"/>
      <c r="Y111" s="402"/>
    </row>
    <row r="112" spans="1:25" ht="12.75" customHeight="1">
      <c r="A112" s="402"/>
      <c r="B112" s="402"/>
      <c r="C112" s="402"/>
      <c r="D112" s="402"/>
      <c r="E112" s="402"/>
      <c r="F112" s="402"/>
      <c r="G112" s="402"/>
      <c r="H112" s="402"/>
      <c r="I112" s="402"/>
      <c r="J112" s="402"/>
      <c r="K112" s="402"/>
      <c r="L112" s="402"/>
      <c r="M112" s="402"/>
      <c r="N112" s="402"/>
      <c r="O112" s="402"/>
      <c r="P112" s="402"/>
      <c r="Q112" s="402"/>
      <c r="R112" s="402"/>
      <c r="S112" s="402"/>
      <c r="T112" s="402"/>
      <c r="U112" s="402"/>
      <c r="V112" s="402"/>
      <c r="W112" s="402"/>
      <c r="X112" s="402"/>
      <c r="Y112" s="402"/>
    </row>
    <row r="113" spans="1:25" ht="12.75" customHeight="1">
      <c r="A113" s="402"/>
      <c r="B113" s="402"/>
      <c r="C113" s="402"/>
      <c r="D113" s="402"/>
      <c r="E113" s="402"/>
      <c r="F113" s="402"/>
      <c r="G113" s="402"/>
      <c r="H113" s="402"/>
      <c r="I113" s="402"/>
      <c r="J113" s="402"/>
      <c r="K113" s="402"/>
      <c r="L113" s="402"/>
      <c r="M113" s="402"/>
      <c r="N113" s="402"/>
      <c r="O113" s="402"/>
      <c r="P113" s="402"/>
      <c r="Q113" s="402"/>
      <c r="R113" s="402"/>
      <c r="S113" s="402"/>
      <c r="T113" s="402"/>
      <c r="U113" s="402"/>
      <c r="V113" s="402"/>
      <c r="W113" s="402"/>
      <c r="X113" s="402"/>
      <c r="Y113" s="402"/>
    </row>
    <row r="114" spans="1:25" ht="12.75" customHeight="1">
      <c r="A114" s="402"/>
      <c r="B114" s="402"/>
      <c r="C114" s="402"/>
      <c r="D114" s="402"/>
      <c r="E114" s="402"/>
      <c r="F114" s="402"/>
      <c r="G114" s="402"/>
      <c r="H114" s="402"/>
      <c r="I114" s="402"/>
      <c r="J114" s="402"/>
      <c r="K114" s="402"/>
      <c r="L114" s="402"/>
      <c r="M114" s="402"/>
      <c r="N114" s="402"/>
      <c r="O114" s="402"/>
      <c r="P114" s="402"/>
      <c r="Q114" s="402"/>
      <c r="R114" s="402"/>
      <c r="S114" s="402"/>
      <c r="T114" s="402"/>
      <c r="U114" s="402"/>
      <c r="V114" s="402"/>
      <c r="W114" s="402"/>
      <c r="X114" s="402"/>
      <c r="Y114" s="402"/>
    </row>
    <row r="115" spans="1:25" ht="12.75" customHeight="1">
      <c r="A115" s="402"/>
      <c r="B115" s="402"/>
      <c r="C115" s="402"/>
      <c r="D115" s="402"/>
      <c r="E115" s="402"/>
      <c r="F115" s="402"/>
      <c r="G115" s="402"/>
      <c r="H115" s="402"/>
      <c r="I115" s="402"/>
      <c r="J115" s="402"/>
      <c r="K115" s="402"/>
      <c r="L115" s="402"/>
      <c r="M115" s="402"/>
      <c r="N115" s="402"/>
      <c r="O115" s="402"/>
      <c r="P115" s="402"/>
      <c r="Q115" s="402"/>
      <c r="R115" s="402"/>
      <c r="S115" s="402"/>
      <c r="T115" s="402"/>
      <c r="U115" s="402"/>
      <c r="V115" s="402"/>
      <c r="W115" s="402"/>
      <c r="X115" s="402"/>
      <c r="Y115" s="402"/>
    </row>
    <row r="116" spans="1:25" ht="12.75" customHeight="1">
      <c r="A116" s="402"/>
      <c r="B116" s="402"/>
      <c r="C116" s="402"/>
      <c r="D116" s="402"/>
      <c r="E116" s="402"/>
      <c r="F116" s="402"/>
      <c r="G116" s="402"/>
      <c r="H116" s="402"/>
      <c r="I116" s="402"/>
      <c r="J116" s="402"/>
      <c r="K116" s="402"/>
      <c r="L116" s="402"/>
      <c r="M116" s="402"/>
      <c r="N116" s="402"/>
      <c r="O116" s="402"/>
      <c r="P116" s="402"/>
      <c r="Q116" s="402"/>
      <c r="R116" s="402"/>
      <c r="S116" s="402"/>
      <c r="T116" s="402"/>
      <c r="U116" s="402"/>
      <c r="V116" s="402"/>
      <c r="W116" s="402"/>
      <c r="X116" s="402"/>
      <c r="Y116" s="402"/>
    </row>
    <row r="117" spans="1:25" ht="12.75" customHeight="1">
      <c r="A117" s="402"/>
      <c r="B117" s="402"/>
      <c r="C117" s="402"/>
      <c r="D117" s="402"/>
      <c r="E117" s="402"/>
      <c r="F117" s="402"/>
      <c r="G117" s="402"/>
      <c r="H117" s="402"/>
      <c r="I117" s="402"/>
      <c r="J117" s="402"/>
      <c r="K117" s="402"/>
      <c r="L117" s="402"/>
      <c r="M117" s="402"/>
      <c r="N117" s="402"/>
      <c r="O117" s="402"/>
      <c r="P117" s="402"/>
      <c r="Q117" s="402"/>
      <c r="R117" s="402"/>
      <c r="S117" s="402"/>
      <c r="T117" s="402"/>
      <c r="U117" s="402"/>
      <c r="V117" s="402"/>
      <c r="W117" s="402"/>
      <c r="X117" s="402"/>
      <c r="Y117" s="402"/>
    </row>
    <row r="118" spans="1:25" ht="12.75" customHeight="1">
      <c r="A118" s="402"/>
      <c r="B118" s="402"/>
      <c r="C118" s="402"/>
      <c r="D118" s="402"/>
      <c r="E118" s="402"/>
      <c r="F118" s="402"/>
      <c r="G118" s="402"/>
      <c r="H118" s="402"/>
      <c r="I118" s="402"/>
      <c r="J118" s="402"/>
      <c r="K118" s="402"/>
      <c r="L118" s="402"/>
      <c r="M118" s="402"/>
      <c r="N118" s="402"/>
      <c r="O118" s="402"/>
      <c r="P118" s="402"/>
      <c r="Q118" s="402"/>
      <c r="R118" s="402"/>
      <c r="S118" s="402"/>
      <c r="T118" s="402"/>
      <c r="U118" s="402"/>
      <c r="V118" s="402"/>
      <c r="W118" s="402"/>
      <c r="X118" s="402"/>
      <c r="Y118" s="402"/>
    </row>
    <row r="119" spans="1:25" ht="12.75" customHeight="1">
      <c r="A119" s="402"/>
      <c r="B119" s="402"/>
      <c r="C119" s="402"/>
      <c r="D119" s="402"/>
      <c r="E119" s="402"/>
      <c r="F119" s="402"/>
      <c r="G119" s="402"/>
      <c r="H119" s="402"/>
      <c r="I119" s="402"/>
      <c r="J119" s="402"/>
      <c r="K119" s="402"/>
      <c r="L119" s="402"/>
      <c r="M119" s="402"/>
      <c r="N119" s="402"/>
      <c r="O119" s="402"/>
      <c r="P119" s="402"/>
      <c r="Q119" s="402"/>
      <c r="R119" s="402"/>
      <c r="S119" s="402"/>
      <c r="T119" s="402"/>
      <c r="U119" s="402"/>
      <c r="V119" s="402"/>
      <c r="W119" s="402"/>
      <c r="X119" s="402"/>
      <c r="Y119" s="402"/>
    </row>
    <row r="120" spans="1:25" ht="12.75" customHeight="1">
      <c r="A120" s="402"/>
      <c r="B120" s="402"/>
      <c r="C120" s="402"/>
      <c r="D120" s="402"/>
      <c r="E120" s="402"/>
      <c r="F120" s="402"/>
      <c r="G120" s="402"/>
      <c r="H120" s="402"/>
      <c r="I120" s="402"/>
      <c r="J120" s="402"/>
      <c r="K120" s="402"/>
      <c r="L120" s="402"/>
      <c r="M120" s="402"/>
      <c r="N120" s="402"/>
      <c r="O120" s="402"/>
      <c r="P120" s="402"/>
      <c r="Q120" s="402"/>
      <c r="R120" s="402"/>
      <c r="S120" s="402"/>
      <c r="T120" s="402"/>
      <c r="U120" s="402"/>
      <c r="V120" s="402"/>
      <c r="W120" s="402"/>
      <c r="X120" s="402"/>
      <c r="Y120" s="402"/>
    </row>
    <row r="121" spans="1:25" ht="12.75" customHeight="1">
      <c r="A121" s="402"/>
      <c r="B121" s="402"/>
      <c r="C121" s="402"/>
      <c r="D121" s="402"/>
      <c r="E121" s="402"/>
      <c r="F121" s="402"/>
      <c r="G121" s="402"/>
      <c r="H121" s="402"/>
      <c r="I121" s="402"/>
      <c r="J121" s="402"/>
      <c r="K121" s="402"/>
      <c r="L121" s="402"/>
      <c r="M121" s="402"/>
      <c r="N121" s="402"/>
      <c r="O121" s="402"/>
      <c r="P121" s="402"/>
      <c r="Q121" s="402"/>
      <c r="R121" s="402"/>
      <c r="S121" s="402"/>
      <c r="T121" s="402"/>
      <c r="U121" s="402"/>
      <c r="V121" s="402"/>
      <c r="W121" s="402"/>
      <c r="X121" s="402"/>
      <c r="Y121" s="402"/>
    </row>
    <row r="122" spans="1:25" ht="12.75" customHeight="1">
      <c r="A122" s="402"/>
      <c r="B122" s="402"/>
      <c r="C122" s="402"/>
      <c r="D122" s="402"/>
      <c r="E122" s="402"/>
      <c r="F122" s="402"/>
      <c r="G122" s="402"/>
      <c r="H122" s="402"/>
      <c r="I122" s="402"/>
      <c r="J122" s="402"/>
      <c r="K122" s="402"/>
      <c r="L122" s="402"/>
      <c r="M122" s="402"/>
      <c r="N122" s="402"/>
      <c r="O122" s="402"/>
      <c r="P122" s="402"/>
      <c r="Q122" s="402"/>
      <c r="R122" s="402"/>
      <c r="S122" s="402"/>
      <c r="T122" s="402"/>
      <c r="U122" s="402"/>
      <c r="V122" s="402"/>
      <c r="W122" s="402"/>
      <c r="X122" s="402"/>
      <c r="Y122" s="402"/>
    </row>
    <row r="123" spans="1:25" ht="12.75" customHeight="1">
      <c r="A123" s="402"/>
      <c r="B123" s="402"/>
      <c r="C123" s="402"/>
      <c r="D123" s="402"/>
      <c r="E123" s="402"/>
      <c r="F123" s="402"/>
      <c r="G123" s="402"/>
      <c r="H123" s="402"/>
      <c r="I123" s="402"/>
      <c r="J123" s="402"/>
      <c r="K123" s="402"/>
      <c r="L123" s="402"/>
      <c r="M123" s="402"/>
      <c r="N123" s="402"/>
      <c r="O123" s="402"/>
      <c r="P123" s="402"/>
      <c r="Q123" s="402"/>
      <c r="R123" s="402"/>
      <c r="S123" s="402"/>
      <c r="T123" s="402"/>
      <c r="U123" s="402"/>
      <c r="V123" s="402"/>
      <c r="W123" s="402"/>
      <c r="X123" s="402"/>
      <c r="Y123" s="402"/>
    </row>
    <row r="124" spans="1:25" ht="12.75" customHeight="1">
      <c r="A124" s="402"/>
      <c r="B124" s="402"/>
      <c r="C124" s="402"/>
      <c r="D124" s="402"/>
      <c r="E124" s="402"/>
      <c r="F124" s="402"/>
      <c r="G124" s="402"/>
      <c r="H124" s="402"/>
      <c r="I124" s="402"/>
      <c r="J124" s="402"/>
      <c r="K124" s="402"/>
      <c r="L124" s="402"/>
      <c r="M124" s="402"/>
      <c r="N124" s="402"/>
      <c r="O124" s="402"/>
      <c r="P124" s="402"/>
      <c r="Q124" s="402"/>
      <c r="R124" s="402"/>
      <c r="S124" s="402"/>
      <c r="T124" s="402"/>
      <c r="U124" s="402"/>
      <c r="V124" s="402"/>
      <c r="W124" s="402"/>
      <c r="X124" s="402"/>
      <c r="Y124" s="402"/>
    </row>
    <row r="125" spans="1:25" ht="12.75" customHeight="1">
      <c r="A125" s="402"/>
      <c r="B125" s="402"/>
      <c r="C125" s="402"/>
      <c r="D125" s="402"/>
      <c r="E125" s="402"/>
      <c r="F125" s="402"/>
      <c r="G125" s="402"/>
      <c r="H125" s="402"/>
      <c r="I125" s="402"/>
      <c r="J125" s="402"/>
      <c r="K125" s="402"/>
      <c r="L125" s="402"/>
      <c r="M125" s="402"/>
      <c r="N125" s="402"/>
      <c r="O125" s="402"/>
      <c r="P125" s="402"/>
      <c r="Q125" s="402"/>
      <c r="R125" s="402"/>
      <c r="S125" s="402"/>
      <c r="T125" s="402"/>
      <c r="U125" s="402"/>
      <c r="V125" s="402"/>
      <c r="W125" s="402"/>
      <c r="X125" s="402"/>
      <c r="Y125" s="402"/>
    </row>
    <row r="126" spans="1:25" ht="12.75" customHeight="1">
      <c r="A126" s="402"/>
      <c r="B126" s="402"/>
      <c r="C126" s="402"/>
      <c r="D126" s="402"/>
      <c r="E126" s="402"/>
      <c r="F126" s="402"/>
      <c r="G126" s="402"/>
      <c r="H126" s="402"/>
      <c r="I126" s="402"/>
      <c r="J126" s="402"/>
      <c r="K126" s="402"/>
      <c r="L126" s="402"/>
      <c r="M126" s="402"/>
      <c r="N126" s="402"/>
      <c r="O126" s="402"/>
      <c r="P126" s="402"/>
      <c r="Q126" s="402"/>
      <c r="R126" s="402"/>
      <c r="S126" s="402"/>
      <c r="T126" s="402"/>
      <c r="U126" s="402"/>
      <c r="V126" s="402"/>
      <c r="W126" s="402"/>
      <c r="X126" s="402"/>
      <c r="Y126" s="402"/>
    </row>
    <row r="127" spans="1:25" ht="12.75" customHeight="1">
      <c r="A127" s="402"/>
      <c r="B127" s="402"/>
      <c r="C127" s="402"/>
      <c r="D127" s="402"/>
      <c r="E127" s="402"/>
      <c r="F127" s="402"/>
      <c r="G127" s="402"/>
      <c r="H127" s="402"/>
      <c r="I127" s="402"/>
      <c r="J127" s="402"/>
      <c r="K127" s="402"/>
      <c r="L127" s="402"/>
      <c r="M127" s="402"/>
      <c r="N127" s="402"/>
      <c r="O127" s="402"/>
      <c r="P127" s="402"/>
      <c r="Q127" s="402"/>
      <c r="R127" s="402"/>
      <c r="S127" s="402"/>
      <c r="T127" s="402"/>
      <c r="U127" s="402"/>
      <c r="V127" s="402"/>
      <c r="W127" s="402"/>
      <c r="X127" s="402"/>
      <c r="Y127" s="402"/>
    </row>
    <row r="128" spans="1:25" ht="12.75" customHeight="1">
      <c r="A128" s="402"/>
      <c r="B128" s="402"/>
      <c r="C128" s="402"/>
      <c r="D128" s="402"/>
      <c r="E128" s="402"/>
      <c r="F128" s="402"/>
      <c r="G128" s="402"/>
      <c r="H128" s="402"/>
      <c r="I128" s="402"/>
      <c r="J128" s="402"/>
      <c r="K128" s="402"/>
      <c r="L128" s="402"/>
      <c r="M128" s="402"/>
      <c r="N128" s="402"/>
      <c r="O128" s="402"/>
      <c r="P128" s="402"/>
      <c r="Q128" s="402"/>
      <c r="R128" s="402"/>
      <c r="S128" s="402"/>
      <c r="T128" s="402"/>
      <c r="U128" s="402"/>
      <c r="V128" s="402"/>
      <c r="W128" s="402"/>
      <c r="X128" s="402"/>
      <c r="Y128" s="402"/>
    </row>
    <row r="129" spans="1:25" ht="12.75" customHeight="1">
      <c r="A129" s="402"/>
      <c r="B129" s="402"/>
      <c r="C129" s="402"/>
      <c r="D129" s="402"/>
      <c r="E129" s="402"/>
      <c r="F129" s="402"/>
      <c r="G129" s="402"/>
      <c r="H129" s="402"/>
      <c r="I129" s="402"/>
      <c r="J129" s="402"/>
      <c r="K129" s="402"/>
      <c r="L129" s="402"/>
      <c r="M129" s="402"/>
      <c r="N129" s="402"/>
      <c r="O129" s="402"/>
      <c r="P129" s="402"/>
      <c r="Q129" s="402"/>
      <c r="R129" s="402"/>
      <c r="S129" s="402"/>
      <c r="T129" s="402"/>
      <c r="U129" s="402"/>
      <c r="V129" s="402"/>
      <c r="W129" s="402"/>
      <c r="X129" s="402"/>
      <c r="Y129" s="402"/>
    </row>
    <row r="130" spans="1:25" ht="12.75" customHeight="1">
      <c r="A130" s="402"/>
      <c r="B130" s="402"/>
      <c r="C130" s="402"/>
      <c r="D130" s="402"/>
      <c r="E130" s="402"/>
      <c r="F130" s="402"/>
      <c r="G130" s="402"/>
      <c r="H130" s="402"/>
      <c r="I130" s="402"/>
      <c r="J130" s="402"/>
      <c r="K130" s="402"/>
      <c r="L130" s="402"/>
      <c r="M130" s="402"/>
      <c r="N130" s="402"/>
      <c r="O130" s="402"/>
      <c r="P130" s="402"/>
      <c r="Q130" s="402"/>
      <c r="R130" s="402"/>
      <c r="S130" s="402"/>
      <c r="T130" s="402"/>
      <c r="U130" s="402"/>
      <c r="V130" s="402"/>
      <c r="W130" s="402"/>
      <c r="X130" s="402"/>
      <c r="Y130" s="402"/>
    </row>
    <row r="131" spans="1:25" ht="12.75" customHeight="1">
      <c r="A131" s="402"/>
      <c r="B131" s="402"/>
      <c r="C131" s="402"/>
      <c r="D131" s="402"/>
      <c r="E131" s="402"/>
      <c r="F131" s="402"/>
      <c r="G131" s="402"/>
      <c r="H131" s="402"/>
      <c r="I131" s="402"/>
      <c r="J131" s="402"/>
      <c r="K131" s="402"/>
      <c r="L131" s="402"/>
      <c r="M131" s="402"/>
      <c r="N131" s="402"/>
      <c r="O131" s="402"/>
      <c r="P131" s="402"/>
      <c r="Q131" s="402"/>
      <c r="R131" s="402"/>
      <c r="S131" s="402"/>
      <c r="T131" s="402"/>
      <c r="U131" s="402"/>
      <c r="V131" s="402"/>
      <c r="W131" s="402"/>
      <c r="X131" s="402"/>
      <c r="Y131" s="402"/>
    </row>
    <row r="132" spans="1:25" ht="12.75" customHeight="1">
      <c r="A132" s="402"/>
      <c r="B132" s="402"/>
      <c r="C132" s="402"/>
      <c r="D132" s="402"/>
      <c r="E132" s="402"/>
      <c r="F132" s="402"/>
      <c r="G132" s="402"/>
      <c r="H132" s="402"/>
      <c r="I132" s="402"/>
      <c r="J132" s="402"/>
      <c r="K132" s="402"/>
      <c r="L132" s="402"/>
      <c r="M132" s="402"/>
      <c r="N132" s="402"/>
      <c r="O132" s="402"/>
      <c r="P132" s="402"/>
      <c r="Q132" s="402"/>
      <c r="R132" s="402"/>
      <c r="S132" s="402"/>
      <c r="T132" s="402"/>
      <c r="U132" s="402"/>
      <c r="V132" s="402"/>
      <c r="W132" s="402"/>
      <c r="X132" s="402"/>
      <c r="Y132" s="402"/>
    </row>
    <row r="133" spans="1:25" ht="12.75" customHeight="1">
      <c r="A133" s="402"/>
      <c r="B133" s="402"/>
      <c r="C133" s="402"/>
      <c r="D133" s="402"/>
      <c r="E133" s="402"/>
      <c r="F133" s="402"/>
      <c r="G133" s="402"/>
      <c r="H133" s="402"/>
      <c r="I133" s="402"/>
      <c r="J133" s="402"/>
      <c r="K133" s="402"/>
      <c r="L133" s="402"/>
      <c r="M133" s="402"/>
      <c r="N133" s="402"/>
      <c r="O133" s="402"/>
      <c r="P133" s="402"/>
      <c r="Q133" s="402"/>
      <c r="R133" s="402"/>
      <c r="S133" s="402"/>
      <c r="T133" s="402"/>
      <c r="U133" s="402"/>
      <c r="V133" s="402"/>
      <c r="W133" s="402"/>
      <c r="X133" s="402"/>
      <c r="Y133" s="402"/>
    </row>
    <row r="134" spans="1:25" ht="12.75" customHeight="1">
      <c r="A134" s="402"/>
      <c r="B134" s="402"/>
      <c r="C134" s="402"/>
      <c r="D134" s="402"/>
      <c r="E134" s="402"/>
      <c r="F134" s="402"/>
      <c r="G134" s="402"/>
      <c r="H134" s="402"/>
      <c r="I134" s="402"/>
      <c r="J134" s="402"/>
      <c r="K134" s="402"/>
      <c r="L134" s="402"/>
      <c r="M134" s="402"/>
      <c r="N134" s="402"/>
      <c r="O134" s="402"/>
      <c r="P134" s="402"/>
      <c r="Q134" s="402"/>
      <c r="R134" s="402"/>
      <c r="S134" s="402"/>
      <c r="T134" s="402"/>
      <c r="U134" s="402"/>
      <c r="V134" s="402"/>
      <c r="W134" s="402"/>
      <c r="X134" s="402"/>
      <c r="Y134" s="402"/>
    </row>
    <row r="135" spans="1:25" ht="12.75" customHeight="1">
      <c r="A135" s="402"/>
      <c r="B135" s="402"/>
      <c r="C135" s="402"/>
      <c r="D135" s="402"/>
      <c r="E135" s="402"/>
      <c r="F135" s="402"/>
      <c r="G135" s="402"/>
      <c r="H135" s="402"/>
      <c r="I135" s="402"/>
      <c r="J135" s="402"/>
      <c r="K135" s="402"/>
      <c r="L135" s="402"/>
      <c r="M135" s="402"/>
      <c r="N135" s="402"/>
      <c r="O135" s="402"/>
      <c r="P135" s="402"/>
      <c r="Q135" s="402"/>
      <c r="R135" s="402"/>
      <c r="S135" s="402"/>
      <c r="T135" s="402"/>
      <c r="U135" s="402"/>
      <c r="V135" s="402"/>
      <c r="W135" s="402"/>
      <c r="X135" s="402"/>
      <c r="Y135" s="402"/>
    </row>
    <row r="136" spans="1:25" ht="12.75" customHeight="1">
      <c r="A136" s="402"/>
      <c r="B136" s="402"/>
      <c r="C136" s="402"/>
      <c r="D136" s="402"/>
      <c r="E136" s="402"/>
      <c r="F136" s="402"/>
      <c r="G136" s="402"/>
      <c r="H136" s="402"/>
      <c r="I136" s="402"/>
      <c r="J136" s="402"/>
      <c r="K136" s="402"/>
      <c r="L136" s="402"/>
      <c r="M136" s="402"/>
      <c r="N136" s="402"/>
      <c r="O136" s="402"/>
      <c r="P136" s="402"/>
      <c r="Q136" s="402"/>
      <c r="R136" s="402"/>
      <c r="S136" s="402"/>
      <c r="T136" s="402"/>
      <c r="U136" s="402"/>
      <c r="V136" s="402"/>
      <c r="W136" s="402"/>
      <c r="X136" s="402"/>
      <c r="Y136" s="402"/>
    </row>
    <row r="137" spans="1:25" ht="12.75" customHeight="1">
      <c r="A137" s="402"/>
      <c r="B137" s="402"/>
      <c r="C137" s="402"/>
      <c r="D137" s="402"/>
      <c r="E137" s="402"/>
      <c r="F137" s="402"/>
      <c r="G137" s="402"/>
      <c r="H137" s="402"/>
      <c r="I137" s="402"/>
      <c r="J137" s="402"/>
      <c r="K137" s="402"/>
      <c r="L137" s="402"/>
      <c r="M137" s="402"/>
      <c r="N137" s="402"/>
      <c r="O137" s="402"/>
      <c r="P137" s="402"/>
      <c r="Q137" s="402"/>
      <c r="R137" s="402"/>
      <c r="S137" s="402"/>
      <c r="T137" s="402"/>
      <c r="U137" s="402"/>
      <c r="V137" s="402"/>
      <c r="W137" s="402"/>
      <c r="X137" s="402"/>
      <c r="Y137" s="402"/>
    </row>
    <row r="138" spans="1:25" ht="12.75" customHeight="1">
      <c r="A138" s="402"/>
      <c r="B138" s="402"/>
      <c r="C138" s="402"/>
      <c r="D138" s="402"/>
      <c r="E138" s="402"/>
      <c r="F138" s="402"/>
      <c r="G138" s="402"/>
      <c r="H138" s="402"/>
      <c r="I138" s="402"/>
      <c r="J138" s="402"/>
      <c r="K138" s="402"/>
      <c r="L138" s="402"/>
      <c r="M138" s="402"/>
      <c r="N138" s="402"/>
      <c r="O138" s="402"/>
      <c r="P138" s="402"/>
      <c r="Q138" s="402"/>
      <c r="R138" s="402"/>
      <c r="S138" s="402"/>
      <c r="T138" s="402"/>
      <c r="U138" s="402"/>
      <c r="V138" s="402"/>
      <c r="W138" s="402"/>
      <c r="X138" s="402"/>
      <c r="Y138" s="402"/>
    </row>
    <row r="139" spans="1:25" ht="12.75" customHeight="1">
      <c r="A139" s="402"/>
      <c r="B139" s="402"/>
      <c r="C139" s="402"/>
      <c r="D139" s="402"/>
      <c r="E139" s="402"/>
      <c r="F139" s="402"/>
      <c r="G139" s="402"/>
      <c r="H139" s="402"/>
      <c r="I139" s="402"/>
      <c r="J139" s="402"/>
      <c r="K139" s="402"/>
      <c r="L139" s="402"/>
      <c r="M139" s="402"/>
      <c r="N139" s="402"/>
      <c r="O139" s="402"/>
      <c r="P139" s="402"/>
      <c r="Q139" s="402"/>
      <c r="R139" s="402"/>
      <c r="S139" s="402"/>
      <c r="T139" s="402"/>
      <c r="U139" s="402"/>
      <c r="V139" s="402"/>
      <c r="W139" s="402"/>
      <c r="X139" s="402"/>
      <c r="Y139" s="402"/>
    </row>
    <row r="140" spans="1:25" ht="12.75" customHeight="1">
      <c r="A140" s="402"/>
      <c r="B140" s="402"/>
      <c r="C140" s="402"/>
      <c r="D140" s="402"/>
      <c r="E140" s="402"/>
      <c r="F140" s="402"/>
      <c r="G140" s="402"/>
      <c r="H140" s="402"/>
      <c r="I140" s="402"/>
      <c r="J140" s="402"/>
      <c r="K140" s="402"/>
      <c r="L140" s="402"/>
      <c r="M140" s="402"/>
      <c r="N140" s="402"/>
      <c r="O140" s="402"/>
      <c r="P140" s="402"/>
      <c r="Q140" s="402"/>
      <c r="R140" s="402"/>
      <c r="S140" s="402"/>
      <c r="T140" s="402"/>
      <c r="U140" s="402"/>
      <c r="V140" s="402"/>
      <c r="W140" s="402"/>
      <c r="X140" s="402"/>
      <c r="Y140" s="402"/>
    </row>
    <row r="141" spans="1:25" ht="12.75" customHeight="1">
      <c r="A141" s="402"/>
      <c r="B141" s="402"/>
      <c r="C141" s="402"/>
      <c r="D141" s="402"/>
      <c r="E141" s="402"/>
      <c r="F141" s="402"/>
      <c r="G141" s="402"/>
      <c r="H141" s="402"/>
      <c r="I141" s="402"/>
      <c r="J141" s="402"/>
      <c r="K141" s="402"/>
      <c r="L141" s="402"/>
      <c r="M141" s="402"/>
      <c r="N141" s="402"/>
      <c r="O141" s="402"/>
      <c r="P141" s="402"/>
      <c r="Q141" s="402"/>
      <c r="R141" s="402"/>
      <c r="S141" s="402"/>
      <c r="T141" s="402"/>
      <c r="U141" s="402"/>
      <c r="V141" s="402"/>
      <c r="W141" s="402"/>
      <c r="X141" s="402"/>
      <c r="Y141" s="402"/>
    </row>
    <row r="142" spans="1:25" ht="12.75" customHeight="1">
      <c r="A142" s="402"/>
      <c r="B142" s="402"/>
      <c r="C142" s="402"/>
      <c r="D142" s="402"/>
      <c r="E142" s="402"/>
      <c r="F142" s="402"/>
      <c r="G142" s="402"/>
      <c r="H142" s="402"/>
      <c r="I142" s="402"/>
      <c r="J142" s="402"/>
      <c r="K142" s="402"/>
      <c r="L142" s="402"/>
      <c r="M142" s="402"/>
      <c r="N142" s="402"/>
      <c r="O142" s="402"/>
      <c r="P142" s="402"/>
      <c r="Q142" s="402"/>
      <c r="R142" s="402"/>
      <c r="S142" s="402"/>
      <c r="T142" s="402"/>
      <c r="U142" s="402"/>
      <c r="V142" s="402"/>
      <c r="W142" s="402"/>
      <c r="X142" s="402"/>
      <c r="Y142" s="402"/>
    </row>
    <row r="143" spans="1:25" ht="12.75" customHeight="1">
      <c r="A143" s="402"/>
      <c r="B143" s="402"/>
      <c r="C143" s="402"/>
      <c r="D143" s="402"/>
      <c r="E143" s="402"/>
      <c r="F143" s="402"/>
      <c r="G143" s="402"/>
      <c r="H143" s="402"/>
      <c r="I143" s="402"/>
      <c r="J143" s="402"/>
      <c r="K143" s="402"/>
      <c r="L143" s="402"/>
      <c r="M143" s="402"/>
      <c r="N143" s="402"/>
      <c r="O143" s="402"/>
      <c r="P143" s="402"/>
      <c r="Q143" s="402"/>
      <c r="R143" s="402"/>
      <c r="S143" s="402"/>
      <c r="T143" s="402"/>
      <c r="U143" s="402"/>
      <c r="V143" s="402"/>
      <c r="W143" s="402"/>
      <c r="X143" s="402"/>
      <c r="Y143" s="402"/>
    </row>
    <row r="144" spans="1:25" ht="12.75" customHeight="1">
      <c r="A144" s="402"/>
      <c r="B144" s="402"/>
      <c r="C144" s="402"/>
      <c r="D144" s="402"/>
      <c r="E144" s="402"/>
      <c r="F144" s="402"/>
      <c r="G144" s="402"/>
      <c r="H144" s="402"/>
      <c r="I144" s="402"/>
      <c r="J144" s="402"/>
      <c r="K144" s="402"/>
      <c r="L144" s="402"/>
      <c r="M144" s="402"/>
      <c r="N144" s="402"/>
      <c r="O144" s="402"/>
      <c r="P144" s="402"/>
      <c r="Q144" s="402"/>
      <c r="R144" s="402"/>
      <c r="S144" s="402"/>
      <c r="T144" s="402"/>
      <c r="U144" s="402"/>
      <c r="V144" s="402"/>
      <c r="W144" s="402"/>
      <c r="X144" s="402"/>
      <c r="Y144" s="402"/>
    </row>
    <row r="145" spans="1:25" ht="12.75" customHeight="1">
      <c r="A145" s="402"/>
      <c r="B145" s="402"/>
      <c r="C145" s="402"/>
      <c r="D145" s="402"/>
      <c r="E145" s="402"/>
      <c r="F145" s="402"/>
      <c r="G145" s="402"/>
      <c r="H145" s="402"/>
      <c r="I145" s="402"/>
      <c r="J145" s="402"/>
      <c r="K145" s="402"/>
      <c r="L145" s="402"/>
      <c r="M145" s="402"/>
      <c r="N145" s="402"/>
      <c r="O145" s="402"/>
      <c r="P145" s="402"/>
      <c r="Q145" s="402"/>
      <c r="R145" s="402"/>
      <c r="S145" s="402"/>
      <c r="T145" s="402"/>
      <c r="U145" s="402"/>
      <c r="V145" s="402"/>
      <c r="W145" s="402"/>
      <c r="X145" s="402"/>
      <c r="Y145" s="402"/>
    </row>
    <row r="146" spans="1:25" ht="12.75" customHeight="1">
      <c r="A146" s="402"/>
      <c r="B146" s="402"/>
      <c r="C146" s="402"/>
      <c r="D146" s="402"/>
      <c r="E146" s="402"/>
      <c r="F146" s="402"/>
      <c r="G146" s="402"/>
      <c r="H146" s="402"/>
      <c r="I146" s="402"/>
      <c r="J146" s="402"/>
      <c r="K146" s="402"/>
      <c r="L146" s="402"/>
      <c r="M146" s="402"/>
      <c r="N146" s="402"/>
      <c r="O146" s="402"/>
      <c r="P146" s="402"/>
      <c r="Q146" s="402"/>
      <c r="R146" s="402"/>
      <c r="S146" s="402"/>
      <c r="T146" s="402"/>
      <c r="U146" s="402"/>
      <c r="V146" s="402"/>
      <c r="W146" s="402"/>
      <c r="X146" s="402"/>
      <c r="Y146" s="402"/>
    </row>
    <row r="147" spans="1:25" ht="12.75" customHeight="1">
      <c r="A147" s="402"/>
      <c r="B147" s="402"/>
      <c r="C147" s="402"/>
      <c r="D147" s="402"/>
      <c r="E147" s="402"/>
      <c r="F147" s="402"/>
      <c r="G147" s="402"/>
      <c r="H147" s="402"/>
      <c r="I147" s="402"/>
      <c r="J147" s="402"/>
      <c r="K147" s="402"/>
      <c r="L147" s="402"/>
      <c r="M147" s="402"/>
      <c r="N147" s="402"/>
      <c r="O147" s="402"/>
      <c r="P147" s="402"/>
      <c r="Q147" s="402"/>
      <c r="R147" s="402"/>
      <c r="S147" s="402"/>
      <c r="T147" s="402"/>
      <c r="U147" s="402"/>
      <c r="V147" s="402"/>
      <c r="W147" s="402"/>
      <c r="X147" s="402"/>
      <c r="Y147" s="402"/>
    </row>
    <row r="148" spans="1:25" ht="12.75" customHeight="1">
      <c r="A148" s="402"/>
      <c r="B148" s="402"/>
      <c r="C148" s="402"/>
      <c r="D148" s="402"/>
      <c r="E148" s="402"/>
      <c r="F148" s="402"/>
      <c r="G148" s="402"/>
      <c r="H148" s="402"/>
      <c r="I148" s="402"/>
      <c r="J148" s="402"/>
      <c r="K148" s="402"/>
      <c r="L148" s="402"/>
      <c r="M148" s="402"/>
      <c r="N148" s="402"/>
      <c r="O148" s="402"/>
      <c r="P148" s="402"/>
      <c r="Q148" s="402"/>
      <c r="R148" s="402"/>
      <c r="S148" s="402"/>
      <c r="T148" s="402"/>
      <c r="U148" s="402"/>
      <c r="V148" s="402"/>
      <c r="W148" s="402"/>
      <c r="X148" s="402"/>
      <c r="Y148" s="402"/>
    </row>
    <row r="149" spans="1:25" ht="12.75" customHeight="1">
      <c r="A149" s="402"/>
      <c r="B149" s="402"/>
      <c r="C149" s="402"/>
      <c r="D149" s="402"/>
      <c r="E149" s="402"/>
      <c r="F149" s="402"/>
      <c r="G149" s="402"/>
      <c r="H149" s="402"/>
      <c r="I149" s="402"/>
      <c r="J149" s="402"/>
      <c r="K149" s="402"/>
      <c r="L149" s="402"/>
      <c r="M149" s="402"/>
      <c r="N149" s="402"/>
      <c r="O149" s="402"/>
      <c r="P149" s="402"/>
      <c r="Q149" s="402"/>
      <c r="R149" s="402"/>
      <c r="S149" s="402"/>
      <c r="T149" s="402"/>
      <c r="U149" s="402"/>
      <c r="V149" s="402"/>
      <c r="W149" s="402"/>
      <c r="X149" s="402"/>
      <c r="Y149" s="402"/>
    </row>
    <row r="150" spans="1:25" ht="12.75" customHeight="1">
      <c r="A150" s="402"/>
      <c r="B150" s="402"/>
      <c r="C150" s="402"/>
      <c r="D150" s="402"/>
      <c r="E150" s="402"/>
      <c r="F150" s="402"/>
      <c r="G150" s="402"/>
      <c r="H150" s="402"/>
      <c r="I150" s="402"/>
      <c r="J150" s="402"/>
      <c r="K150" s="402"/>
      <c r="L150" s="402"/>
      <c r="M150" s="402"/>
      <c r="N150" s="402"/>
      <c r="O150" s="402"/>
      <c r="P150" s="402"/>
      <c r="Q150" s="402"/>
      <c r="R150" s="402"/>
      <c r="S150" s="402"/>
      <c r="T150" s="402"/>
      <c r="U150" s="402"/>
      <c r="V150" s="402"/>
      <c r="W150" s="402"/>
      <c r="X150" s="402"/>
      <c r="Y150" s="402"/>
    </row>
    <row r="151" spans="1:25" ht="12.75" customHeight="1">
      <c r="A151" s="402"/>
      <c r="B151" s="402"/>
      <c r="C151" s="402"/>
      <c r="D151" s="402"/>
      <c r="E151" s="402"/>
      <c r="F151" s="402"/>
      <c r="G151" s="402"/>
      <c r="H151" s="402"/>
      <c r="I151" s="402"/>
      <c r="J151" s="402"/>
      <c r="K151" s="402"/>
      <c r="L151" s="402"/>
      <c r="M151" s="402"/>
      <c r="N151" s="402"/>
      <c r="O151" s="402"/>
      <c r="P151" s="402"/>
      <c r="Q151" s="402"/>
      <c r="R151" s="402"/>
      <c r="S151" s="402"/>
      <c r="T151" s="402"/>
      <c r="U151" s="402"/>
      <c r="V151" s="402"/>
      <c r="W151" s="402"/>
      <c r="X151" s="402"/>
      <c r="Y151" s="402"/>
    </row>
    <row r="152" spans="1:25" ht="12.75" customHeight="1">
      <c r="A152" s="402"/>
      <c r="B152" s="402"/>
      <c r="C152" s="402"/>
      <c r="D152" s="402"/>
      <c r="E152" s="402"/>
      <c r="F152" s="402"/>
      <c r="G152" s="402"/>
      <c r="H152" s="402"/>
      <c r="I152" s="402"/>
      <c r="J152" s="402"/>
      <c r="K152" s="402"/>
      <c r="L152" s="402"/>
      <c r="M152" s="402"/>
      <c r="N152" s="402"/>
      <c r="O152" s="402"/>
      <c r="P152" s="402"/>
      <c r="Q152" s="402"/>
      <c r="R152" s="402"/>
      <c r="S152" s="402"/>
      <c r="T152" s="402"/>
      <c r="U152" s="402"/>
      <c r="V152" s="402"/>
      <c r="W152" s="402"/>
      <c r="X152" s="402"/>
      <c r="Y152" s="402"/>
    </row>
    <row r="153" spans="1:25" ht="12.75" customHeight="1">
      <c r="A153" s="402"/>
      <c r="B153" s="402"/>
      <c r="C153" s="402"/>
      <c r="D153" s="402"/>
      <c r="E153" s="402"/>
      <c r="F153" s="402"/>
      <c r="G153" s="402"/>
      <c r="H153" s="402"/>
      <c r="I153" s="402"/>
      <c r="J153" s="402"/>
      <c r="K153" s="402"/>
      <c r="L153" s="402"/>
      <c r="M153" s="402"/>
      <c r="N153" s="402"/>
      <c r="O153" s="402"/>
      <c r="P153" s="402"/>
      <c r="Q153" s="402"/>
      <c r="R153" s="402"/>
      <c r="S153" s="402"/>
      <c r="T153" s="402"/>
      <c r="U153" s="402"/>
      <c r="V153" s="402"/>
      <c r="W153" s="402"/>
      <c r="X153" s="402"/>
      <c r="Y153" s="402"/>
    </row>
    <row r="154" spans="1:25" ht="12.75" customHeight="1">
      <c r="A154" s="402"/>
      <c r="B154" s="402"/>
      <c r="C154" s="402"/>
      <c r="D154" s="402"/>
      <c r="E154" s="402"/>
      <c r="F154" s="402"/>
      <c r="G154" s="402"/>
      <c r="H154" s="402"/>
      <c r="I154" s="402"/>
      <c r="J154" s="402"/>
      <c r="K154" s="402"/>
      <c r="L154" s="402"/>
      <c r="M154" s="402"/>
      <c r="N154" s="402"/>
      <c r="O154" s="402"/>
      <c r="P154" s="402"/>
      <c r="Q154" s="402"/>
      <c r="R154" s="402"/>
      <c r="S154" s="402"/>
      <c r="T154" s="402"/>
      <c r="U154" s="402"/>
      <c r="V154" s="402"/>
      <c r="W154" s="402"/>
      <c r="X154" s="402"/>
      <c r="Y154" s="402"/>
    </row>
    <row r="155" spans="1:25" ht="12.75" customHeight="1">
      <c r="A155" s="402"/>
      <c r="B155" s="402"/>
      <c r="C155" s="402"/>
      <c r="D155" s="402"/>
      <c r="E155" s="402"/>
      <c r="F155" s="402"/>
      <c r="G155" s="402"/>
      <c r="H155" s="402"/>
      <c r="I155" s="402"/>
      <c r="J155" s="402"/>
      <c r="K155" s="402"/>
      <c r="L155" s="402"/>
      <c r="M155" s="402"/>
      <c r="N155" s="402"/>
      <c r="O155" s="402"/>
      <c r="P155" s="402"/>
      <c r="Q155" s="402"/>
      <c r="R155" s="402"/>
      <c r="S155" s="402"/>
      <c r="T155" s="402"/>
      <c r="U155" s="402"/>
      <c r="V155" s="402"/>
      <c r="W155" s="402"/>
      <c r="X155" s="402"/>
      <c r="Y155" s="402"/>
    </row>
    <row r="156" spans="1:25" ht="12.75" customHeight="1">
      <c r="A156" s="402"/>
      <c r="B156" s="402"/>
      <c r="C156" s="402"/>
      <c r="D156" s="402"/>
      <c r="E156" s="402"/>
      <c r="F156" s="402"/>
      <c r="G156" s="402"/>
      <c r="H156" s="402"/>
      <c r="I156" s="402"/>
      <c r="J156" s="402"/>
      <c r="K156" s="402"/>
      <c r="L156" s="402"/>
      <c r="M156" s="402"/>
      <c r="N156" s="402"/>
      <c r="O156" s="402"/>
      <c r="P156" s="402"/>
      <c r="Q156" s="402"/>
      <c r="R156" s="402"/>
      <c r="S156" s="402"/>
      <c r="T156" s="402"/>
      <c r="U156" s="402"/>
      <c r="V156" s="402"/>
      <c r="W156" s="402"/>
      <c r="X156" s="402"/>
      <c r="Y156" s="402"/>
    </row>
    <row r="157" spans="1:25" ht="12.75" customHeight="1">
      <c r="A157" s="402"/>
      <c r="B157" s="402"/>
      <c r="C157" s="402"/>
      <c r="D157" s="402"/>
      <c r="E157" s="402"/>
      <c r="F157" s="402"/>
      <c r="G157" s="402"/>
      <c r="H157" s="402"/>
      <c r="I157" s="402"/>
      <c r="J157" s="402"/>
      <c r="K157" s="402"/>
      <c r="L157" s="402"/>
      <c r="M157" s="402"/>
      <c r="N157" s="402"/>
      <c r="O157" s="402"/>
      <c r="P157" s="402"/>
      <c r="Q157" s="402"/>
      <c r="R157" s="402"/>
      <c r="S157" s="402"/>
      <c r="T157" s="402"/>
      <c r="U157" s="402"/>
      <c r="V157" s="402"/>
      <c r="W157" s="402"/>
      <c r="X157" s="402"/>
      <c r="Y157" s="402"/>
    </row>
    <row r="158" spans="1:25" ht="12.75" customHeight="1">
      <c r="A158" s="402"/>
      <c r="B158" s="402"/>
      <c r="C158" s="402"/>
      <c r="D158" s="402"/>
      <c r="E158" s="402"/>
      <c r="F158" s="402"/>
      <c r="G158" s="402"/>
      <c r="H158" s="402"/>
      <c r="I158" s="402"/>
      <c r="J158" s="402"/>
      <c r="K158" s="402"/>
      <c r="L158" s="402"/>
      <c r="M158" s="402"/>
      <c r="N158" s="402"/>
      <c r="O158" s="402"/>
      <c r="P158" s="402"/>
      <c r="Q158" s="402"/>
      <c r="R158" s="402"/>
      <c r="S158" s="402"/>
      <c r="T158" s="402"/>
      <c r="U158" s="402"/>
      <c r="V158" s="402"/>
      <c r="W158" s="402"/>
      <c r="X158" s="402"/>
      <c r="Y158" s="402"/>
    </row>
    <row r="159" spans="1:25" ht="12.75" customHeight="1">
      <c r="A159" s="402"/>
      <c r="B159" s="402"/>
      <c r="C159" s="402"/>
      <c r="D159" s="402"/>
      <c r="E159" s="402"/>
      <c r="F159" s="402"/>
      <c r="G159" s="402"/>
      <c r="H159" s="402"/>
      <c r="I159" s="402"/>
      <c r="J159" s="402"/>
      <c r="K159" s="402"/>
      <c r="L159" s="402"/>
      <c r="M159" s="402"/>
      <c r="N159" s="402"/>
      <c r="O159" s="402"/>
      <c r="P159" s="402"/>
      <c r="Q159" s="402"/>
      <c r="R159" s="402"/>
      <c r="S159" s="402"/>
      <c r="T159" s="402"/>
      <c r="U159" s="402"/>
      <c r="V159" s="402"/>
      <c r="W159" s="402"/>
      <c r="X159" s="402"/>
      <c r="Y159" s="402"/>
    </row>
    <row r="160" spans="1:25" ht="12.75" customHeight="1">
      <c r="A160" s="402"/>
      <c r="B160" s="402"/>
      <c r="C160" s="402"/>
      <c r="D160" s="402"/>
      <c r="E160" s="402"/>
      <c r="F160" s="402"/>
      <c r="G160" s="402"/>
      <c r="H160" s="402"/>
      <c r="I160" s="402"/>
      <c r="J160" s="402"/>
      <c r="K160" s="402"/>
      <c r="L160" s="402"/>
      <c r="M160" s="402"/>
      <c r="N160" s="402"/>
      <c r="O160" s="402"/>
      <c r="P160" s="402"/>
      <c r="Q160" s="402"/>
      <c r="R160" s="402"/>
      <c r="S160" s="402"/>
      <c r="T160" s="402"/>
      <c r="U160" s="402"/>
      <c r="V160" s="402"/>
      <c r="W160" s="402"/>
      <c r="X160" s="402"/>
      <c r="Y160" s="402"/>
    </row>
    <row r="161" spans="1:25" ht="12.75" customHeight="1">
      <c r="A161" s="402"/>
      <c r="B161" s="402"/>
      <c r="C161" s="402"/>
      <c r="D161" s="402"/>
      <c r="E161" s="402"/>
      <c r="F161" s="402"/>
      <c r="G161" s="402"/>
      <c r="H161" s="402"/>
      <c r="I161" s="402"/>
      <c r="J161" s="402"/>
      <c r="K161" s="402"/>
      <c r="L161" s="402"/>
      <c r="M161" s="402"/>
      <c r="N161" s="402"/>
      <c r="O161" s="402"/>
      <c r="P161" s="402"/>
      <c r="Q161" s="402"/>
      <c r="R161" s="402"/>
      <c r="S161" s="402"/>
      <c r="T161" s="402"/>
      <c r="U161" s="402"/>
      <c r="V161" s="402"/>
      <c r="W161" s="402"/>
      <c r="X161" s="402"/>
      <c r="Y161" s="402"/>
    </row>
    <row r="162" spans="1:25" ht="12.75" customHeight="1">
      <c r="A162" s="402"/>
      <c r="B162" s="402"/>
      <c r="C162" s="402"/>
      <c r="D162" s="402"/>
      <c r="E162" s="402"/>
      <c r="F162" s="402"/>
      <c r="G162" s="402"/>
      <c r="H162" s="402"/>
      <c r="I162" s="402"/>
      <c r="J162" s="402"/>
      <c r="K162" s="402"/>
      <c r="L162" s="402"/>
      <c r="M162" s="402"/>
      <c r="N162" s="402"/>
      <c r="O162" s="402"/>
      <c r="P162" s="402"/>
      <c r="Q162" s="402"/>
      <c r="R162" s="402"/>
      <c r="S162" s="402"/>
      <c r="T162" s="402"/>
      <c r="U162" s="402"/>
      <c r="V162" s="402"/>
      <c r="W162" s="402"/>
      <c r="X162" s="402"/>
      <c r="Y162" s="402"/>
    </row>
    <row r="163" spans="1:25" ht="12.75" customHeight="1">
      <c r="A163" s="402"/>
      <c r="B163" s="402"/>
      <c r="C163" s="402"/>
      <c r="D163" s="402"/>
      <c r="E163" s="402"/>
      <c r="F163" s="402"/>
      <c r="G163" s="402"/>
      <c r="H163" s="402"/>
      <c r="I163" s="402"/>
      <c r="J163" s="402"/>
      <c r="K163" s="402"/>
      <c r="L163" s="402"/>
      <c r="M163" s="402"/>
      <c r="N163" s="402"/>
      <c r="O163" s="402"/>
      <c r="P163" s="402"/>
      <c r="Q163" s="402"/>
      <c r="R163" s="402"/>
      <c r="S163" s="402"/>
      <c r="T163" s="402"/>
      <c r="U163" s="402"/>
      <c r="V163" s="402"/>
      <c r="W163" s="402"/>
      <c r="X163" s="402"/>
      <c r="Y163" s="402"/>
    </row>
    <row r="164" spans="1:25" ht="12.75" customHeight="1">
      <c r="A164" s="402"/>
      <c r="B164" s="402"/>
      <c r="C164" s="402"/>
      <c r="D164" s="402"/>
      <c r="E164" s="402"/>
      <c r="F164" s="402"/>
      <c r="G164" s="402"/>
      <c r="H164" s="402"/>
      <c r="I164" s="402"/>
      <c r="J164" s="402"/>
      <c r="K164" s="402"/>
      <c r="L164" s="402"/>
      <c r="M164" s="402"/>
      <c r="N164" s="402"/>
      <c r="O164" s="402"/>
      <c r="P164" s="402"/>
      <c r="Q164" s="402"/>
      <c r="R164" s="402"/>
      <c r="S164" s="402"/>
      <c r="T164" s="402"/>
      <c r="U164" s="402"/>
      <c r="V164" s="402"/>
      <c r="W164" s="402"/>
      <c r="X164" s="402"/>
      <c r="Y164" s="402"/>
    </row>
    <row r="165" spans="1:25" ht="12.75" customHeight="1">
      <c r="A165" s="402"/>
      <c r="B165" s="402"/>
      <c r="C165" s="402"/>
      <c r="D165" s="402"/>
      <c r="E165" s="402"/>
      <c r="F165" s="402"/>
      <c r="G165" s="402"/>
      <c r="H165" s="402"/>
      <c r="I165" s="402"/>
      <c r="J165" s="402"/>
      <c r="K165" s="402"/>
      <c r="L165" s="402"/>
      <c r="M165" s="402"/>
      <c r="N165" s="402"/>
      <c r="O165" s="402"/>
      <c r="P165" s="402"/>
      <c r="Q165" s="402"/>
      <c r="R165" s="402"/>
      <c r="S165" s="402"/>
      <c r="T165" s="402"/>
      <c r="U165" s="402"/>
      <c r="V165" s="402"/>
      <c r="W165" s="402"/>
      <c r="X165" s="402"/>
      <c r="Y165" s="402"/>
    </row>
    <row r="166" spans="1:25" ht="12.75" customHeight="1">
      <c r="A166" s="402"/>
      <c r="B166" s="402"/>
      <c r="C166" s="402"/>
      <c r="D166" s="402"/>
      <c r="E166" s="402"/>
      <c r="F166" s="402"/>
      <c r="G166" s="402"/>
      <c r="H166" s="402"/>
      <c r="I166" s="402"/>
      <c r="J166" s="402"/>
      <c r="K166" s="402"/>
      <c r="L166" s="402"/>
      <c r="M166" s="402"/>
      <c r="N166" s="402"/>
      <c r="O166" s="402"/>
      <c r="P166" s="402"/>
      <c r="Q166" s="402"/>
      <c r="R166" s="402"/>
      <c r="S166" s="402"/>
      <c r="T166" s="402"/>
      <c r="U166" s="402"/>
      <c r="V166" s="402"/>
      <c r="W166" s="402"/>
      <c r="X166" s="402"/>
      <c r="Y166" s="402"/>
    </row>
    <row r="167" spans="1:25" ht="12.75" customHeight="1">
      <c r="A167" s="402"/>
      <c r="B167" s="402"/>
      <c r="C167" s="402"/>
      <c r="D167" s="402"/>
      <c r="E167" s="402"/>
      <c r="F167" s="402"/>
      <c r="G167" s="402"/>
      <c r="H167" s="402"/>
      <c r="I167" s="402"/>
      <c r="J167" s="402"/>
      <c r="K167" s="402"/>
      <c r="L167" s="402"/>
      <c r="M167" s="402"/>
      <c r="N167" s="402"/>
      <c r="O167" s="402"/>
      <c r="P167" s="402"/>
      <c r="Q167" s="402"/>
      <c r="R167" s="402"/>
      <c r="S167" s="402"/>
      <c r="T167" s="402"/>
      <c r="U167" s="402"/>
      <c r="V167" s="402"/>
      <c r="W167" s="402"/>
      <c r="X167" s="402"/>
      <c r="Y167" s="402"/>
    </row>
    <row r="168" spans="1:25" ht="12.75" customHeight="1">
      <c r="A168" s="402"/>
      <c r="B168" s="402"/>
      <c r="C168" s="402"/>
      <c r="D168" s="402"/>
      <c r="E168" s="402"/>
      <c r="F168" s="402"/>
      <c r="G168" s="402"/>
      <c r="H168" s="402"/>
      <c r="I168" s="402"/>
      <c r="J168" s="402"/>
      <c r="K168" s="402"/>
      <c r="L168" s="402"/>
      <c r="M168" s="402"/>
      <c r="N168" s="402"/>
      <c r="O168" s="402"/>
      <c r="P168" s="402"/>
      <c r="Q168" s="402"/>
      <c r="R168" s="402"/>
      <c r="S168" s="402"/>
      <c r="T168" s="402"/>
      <c r="U168" s="402"/>
      <c r="V168" s="402"/>
      <c r="W168" s="402"/>
      <c r="X168" s="402"/>
      <c r="Y168" s="402"/>
    </row>
    <row r="169" spans="1:25" ht="12.75" customHeight="1">
      <c r="A169" s="402"/>
      <c r="B169" s="402"/>
      <c r="C169" s="402"/>
      <c r="D169" s="402"/>
      <c r="E169" s="402"/>
      <c r="F169" s="402"/>
      <c r="G169" s="402"/>
      <c r="H169" s="402"/>
      <c r="I169" s="402"/>
      <c r="J169" s="402"/>
      <c r="K169" s="402"/>
      <c r="L169" s="402"/>
      <c r="M169" s="402"/>
      <c r="N169" s="402"/>
      <c r="O169" s="402"/>
      <c r="P169" s="402"/>
      <c r="Q169" s="402"/>
      <c r="R169" s="402"/>
      <c r="S169" s="402"/>
      <c r="T169" s="402"/>
      <c r="U169" s="402"/>
      <c r="V169" s="402"/>
      <c r="W169" s="402"/>
      <c r="X169" s="402"/>
      <c r="Y169" s="402"/>
    </row>
    <row r="170" spans="1:25" ht="12.75" customHeight="1">
      <c r="A170" s="402"/>
      <c r="B170" s="402"/>
      <c r="C170" s="402"/>
      <c r="D170" s="402"/>
      <c r="E170" s="402"/>
      <c r="F170" s="402"/>
      <c r="G170" s="402"/>
      <c r="H170" s="402"/>
      <c r="I170" s="402"/>
      <c r="J170" s="402"/>
      <c r="K170" s="402"/>
      <c r="L170" s="402"/>
      <c r="M170" s="402"/>
      <c r="N170" s="402"/>
      <c r="O170" s="402"/>
      <c r="P170" s="402"/>
      <c r="Q170" s="402"/>
      <c r="R170" s="402"/>
      <c r="S170" s="402"/>
      <c r="T170" s="402"/>
      <c r="U170" s="402"/>
      <c r="V170" s="402"/>
      <c r="W170" s="402"/>
      <c r="X170" s="402"/>
      <c r="Y170" s="402"/>
    </row>
    <row r="171" spans="1:25" ht="12.75" customHeight="1">
      <c r="A171" s="402"/>
      <c r="B171" s="402"/>
      <c r="C171" s="402"/>
      <c r="D171" s="402"/>
      <c r="E171" s="402"/>
      <c r="F171" s="402"/>
      <c r="G171" s="402"/>
      <c r="H171" s="402"/>
      <c r="I171" s="402"/>
      <c r="J171" s="402"/>
      <c r="K171" s="402"/>
      <c r="L171" s="402"/>
      <c r="M171" s="402"/>
      <c r="N171" s="402"/>
      <c r="O171" s="402"/>
      <c r="P171" s="402"/>
      <c r="Q171" s="402"/>
      <c r="R171" s="402"/>
      <c r="S171" s="402"/>
      <c r="T171" s="402"/>
      <c r="U171" s="402"/>
      <c r="V171" s="402"/>
      <c r="W171" s="402"/>
      <c r="X171" s="402"/>
      <c r="Y171" s="402"/>
    </row>
    <row r="172" spans="1:25" ht="12.75" customHeight="1">
      <c r="A172" s="402"/>
      <c r="B172" s="402"/>
      <c r="C172" s="402"/>
      <c r="D172" s="402"/>
      <c r="E172" s="402"/>
      <c r="F172" s="402"/>
      <c r="G172" s="402"/>
      <c r="H172" s="402"/>
      <c r="I172" s="402"/>
      <c r="J172" s="402"/>
      <c r="K172" s="402"/>
      <c r="L172" s="402"/>
      <c r="M172" s="402"/>
      <c r="N172" s="402"/>
      <c r="O172" s="402"/>
      <c r="P172" s="402"/>
      <c r="Q172" s="402"/>
      <c r="R172" s="402"/>
      <c r="S172" s="402"/>
      <c r="T172" s="402"/>
      <c r="U172" s="402"/>
      <c r="V172" s="402"/>
      <c r="W172" s="402"/>
      <c r="X172" s="402"/>
      <c r="Y172" s="402"/>
    </row>
    <row r="173" spans="1:25" ht="12.75" customHeight="1">
      <c r="A173" s="402"/>
      <c r="B173" s="402"/>
      <c r="C173" s="402"/>
      <c r="D173" s="402"/>
      <c r="E173" s="402"/>
      <c r="F173" s="402"/>
      <c r="G173" s="402"/>
      <c r="H173" s="402"/>
      <c r="I173" s="402"/>
      <c r="J173" s="402"/>
      <c r="K173" s="402"/>
      <c r="L173" s="402"/>
      <c r="M173" s="402"/>
      <c r="N173" s="402"/>
      <c r="O173" s="402"/>
      <c r="P173" s="402"/>
      <c r="Q173" s="402"/>
      <c r="R173" s="402"/>
      <c r="S173" s="402"/>
      <c r="T173" s="402"/>
      <c r="U173" s="402"/>
      <c r="V173" s="402"/>
      <c r="W173" s="402"/>
      <c r="X173" s="402"/>
      <c r="Y173" s="402"/>
    </row>
    <row r="174" spans="1:25" ht="12.75" customHeight="1">
      <c r="A174" s="402"/>
      <c r="B174" s="402"/>
      <c r="C174" s="402"/>
      <c r="D174" s="402"/>
      <c r="E174" s="402"/>
      <c r="F174" s="402"/>
      <c r="G174" s="402"/>
      <c r="H174" s="402"/>
      <c r="I174" s="402"/>
      <c r="J174" s="402"/>
      <c r="K174" s="402"/>
      <c r="L174" s="402"/>
      <c r="M174" s="402"/>
      <c r="N174" s="402"/>
      <c r="O174" s="402"/>
      <c r="P174" s="402"/>
      <c r="Q174" s="402"/>
      <c r="R174" s="402"/>
      <c r="S174" s="402"/>
      <c r="T174" s="402"/>
      <c r="U174" s="402"/>
      <c r="V174" s="402"/>
      <c r="W174" s="402"/>
      <c r="X174" s="402"/>
      <c r="Y174" s="402"/>
    </row>
    <row r="175" spans="1:25" ht="12.75" customHeight="1">
      <c r="A175" s="402"/>
      <c r="B175" s="402"/>
      <c r="C175" s="402"/>
      <c r="D175" s="402"/>
      <c r="E175" s="402"/>
      <c r="F175" s="402"/>
      <c r="G175" s="402"/>
      <c r="H175" s="402"/>
      <c r="I175" s="402"/>
      <c r="J175" s="402"/>
      <c r="K175" s="402"/>
      <c r="L175" s="402"/>
      <c r="M175" s="402"/>
      <c r="N175" s="402"/>
      <c r="O175" s="402"/>
      <c r="P175" s="402"/>
      <c r="Q175" s="402"/>
      <c r="R175" s="402"/>
      <c r="S175" s="402"/>
      <c r="T175" s="402"/>
      <c r="U175" s="402"/>
      <c r="V175" s="402"/>
      <c r="W175" s="402"/>
      <c r="X175" s="402"/>
      <c r="Y175" s="402"/>
    </row>
    <row r="176" spans="1:25" ht="12.75" customHeight="1">
      <c r="A176" s="402"/>
      <c r="B176" s="402"/>
      <c r="C176" s="402"/>
      <c r="D176" s="402"/>
      <c r="E176" s="402"/>
      <c r="F176" s="402"/>
      <c r="G176" s="402"/>
      <c r="H176" s="402"/>
      <c r="I176" s="402"/>
      <c r="J176" s="402"/>
      <c r="K176" s="402"/>
      <c r="L176" s="402"/>
      <c r="M176" s="402"/>
      <c r="N176" s="402"/>
      <c r="O176" s="402"/>
      <c r="P176" s="402"/>
      <c r="Q176" s="402"/>
      <c r="R176" s="402"/>
      <c r="S176" s="402"/>
      <c r="T176" s="402"/>
      <c r="U176" s="402"/>
      <c r="V176" s="402"/>
      <c r="W176" s="402"/>
      <c r="X176" s="402"/>
      <c r="Y176" s="402"/>
    </row>
    <row r="177" spans="1:25" ht="12.75" customHeight="1">
      <c r="A177" s="402"/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02"/>
      <c r="N177" s="402"/>
      <c r="O177" s="402"/>
      <c r="P177" s="402"/>
      <c r="Q177" s="402"/>
      <c r="R177" s="402"/>
      <c r="S177" s="402"/>
      <c r="T177" s="402"/>
      <c r="U177" s="402"/>
      <c r="V177" s="402"/>
      <c r="W177" s="402"/>
      <c r="X177" s="402"/>
      <c r="Y177" s="402"/>
    </row>
    <row r="178" spans="1:25" ht="12.75" customHeight="1">
      <c r="A178" s="402"/>
      <c r="B178" s="402"/>
      <c r="C178" s="402"/>
      <c r="D178" s="402"/>
      <c r="E178" s="402"/>
      <c r="F178" s="402"/>
      <c r="G178" s="402"/>
      <c r="H178" s="402"/>
      <c r="I178" s="402"/>
      <c r="J178" s="402"/>
      <c r="K178" s="402"/>
      <c r="L178" s="402"/>
      <c r="M178" s="402"/>
      <c r="N178" s="402"/>
      <c r="O178" s="402"/>
      <c r="P178" s="402"/>
      <c r="Q178" s="402"/>
      <c r="R178" s="402"/>
      <c r="S178" s="402"/>
      <c r="T178" s="402"/>
      <c r="U178" s="402"/>
      <c r="V178" s="402"/>
      <c r="W178" s="402"/>
      <c r="X178" s="402"/>
      <c r="Y178" s="402"/>
    </row>
    <row r="179" spans="1:25" ht="12.75" customHeight="1">
      <c r="A179" s="402"/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02"/>
      <c r="N179" s="402"/>
      <c r="O179" s="402"/>
      <c r="P179" s="402"/>
      <c r="Q179" s="402"/>
      <c r="R179" s="402"/>
      <c r="S179" s="402"/>
      <c r="T179" s="402"/>
      <c r="U179" s="402"/>
      <c r="V179" s="402"/>
      <c r="W179" s="402"/>
      <c r="X179" s="402"/>
      <c r="Y179" s="402"/>
    </row>
    <row r="180" spans="1:25" ht="12.75" customHeight="1">
      <c r="A180" s="402"/>
      <c r="B180" s="402"/>
      <c r="C180" s="402"/>
      <c r="D180" s="402"/>
      <c r="E180" s="402"/>
      <c r="F180" s="402"/>
      <c r="G180" s="402"/>
      <c r="H180" s="402"/>
      <c r="I180" s="402"/>
      <c r="J180" s="402"/>
      <c r="K180" s="402"/>
      <c r="L180" s="402"/>
      <c r="M180" s="402"/>
      <c r="N180" s="402"/>
      <c r="O180" s="402"/>
      <c r="P180" s="402"/>
      <c r="Q180" s="402"/>
      <c r="R180" s="402"/>
      <c r="S180" s="402"/>
      <c r="T180" s="402"/>
      <c r="U180" s="402"/>
      <c r="V180" s="402"/>
      <c r="W180" s="402"/>
      <c r="X180" s="402"/>
      <c r="Y180" s="402"/>
    </row>
    <row r="181" spans="1:25" ht="12.75" customHeight="1">
      <c r="A181" s="402"/>
      <c r="B181" s="402"/>
      <c r="C181" s="402"/>
      <c r="D181" s="402"/>
      <c r="E181" s="402"/>
      <c r="F181" s="402"/>
      <c r="G181" s="402"/>
      <c r="H181" s="402"/>
      <c r="I181" s="402"/>
      <c r="J181" s="402"/>
      <c r="K181" s="402"/>
      <c r="L181" s="402"/>
      <c r="M181" s="402"/>
      <c r="N181" s="402"/>
      <c r="O181" s="402"/>
      <c r="P181" s="402"/>
      <c r="Q181" s="402"/>
      <c r="R181" s="402"/>
      <c r="S181" s="402"/>
      <c r="T181" s="402"/>
      <c r="U181" s="402"/>
      <c r="V181" s="402"/>
      <c r="W181" s="402"/>
      <c r="X181" s="402"/>
      <c r="Y181" s="402"/>
    </row>
    <row r="182" spans="1:25" ht="12.75" customHeight="1">
      <c r="A182" s="402"/>
      <c r="B182" s="402"/>
      <c r="C182" s="402"/>
      <c r="D182" s="402"/>
      <c r="E182" s="402"/>
      <c r="F182" s="402"/>
      <c r="G182" s="402"/>
      <c r="H182" s="402"/>
      <c r="I182" s="402"/>
      <c r="J182" s="402"/>
      <c r="K182" s="402"/>
      <c r="L182" s="402"/>
      <c r="M182" s="402"/>
      <c r="N182" s="402"/>
      <c r="O182" s="402"/>
      <c r="P182" s="402"/>
      <c r="Q182" s="402"/>
      <c r="R182" s="402"/>
      <c r="S182" s="402"/>
      <c r="T182" s="402"/>
      <c r="U182" s="402"/>
      <c r="V182" s="402"/>
      <c r="W182" s="402"/>
      <c r="X182" s="402"/>
      <c r="Y182" s="402"/>
    </row>
    <row r="183" spans="1:25" ht="12.75" customHeight="1">
      <c r="A183" s="402"/>
      <c r="B183" s="402"/>
      <c r="C183" s="402"/>
      <c r="D183" s="402"/>
      <c r="E183" s="402"/>
      <c r="F183" s="402"/>
      <c r="G183" s="402"/>
      <c r="H183" s="402"/>
      <c r="I183" s="402"/>
      <c r="J183" s="402"/>
      <c r="K183" s="402"/>
      <c r="L183" s="402"/>
      <c r="M183" s="402"/>
      <c r="N183" s="402"/>
      <c r="O183" s="402"/>
      <c r="P183" s="402"/>
      <c r="Q183" s="402"/>
      <c r="R183" s="402"/>
      <c r="S183" s="402"/>
      <c r="T183" s="402"/>
      <c r="U183" s="402"/>
      <c r="V183" s="402"/>
      <c r="W183" s="402"/>
      <c r="X183" s="402"/>
      <c r="Y183" s="402"/>
    </row>
    <row r="184" spans="1:25" ht="12.75" customHeight="1">
      <c r="A184" s="402"/>
      <c r="B184" s="402"/>
      <c r="C184" s="402"/>
      <c r="D184" s="402"/>
      <c r="E184" s="402"/>
      <c r="F184" s="402"/>
      <c r="G184" s="402"/>
      <c r="H184" s="402"/>
      <c r="I184" s="402"/>
      <c r="J184" s="402"/>
      <c r="K184" s="402"/>
      <c r="L184" s="402"/>
      <c r="M184" s="402"/>
      <c r="N184" s="402"/>
      <c r="O184" s="402"/>
      <c r="P184" s="402"/>
      <c r="Q184" s="402"/>
      <c r="R184" s="402"/>
      <c r="S184" s="402"/>
      <c r="T184" s="402"/>
      <c r="U184" s="402"/>
      <c r="V184" s="402"/>
      <c r="W184" s="402"/>
      <c r="X184" s="402"/>
      <c r="Y184" s="402"/>
    </row>
    <row r="185" spans="1:25" ht="12.75" customHeight="1">
      <c r="A185" s="402"/>
      <c r="B185" s="402"/>
      <c r="C185" s="402"/>
      <c r="D185" s="402"/>
      <c r="E185" s="402"/>
      <c r="F185" s="402"/>
      <c r="G185" s="402"/>
      <c r="H185" s="402"/>
      <c r="I185" s="402"/>
      <c r="J185" s="402"/>
      <c r="K185" s="402"/>
      <c r="L185" s="402"/>
      <c r="M185" s="402"/>
      <c r="N185" s="402"/>
      <c r="O185" s="402"/>
      <c r="P185" s="402"/>
      <c r="Q185" s="402"/>
      <c r="R185" s="402"/>
      <c r="S185" s="402"/>
      <c r="T185" s="402"/>
      <c r="U185" s="402"/>
      <c r="V185" s="402"/>
      <c r="W185" s="402"/>
      <c r="X185" s="402"/>
      <c r="Y185" s="402"/>
    </row>
    <row r="186" spans="1:25" ht="12.75" customHeight="1">
      <c r="A186" s="402"/>
      <c r="B186" s="402"/>
      <c r="C186" s="402"/>
      <c r="D186" s="402"/>
      <c r="E186" s="402"/>
      <c r="F186" s="402"/>
      <c r="G186" s="402"/>
      <c r="H186" s="402"/>
      <c r="I186" s="402"/>
      <c r="J186" s="402"/>
      <c r="K186" s="402"/>
      <c r="L186" s="402"/>
      <c r="M186" s="402"/>
      <c r="N186" s="402"/>
      <c r="O186" s="402"/>
      <c r="P186" s="402"/>
      <c r="Q186" s="402"/>
      <c r="R186" s="402"/>
      <c r="S186" s="402"/>
      <c r="T186" s="402"/>
      <c r="U186" s="402"/>
      <c r="V186" s="402"/>
      <c r="W186" s="402"/>
      <c r="X186" s="402"/>
      <c r="Y186" s="402"/>
    </row>
    <row r="187" spans="1:25" ht="12.75" customHeight="1">
      <c r="A187" s="402"/>
      <c r="B187" s="402"/>
      <c r="C187" s="402"/>
      <c r="D187" s="402"/>
      <c r="E187" s="402"/>
      <c r="F187" s="402"/>
      <c r="G187" s="402"/>
      <c r="H187" s="402"/>
      <c r="I187" s="402"/>
      <c r="J187" s="402"/>
      <c r="K187" s="402"/>
      <c r="L187" s="402"/>
      <c r="M187" s="402"/>
      <c r="N187" s="402"/>
      <c r="O187" s="402"/>
      <c r="P187" s="402"/>
      <c r="Q187" s="402"/>
      <c r="R187" s="402"/>
      <c r="S187" s="402"/>
      <c r="T187" s="402"/>
      <c r="U187" s="402"/>
      <c r="V187" s="402"/>
      <c r="W187" s="402"/>
      <c r="X187" s="402"/>
      <c r="Y187" s="402"/>
    </row>
    <row r="188" spans="1:25" ht="12.75" customHeight="1">
      <c r="A188" s="402"/>
      <c r="B188" s="402"/>
      <c r="C188" s="402"/>
      <c r="D188" s="402"/>
      <c r="E188" s="402"/>
      <c r="F188" s="402"/>
      <c r="G188" s="402"/>
      <c r="H188" s="402"/>
      <c r="I188" s="402"/>
      <c r="J188" s="402"/>
      <c r="K188" s="402"/>
      <c r="L188" s="402"/>
      <c r="M188" s="402"/>
      <c r="N188" s="402"/>
      <c r="O188" s="402"/>
      <c r="P188" s="402"/>
      <c r="Q188" s="402"/>
      <c r="R188" s="402"/>
      <c r="S188" s="402"/>
      <c r="T188" s="402"/>
      <c r="U188" s="402"/>
      <c r="V188" s="402"/>
      <c r="W188" s="402"/>
      <c r="X188" s="402"/>
      <c r="Y188" s="402"/>
    </row>
    <row r="189" spans="1:25" ht="12.75" customHeight="1">
      <c r="A189" s="402"/>
      <c r="B189" s="402"/>
      <c r="C189" s="402"/>
      <c r="D189" s="402"/>
      <c r="E189" s="402"/>
      <c r="F189" s="402"/>
      <c r="G189" s="402"/>
      <c r="H189" s="402"/>
      <c r="I189" s="402"/>
      <c r="J189" s="402"/>
      <c r="K189" s="402"/>
      <c r="L189" s="402"/>
      <c r="M189" s="402"/>
      <c r="N189" s="402"/>
      <c r="O189" s="402"/>
      <c r="P189" s="402"/>
      <c r="Q189" s="402"/>
      <c r="R189" s="402"/>
      <c r="S189" s="402"/>
      <c r="T189" s="402"/>
      <c r="U189" s="402"/>
      <c r="V189" s="402"/>
      <c r="W189" s="402"/>
      <c r="X189" s="402"/>
      <c r="Y189" s="402"/>
    </row>
    <row r="190" spans="1:25" ht="12.75" customHeight="1">
      <c r="A190" s="402"/>
      <c r="B190" s="402"/>
      <c r="C190" s="402"/>
      <c r="D190" s="402"/>
      <c r="E190" s="402"/>
      <c r="F190" s="402"/>
      <c r="G190" s="402"/>
      <c r="H190" s="402"/>
      <c r="I190" s="402"/>
      <c r="J190" s="402"/>
      <c r="K190" s="402"/>
      <c r="L190" s="402"/>
      <c r="M190" s="402"/>
      <c r="N190" s="402"/>
      <c r="O190" s="402"/>
      <c r="P190" s="402"/>
      <c r="Q190" s="402"/>
      <c r="R190" s="402"/>
      <c r="S190" s="402"/>
      <c r="T190" s="402"/>
      <c r="U190" s="402"/>
      <c r="V190" s="402"/>
      <c r="W190" s="402"/>
      <c r="X190" s="402"/>
      <c r="Y190" s="402"/>
    </row>
    <row r="191" spans="1:25" ht="12.75" customHeight="1">
      <c r="A191" s="402"/>
      <c r="B191" s="402"/>
      <c r="C191" s="402"/>
      <c r="D191" s="402"/>
      <c r="E191" s="402"/>
      <c r="F191" s="402"/>
      <c r="G191" s="402"/>
      <c r="H191" s="402"/>
      <c r="I191" s="402"/>
      <c r="J191" s="402"/>
      <c r="K191" s="402"/>
      <c r="L191" s="402"/>
      <c r="M191" s="402"/>
      <c r="N191" s="402"/>
      <c r="O191" s="402"/>
      <c r="P191" s="402"/>
      <c r="Q191" s="402"/>
      <c r="R191" s="402"/>
      <c r="S191" s="402"/>
      <c r="T191" s="402"/>
      <c r="U191" s="402"/>
      <c r="V191" s="402"/>
      <c r="W191" s="402"/>
      <c r="X191" s="402"/>
      <c r="Y191" s="402"/>
    </row>
    <row r="192" spans="1:25" ht="12.75" customHeight="1">
      <c r="A192" s="402"/>
      <c r="B192" s="402"/>
      <c r="C192" s="402"/>
      <c r="D192" s="402"/>
      <c r="E192" s="402"/>
      <c r="F192" s="402"/>
      <c r="G192" s="402"/>
      <c r="H192" s="402"/>
      <c r="I192" s="402"/>
      <c r="J192" s="402"/>
      <c r="K192" s="402"/>
      <c r="L192" s="402"/>
      <c r="M192" s="402"/>
      <c r="N192" s="402"/>
      <c r="O192" s="402"/>
      <c r="P192" s="402"/>
      <c r="Q192" s="402"/>
      <c r="R192" s="402"/>
      <c r="S192" s="402"/>
      <c r="T192" s="402"/>
      <c r="U192" s="402"/>
      <c r="V192" s="402"/>
      <c r="W192" s="402"/>
      <c r="X192" s="402"/>
      <c r="Y192" s="402"/>
    </row>
    <row r="193" spans="1:25" ht="12.75" customHeight="1">
      <c r="A193" s="402"/>
      <c r="B193" s="402"/>
      <c r="C193" s="402"/>
      <c r="D193" s="402"/>
      <c r="E193" s="402"/>
      <c r="F193" s="402"/>
      <c r="G193" s="402"/>
      <c r="H193" s="402"/>
      <c r="I193" s="402"/>
      <c r="J193" s="402"/>
      <c r="K193" s="402"/>
      <c r="L193" s="402"/>
      <c r="M193" s="402"/>
      <c r="N193" s="402"/>
      <c r="O193" s="402"/>
      <c r="P193" s="402"/>
      <c r="Q193" s="402"/>
      <c r="R193" s="402"/>
      <c r="S193" s="402"/>
      <c r="T193" s="402"/>
      <c r="U193" s="402"/>
      <c r="V193" s="402"/>
      <c r="W193" s="402"/>
      <c r="X193" s="402"/>
      <c r="Y193" s="402"/>
    </row>
    <row r="194" spans="1:25" ht="12.75" customHeight="1">
      <c r="A194" s="402"/>
      <c r="B194" s="402"/>
      <c r="C194" s="402"/>
      <c r="D194" s="402"/>
      <c r="E194" s="402"/>
      <c r="F194" s="402"/>
      <c r="G194" s="402"/>
      <c r="H194" s="402"/>
      <c r="I194" s="402"/>
      <c r="J194" s="402"/>
      <c r="K194" s="402"/>
      <c r="L194" s="402"/>
      <c r="M194" s="402"/>
      <c r="N194" s="402"/>
      <c r="O194" s="402"/>
      <c r="P194" s="402"/>
      <c r="Q194" s="402"/>
      <c r="R194" s="402"/>
      <c r="S194" s="402"/>
      <c r="T194" s="402"/>
      <c r="U194" s="402"/>
      <c r="V194" s="402"/>
      <c r="W194" s="402"/>
      <c r="X194" s="402"/>
      <c r="Y194" s="402"/>
    </row>
    <row r="195" spans="1:25" ht="12.75" customHeight="1">
      <c r="A195" s="402"/>
      <c r="B195" s="402"/>
      <c r="C195" s="402"/>
      <c r="D195" s="402"/>
      <c r="E195" s="402"/>
      <c r="F195" s="402"/>
      <c r="G195" s="402"/>
      <c r="H195" s="402"/>
      <c r="I195" s="402"/>
      <c r="J195" s="402"/>
      <c r="K195" s="402"/>
      <c r="L195" s="402"/>
      <c r="M195" s="402"/>
      <c r="N195" s="402"/>
      <c r="O195" s="402"/>
      <c r="P195" s="402"/>
      <c r="Q195" s="402"/>
      <c r="R195" s="402"/>
      <c r="S195" s="402"/>
      <c r="T195" s="402"/>
      <c r="U195" s="402"/>
      <c r="V195" s="402"/>
      <c r="W195" s="402"/>
      <c r="X195" s="402"/>
      <c r="Y195" s="402"/>
    </row>
    <row r="196" spans="1:25" ht="12.75" customHeight="1">
      <c r="A196" s="402"/>
      <c r="B196" s="402"/>
      <c r="C196" s="402"/>
      <c r="D196" s="402"/>
      <c r="E196" s="402"/>
      <c r="F196" s="402"/>
      <c r="G196" s="402"/>
      <c r="H196" s="402"/>
      <c r="I196" s="402"/>
      <c r="J196" s="402"/>
      <c r="K196" s="402"/>
      <c r="L196" s="402"/>
      <c r="M196" s="402"/>
      <c r="N196" s="402"/>
      <c r="O196" s="402"/>
      <c r="P196" s="402"/>
      <c r="Q196" s="402"/>
      <c r="R196" s="402"/>
      <c r="S196" s="402"/>
      <c r="T196" s="402"/>
      <c r="U196" s="402"/>
      <c r="V196" s="402"/>
      <c r="W196" s="402"/>
      <c r="X196" s="402"/>
      <c r="Y196" s="402"/>
    </row>
    <row r="197" spans="1:25" ht="12.75" customHeight="1">
      <c r="A197" s="402"/>
      <c r="B197" s="402"/>
      <c r="C197" s="402"/>
      <c r="D197" s="402"/>
      <c r="E197" s="402"/>
      <c r="F197" s="402"/>
      <c r="G197" s="402"/>
      <c r="H197" s="402"/>
      <c r="I197" s="402"/>
      <c r="J197" s="402"/>
      <c r="K197" s="402"/>
      <c r="L197" s="402"/>
      <c r="M197" s="402"/>
      <c r="N197" s="402"/>
      <c r="O197" s="402"/>
      <c r="P197" s="402"/>
      <c r="Q197" s="402"/>
      <c r="R197" s="402"/>
      <c r="S197" s="402"/>
      <c r="T197" s="402"/>
      <c r="U197" s="402"/>
      <c r="V197" s="402"/>
      <c r="W197" s="402"/>
      <c r="X197" s="402"/>
      <c r="Y197" s="402"/>
    </row>
    <row r="198" spans="1:25" ht="12.75" customHeight="1">
      <c r="A198" s="402"/>
      <c r="B198" s="402"/>
      <c r="C198" s="402"/>
      <c r="D198" s="402"/>
      <c r="E198" s="402"/>
      <c r="F198" s="402"/>
      <c r="G198" s="402"/>
      <c r="H198" s="402"/>
      <c r="I198" s="402"/>
      <c r="J198" s="402"/>
      <c r="K198" s="402"/>
      <c r="L198" s="402"/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</row>
    <row r="199" spans="1:25" ht="12.75" customHeight="1">
      <c r="A199" s="402"/>
      <c r="B199" s="402"/>
      <c r="C199" s="402"/>
      <c r="D199" s="402"/>
      <c r="E199" s="402"/>
      <c r="F199" s="402"/>
      <c r="G199" s="402"/>
      <c r="H199" s="402"/>
      <c r="I199" s="402"/>
      <c r="J199" s="402"/>
      <c r="K199" s="402"/>
      <c r="L199" s="402"/>
      <c r="M199" s="402"/>
      <c r="N199" s="402"/>
      <c r="O199" s="402"/>
      <c r="P199" s="402"/>
      <c r="Q199" s="402"/>
      <c r="R199" s="402"/>
      <c r="S199" s="402"/>
      <c r="T199" s="402"/>
      <c r="U199" s="402"/>
      <c r="V199" s="402"/>
      <c r="W199" s="402"/>
      <c r="X199" s="402"/>
      <c r="Y199" s="402"/>
    </row>
    <row r="200" spans="1:25" ht="12.75" customHeight="1">
      <c r="A200" s="402"/>
      <c r="B200" s="402"/>
      <c r="C200" s="402"/>
      <c r="D200" s="402"/>
      <c r="E200" s="402"/>
      <c r="F200" s="402"/>
      <c r="G200" s="402"/>
      <c r="H200" s="402"/>
      <c r="I200" s="402"/>
      <c r="J200" s="402"/>
      <c r="K200" s="402"/>
      <c r="L200" s="402"/>
      <c r="M200" s="402"/>
      <c r="N200" s="402"/>
      <c r="O200" s="402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</row>
    <row r="201" spans="1:25" ht="12.75" customHeight="1">
      <c r="A201" s="402"/>
      <c r="B201" s="402"/>
      <c r="C201" s="402"/>
      <c r="D201" s="402"/>
      <c r="E201" s="402"/>
      <c r="F201" s="402"/>
      <c r="G201" s="402"/>
      <c r="H201" s="402"/>
      <c r="I201" s="402"/>
      <c r="J201" s="402"/>
      <c r="K201" s="402"/>
      <c r="L201" s="402"/>
      <c r="M201" s="402"/>
      <c r="N201" s="402"/>
      <c r="O201" s="402"/>
      <c r="P201" s="402"/>
      <c r="Q201" s="402"/>
      <c r="R201" s="402"/>
      <c r="S201" s="402"/>
      <c r="T201" s="402"/>
      <c r="U201" s="402"/>
      <c r="V201" s="402"/>
      <c r="W201" s="402"/>
      <c r="X201" s="402"/>
      <c r="Y201" s="402"/>
    </row>
    <row r="202" spans="1:25" ht="12.75" customHeight="1">
      <c r="A202" s="402"/>
      <c r="B202" s="402"/>
      <c r="C202" s="402"/>
      <c r="D202" s="402"/>
      <c r="E202" s="402"/>
      <c r="F202" s="402"/>
      <c r="G202" s="402"/>
      <c r="H202" s="402"/>
      <c r="I202" s="402"/>
      <c r="J202" s="402"/>
      <c r="K202" s="402"/>
      <c r="L202" s="402"/>
      <c r="M202" s="402"/>
      <c r="N202" s="402"/>
      <c r="O202" s="402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</row>
    <row r="203" spans="1:25" ht="12.75" customHeight="1">
      <c r="A203" s="402"/>
      <c r="B203" s="402"/>
      <c r="C203" s="402"/>
      <c r="D203" s="402"/>
      <c r="E203" s="402"/>
      <c r="F203" s="402"/>
      <c r="G203" s="402"/>
      <c r="H203" s="402"/>
      <c r="I203" s="402"/>
      <c r="J203" s="402"/>
      <c r="K203" s="402"/>
      <c r="L203" s="402"/>
      <c r="M203" s="402"/>
      <c r="N203" s="402"/>
      <c r="O203" s="402"/>
      <c r="P203" s="402"/>
      <c r="Q203" s="402"/>
      <c r="R203" s="402"/>
      <c r="S203" s="402"/>
      <c r="T203" s="402"/>
      <c r="U203" s="402"/>
      <c r="V203" s="402"/>
      <c r="W203" s="402"/>
      <c r="X203" s="402"/>
      <c r="Y203" s="402"/>
    </row>
    <row r="204" spans="1:25" ht="12.75" customHeight="1">
      <c r="A204" s="402"/>
      <c r="B204" s="402"/>
      <c r="C204" s="402"/>
      <c r="D204" s="402"/>
      <c r="E204" s="402"/>
      <c r="F204" s="402"/>
      <c r="G204" s="402"/>
      <c r="H204" s="402"/>
      <c r="I204" s="402"/>
      <c r="J204" s="402"/>
      <c r="K204" s="402"/>
      <c r="L204" s="402"/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</row>
    <row r="205" spans="1:25" ht="12.75" customHeight="1">
      <c r="A205" s="402"/>
      <c r="B205" s="402"/>
      <c r="C205" s="402"/>
      <c r="D205" s="402"/>
      <c r="E205" s="402"/>
      <c r="F205" s="402"/>
      <c r="G205" s="402"/>
      <c r="H205" s="402"/>
      <c r="I205" s="402"/>
      <c r="J205" s="402"/>
      <c r="K205" s="402"/>
      <c r="L205" s="402"/>
      <c r="M205" s="402"/>
      <c r="N205" s="402"/>
      <c r="O205" s="402"/>
      <c r="P205" s="402"/>
      <c r="Q205" s="402"/>
      <c r="R205" s="402"/>
      <c r="S205" s="402"/>
      <c r="T205" s="402"/>
      <c r="U205" s="402"/>
      <c r="V205" s="402"/>
      <c r="W205" s="402"/>
      <c r="X205" s="402"/>
      <c r="Y205" s="402"/>
    </row>
    <row r="206" spans="1:25" ht="12.75" customHeight="1">
      <c r="A206" s="402"/>
      <c r="B206" s="402"/>
      <c r="C206" s="402"/>
      <c r="D206" s="402"/>
      <c r="E206" s="402"/>
      <c r="F206" s="402"/>
      <c r="G206" s="402"/>
      <c r="H206" s="402"/>
      <c r="I206" s="402"/>
      <c r="J206" s="402"/>
      <c r="K206" s="402"/>
      <c r="L206" s="402"/>
      <c r="M206" s="402"/>
      <c r="N206" s="402"/>
      <c r="O206" s="402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</row>
    <row r="207" spans="1:25" ht="12.75" customHeight="1">
      <c r="A207" s="402"/>
      <c r="B207" s="402"/>
      <c r="C207" s="402"/>
      <c r="D207" s="402"/>
      <c r="E207" s="402"/>
      <c r="F207" s="402"/>
      <c r="G207" s="402"/>
      <c r="H207" s="402"/>
      <c r="I207" s="402"/>
      <c r="J207" s="402"/>
      <c r="K207" s="402"/>
      <c r="L207" s="402"/>
      <c r="M207" s="402"/>
      <c r="N207" s="402"/>
      <c r="O207" s="402"/>
      <c r="P207" s="402"/>
      <c r="Q207" s="402"/>
      <c r="R207" s="402"/>
      <c r="S207" s="402"/>
      <c r="T207" s="402"/>
      <c r="U207" s="402"/>
      <c r="V207" s="402"/>
      <c r="W207" s="402"/>
      <c r="X207" s="402"/>
      <c r="Y207" s="402"/>
    </row>
    <row r="208" spans="1:25" ht="12.75" customHeight="1">
      <c r="A208" s="402"/>
      <c r="B208" s="402"/>
      <c r="C208" s="402"/>
      <c r="D208" s="402"/>
      <c r="E208" s="402"/>
      <c r="F208" s="402"/>
      <c r="G208" s="402"/>
      <c r="H208" s="402"/>
      <c r="I208" s="402"/>
      <c r="J208" s="402"/>
      <c r="K208" s="402"/>
      <c r="L208" s="402"/>
      <c r="M208" s="402"/>
      <c r="N208" s="402"/>
      <c r="O208" s="402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</row>
    <row r="209" spans="1:25" ht="12.75" customHeight="1">
      <c r="A209" s="402"/>
      <c r="B209" s="402"/>
      <c r="C209" s="402"/>
      <c r="D209" s="402"/>
      <c r="E209" s="402"/>
      <c r="F209" s="402"/>
      <c r="G209" s="402"/>
      <c r="H209" s="402"/>
      <c r="I209" s="402"/>
      <c r="J209" s="402"/>
      <c r="K209" s="402"/>
      <c r="L209" s="402"/>
      <c r="M209" s="402"/>
      <c r="N209" s="402"/>
      <c r="O209" s="402"/>
      <c r="P209" s="402"/>
      <c r="Q209" s="402"/>
      <c r="R209" s="402"/>
      <c r="S209" s="402"/>
      <c r="T209" s="402"/>
      <c r="U209" s="402"/>
      <c r="V209" s="402"/>
      <c r="W209" s="402"/>
      <c r="X209" s="402"/>
      <c r="Y209" s="402"/>
    </row>
    <row r="210" spans="1:25" ht="12.75" customHeight="1">
      <c r="A210" s="402"/>
      <c r="B210" s="402"/>
      <c r="C210" s="402"/>
      <c r="D210" s="402"/>
      <c r="E210" s="402"/>
      <c r="F210" s="402"/>
      <c r="G210" s="402"/>
      <c r="H210" s="402"/>
      <c r="I210" s="402"/>
      <c r="J210" s="402"/>
      <c r="K210" s="402"/>
      <c r="L210" s="402"/>
      <c r="M210" s="402"/>
      <c r="N210" s="402"/>
      <c r="O210" s="402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</row>
    <row r="211" spans="1:25" ht="12.75" customHeight="1">
      <c r="A211" s="402"/>
      <c r="B211" s="402"/>
      <c r="C211" s="402"/>
      <c r="D211" s="402"/>
      <c r="E211" s="402"/>
      <c r="F211" s="402"/>
      <c r="G211" s="402"/>
      <c r="H211" s="402"/>
      <c r="I211" s="402"/>
      <c r="J211" s="402"/>
      <c r="K211" s="402"/>
      <c r="L211" s="402"/>
      <c r="M211" s="402"/>
      <c r="N211" s="402"/>
      <c r="O211" s="402"/>
      <c r="P211" s="402"/>
      <c r="Q211" s="402"/>
      <c r="R211" s="402"/>
      <c r="S211" s="402"/>
      <c r="T211" s="402"/>
      <c r="U211" s="402"/>
      <c r="V211" s="402"/>
      <c r="W211" s="402"/>
      <c r="X211" s="402"/>
      <c r="Y211" s="402"/>
    </row>
    <row r="212" spans="1:25" ht="12.75" customHeight="1">
      <c r="A212" s="402"/>
      <c r="B212" s="402"/>
      <c r="C212" s="402"/>
      <c r="D212" s="402"/>
      <c r="E212" s="402"/>
      <c r="F212" s="402"/>
      <c r="G212" s="402"/>
      <c r="H212" s="402"/>
      <c r="I212" s="402"/>
      <c r="J212" s="402"/>
      <c r="K212" s="402"/>
      <c r="L212" s="402"/>
      <c r="M212" s="402"/>
      <c r="N212" s="402"/>
      <c r="O212" s="402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</row>
    <row r="213" spans="1:25" ht="12.75" customHeight="1">
      <c r="A213" s="402"/>
      <c r="B213" s="402"/>
      <c r="C213" s="402"/>
      <c r="D213" s="402"/>
      <c r="E213" s="402"/>
      <c r="F213" s="402"/>
      <c r="G213" s="402"/>
      <c r="H213" s="402"/>
      <c r="I213" s="402"/>
      <c r="J213" s="402"/>
      <c r="K213" s="402"/>
      <c r="L213" s="402"/>
      <c r="M213" s="402"/>
      <c r="N213" s="402"/>
      <c r="O213" s="402"/>
      <c r="P213" s="402"/>
      <c r="Q213" s="402"/>
      <c r="R213" s="402"/>
      <c r="S213" s="402"/>
      <c r="T213" s="402"/>
      <c r="U213" s="402"/>
      <c r="V213" s="402"/>
      <c r="W213" s="402"/>
      <c r="X213" s="402"/>
      <c r="Y213" s="402"/>
    </row>
    <row r="214" spans="1:25" ht="12.75" customHeight="1">
      <c r="A214" s="402"/>
      <c r="B214" s="402"/>
      <c r="C214" s="402"/>
      <c r="D214" s="402"/>
      <c r="E214" s="402"/>
      <c r="F214" s="402"/>
      <c r="G214" s="402"/>
      <c r="H214" s="402"/>
      <c r="I214" s="402"/>
      <c r="J214" s="402"/>
      <c r="K214" s="402"/>
      <c r="L214" s="402"/>
      <c r="M214" s="402"/>
      <c r="N214" s="402"/>
      <c r="O214" s="402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</row>
    <row r="215" spans="1:25" ht="12.75" customHeight="1">
      <c r="A215" s="402"/>
      <c r="B215" s="402"/>
      <c r="C215" s="402"/>
      <c r="D215" s="402"/>
      <c r="E215" s="402"/>
      <c r="F215" s="402"/>
      <c r="G215" s="402"/>
      <c r="H215" s="402"/>
      <c r="I215" s="402"/>
      <c r="J215" s="402"/>
      <c r="K215" s="402"/>
      <c r="L215" s="402"/>
      <c r="M215" s="402"/>
      <c r="N215" s="402"/>
      <c r="O215" s="402"/>
      <c r="P215" s="402"/>
      <c r="Q215" s="402"/>
      <c r="R215" s="402"/>
      <c r="S215" s="402"/>
      <c r="T215" s="402"/>
      <c r="U215" s="402"/>
      <c r="V215" s="402"/>
      <c r="W215" s="402"/>
      <c r="X215" s="402"/>
      <c r="Y215" s="402"/>
    </row>
    <row r="216" spans="1:25" ht="12.75" customHeight="1">
      <c r="A216" s="402"/>
      <c r="B216" s="402"/>
      <c r="C216" s="402"/>
      <c r="D216" s="402"/>
      <c r="E216" s="402"/>
      <c r="F216" s="402"/>
      <c r="G216" s="402"/>
      <c r="H216" s="402"/>
      <c r="I216" s="402"/>
      <c r="J216" s="402"/>
      <c r="K216" s="402"/>
      <c r="L216" s="402"/>
      <c r="M216" s="402"/>
      <c r="N216" s="402"/>
      <c r="O216" s="402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</row>
    <row r="217" spans="1:25" ht="12.75" customHeight="1">
      <c r="A217" s="402"/>
      <c r="B217" s="402"/>
      <c r="C217" s="402"/>
      <c r="D217" s="402"/>
      <c r="E217" s="402"/>
      <c r="F217" s="402"/>
      <c r="G217" s="402"/>
      <c r="H217" s="402"/>
      <c r="I217" s="402"/>
      <c r="J217" s="402"/>
      <c r="K217" s="402"/>
      <c r="L217" s="402"/>
      <c r="M217" s="402"/>
      <c r="N217" s="402"/>
      <c r="O217" s="402"/>
      <c r="P217" s="402"/>
      <c r="Q217" s="402"/>
      <c r="R217" s="402"/>
      <c r="S217" s="402"/>
      <c r="T217" s="402"/>
      <c r="U217" s="402"/>
      <c r="V217" s="402"/>
      <c r="W217" s="402"/>
      <c r="X217" s="402"/>
      <c r="Y217" s="402"/>
    </row>
    <row r="218" spans="1:25" ht="12.75" customHeight="1">
      <c r="A218" s="402"/>
      <c r="B218" s="402"/>
      <c r="C218" s="402"/>
      <c r="D218" s="402"/>
      <c r="E218" s="402"/>
      <c r="F218" s="402"/>
      <c r="G218" s="402"/>
      <c r="H218" s="402"/>
      <c r="I218" s="402"/>
      <c r="J218" s="402"/>
      <c r="K218" s="402"/>
      <c r="L218" s="402"/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</row>
    <row r="219" spans="1:25" ht="12.75" customHeight="1">
      <c r="A219" s="402"/>
      <c r="B219" s="402"/>
      <c r="C219" s="402"/>
      <c r="D219" s="402"/>
      <c r="E219" s="402"/>
      <c r="F219" s="402"/>
      <c r="G219" s="402"/>
      <c r="H219" s="402"/>
      <c r="I219" s="402"/>
      <c r="J219" s="402"/>
      <c r="K219" s="402"/>
      <c r="L219" s="402"/>
      <c r="M219" s="402"/>
      <c r="N219" s="402"/>
      <c r="O219" s="402"/>
      <c r="P219" s="402"/>
      <c r="Q219" s="402"/>
      <c r="R219" s="402"/>
      <c r="S219" s="402"/>
      <c r="T219" s="402"/>
      <c r="U219" s="402"/>
      <c r="V219" s="402"/>
      <c r="W219" s="402"/>
      <c r="X219" s="402"/>
      <c r="Y219" s="402"/>
    </row>
    <row r="220" spans="1:25" ht="12.75" customHeight="1">
      <c r="A220" s="402"/>
      <c r="B220" s="402"/>
      <c r="C220" s="402"/>
      <c r="D220" s="402"/>
      <c r="E220" s="402"/>
      <c r="F220" s="402"/>
      <c r="G220" s="402"/>
      <c r="H220" s="402"/>
      <c r="I220" s="402"/>
      <c r="J220" s="402"/>
      <c r="K220" s="402"/>
      <c r="L220" s="402"/>
      <c r="M220" s="402"/>
      <c r="N220" s="402"/>
      <c r="O220" s="402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</row>
    <row r="221" spans="1:25" ht="12.75" customHeight="1">
      <c r="A221" s="402"/>
      <c r="B221" s="402"/>
      <c r="C221" s="402"/>
      <c r="D221" s="402"/>
      <c r="E221" s="402"/>
      <c r="F221" s="402"/>
      <c r="G221" s="402"/>
      <c r="H221" s="402"/>
      <c r="I221" s="402"/>
      <c r="J221" s="402"/>
      <c r="K221" s="402"/>
      <c r="L221" s="402"/>
      <c r="M221" s="402"/>
      <c r="N221" s="402"/>
      <c r="O221" s="402"/>
      <c r="P221" s="402"/>
      <c r="Q221" s="402"/>
      <c r="R221" s="402"/>
      <c r="S221" s="402"/>
      <c r="T221" s="402"/>
      <c r="U221" s="402"/>
      <c r="V221" s="402"/>
      <c r="W221" s="402"/>
      <c r="X221" s="402"/>
      <c r="Y221" s="402"/>
    </row>
    <row r="222" spans="1:25" ht="12.75" customHeight="1">
      <c r="A222" s="402"/>
      <c r="B222" s="402"/>
      <c r="C222" s="402"/>
      <c r="D222" s="402"/>
      <c r="E222" s="402"/>
      <c r="F222" s="402"/>
      <c r="G222" s="402"/>
      <c r="H222" s="402"/>
      <c r="I222" s="402"/>
      <c r="J222" s="402"/>
      <c r="K222" s="402"/>
      <c r="L222" s="402"/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</row>
    <row r="223" spans="1:25" ht="12.75" customHeight="1">
      <c r="A223" s="402"/>
      <c r="B223" s="402"/>
      <c r="C223" s="402"/>
      <c r="D223" s="402"/>
      <c r="E223" s="402"/>
      <c r="F223" s="402"/>
      <c r="G223" s="402"/>
      <c r="H223" s="402"/>
      <c r="I223" s="402"/>
      <c r="J223" s="402"/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  <c r="Y223" s="402"/>
    </row>
    <row r="224" spans="1:25" ht="12.75" customHeight="1">
      <c r="A224" s="402"/>
      <c r="B224" s="402"/>
      <c r="C224" s="402"/>
      <c r="D224" s="402"/>
      <c r="E224" s="402"/>
      <c r="F224" s="402"/>
      <c r="G224" s="402"/>
      <c r="H224" s="402"/>
      <c r="I224" s="402"/>
      <c r="J224" s="402"/>
      <c r="K224" s="402"/>
      <c r="L224" s="402"/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</row>
    <row r="225" spans="1:25" ht="12.75" customHeight="1">
      <c r="A225" s="402"/>
      <c r="B225" s="402"/>
      <c r="C225" s="402"/>
      <c r="D225" s="402"/>
      <c r="E225" s="402"/>
      <c r="F225" s="402"/>
      <c r="G225" s="402"/>
      <c r="H225" s="402"/>
      <c r="I225" s="402"/>
      <c r="J225" s="402"/>
      <c r="K225" s="402"/>
      <c r="L225" s="402"/>
      <c r="M225" s="402"/>
      <c r="N225" s="402"/>
      <c r="O225" s="402"/>
      <c r="P225" s="402"/>
      <c r="Q225" s="402"/>
      <c r="R225" s="402"/>
      <c r="S225" s="402"/>
      <c r="T225" s="402"/>
      <c r="U225" s="402"/>
      <c r="V225" s="402"/>
      <c r="W225" s="402"/>
      <c r="X225" s="402"/>
      <c r="Y225" s="402"/>
    </row>
    <row r="226" spans="1:25" ht="12.75" customHeight="1">
      <c r="A226" s="402"/>
      <c r="B226" s="402"/>
      <c r="C226" s="402"/>
      <c r="D226" s="402"/>
      <c r="E226" s="402"/>
      <c r="F226" s="402"/>
      <c r="G226" s="402"/>
      <c r="H226" s="402"/>
      <c r="I226" s="402"/>
      <c r="J226" s="402"/>
      <c r="K226" s="402"/>
      <c r="L226" s="402"/>
      <c r="M226" s="402"/>
      <c r="N226" s="402"/>
      <c r="O226" s="402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</row>
    <row r="227" spans="1:25" ht="12.75" customHeight="1">
      <c r="A227" s="402"/>
      <c r="B227" s="402"/>
      <c r="C227" s="402"/>
      <c r="D227" s="402"/>
      <c r="E227" s="402"/>
      <c r="F227" s="402"/>
      <c r="G227" s="402"/>
      <c r="H227" s="402"/>
      <c r="I227" s="402"/>
      <c r="J227" s="402"/>
      <c r="K227" s="402"/>
      <c r="L227" s="402"/>
      <c r="M227" s="402"/>
      <c r="N227" s="402"/>
      <c r="O227" s="402"/>
      <c r="P227" s="402"/>
      <c r="Q227" s="402"/>
      <c r="R227" s="402"/>
      <c r="S227" s="402"/>
      <c r="T227" s="402"/>
      <c r="U227" s="402"/>
      <c r="V227" s="402"/>
      <c r="W227" s="402"/>
      <c r="X227" s="402"/>
      <c r="Y227" s="402"/>
    </row>
    <row r="228" spans="1:25" ht="12.75" customHeight="1">
      <c r="A228" s="402"/>
      <c r="B228" s="402"/>
      <c r="C228" s="402"/>
      <c r="D228" s="402"/>
      <c r="E228" s="402"/>
      <c r="F228" s="402"/>
      <c r="G228" s="402"/>
      <c r="H228" s="402"/>
      <c r="I228" s="402"/>
      <c r="J228" s="402"/>
      <c r="K228" s="402"/>
      <c r="L228" s="402"/>
      <c r="M228" s="402"/>
      <c r="N228" s="402"/>
      <c r="O228" s="402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</row>
    <row r="229" spans="1:25" ht="12.75" customHeight="1">
      <c r="A229" s="402"/>
      <c r="B229" s="402"/>
      <c r="C229" s="402"/>
      <c r="D229" s="402"/>
      <c r="E229" s="402"/>
      <c r="F229" s="402"/>
      <c r="G229" s="402"/>
      <c r="H229" s="402"/>
      <c r="I229" s="402"/>
      <c r="J229" s="402"/>
      <c r="K229" s="402"/>
      <c r="L229" s="402"/>
      <c r="M229" s="402"/>
      <c r="N229" s="402"/>
      <c r="O229" s="402"/>
      <c r="P229" s="402"/>
      <c r="Q229" s="402"/>
      <c r="R229" s="402"/>
      <c r="S229" s="402"/>
      <c r="T229" s="402"/>
      <c r="U229" s="402"/>
      <c r="V229" s="402"/>
      <c r="W229" s="402"/>
      <c r="X229" s="402"/>
      <c r="Y229" s="402"/>
    </row>
    <row r="230" spans="1:25" ht="12.75" customHeight="1">
      <c r="A230" s="402"/>
      <c r="B230" s="402"/>
      <c r="C230" s="402"/>
      <c r="D230" s="402"/>
      <c r="E230" s="402"/>
      <c r="F230" s="402"/>
      <c r="G230" s="402"/>
      <c r="H230" s="402"/>
      <c r="I230" s="402"/>
      <c r="J230" s="402"/>
      <c r="K230" s="402"/>
      <c r="L230" s="402"/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</row>
    <row r="231" spans="1:25" ht="12.75" customHeight="1">
      <c r="A231" s="402"/>
      <c r="B231" s="402"/>
      <c r="C231" s="402"/>
      <c r="D231" s="402"/>
      <c r="E231" s="402"/>
      <c r="F231" s="402"/>
      <c r="G231" s="402"/>
      <c r="H231" s="402"/>
      <c r="I231" s="402"/>
      <c r="J231" s="402"/>
      <c r="K231" s="402"/>
      <c r="L231" s="402"/>
      <c r="M231" s="402"/>
      <c r="N231" s="402"/>
      <c r="O231" s="402"/>
      <c r="P231" s="402"/>
      <c r="Q231" s="402"/>
      <c r="R231" s="402"/>
      <c r="S231" s="402"/>
      <c r="T231" s="402"/>
      <c r="U231" s="402"/>
      <c r="V231" s="402"/>
      <c r="W231" s="402"/>
      <c r="X231" s="402"/>
      <c r="Y231" s="402"/>
    </row>
    <row r="232" spans="1:25" ht="12.75" customHeight="1">
      <c r="A232" s="402"/>
      <c r="B232" s="402"/>
      <c r="C232" s="402"/>
      <c r="D232" s="402"/>
      <c r="E232" s="402"/>
      <c r="F232" s="402"/>
      <c r="G232" s="402"/>
      <c r="H232" s="402"/>
      <c r="I232" s="402"/>
      <c r="J232" s="402"/>
      <c r="K232" s="402"/>
      <c r="L232" s="402"/>
      <c r="M232" s="402"/>
      <c r="N232" s="402"/>
      <c r="O232" s="402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</row>
    <row r="233" spans="1:25" ht="12.75" customHeight="1">
      <c r="A233" s="402"/>
      <c r="B233" s="402"/>
      <c r="C233" s="402"/>
      <c r="D233" s="402"/>
      <c r="E233" s="402"/>
      <c r="F233" s="402"/>
      <c r="G233" s="402"/>
      <c r="H233" s="402"/>
      <c r="I233" s="402"/>
      <c r="J233" s="402"/>
      <c r="K233" s="402"/>
      <c r="L233" s="402"/>
      <c r="M233" s="402"/>
      <c r="N233" s="402"/>
      <c r="O233" s="402"/>
      <c r="P233" s="402"/>
      <c r="Q233" s="402"/>
      <c r="R233" s="402"/>
      <c r="S233" s="402"/>
      <c r="T233" s="402"/>
      <c r="U233" s="402"/>
      <c r="V233" s="402"/>
      <c r="W233" s="402"/>
      <c r="X233" s="402"/>
      <c r="Y233" s="402"/>
    </row>
    <row r="234" spans="1:25" ht="12.75" customHeight="1">
      <c r="A234" s="402"/>
      <c r="B234" s="402"/>
      <c r="C234" s="402"/>
      <c r="D234" s="402"/>
      <c r="E234" s="402"/>
      <c r="F234" s="402"/>
      <c r="G234" s="402"/>
      <c r="H234" s="402"/>
      <c r="I234" s="402"/>
      <c r="J234" s="402"/>
      <c r="K234" s="402"/>
      <c r="L234" s="402"/>
      <c r="M234" s="402"/>
      <c r="N234" s="402"/>
      <c r="O234" s="402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</row>
    <row r="235" spans="1:25" ht="12.75" customHeight="1">
      <c r="A235" s="402"/>
      <c r="B235" s="402"/>
      <c r="C235" s="402"/>
      <c r="D235" s="402"/>
      <c r="E235" s="402"/>
      <c r="F235" s="402"/>
      <c r="G235" s="402"/>
      <c r="H235" s="402"/>
      <c r="I235" s="402"/>
      <c r="J235" s="402"/>
      <c r="K235" s="402"/>
      <c r="L235" s="402"/>
      <c r="M235" s="402"/>
      <c r="N235" s="402"/>
      <c r="O235" s="402"/>
      <c r="P235" s="402"/>
      <c r="Q235" s="402"/>
      <c r="R235" s="402"/>
      <c r="S235" s="402"/>
      <c r="T235" s="402"/>
      <c r="U235" s="402"/>
      <c r="V235" s="402"/>
      <c r="W235" s="402"/>
      <c r="X235" s="402"/>
      <c r="Y235" s="402"/>
    </row>
    <row r="236" spans="1:25" ht="12.75" customHeight="1">
      <c r="A236" s="402"/>
      <c r="B236" s="402"/>
      <c r="C236" s="402"/>
      <c r="D236" s="402"/>
      <c r="E236" s="402"/>
      <c r="F236" s="402"/>
      <c r="G236" s="402"/>
      <c r="H236" s="402"/>
      <c r="I236" s="402"/>
      <c r="J236" s="402"/>
      <c r="K236" s="402"/>
      <c r="L236" s="402"/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</row>
    <row r="237" spans="1:25" ht="12.75" customHeight="1">
      <c r="A237" s="402"/>
      <c r="B237" s="402"/>
      <c r="C237" s="402"/>
      <c r="D237" s="402"/>
      <c r="E237" s="402"/>
      <c r="F237" s="402"/>
      <c r="G237" s="402"/>
      <c r="H237" s="402"/>
      <c r="I237" s="402"/>
      <c r="J237" s="402"/>
      <c r="K237" s="402"/>
      <c r="L237" s="402"/>
      <c r="M237" s="402"/>
      <c r="N237" s="402"/>
      <c r="O237" s="402"/>
      <c r="P237" s="402"/>
      <c r="Q237" s="402"/>
      <c r="R237" s="402"/>
      <c r="S237" s="402"/>
      <c r="T237" s="402"/>
      <c r="U237" s="402"/>
      <c r="V237" s="402"/>
      <c r="W237" s="402"/>
      <c r="X237" s="402"/>
      <c r="Y237" s="402"/>
    </row>
    <row r="238" spans="1:25" ht="12.75" customHeight="1">
      <c r="A238" s="402"/>
      <c r="B238" s="402"/>
      <c r="C238" s="402"/>
      <c r="D238" s="402"/>
      <c r="E238" s="402"/>
      <c r="F238" s="402"/>
      <c r="G238" s="402"/>
      <c r="H238" s="402"/>
      <c r="I238" s="402"/>
      <c r="J238" s="402"/>
      <c r="K238" s="402"/>
      <c r="L238" s="402"/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</row>
    <row r="239" spans="1:25" ht="12.75" customHeight="1">
      <c r="A239" s="402"/>
      <c r="B239" s="402"/>
      <c r="C239" s="402"/>
      <c r="D239" s="402"/>
      <c r="E239" s="402"/>
      <c r="F239" s="402"/>
      <c r="G239" s="402"/>
      <c r="H239" s="402"/>
      <c r="I239" s="402"/>
      <c r="J239" s="402"/>
      <c r="K239" s="402"/>
      <c r="L239" s="402"/>
      <c r="M239" s="402"/>
      <c r="N239" s="402"/>
      <c r="O239" s="402"/>
      <c r="P239" s="402"/>
      <c r="Q239" s="402"/>
      <c r="R239" s="402"/>
      <c r="S239" s="402"/>
      <c r="T239" s="402"/>
      <c r="U239" s="402"/>
      <c r="V239" s="402"/>
      <c r="W239" s="402"/>
      <c r="X239" s="402"/>
      <c r="Y239" s="402"/>
    </row>
    <row r="240" spans="1:25" ht="12.75" customHeight="1">
      <c r="A240" s="402"/>
      <c r="B240" s="402"/>
      <c r="C240" s="402"/>
      <c r="D240" s="402"/>
      <c r="E240" s="402"/>
      <c r="F240" s="402"/>
      <c r="G240" s="402"/>
      <c r="H240" s="402"/>
      <c r="I240" s="402"/>
      <c r="J240" s="402"/>
      <c r="K240" s="402"/>
      <c r="L240" s="402"/>
      <c r="M240" s="402"/>
      <c r="N240" s="402"/>
      <c r="O240" s="402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</row>
    <row r="241" spans="1:25" ht="12.75" customHeight="1">
      <c r="A241" s="402"/>
      <c r="B241" s="402"/>
      <c r="C241" s="402"/>
      <c r="D241" s="402"/>
      <c r="E241" s="402"/>
      <c r="F241" s="402"/>
      <c r="G241" s="402"/>
      <c r="H241" s="402"/>
      <c r="I241" s="402"/>
      <c r="J241" s="402"/>
      <c r="K241" s="402"/>
      <c r="L241" s="402"/>
      <c r="M241" s="402"/>
      <c r="N241" s="402"/>
      <c r="O241" s="402"/>
      <c r="P241" s="402"/>
      <c r="Q241" s="402"/>
      <c r="R241" s="402"/>
      <c r="S241" s="402"/>
      <c r="T241" s="402"/>
      <c r="U241" s="402"/>
      <c r="V241" s="402"/>
      <c r="W241" s="402"/>
      <c r="X241" s="402"/>
      <c r="Y241" s="402"/>
    </row>
    <row r="242" spans="1:25" ht="12.75" customHeight="1">
      <c r="A242" s="402"/>
      <c r="B242" s="402"/>
      <c r="C242" s="402"/>
      <c r="D242" s="402"/>
      <c r="E242" s="402"/>
      <c r="F242" s="402"/>
      <c r="G242" s="402"/>
      <c r="H242" s="402"/>
      <c r="I242" s="402"/>
      <c r="J242" s="402"/>
      <c r="K242" s="402"/>
      <c r="L242" s="402"/>
      <c r="M242" s="402"/>
      <c r="N242" s="402"/>
      <c r="O242" s="402"/>
      <c r="P242" s="402"/>
      <c r="Q242" s="402"/>
      <c r="R242" s="402"/>
      <c r="S242" s="402"/>
      <c r="T242" s="402"/>
      <c r="U242" s="402"/>
      <c r="V242" s="402"/>
      <c r="W242" s="402"/>
      <c r="X242" s="402"/>
      <c r="Y242" s="402"/>
    </row>
    <row r="243" spans="1:25" ht="12.75" customHeight="1">
      <c r="A243" s="402"/>
      <c r="B243" s="402"/>
      <c r="C243" s="402"/>
      <c r="D243" s="402"/>
      <c r="E243" s="402"/>
      <c r="F243" s="402"/>
      <c r="G243" s="402"/>
      <c r="H243" s="402"/>
      <c r="I243" s="402"/>
      <c r="J243" s="402"/>
      <c r="K243" s="402"/>
      <c r="L243" s="402"/>
      <c r="M243" s="402"/>
      <c r="N243" s="402"/>
      <c r="O243" s="402"/>
      <c r="P243" s="402"/>
      <c r="Q243" s="402"/>
      <c r="R243" s="402"/>
      <c r="S243" s="402"/>
      <c r="T243" s="402"/>
      <c r="U243" s="402"/>
      <c r="V243" s="402"/>
      <c r="W243" s="402"/>
      <c r="X243" s="402"/>
      <c r="Y243" s="402"/>
    </row>
    <row r="244" spans="1:25" ht="12.75" customHeight="1">
      <c r="A244" s="402"/>
      <c r="B244" s="402"/>
      <c r="C244" s="402"/>
      <c r="D244" s="402"/>
      <c r="E244" s="402"/>
      <c r="F244" s="402"/>
      <c r="G244" s="402"/>
      <c r="H244" s="402"/>
      <c r="I244" s="402"/>
      <c r="J244" s="402"/>
      <c r="K244" s="402"/>
      <c r="L244" s="402"/>
      <c r="M244" s="402"/>
      <c r="N244" s="402"/>
      <c r="O244" s="402"/>
      <c r="P244" s="402"/>
      <c r="Q244" s="402"/>
      <c r="R244" s="402"/>
      <c r="S244" s="402"/>
      <c r="T244" s="402"/>
      <c r="U244" s="402"/>
      <c r="V244" s="402"/>
      <c r="W244" s="402"/>
      <c r="X244" s="402"/>
      <c r="Y244" s="402"/>
    </row>
    <row r="245" spans="1:25" ht="12.75" customHeight="1">
      <c r="A245" s="402"/>
      <c r="B245" s="402"/>
      <c r="C245" s="402"/>
      <c r="D245" s="402"/>
      <c r="E245" s="402"/>
      <c r="F245" s="402"/>
      <c r="G245" s="402"/>
      <c r="H245" s="402"/>
      <c r="I245" s="402"/>
      <c r="J245" s="402"/>
      <c r="K245" s="402"/>
      <c r="L245" s="402"/>
      <c r="M245" s="402"/>
      <c r="N245" s="402"/>
      <c r="O245" s="402"/>
      <c r="P245" s="402"/>
      <c r="Q245" s="402"/>
      <c r="R245" s="402"/>
      <c r="S245" s="402"/>
      <c r="T245" s="402"/>
      <c r="U245" s="402"/>
      <c r="V245" s="402"/>
      <c r="W245" s="402"/>
      <c r="X245" s="402"/>
      <c r="Y245" s="402"/>
    </row>
    <row r="246" spans="1:25" ht="12.75" customHeight="1">
      <c r="A246" s="402"/>
      <c r="B246" s="402"/>
      <c r="C246" s="402"/>
      <c r="D246" s="402"/>
      <c r="E246" s="402"/>
      <c r="F246" s="402"/>
      <c r="G246" s="402"/>
      <c r="H246" s="402"/>
      <c r="I246" s="402"/>
      <c r="J246" s="402"/>
      <c r="K246" s="402"/>
      <c r="L246" s="402"/>
      <c r="M246" s="402"/>
      <c r="N246" s="402"/>
      <c r="O246" s="402"/>
      <c r="P246" s="402"/>
      <c r="Q246" s="402"/>
      <c r="R246" s="402"/>
      <c r="S246" s="402"/>
      <c r="T246" s="402"/>
      <c r="U246" s="402"/>
      <c r="V246" s="402"/>
      <c r="W246" s="402"/>
      <c r="X246" s="402"/>
      <c r="Y246" s="402"/>
    </row>
    <row r="247" spans="1:25" ht="12.75" customHeight="1">
      <c r="A247" s="402"/>
      <c r="B247" s="402"/>
      <c r="C247" s="402"/>
      <c r="D247" s="402"/>
      <c r="E247" s="402"/>
      <c r="F247" s="402"/>
      <c r="G247" s="402"/>
      <c r="H247" s="402"/>
      <c r="I247" s="402"/>
      <c r="J247" s="402"/>
      <c r="K247" s="402"/>
      <c r="L247" s="402"/>
      <c r="M247" s="402"/>
      <c r="N247" s="402"/>
      <c r="O247" s="402"/>
      <c r="P247" s="402"/>
      <c r="Q247" s="402"/>
      <c r="R247" s="402"/>
      <c r="S247" s="402"/>
      <c r="T247" s="402"/>
      <c r="U247" s="402"/>
      <c r="V247" s="402"/>
      <c r="W247" s="402"/>
      <c r="X247" s="402"/>
      <c r="Y247" s="402"/>
    </row>
    <row r="248" spans="1:25" ht="12.75" customHeight="1">
      <c r="A248" s="402"/>
      <c r="B248" s="402"/>
      <c r="C248" s="402"/>
      <c r="D248" s="402"/>
      <c r="E248" s="402"/>
      <c r="F248" s="402"/>
      <c r="G248" s="402"/>
      <c r="H248" s="402"/>
      <c r="I248" s="402"/>
      <c r="J248" s="402"/>
      <c r="K248" s="402"/>
      <c r="L248" s="402"/>
      <c r="M248" s="402"/>
      <c r="N248" s="402"/>
      <c r="O248" s="402"/>
      <c r="P248" s="402"/>
      <c r="Q248" s="402"/>
      <c r="R248" s="402"/>
      <c r="S248" s="402"/>
      <c r="T248" s="402"/>
      <c r="U248" s="402"/>
      <c r="V248" s="402"/>
      <c r="W248" s="402"/>
      <c r="X248" s="402"/>
      <c r="Y248" s="402"/>
    </row>
    <row r="249" spans="1:25" ht="12.75" customHeight="1">
      <c r="A249" s="402"/>
      <c r="B249" s="402"/>
      <c r="C249" s="402"/>
      <c r="D249" s="402"/>
      <c r="E249" s="402"/>
      <c r="F249" s="402"/>
      <c r="G249" s="402"/>
      <c r="H249" s="402"/>
      <c r="I249" s="402"/>
      <c r="J249" s="402"/>
      <c r="K249" s="402"/>
      <c r="L249" s="402"/>
      <c r="M249" s="402"/>
      <c r="N249" s="402"/>
      <c r="O249" s="402"/>
      <c r="P249" s="402"/>
      <c r="Q249" s="402"/>
      <c r="R249" s="402"/>
      <c r="S249" s="402"/>
      <c r="T249" s="402"/>
      <c r="U249" s="402"/>
      <c r="V249" s="402"/>
      <c r="W249" s="402"/>
      <c r="X249" s="402"/>
      <c r="Y249" s="402"/>
    </row>
    <row r="250" spans="1:25" ht="12.75" customHeight="1">
      <c r="A250" s="402"/>
      <c r="B250" s="402"/>
      <c r="C250" s="402"/>
      <c r="D250" s="402"/>
      <c r="E250" s="402"/>
      <c r="F250" s="402"/>
      <c r="G250" s="402"/>
      <c r="H250" s="402"/>
      <c r="I250" s="402"/>
      <c r="J250" s="402"/>
      <c r="K250" s="402"/>
      <c r="L250" s="402"/>
      <c r="M250" s="402"/>
      <c r="N250" s="402"/>
      <c r="O250" s="402"/>
      <c r="P250" s="402"/>
      <c r="Q250" s="402"/>
      <c r="R250" s="402"/>
      <c r="S250" s="402"/>
      <c r="T250" s="402"/>
      <c r="U250" s="402"/>
      <c r="V250" s="402"/>
      <c r="W250" s="402"/>
      <c r="X250" s="402"/>
      <c r="Y250" s="402"/>
    </row>
    <row r="251" spans="1:25" ht="12.75" customHeight="1">
      <c r="A251" s="402"/>
      <c r="B251" s="402"/>
      <c r="C251" s="402"/>
      <c r="D251" s="402"/>
      <c r="E251" s="402"/>
      <c r="F251" s="402"/>
      <c r="G251" s="402"/>
      <c r="H251" s="402"/>
      <c r="I251" s="402"/>
      <c r="J251" s="402"/>
      <c r="K251" s="402"/>
      <c r="L251" s="402"/>
      <c r="M251" s="402"/>
      <c r="N251" s="402"/>
      <c r="O251" s="402"/>
      <c r="P251" s="402"/>
      <c r="Q251" s="402"/>
      <c r="R251" s="402"/>
      <c r="S251" s="402"/>
      <c r="T251" s="402"/>
      <c r="U251" s="402"/>
      <c r="V251" s="402"/>
      <c r="W251" s="402"/>
      <c r="X251" s="402"/>
      <c r="Y251" s="402"/>
    </row>
    <row r="252" spans="1:25" ht="12.75" customHeight="1">
      <c r="A252" s="402"/>
      <c r="B252" s="402"/>
      <c r="C252" s="402"/>
      <c r="D252" s="402"/>
      <c r="E252" s="402"/>
      <c r="F252" s="402"/>
      <c r="G252" s="402"/>
      <c r="H252" s="402"/>
      <c r="I252" s="402"/>
      <c r="J252" s="402"/>
      <c r="K252" s="402"/>
      <c r="L252" s="402"/>
      <c r="M252" s="402"/>
      <c r="N252" s="402"/>
      <c r="O252" s="402"/>
      <c r="P252" s="402"/>
      <c r="Q252" s="402"/>
      <c r="R252" s="402"/>
      <c r="S252" s="402"/>
      <c r="T252" s="402"/>
      <c r="U252" s="402"/>
      <c r="V252" s="402"/>
      <c r="W252" s="402"/>
      <c r="X252" s="402"/>
      <c r="Y252" s="402"/>
    </row>
    <row r="253" spans="1:25" ht="12.75" customHeight="1">
      <c r="A253" s="402"/>
      <c r="B253" s="402"/>
      <c r="C253" s="402"/>
      <c r="D253" s="402"/>
      <c r="E253" s="402"/>
      <c r="F253" s="402"/>
      <c r="G253" s="402"/>
      <c r="H253" s="402"/>
      <c r="I253" s="402"/>
      <c r="J253" s="402"/>
      <c r="K253" s="402"/>
      <c r="L253" s="402"/>
      <c r="M253" s="402"/>
      <c r="N253" s="402"/>
      <c r="O253" s="402"/>
      <c r="P253" s="402"/>
      <c r="Q253" s="402"/>
      <c r="R253" s="402"/>
      <c r="S253" s="402"/>
      <c r="T253" s="402"/>
      <c r="U253" s="402"/>
      <c r="V253" s="402"/>
      <c r="W253" s="402"/>
      <c r="X253" s="402"/>
      <c r="Y253" s="402"/>
    </row>
    <row r="254" spans="1:25" ht="12.75" customHeight="1">
      <c r="A254" s="402"/>
      <c r="B254" s="402"/>
      <c r="C254" s="402"/>
      <c r="D254" s="402"/>
      <c r="E254" s="402"/>
      <c r="F254" s="402"/>
      <c r="G254" s="402"/>
      <c r="H254" s="402"/>
      <c r="I254" s="402"/>
      <c r="J254" s="402"/>
      <c r="K254" s="402"/>
      <c r="L254" s="402"/>
      <c r="M254" s="402"/>
      <c r="N254" s="402"/>
      <c r="O254" s="402"/>
      <c r="P254" s="402"/>
      <c r="Q254" s="402"/>
      <c r="R254" s="402"/>
      <c r="S254" s="402"/>
      <c r="T254" s="402"/>
      <c r="U254" s="402"/>
      <c r="V254" s="402"/>
      <c r="W254" s="402"/>
      <c r="X254" s="402"/>
      <c r="Y254" s="402"/>
    </row>
    <row r="255" spans="1:25" ht="12.75" customHeight="1">
      <c r="A255" s="402"/>
      <c r="B255" s="402"/>
      <c r="C255" s="402"/>
      <c r="D255" s="402"/>
      <c r="E255" s="402"/>
      <c r="F255" s="402"/>
      <c r="G255" s="402"/>
      <c r="H255" s="402"/>
      <c r="I255" s="402"/>
      <c r="J255" s="402"/>
      <c r="K255" s="402"/>
      <c r="L255" s="402"/>
      <c r="M255" s="402"/>
      <c r="N255" s="402"/>
      <c r="O255" s="402"/>
      <c r="P255" s="402"/>
      <c r="Q255" s="402"/>
      <c r="R255" s="402"/>
      <c r="S255" s="402"/>
      <c r="T255" s="402"/>
      <c r="U255" s="402"/>
      <c r="V255" s="402"/>
      <c r="W255" s="402"/>
      <c r="X255" s="402"/>
      <c r="Y255" s="402"/>
    </row>
    <row r="256" spans="1:25" ht="12.75" customHeight="1">
      <c r="A256" s="402"/>
      <c r="B256" s="402"/>
      <c r="C256" s="402"/>
      <c r="D256" s="402"/>
      <c r="E256" s="402"/>
      <c r="F256" s="402"/>
      <c r="G256" s="402"/>
      <c r="H256" s="402"/>
      <c r="I256" s="402"/>
      <c r="J256" s="402"/>
      <c r="K256" s="402"/>
      <c r="L256" s="402"/>
      <c r="M256" s="402"/>
      <c r="N256" s="402"/>
      <c r="O256" s="402"/>
      <c r="P256" s="402"/>
      <c r="Q256" s="402"/>
      <c r="R256" s="402"/>
      <c r="S256" s="402"/>
      <c r="T256" s="402"/>
      <c r="U256" s="402"/>
      <c r="V256" s="402"/>
      <c r="W256" s="402"/>
      <c r="X256" s="402"/>
      <c r="Y256" s="402"/>
    </row>
    <row r="257" spans="1:25" ht="12.75" customHeight="1">
      <c r="A257" s="402"/>
      <c r="B257" s="402"/>
      <c r="C257" s="402"/>
      <c r="D257" s="402"/>
      <c r="E257" s="402"/>
      <c r="F257" s="402"/>
      <c r="G257" s="402"/>
      <c r="H257" s="402"/>
      <c r="I257" s="402"/>
      <c r="J257" s="402"/>
      <c r="K257" s="402"/>
      <c r="L257" s="402"/>
      <c r="M257" s="402"/>
      <c r="N257" s="402"/>
      <c r="O257" s="402"/>
      <c r="P257" s="402"/>
      <c r="Q257" s="402"/>
      <c r="R257" s="402"/>
      <c r="S257" s="402"/>
      <c r="T257" s="402"/>
      <c r="U257" s="402"/>
      <c r="V257" s="402"/>
      <c r="W257" s="402"/>
      <c r="X257" s="402"/>
      <c r="Y257" s="402"/>
    </row>
    <row r="258" spans="1:25" ht="12.75" customHeight="1">
      <c r="A258" s="402"/>
      <c r="B258" s="402"/>
      <c r="C258" s="402"/>
      <c r="D258" s="402"/>
      <c r="E258" s="402"/>
      <c r="F258" s="402"/>
      <c r="G258" s="402"/>
      <c r="H258" s="402"/>
      <c r="I258" s="402"/>
      <c r="J258" s="402"/>
      <c r="K258" s="402"/>
      <c r="L258" s="402"/>
      <c r="M258" s="402"/>
      <c r="N258" s="402"/>
      <c r="O258" s="402"/>
      <c r="P258" s="402"/>
      <c r="Q258" s="402"/>
      <c r="R258" s="402"/>
      <c r="S258" s="402"/>
      <c r="T258" s="402"/>
      <c r="U258" s="402"/>
      <c r="V258" s="402"/>
      <c r="W258" s="402"/>
      <c r="X258" s="402"/>
      <c r="Y258" s="402"/>
    </row>
    <row r="259" spans="1:25" ht="12.75" customHeight="1">
      <c r="A259" s="402"/>
      <c r="B259" s="402"/>
      <c r="C259" s="402"/>
      <c r="D259" s="402"/>
      <c r="E259" s="402"/>
      <c r="F259" s="402"/>
      <c r="G259" s="402"/>
      <c r="H259" s="402"/>
      <c r="I259" s="402"/>
      <c r="J259" s="402"/>
      <c r="K259" s="402"/>
      <c r="L259" s="402"/>
      <c r="M259" s="402"/>
      <c r="N259" s="402"/>
      <c r="O259" s="402"/>
      <c r="P259" s="402"/>
      <c r="Q259" s="402"/>
      <c r="R259" s="402"/>
      <c r="S259" s="402"/>
      <c r="T259" s="402"/>
      <c r="U259" s="402"/>
      <c r="V259" s="402"/>
      <c r="W259" s="402"/>
      <c r="X259" s="402"/>
      <c r="Y259" s="402"/>
    </row>
    <row r="260" spans="1:25" ht="12.75" customHeight="1">
      <c r="A260" s="402"/>
      <c r="B260" s="402"/>
      <c r="C260" s="402"/>
      <c r="D260" s="402"/>
      <c r="E260" s="402"/>
      <c r="F260" s="402"/>
      <c r="G260" s="402"/>
      <c r="H260" s="402"/>
      <c r="I260" s="402"/>
      <c r="J260" s="402"/>
      <c r="K260" s="402"/>
      <c r="L260" s="402"/>
      <c r="M260" s="402"/>
      <c r="N260" s="402"/>
      <c r="O260" s="402"/>
      <c r="P260" s="402"/>
      <c r="Q260" s="402"/>
      <c r="R260" s="402"/>
      <c r="S260" s="402"/>
      <c r="T260" s="402"/>
      <c r="U260" s="402"/>
      <c r="V260" s="402"/>
      <c r="W260" s="402"/>
      <c r="X260" s="402"/>
      <c r="Y260" s="402"/>
    </row>
    <row r="261" spans="1:25" ht="12.75" customHeight="1">
      <c r="A261" s="402"/>
      <c r="B261" s="402"/>
      <c r="C261" s="402"/>
      <c r="D261" s="402"/>
      <c r="E261" s="402"/>
      <c r="F261" s="402"/>
      <c r="G261" s="402"/>
      <c r="H261" s="402"/>
      <c r="I261" s="402"/>
      <c r="J261" s="402"/>
      <c r="K261" s="402"/>
      <c r="L261" s="402"/>
      <c r="M261" s="402"/>
      <c r="N261" s="402"/>
      <c r="O261" s="402"/>
      <c r="P261" s="402"/>
      <c r="Q261" s="402"/>
      <c r="R261" s="402"/>
      <c r="S261" s="402"/>
      <c r="T261" s="402"/>
      <c r="U261" s="402"/>
      <c r="V261" s="402"/>
      <c r="W261" s="402"/>
      <c r="X261" s="402"/>
      <c r="Y261" s="402"/>
    </row>
    <row r="262" spans="1:25" ht="12.75" customHeight="1">
      <c r="A262" s="402"/>
      <c r="B262" s="402"/>
      <c r="C262" s="402"/>
      <c r="D262" s="402"/>
      <c r="E262" s="402"/>
      <c r="F262" s="402"/>
      <c r="G262" s="402"/>
      <c r="H262" s="402"/>
      <c r="I262" s="402"/>
      <c r="J262" s="402"/>
      <c r="K262" s="402"/>
      <c r="L262" s="402"/>
      <c r="M262" s="402"/>
      <c r="N262" s="402"/>
      <c r="O262" s="402"/>
      <c r="P262" s="402"/>
      <c r="Q262" s="402"/>
      <c r="R262" s="402"/>
      <c r="S262" s="402"/>
      <c r="T262" s="402"/>
      <c r="U262" s="402"/>
      <c r="V262" s="402"/>
      <c r="W262" s="402"/>
      <c r="X262" s="402"/>
      <c r="Y262" s="402"/>
    </row>
    <row r="263" spans="1:25" ht="12.75" customHeight="1">
      <c r="A263" s="402"/>
      <c r="B263" s="402"/>
      <c r="C263" s="402"/>
      <c r="D263" s="402"/>
      <c r="E263" s="402"/>
      <c r="F263" s="402"/>
      <c r="G263" s="402"/>
      <c r="H263" s="402"/>
      <c r="I263" s="402"/>
      <c r="J263" s="402"/>
      <c r="K263" s="402"/>
      <c r="L263" s="402"/>
      <c r="M263" s="402"/>
      <c r="N263" s="402"/>
      <c r="O263" s="402"/>
      <c r="P263" s="402"/>
      <c r="Q263" s="402"/>
      <c r="R263" s="402"/>
      <c r="S263" s="402"/>
      <c r="T263" s="402"/>
      <c r="U263" s="402"/>
      <c r="V263" s="402"/>
      <c r="W263" s="402"/>
      <c r="X263" s="402"/>
      <c r="Y263" s="402"/>
    </row>
    <row r="264" spans="1:25" ht="12.75" customHeight="1">
      <c r="A264" s="402"/>
      <c r="B264" s="402"/>
      <c r="C264" s="402"/>
      <c r="D264" s="402"/>
      <c r="E264" s="402"/>
      <c r="F264" s="402"/>
      <c r="G264" s="402"/>
      <c r="H264" s="402"/>
      <c r="I264" s="402"/>
      <c r="J264" s="402"/>
      <c r="K264" s="402"/>
      <c r="L264" s="402"/>
      <c r="M264" s="402"/>
      <c r="N264" s="402"/>
      <c r="O264" s="402"/>
      <c r="P264" s="402"/>
      <c r="Q264" s="402"/>
      <c r="R264" s="402"/>
      <c r="S264" s="402"/>
      <c r="T264" s="402"/>
      <c r="U264" s="402"/>
      <c r="V264" s="402"/>
      <c r="W264" s="402"/>
      <c r="X264" s="402"/>
      <c r="Y264" s="402"/>
    </row>
    <row r="265" spans="1:25" ht="12.75" customHeight="1">
      <c r="A265" s="402"/>
      <c r="B265" s="402"/>
      <c r="C265" s="402"/>
      <c r="D265" s="402"/>
      <c r="E265" s="402"/>
      <c r="F265" s="402"/>
      <c r="G265" s="402"/>
      <c r="H265" s="402"/>
      <c r="I265" s="402"/>
      <c r="J265" s="402"/>
      <c r="K265" s="402"/>
      <c r="L265" s="402"/>
      <c r="M265" s="402"/>
      <c r="N265" s="402"/>
      <c r="O265" s="402"/>
      <c r="P265" s="402"/>
      <c r="Q265" s="402"/>
      <c r="R265" s="402"/>
      <c r="S265" s="402"/>
      <c r="T265" s="402"/>
      <c r="U265" s="402"/>
      <c r="V265" s="402"/>
      <c r="W265" s="402"/>
      <c r="X265" s="402"/>
      <c r="Y265" s="402"/>
    </row>
    <row r="266" spans="1:25" ht="12.75" customHeight="1">
      <c r="A266" s="402"/>
      <c r="B266" s="402"/>
      <c r="C266" s="402"/>
      <c r="D266" s="402"/>
      <c r="E266" s="402"/>
      <c r="F266" s="402"/>
      <c r="G266" s="402"/>
      <c r="H266" s="402"/>
      <c r="I266" s="402"/>
      <c r="J266" s="402"/>
      <c r="K266" s="402"/>
      <c r="L266" s="402"/>
      <c r="M266" s="402"/>
      <c r="N266" s="402"/>
      <c r="O266" s="402"/>
      <c r="P266" s="402"/>
      <c r="Q266" s="402"/>
      <c r="R266" s="402"/>
      <c r="S266" s="402"/>
      <c r="T266" s="402"/>
      <c r="U266" s="402"/>
      <c r="V266" s="402"/>
      <c r="W266" s="402"/>
      <c r="X266" s="402"/>
      <c r="Y266" s="402"/>
    </row>
    <row r="267" spans="1:25" ht="12.75" customHeight="1">
      <c r="A267" s="402"/>
      <c r="B267" s="402"/>
      <c r="C267" s="402"/>
      <c r="D267" s="402"/>
      <c r="E267" s="402"/>
      <c r="F267" s="402"/>
      <c r="G267" s="402"/>
      <c r="H267" s="402"/>
      <c r="I267" s="402"/>
      <c r="J267" s="402"/>
      <c r="K267" s="402"/>
      <c r="L267" s="402"/>
      <c r="M267" s="402"/>
      <c r="N267" s="402"/>
      <c r="O267" s="402"/>
      <c r="P267" s="402"/>
      <c r="Q267" s="402"/>
      <c r="R267" s="402"/>
      <c r="S267" s="402"/>
      <c r="T267" s="402"/>
      <c r="U267" s="402"/>
      <c r="V267" s="402"/>
      <c r="W267" s="402"/>
      <c r="X267" s="402"/>
      <c r="Y267" s="402"/>
    </row>
    <row r="268" spans="1:25" ht="12.75" customHeight="1">
      <c r="A268" s="402"/>
      <c r="B268" s="402"/>
      <c r="C268" s="402"/>
      <c r="D268" s="402"/>
      <c r="E268" s="402"/>
      <c r="F268" s="402"/>
      <c r="G268" s="402"/>
      <c r="H268" s="402"/>
      <c r="I268" s="402"/>
      <c r="J268" s="402"/>
      <c r="K268" s="402"/>
      <c r="L268" s="402"/>
      <c r="M268" s="402"/>
      <c r="N268" s="402"/>
      <c r="O268" s="402"/>
      <c r="P268" s="402"/>
      <c r="Q268" s="402"/>
      <c r="R268" s="402"/>
      <c r="S268" s="402"/>
      <c r="T268" s="402"/>
      <c r="U268" s="402"/>
      <c r="V268" s="402"/>
      <c r="W268" s="402"/>
      <c r="X268" s="402"/>
      <c r="Y268" s="402"/>
    </row>
    <row r="269" spans="1:25" ht="12.75" customHeight="1">
      <c r="A269" s="402"/>
      <c r="B269" s="402"/>
      <c r="C269" s="402"/>
      <c r="D269" s="402"/>
      <c r="E269" s="402"/>
      <c r="F269" s="402"/>
      <c r="G269" s="402"/>
      <c r="H269" s="402"/>
      <c r="I269" s="402"/>
      <c r="J269" s="402"/>
      <c r="K269" s="402"/>
      <c r="L269" s="402"/>
      <c r="M269" s="402"/>
      <c r="N269" s="402"/>
      <c r="O269" s="402"/>
      <c r="P269" s="402"/>
      <c r="Q269" s="402"/>
      <c r="R269" s="402"/>
      <c r="S269" s="402"/>
      <c r="T269" s="402"/>
      <c r="U269" s="402"/>
      <c r="V269" s="402"/>
      <c r="W269" s="402"/>
      <c r="X269" s="402"/>
      <c r="Y269" s="402"/>
    </row>
    <row r="270" spans="1:25" ht="12.75" customHeight="1">
      <c r="A270" s="402"/>
      <c r="B270" s="402"/>
      <c r="C270" s="402"/>
      <c r="D270" s="402"/>
      <c r="E270" s="402"/>
      <c r="F270" s="402"/>
      <c r="G270" s="402"/>
      <c r="H270" s="402"/>
      <c r="I270" s="402"/>
      <c r="J270" s="402"/>
      <c r="K270" s="402"/>
      <c r="L270" s="402"/>
      <c r="M270" s="402"/>
      <c r="N270" s="402"/>
      <c r="O270" s="402"/>
      <c r="P270" s="402"/>
      <c r="Q270" s="402"/>
      <c r="R270" s="402"/>
      <c r="S270" s="402"/>
      <c r="T270" s="402"/>
      <c r="U270" s="402"/>
      <c r="V270" s="402"/>
      <c r="W270" s="402"/>
      <c r="X270" s="402"/>
      <c r="Y270" s="402"/>
    </row>
    <row r="271" spans="1:25" ht="12.75" customHeight="1">
      <c r="A271" s="402"/>
      <c r="B271" s="402"/>
      <c r="C271" s="402"/>
      <c r="D271" s="402"/>
      <c r="E271" s="402"/>
      <c r="F271" s="402"/>
      <c r="G271" s="402"/>
      <c r="H271" s="402"/>
      <c r="I271" s="402"/>
      <c r="J271" s="402"/>
      <c r="K271" s="402"/>
      <c r="L271" s="402"/>
      <c r="M271" s="402"/>
      <c r="N271" s="402"/>
      <c r="O271" s="402"/>
      <c r="P271" s="402"/>
      <c r="Q271" s="402"/>
      <c r="R271" s="402"/>
      <c r="S271" s="402"/>
      <c r="T271" s="402"/>
      <c r="U271" s="402"/>
      <c r="V271" s="402"/>
      <c r="W271" s="402"/>
      <c r="X271" s="402"/>
      <c r="Y271" s="402"/>
    </row>
    <row r="272" spans="1:25" ht="12.75" customHeight="1">
      <c r="A272" s="402"/>
      <c r="B272" s="402"/>
      <c r="C272" s="402"/>
      <c r="D272" s="402"/>
      <c r="E272" s="402"/>
      <c r="F272" s="402"/>
      <c r="G272" s="402"/>
      <c r="H272" s="402"/>
      <c r="I272" s="402"/>
      <c r="J272" s="402"/>
      <c r="K272" s="402"/>
      <c r="L272" s="402"/>
      <c r="M272" s="402"/>
      <c r="N272" s="402"/>
      <c r="O272" s="402"/>
      <c r="P272" s="402"/>
      <c r="Q272" s="402"/>
      <c r="R272" s="402"/>
      <c r="S272" s="402"/>
      <c r="T272" s="402"/>
      <c r="U272" s="402"/>
      <c r="V272" s="402"/>
      <c r="W272" s="402"/>
      <c r="X272" s="402"/>
      <c r="Y272" s="402"/>
    </row>
    <row r="273" spans="1:25" ht="12.75" customHeight="1">
      <c r="A273" s="402"/>
      <c r="B273" s="402"/>
      <c r="C273" s="402"/>
      <c r="D273" s="402"/>
      <c r="E273" s="402"/>
      <c r="F273" s="402"/>
      <c r="G273" s="402"/>
      <c r="H273" s="402"/>
      <c r="I273" s="402"/>
      <c r="J273" s="402"/>
      <c r="K273" s="402"/>
      <c r="L273" s="402"/>
      <c r="M273" s="402"/>
      <c r="N273" s="402"/>
      <c r="O273" s="402"/>
      <c r="P273" s="402"/>
      <c r="Q273" s="402"/>
      <c r="R273" s="402"/>
      <c r="S273" s="402"/>
      <c r="T273" s="402"/>
      <c r="U273" s="402"/>
      <c r="V273" s="402"/>
      <c r="W273" s="402"/>
      <c r="X273" s="402"/>
      <c r="Y273" s="402"/>
    </row>
    <row r="274" spans="1:25" ht="12.75" customHeight="1">
      <c r="A274" s="402"/>
      <c r="B274" s="402"/>
      <c r="C274" s="402"/>
      <c r="D274" s="402"/>
      <c r="E274" s="402"/>
      <c r="F274" s="402"/>
      <c r="G274" s="402"/>
      <c r="H274" s="402"/>
      <c r="I274" s="402"/>
      <c r="J274" s="402"/>
      <c r="K274" s="402"/>
      <c r="L274" s="402"/>
      <c r="M274" s="402"/>
      <c r="N274" s="402"/>
      <c r="O274" s="402"/>
      <c r="P274" s="402"/>
      <c r="Q274" s="402"/>
      <c r="R274" s="402"/>
      <c r="S274" s="402"/>
      <c r="T274" s="402"/>
      <c r="U274" s="402"/>
      <c r="V274" s="402"/>
      <c r="W274" s="402"/>
      <c r="X274" s="402"/>
      <c r="Y274" s="402"/>
    </row>
    <row r="275" spans="1:25" ht="12.75" customHeight="1">
      <c r="A275" s="402"/>
      <c r="B275" s="402"/>
      <c r="C275" s="402"/>
      <c r="D275" s="402"/>
      <c r="E275" s="402"/>
      <c r="F275" s="402"/>
      <c r="G275" s="402"/>
      <c r="H275" s="402"/>
      <c r="I275" s="402"/>
      <c r="J275" s="402"/>
      <c r="K275" s="402"/>
      <c r="L275" s="402"/>
      <c r="M275" s="402"/>
      <c r="N275" s="402"/>
      <c r="O275" s="402"/>
      <c r="P275" s="402"/>
      <c r="Q275" s="402"/>
      <c r="R275" s="402"/>
      <c r="S275" s="402"/>
      <c r="T275" s="402"/>
      <c r="U275" s="402"/>
      <c r="V275" s="402"/>
      <c r="W275" s="402"/>
      <c r="X275" s="402"/>
      <c r="Y275" s="402"/>
    </row>
    <row r="276" spans="1:25" ht="12.75" customHeight="1">
      <c r="A276" s="402"/>
      <c r="B276" s="402"/>
      <c r="C276" s="402"/>
      <c r="D276" s="402"/>
      <c r="E276" s="402"/>
      <c r="F276" s="402"/>
      <c r="G276" s="402"/>
      <c r="H276" s="402"/>
      <c r="I276" s="402"/>
      <c r="J276" s="402"/>
      <c r="K276" s="402"/>
      <c r="L276" s="402"/>
      <c r="M276" s="402"/>
      <c r="N276" s="402"/>
      <c r="O276" s="402"/>
      <c r="P276" s="402"/>
      <c r="Q276" s="402"/>
      <c r="R276" s="402"/>
      <c r="S276" s="402"/>
      <c r="T276" s="402"/>
      <c r="U276" s="402"/>
      <c r="V276" s="402"/>
      <c r="W276" s="402"/>
      <c r="X276" s="402"/>
      <c r="Y276" s="402"/>
    </row>
    <row r="277" spans="1:25" ht="12.75" customHeight="1">
      <c r="A277" s="402"/>
      <c r="B277" s="402"/>
      <c r="C277" s="402"/>
      <c r="D277" s="402"/>
      <c r="E277" s="402"/>
      <c r="F277" s="402"/>
      <c r="G277" s="402"/>
      <c r="H277" s="402"/>
      <c r="I277" s="402"/>
      <c r="J277" s="402"/>
      <c r="K277" s="402"/>
      <c r="L277" s="402"/>
      <c r="M277" s="402"/>
      <c r="N277" s="402"/>
      <c r="O277" s="402"/>
      <c r="P277" s="402"/>
      <c r="Q277" s="402"/>
      <c r="R277" s="402"/>
      <c r="S277" s="402"/>
      <c r="T277" s="402"/>
      <c r="U277" s="402"/>
      <c r="V277" s="402"/>
      <c r="W277" s="402"/>
      <c r="X277" s="402"/>
      <c r="Y277" s="402"/>
    </row>
    <row r="278" spans="1:25" ht="12.75" customHeight="1">
      <c r="A278" s="402"/>
      <c r="B278" s="402"/>
      <c r="C278" s="402"/>
      <c r="D278" s="402"/>
      <c r="E278" s="402"/>
      <c r="F278" s="402"/>
      <c r="G278" s="402"/>
      <c r="H278" s="402"/>
      <c r="I278" s="402"/>
      <c r="J278" s="402"/>
      <c r="K278" s="402"/>
      <c r="L278" s="402"/>
      <c r="M278" s="402"/>
      <c r="N278" s="402"/>
      <c r="O278" s="402"/>
      <c r="P278" s="402"/>
      <c r="Q278" s="402"/>
      <c r="R278" s="402"/>
      <c r="S278" s="402"/>
      <c r="T278" s="402"/>
      <c r="U278" s="402"/>
      <c r="V278" s="402"/>
      <c r="W278" s="402"/>
      <c r="X278" s="402"/>
      <c r="Y278" s="402"/>
    </row>
    <row r="279" spans="1:25" ht="12.75" customHeight="1">
      <c r="A279" s="402"/>
      <c r="B279" s="402"/>
      <c r="C279" s="402"/>
      <c r="D279" s="402"/>
      <c r="E279" s="402"/>
      <c r="F279" s="402"/>
      <c r="G279" s="402"/>
      <c r="H279" s="402"/>
      <c r="I279" s="402"/>
      <c r="J279" s="402"/>
      <c r="K279" s="402"/>
      <c r="L279" s="402"/>
      <c r="M279" s="402"/>
      <c r="N279" s="402"/>
      <c r="O279" s="402"/>
      <c r="P279" s="402"/>
      <c r="Q279" s="402"/>
      <c r="R279" s="402"/>
      <c r="S279" s="402"/>
      <c r="T279" s="402"/>
      <c r="U279" s="402"/>
      <c r="V279" s="402"/>
      <c r="W279" s="402"/>
      <c r="X279" s="402"/>
      <c r="Y279" s="402"/>
    </row>
    <row r="280" spans="1:25" ht="12.75" customHeight="1">
      <c r="A280" s="402"/>
      <c r="B280" s="402"/>
      <c r="C280" s="402"/>
      <c r="D280" s="402"/>
      <c r="E280" s="402"/>
      <c r="F280" s="402"/>
      <c r="G280" s="402"/>
      <c r="H280" s="402"/>
      <c r="I280" s="402"/>
      <c r="J280" s="402"/>
      <c r="K280" s="402"/>
      <c r="L280" s="402"/>
      <c r="M280" s="402"/>
      <c r="N280" s="402"/>
      <c r="O280" s="402"/>
      <c r="P280" s="402"/>
      <c r="Q280" s="402"/>
      <c r="R280" s="402"/>
      <c r="S280" s="402"/>
      <c r="T280" s="402"/>
      <c r="U280" s="402"/>
      <c r="V280" s="402"/>
      <c r="W280" s="402"/>
      <c r="X280" s="402"/>
      <c r="Y280" s="402"/>
    </row>
    <row r="281" spans="1:25" ht="12.75" customHeight="1">
      <c r="A281" s="402"/>
      <c r="B281" s="402"/>
      <c r="C281" s="402"/>
      <c r="D281" s="402"/>
      <c r="E281" s="402"/>
      <c r="F281" s="402"/>
      <c r="G281" s="402"/>
      <c r="H281" s="402"/>
      <c r="I281" s="402"/>
      <c r="J281" s="402"/>
      <c r="K281" s="402"/>
      <c r="L281" s="402"/>
      <c r="M281" s="402"/>
      <c r="N281" s="402"/>
      <c r="O281" s="402"/>
      <c r="P281" s="402"/>
      <c r="Q281" s="402"/>
      <c r="R281" s="402"/>
      <c r="S281" s="402"/>
      <c r="T281" s="402"/>
      <c r="U281" s="402"/>
      <c r="V281" s="402"/>
      <c r="W281" s="402"/>
      <c r="X281" s="402"/>
      <c r="Y281" s="402"/>
    </row>
    <row r="282" spans="1:25" ht="12.75" customHeight="1">
      <c r="A282" s="402"/>
      <c r="B282" s="402"/>
      <c r="C282" s="402"/>
      <c r="D282" s="402"/>
      <c r="E282" s="402"/>
      <c r="F282" s="402"/>
      <c r="G282" s="402"/>
      <c r="H282" s="402"/>
      <c r="I282" s="402"/>
      <c r="J282" s="402"/>
      <c r="K282" s="402"/>
      <c r="L282" s="402"/>
      <c r="M282" s="402"/>
      <c r="N282" s="402"/>
      <c r="O282" s="402"/>
      <c r="P282" s="402"/>
      <c r="Q282" s="402"/>
      <c r="R282" s="402"/>
      <c r="S282" s="402"/>
      <c r="T282" s="402"/>
      <c r="U282" s="402"/>
      <c r="V282" s="402"/>
      <c r="W282" s="402"/>
      <c r="X282" s="402"/>
      <c r="Y282" s="402"/>
    </row>
    <row r="283" spans="1:25" ht="12.75" customHeight="1">
      <c r="A283" s="402"/>
      <c r="B283" s="402"/>
      <c r="C283" s="402"/>
      <c r="D283" s="402"/>
      <c r="E283" s="402"/>
      <c r="F283" s="402"/>
      <c r="G283" s="402"/>
      <c r="H283" s="402"/>
      <c r="I283" s="402"/>
      <c r="J283" s="402"/>
      <c r="K283" s="402"/>
      <c r="L283" s="402"/>
      <c r="M283" s="402"/>
      <c r="N283" s="402"/>
      <c r="O283" s="402"/>
      <c r="P283" s="402"/>
      <c r="Q283" s="402"/>
      <c r="R283" s="402"/>
      <c r="S283" s="402"/>
      <c r="T283" s="402"/>
      <c r="U283" s="402"/>
      <c r="V283" s="402"/>
      <c r="W283" s="402"/>
      <c r="X283" s="402"/>
      <c r="Y283" s="402"/>
    </row>
    <row r="284" spans="1:25" ht="12.75" customHeight="1">
      <c r="A284" s="402"/>
      <c r="B284" s="402"/>
      <c r="C284" s="402"/>
      <c r="D284" s="402"/>
      <c r="E284" s="402"/>
      <c r="F284" s="402"/>
      <c r="G284" s="402"/>
      <c r="H284" s="402"/>
      <c r="I284" s="402"/>
      <c r="J284" s="402"/>
      <c r="K284" s="402"/>
      <c r="L284" s="402"/>
      <c r="M284" s="402"/>
      <c r="N284" s="402"/>
      <c r="O284" s="402"/>
      <c r="P284" s="402"/>
      <c r="Q284" s="402"/>
      <c r="R284" s="402"/>
      <c r="S284" s="402"/>
      <c r="T284" s="402"/>
      <c r="U284" s="402"/>
      <c r="V284" s="402"/>
      <c r="W284" s="402"/>
      <c r="X284" s="402"/>
      <c r="Y284" s="402"/>
    </row>
    <row r="285" spans="1:25" ht="12.75" customHeight="1">
      <c r="A285" s="402"/>
      <c r="B285" s="402"/>
      <c r="C285" s="402"/>
      <c r="D285" s="402"/>
      <c r="E285" s="402"/>
      <c r="F285" s="402"/>
      <c r="G285" s="402"/>
      <c r="H285" s="402"/>
      <c r="I285" s="402"/>
      <c r="J285" s="402"/>
      <c r="K285" s="402"/>
      <c r="L285" s="402"/>
      <c r="M285" s="402"/>
      <c r="N285" s="402"/>
      <c r="O285" s="402"/>
      <c r="P285" s="402"/>
      <c r="Q285" s="402"/>
      <c r="R285" s="402"/>
      <c r="S285" s="402"/>
      <c r="T285" s="402"/>
      <c r="U285" s="402"/>
      <c r="V285" s="402"/>
      <c r="W285" s="402"/>
      <c r="X285" s="402"/>
      <c r="Y285" s="402"/>
    </row>
    <row r="286" spans="1:25" ht="12.75" customHeight="1">
      <c r="A286" s="402"/>
      <c r="B286" s="402"/>
      <c r="C286" s="402"/>
      <c r="D286" s="402"/>
      <c r="E286" s="402"/>
      <c r="F286" s="402"/>
      <c r="G286" s="402"/>
      <c r="H286" s="402"/>
      <c r="I286" s="402"/>
      <c r="J286" s="402"/>
      <c r="K286" s="402"/>
      <c r="L286" s="402"/>
      <c r="M286" s="402"/>
      <c r="N286" s="402"/>
      <c r="O286" s="402"/>
      <c r="P286" s="402"/>
      <c r="Q286" s="402"/>
      <c r="R286" s="402"/>
      <c r="S286" s="402"/>
      <c r="T286" s="402"/>
      <c r="U286" s="402"/>
      <c r="V286" s="402"/>
      <c r="W286" s="402"/>
      <c r="X286" s="402"/>
      <c r="Y286" s="402"/>
    </row>
    <row r="287" spans="1:25" ht="12.75" customHeight="1">
      <c r="A287" s="402"/>
      <c r="B287" s="402"/>
      <c r="C287" s="402"/>
      <c r="D287" s="402"/>
      <c r="E287" s="402"/>
      <c r="F287" s="402"/>
      <c r="G287" s="402"/>
      <c r="H287" s="402"/>
      <c r="I287" s="402"/>
      <c r="J287" s="402"/>
      <c r="K287" s="402"/>
      <c r="L287" s="402"/>
      <c r="M287" s="402"/>
      <c r="N287" s="402"/>
      <c r="O287" s="402"/>
      <c r="P287" s="402"/>
      <c r="Q287" s="402"/>
      <c r="R287" s="402"/>
      <c r="S287" s="402"/>
      <c r="T287" s="402"/>
      <c r="U287" s="402"/>
      <c r="V287" s="402"/>
      <c r="W287" s="402"/>
      <c r="X287" s="402"/>
      <c r="Y287" s="402"/>
    </row>
    <row r="288" spans="1:25" ht="12.75" customHeight="1">
      <c r="A288" s="402"/>
      <c r="B288" s="402"/>
      <c r="C288" s="402"/>
      <c r="D288" s="402"/>
      <c r="E288" s="402"/>
      <c r="F288" s="402"/>
      <c r="G288" s="402"/>
      <c r="H288" s="402"/>
      <c r="I288" s="402"/>
      <c r="J288" s="402"/>
      <c r="K288" s="402"/>
      <c r="L288" s="402"/>
      <c r="M288" s="402"/>
      <c r="N288" s="402"/>
      <c r="O288" s="402"/>
      <c r="P288" s="402"/>
      <c r="Q288" s="402"/>
      <c r="R288" s="402"/>
      <c r="S288" s="402"/>
      <c r="T288" s="402"/>
      <c r="U288" s="402"/>
      <c r="V288" s="402"/>
      <c r="W288" s="402"/>
      <c r="X288" s="402"/>
      <c r="Y288" s="402"/>
    </row>
    <row r="289" spans="1:25" ht="12.75" customHeight="1">
      <c r="A289" s="402"/>
      <c r="B289" s="402"/>
      <c r="C289" s="402"/>
      <c r="D289" s="402"/>
      <c r="E289" s="402"/>
      <c r="F289" s="402"/>
      <c r="G289" s="402"/>
      <c r="H289" s="402"/>
      <c r="I289" s="402"/>
      <c r="J289" s="402"/>
      <c r="K289" s="402"/>
      <c r="L289" s="402"/>
      <c r="M289" s="402"/>
      <c r="N289" s="402"/>
      <c r="O289" s="402"/>
      <c r="P289" s="402"/>
      <c r="Q289" s="402"/>
      <c r="R289" s="402"/>
      <c r="S289" s="402"/>
      <c r="T289" s="402"/>
      <c r="U289" s="402"/>
      <c r="V289" s="402"/>
      <c r="W289" s="402"/>
      <c r="X289" s="402"/>
      <c r="Y289" s="402"/>
    </row>
    <row r="290" spans="1:25" ht="12.75" customHeight="1">
      <c r="A290" s="402"/>
      <c r="B290" s="402"/>
      <c r="C290" s="402"/>
      <c r="D290" s="402"/>
      <c r="E290" s="402"/>
      <c r="F290" s="402"/>
      <c r="G290" s="402"/>
      <c r="H290" s="402"/>
      <c r="I290" s="402"/>
      <c r="J290" s="402"/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  <c r="Y290" s="402"/>
    </row>
    <row r="291" spans="1:25" ht="12.75" customHeight="1">
      <c r="A291" s="402"/>
      <c r="B291" s="402"/>
      <c r="C291" s="402"/>
      <c r="D291" s="402"/>
      <c r="E291" s="402"/>
      <c r="F291" s="402"/>
      <c r="G291" s="402"/>
      <c r="H291" s="402"/>
      <c r="I291" s="402"/>
      <c r="J291" s="402"/>
      <c r="K291" s="402"/>
      <c r="L291" s="402"/>
      <c r="M291" s="402"/>
      <c r="N291" s="402"/>
      <c r="O291" s="402"/>
      <c r="P291" s="402"/>
      <c r="Q291" s="402"/>
      <c r="R291" s="402"/>
      <c r="S291" s="402"/>
      <c r="T291" s="402"/>
      <c r="U291" s="402"/>
      <c r="V291" s="402"/>
      <c r="W291" s="402"/>
      <c r="X291" s="402"/>
      <c r="Y291" s="402"/>
    </row>
    <row r="292" spans="1:25" ht="12.75" customHeight="1">
      <c r="A292" s="402"/>
      <c r="B292" s="402"/>
      <c r="C292" s="402"/>
      <c r="D292" s="402"/>
      <c r="E292" s="402"/>
      <c r="F292" s="402"/>
      <c r="G292" s="402"/>
      <c r="H292" s="402"/>
      <c r="I292" s="402"/>
      <c r="J292" s="402"/>
      <c r="K292" s="402"/>
      <c r="L292" s="402"/>
      <c r="M292" s="402"/>
      <c r="N292" s="402"/>
      <c r="O292" s="402"/>
      <c r="P292" s="402"/>
      <c r="Q292" s="402"/>
      <c r="R292" s="402"/>
      <c r="S292" s="402"/>
      <c r="T292" s="402"/>
      <c r="U292" s="402"/>
      <c r="V292" s="402"/>
      <c r="W292" s="402"/>
      <c r="X292" s="402"/>
      <c r="Y292" s="402"/>
    </row>
    <row r="293" spans="1:25" ht="12.75" customHeight="1">
      <c r="A293" s="402"/>
      <c r="B293" s="402"/>
      <c r="C293" s="402"/>
      <c r="D293" s="402"/>
      <c r="E293" s="402"/>
      <c r="F293" s="402"/>
      <c r="G293" s="402"/>
      <c r="H293" s="402"/>
      <c r="I293" s="402"/>
      <c r="J293" s="402"/>
      <c r="K293" s="402"/>
      <c r="L293" s="402"/>
      <c r="M293" s="402"/>
      <c r="N293" s="402"/>
      <c r="O293" s="402"/>
      <c r="P293" s="402"/>
      <c r="Q293" s="402"/>
      <c r="R293" s="402"/>
      <c r="S293" s="402"/>
      <c r="T293" s="402"/>
      <c r="U293" s="402"/>
      <c r="V293" s="402"/>
      <c r="W293" s="402"/>
      <c r="X293" s="402"/>
      <c r="Y293" s="402"/>
    </row>
    <row r="294" spans="1:25" ht="12.75" customHeight="1">
      <c r="A294" s="402"/>
      <c r="B294" s="402"/>
      <c r="C294" s="402"/>
      <c r="D294" s="402"/>
      <c r="E294" s="402"/>
      <c r="F294" s="402"/>
      <c r="G294" s="402"/>
      <c r="H294" s="402"/>
      <c r="I294" s="402"/>
      <c r="J294" s="402"/>
      <c r="K294" s="402"/>
      <c r="L294" s="402"/>
      <c r="M294" s="402"/>
      <c r="N294" s="402"/>
      <c r="O294" s="402"/>
      <c r="P294" s="402"/>
      <c r="Q294" s="402"/>
      <c r="R294" s="402"/>
      <c r="S294" s="402"/>
      <c r="T294" s="402"/>
      <c r="U294" s="402"/>
      <c r="V294" s="402"/>
      <c r="W294" s="402"/>
      <c r="X294" s="402"/>
      <c r="Y294" s="402"/>
    </row>
    <row r="295" spans="1:25" ht="12.75" customHeight="1">
      <c r="A295" s="402"/>
      <c r="B295" s="402"/>
      <c r="C295" s="402"/>
      <c r="D295" s="402"/>
      <c r="E295" s="402"/>
      <c r="F295" s="402"/>
      <c r="G295" s="402"/>
      <c r="H295" s="402"/>
      <c r="I295" s="402"/>
      <c r="J295" s="402"/>
      <c r="K295" s="402"/>
      <c r="L295" s="402"/>
      <c r="M295" s="402"/>
      <c r="N295" s="402"/>
      <c r="O295" s="402"/>
      <c r="P295" s="402"/>
      <c r="Q295" s="402"/>
      <c r="R295" s="402"/>
      <c r="S295" s="402"/>
      <c r="T295" s="402"/>
      <c r="U295" s="402"/>
      <c r="V295" s="402"/>
      <c r="W295" s="402"/>
      <c r="X295" s="402"/>
      <c r="Y295" s="402"/>
    </row>
    <row r="296" spans="1:25" ht="12.75" customHeight="1">
      <c r="A296" s="402"/>
      <c r="B296" s="402"/>
      <c r="C296" s="402"/>
      <c r="D296" s="402"/>
      <c r="E296" s="402"/>
      <c r="F296" s="402"/>
      <c r="G296" s="402"/>
      <c r="H296" s="402"/>
      <c r="I296" s="402"/>
      <c r="J296" s="402"/>
      <c r="K296" s="402"/>
      <c r="L296" s="402"/>
      <c r="M296" s="402"/>
      <c r="N296" s="402"/>
      <c r="O296" s="402"/>
      <c r="P296" s="402"/>
      <c r="Q296" s="402"/>
      <c r="R296" s="402"/>
      <c r="S296" s="402"/>
      <c r="T296" s="402"/>
      <c r="U296" s="402"/>
      <c r="V296" s="402"/>
      <c r="W296" s="402"/>
      <c r="X296" s="402"/>
      <c r="Y296" s="402"/>
    </row>
    <row r="297" spans="1:25" ht="12.75" customHeight="1">
      <c r="A297" s="402"/>
      <c r="B297" s="402"/>
      <c r="C297" s="402"/>
      <c r="D297" s="402"/>
      <c r="E297" s="402"/>
      <c r="F297" s="402"/>
      <c r="G297" s="402"/>
      <c r="H297" s="402"/>
      <c r="I297" s="402"/>
      <c r="J297" s="402"/>
      <c r="K297" s="402"/>
      <c r="L297" s="402"/>
      <c r="M297" s="402"/>
      <c r="N297" s="402"/>
      <c r="O297" s="402"/>
      <c r="P297" s="402"/>
      <c r="Q297" s="402"/>
      <c r="R297" s="402"/>
      <c r="S297" s="402"/>
      <c r="T297" s="402"/>
      <c r="U297" s="402"/>
      <c r="V297" s="402"/>
      <c r="W297" s="402"/>
      <c r="X297" s="402"/>
      <c r="Y297" s="402"/>
    </row>
    <row r="298" spans="1:25" ht="12.75" customHeight="1">
      <c r="A298" s="402"/>
      <c r="B298" s="402"/>
      <c r="C298" s="402"/>
      <c r="D298" s="402"/>
      <c r="E298" s="402"/>
      <c r="F298" s="402"/>
      <c r="G298" s="402"/>
      <c r="H298" s="402"/>
      <c r="I298" s="402"/>
      <c r="J298" s="402"/>
      <c r="K298" s="402"/>
      <c r="L298" s="402"/>
      <c r="M298" s="402"/>
      <c r="N298" s="402"/>
      <c r="O298" s="402"/>
      <c r="P298" s="402"/>
      <c r="Q298" s="402"/>
      <c r="R298" s="402"/>
      <c r="S298" s="402"/>
      <c r="T298" s="402"/>
      <c r="U298" s="402"/>
      <c r="V298" s="402"/>
      <c r="W298" s="402"/>
      <c r="X298" s="402"/>
      <c r="Y298" s="402"/>
    </row>
    <row r="299" spans="1:25" ht="12.75" customHeight="1">
      <c r="A299" s="402"/>
      <c r="B299" s="402"/>
      <c r="C299" s="402"/>
      <c r="D299" s="402"/>
      <c r="E299" s="402"/>
      <c r="F299" s="402"/>
      <c r="G299" s="402"/>
      <c r="H299" s="402"/>
      <c r="I299" s="402"/>
      <c r="J299" s="402"/>
      <c r="K299" s="402"/>
      <c r="L299" s="402"/>
      <c r="M299" s="402"/>
      <c r="N299" s="402"/>
      <c r="O299" s="402"/>
      <c r="P299" s="402"/>
      <c r="Q299" s="402"/>
      <c r="R299" s="402"/>
      <c r="S299" s="402"/>
      <c r="T299" s="402"/>
      <c r="U299" s="402"/>
      <c r="V299" s="402"/>
      <c r="W299" s="402"/>
      <c r="X299" s="402"/>
      <c r="Y299" s="402"/>
    </row>
    <row r="300" spans="1:25" ht="12.75" customHeight="1">
      <c r="A300" s="402"/>
      <c r="B300" s="402"/>
      <c r="C300" s="402"/>
      <c r="D300" s="402"/>
      <c r="E300" s="402"/>
      <c r="F300" s="402"/>
      <c r="G300" s="402"/>
      <c r="H300" s="402"/>
      <c r="I300" s="402"/>
      <c r="J300" s="402"/>
      <c r="K300" s="402"/>
      <c r="L300" s="402"/>
      <c r="M300" s="402"/>
      <c r="N300" s="402"/>
      <c r="O300" s="402"/>
      <c r="P300" s="402"/>
      <c r="Q300" s="402"/>
      <c r="R300" s="402"/>
      <c r="S300" s="402"/>
      <c r="T300" s="402"/>
      <c r="U300" s="402"/>
      <c r="V300" s="402"/>
      <c r="W300" s="402"/>
      <c r="X300" s="402"/>
      <c r="Y300" s="402"/>
    </row>
    <row r="301" spans="1:25" ht="12.75" customHeight="1">
      <c r="A301" s="402"/>
      <c r="B301" s="402"/>
      <c r="C301" s="402"/>
      <c r="D301" s="402"/>
      <c r="E301" s="402"/>
      <c r="F301" s="402"/>
      <c r="G301" s="402"/>
      <c r="H301" s="402"/>
      <c r="I301" s="402"/>
      <c r="J301" s="402"/>
      <c r="K301" s="402"/>
      <c r="L301" s="402"/>
      <c r="M301" s="402"/>
      <c r="N301" s="402"/>
      <c r="O301" s="402"/>
      <c r="P301" s="402"/>
      <c r="Q301" s="402"/>
      <c r="R301" s="402"/>
      <c r="S301" s="402"/>
      <c r="T301" s="402"/>
      <c r="U301" s="402"/>
      <c r="V301" s="402"/>
      <c r="W301" s="402"/>
      <c r="X301" s="402"/>
      <c r="Y301" s="402"/>
    </row>
    <row r="302" spans="1:25" ht="12.75" customHeight="1">
      <c r="A302" s="402"/>
      <c r="B302" s="402"/>
      <c r="C302" s="402"/>
      <c r="D302" s="402"/>
      <c r="E302" s="402"/>
      <c r="F302" s="402"/>
      <c r="G302" s="402"/>
      <c r="H302" s="402"/>
      <c r="I302" s="402"/>
      <c r="J302" s="402"/>
      <c r="K302" s="402"/>
      <c r="L302" s="402"/>
      <c r="M302" s="402"/>
      <c r="N302" s="402"/>
      <c r="O302" s="402"/>
      <c r="P302" s="402"/>
      <c r="Q302" s="402"/>
      <c r="R302" s="402"/>
      <c r="S302" s="402"/>
      <c r="T302" s="402"/>
      <c r="U302" s="402"/>
      <c r="V302" s="402"/>
      <c r="W302" s="402"/>
      <c r="X302" s="402"/>
      <c r="Y302" s="402"/>
    </row>
    <row r="303" spans="1:25" ht="12.75" customHeight="1">
      <c r="A303" s="402"/>
      <c r="B303" s="402"/>
      <c r="C303" s="402"/>
      <c r="D303" s="402"/>
      <c r="E303" s="402"/>
      <c r="F303" s="402"/>
      <c r="G303" s="402"/>
      <c r="H303" s="402"/>
      <c r="I303" s="402"/>
      <c r="J303" s="402"/>
      <c r="K303" s="402"/>
      <c r="L303" s="402"/>
      <c r="M303" s="402"/>
      <c r="N303" s="402"/>
      <c r="O303" s="402"/>
      <c r="P303" s="402"/>
      <c r="Q303" s="402"/>
      <c r="R303" s="402"/>
      <c r="S303" s="402"/>
      <c r="T303" s="402"/>
      <c r="U303" s="402"/>
      <c r="V303" s="402"/>
      <c r="W303" s="402"/>
      <c r="X303" s="402"/>
      <c r="Y303" s="402"/>
    </row>
    <row r="304" spans="1:25" ht="12.75" customHeight="1">
      <c r="A304" s="402"/>
      <c r="B304" s="402"/>
      <c r="C304" s="402"/>
      <c r="D304" s="402"/>
      <c r="E304" s="402"/>
      <c r="F304" s="402"/>
      <c r="G304" s="402"/>
      <c r="H304" s="402"/>
      <c r="I304" s="402"/>
      <c r="J304" s="402"/>
      <c r="K304" s="402"/>
      <c r="L304" s="402"/>
      <c r="M304" s="402"/>
      <c r="N304" s="402"/>
      <c r="O304" s="402"/>
      <c r="P304" s="402"/>
      <c r="Q304" s="402"/>
      <c r="R304" s="402"/>
      <c r="S304" s="402"/>
      <c r="T304" s="402"/>
      <c r="U304" s="402"/>
      <c r="V304" s="402"/>
      <c r="W304" s="402"/>
      <c r="X304" s="402"/>
      <c r="Y304" s="402"/>
    </row>
    <row r="305" spans="1:25" ht="12.75" customHeight="1">
      <c r="A305" s="402"/>
      <c r="B305" s="402"/>
      <c r="C305" s="402"/>
      <c r="D305" s="402"/>
      <c r="E305" s="402"/>
      <c r="F305" s="402"/>
      <c r="G305" s="402"/>
      <c r="H305" s="402"/>
      <c r="I305" s="402"/>
      <c r="J305" s="402"/>
      <c r="K305" s="402"/>
      <c r="L305" s="402"/>
      <c r="M305" s="402"/>
      <c r="N305" s="402"/>
      <c r="O305" s="402"/>
      <c r="P305" s="402"/>
      <c r="Q305" s="402"/>
      <c r="R305" s="402"/>
      <c r="S305" s="402"/>
      <c r="T305" s="402"/>
      <c r="U305" s="402"/>
      <c r="V305" s="402"/>
      <c r="W305" s="402"/>
      <c r="X305" s="402"/>
      <c r="Y305" s="402"/>
    </row>
    <row r="306" spans="1:25" ht="12.75" customHeight="1">
      <c r="A306" s="402"/>
      <c r="B306" s="402"/>
      <c r="C306" s="402"/>
      <c r="D306" s="402"/>
      <c r="E306" s="402"/>
      <c r="F306" s="402"/>
      <c r="G306" s="402"/>
      <c r="H306" s="402"/>
      <c r="I306" s="402"/>
      <c r="J306" s="402"/>
      <c r="K306" s="402"/>
      <c r="L306" s="402"/>
      <c r="M306" s="402"/>
      <c r="N306" s="402"/>
      <c r="O306" s="402"/>
      <c r="P306" s="402"/>
      <c r="Q306" s="402"/>
      <c r="R306" s="402"/>
      <c r="S306" s="402"/>
      <c r="T306" s="402"/>
      <c r="U306" s="402"/>
      <c r="V306" s="402"/>
      <c r="W306" s="402"/>
      <c r="X306" s="402"/>
      <c r="Y306" s="402"/>
    </row>
    <row r="307" spans="1:25" ht="12.75" customHeight="1">
      <c r="A307" s="402"/>
      <c r="B307" s="402"/>
      <c r="C307" s="402"/>
      <c r="D307" s="402"/>
      <c r="E307" s="402"/>
      <c r="F307" s="402"/>
      <c r="G307" s="402"/>
      <c r="H307" s="402"/>
      <c r="I307" s="402"/>
      <c r="J307" s="402"/>
      <c r="K307" s="402"/>
      <c r="L307" s="402"/>
      <c r="M307" s="402"/>
      <c r="N307" s="402"/>
      <c r="O307" s="402"/>
      <c r="P307" s="402"/>
      <c r="Q307" s="402"/>
      <c r="R307" s="402"/>
      <c r="S307" s="402"/>
      <c r="T307" s="402"/>
      <c r="U307" s="402"/>
      <c r="V307" s="402"/>
      <c r="W307" s="402"/>
      <c r="X307" s="402"/>
      <c r="Y307" s="402"/>
    </row>
    <row r="308" spans="1:25" ht="12.75" customHeight="1">
      <c r="A308" s="402"/>
      <c r="B308" s="402"/>
      <c r="C308" s="402"/>
      <c r="D308" s="402"/>
      <c r="E308" s="402"/>
      <c r="F308" s="402"/>
      <c r="G308" s="402"/>
      <c r="H308" s="402"/>
      <c r="I308" s="402"/>
      <c r="J308" s="402"/>
      <c r="K308" s="402"/>
      <c r="L308" s="402"/>
      <c r="M308" s="402"/>
      <c r="N308" s="402"/>
      <c r="O308" s="402"/>
      <c r="P308" s="402"/>
      <c r="Q308" s="402"/>
      <c r="R308" s="402"/>
      <c r="S308" s="402"/>
      <c r="T308" s="402"/>
      <c r="U308" s="402"/>
      <c r="V308" s="402"/>
      <c r="W308" s="402"/>
      <c r="X308" s="402"/>
      <c r="Y308" s="402"/>
    </row>
    <row r="309" spans="1:25" ht="12.75" customHeight="1">
      <c r="A309" s="402"/>
      <c r="B309" s="402"/>
      <c r="C309" s="402"/>
      <c r="D309" s="402"/>
      <c r="E309" s="402"/>
      <c r="F309" s="402"/>
      <c r="G309" s="402"/>
      <c r="H309" s="402"/>
      <c r="I309" s="402"/>
      <c r="J309" s="402"/>
      <c r="K309" s="402"/>
      <c r="L309" s="402"/>
      <c r="M309" s="402"/>
      <c r="N309" s="402"/>
      <c r="O309" s="402"/>
      <c r="P309" s="402"/>
      <c r="Q309" s="402"/>
      <c r="R309" s="402"/>
      <c r="S309" s="402"/>
      <c r="T309" s="402"/>
      <c r="U309" s="402"/>
      <c r="V309" s="402"/>
      <c r="W309" s="402"/>
      <c r="X309" s="402"/>
      <c r="Y309" s="402"/>
    </row>
    <row r="310" spans="1:25" ht="12.75" customHeight="1">
      <c r="A310" s="402"/>
      <c r="B310" s="402"/>
      <c r="C310" s="402"/>
      <c r="D310" s="402"/>
      <c r="E310" s="402"/>
      <c r="F310" s="402"/>
      <c r="G310" s="402"/>
      <c r="H310" s="402"/>
      <c r="I310" s="402"/>
      <c r="J310" s="402"/>
      <c r="K310" s="402"/>
      <c r="L310" s="402"/>
      <c r="M310" s="402"/>
      <c r="N310" s="402"/>
      <c r="O310" s="402"/>
      <c r="P310" s="402"/>
      <c r="Q310" s="402"/>
      <c r="R310" s="402"/>
      <c r="S310" s="402"/>
      <c r="T310" s="402"/>
      <c r="U310" s="402"/>
      <c r="V310" s="402"/>
      <c r="W310" s="402"/>
      <c r="X310" s="402"/>
      <c r="Y310" s="402"/>
    </row>
    <row r="311" spans="1:25" ht="12.75" customHeight="1">
      <c r="A311" s="402"/>
      <c r="B311" s="402"/>
      <c r="C311" s="402"/>
      <c r="D311" s="402"/>
      <c r="E311" s="402"/>
      <c r="F311" s="402"/>
      <c r="G311" s="402"/>
      <c r="H311" s="402"/>
      <c r="I311" s="402"/>
      <c r="J311" s="402"/>
      <c r="K311" s="402"/>
      <c r="L311" s="402"/>
      <c r="M311" s="402"/>
      <c r="N311" s="402"/>
      <c r="O311" s="402"/>
      <c r="P311" s="402"/>
      <c r="Q311" s="402"/>
      <c r="R311" s="402"/>
      <c r="S311" s="402"/>
      <c r="T311" s="402"/>
      <c r="U311" s="402"/>
      <c r="V311" s="402"/>
      <c r="W311" s="402"/>
      <c r="X311" s="402"/>
      <c r="Y311" s="402"/>
    </row>
    <row r="312" spans="1:25" ht="12.75" customHeight="1">
      <c r="A312" s="402"/>
      <c r="B312" s="402"/>
      <c r="C312" s="402"/>
      <c r="D312" s="402"/>
      <c r="E312" s="402"/>
      <c r="F312" s="402"/>
      <c r="G312" s="402"/>
      <c r="H312" s="402"/>
      <c r="I312" s="402"/>
      <c r="J312" s="402"/>
      <c r="K312" s="402"/>
      <c r="L312" s="402"/>
      <c r="M312" s="402"/>
      <c r="N312" s="402"/>
      <c r="O312" s="402"/>
      <c r="P312" s="402"/>
      <c r="Q312" s="402"/>
      <c r="R312" s="402"/>
      <c r="S312" s="402"/>
      <c r="T312" s="402"/>
      <c r="U312" s="402"/>
      <c r="V312" s="402"/>
      <c r="W312" s="402"/>
      <c r="X312" s="402"/>
      <c r="Y312" s="402"/>
    </row>
    <row r="313" spans="1:25" ht="12.75" customHeight="1">
      <c r="A313" s="402"/>
      <c r="B313" s="402"/>
      <c r="C313" s="402"/>
      <c r="D313" s="402"/>
      <c r="E313" s="402"/>
      <c r="F313" s="402"/>
      <c r="G313" s="402"/>
      <c r="H313" s="402"/>
      <c r="I313" s="402"/>
      <c r="J313" s="402"/>
      <c r="K313" s="402"/>
      <c r="L313" s="402"/>
      <c r="M313" s="402"/>
      <c r="N313" s="402"/>
      <c r="O313" s="402"/>
      <c r="P313" s="402"/>
      <c r="Q313" s="402"/>
      <c r="R313" s="402"/>
      <c r="S313" s="402"/>
      <c r="T313" s="402"/>
      <c r="U313" s="402"/>
      <c r="V313" s="402"/>
      <c r="W313" s="402"/>
      <c r="X313" s="402"/>
      <c r="Y313" s="402"/>
    </row>
    <row r="314" spans="1:25" ht="12.75" customHeight="1">
      <c r="A314" s="402"/>
      <c r="B314" s="402"/>
      <c r="C314" s="402"/>
      <c r="D314" s="402"/>
      <c r="E314" s="402"/>
      <c r="F314" s="402"/>
      <c r="G314" s="402"/>
      <c r="H314" s="402"/>
      <c r="I314" s="402"/>
      <c r="J314" s="402"/>
      <c r="K314" s="402"/>
      <c r="L314" s="402"/>
      <c r="M314" s="402"/>
      <c r="N314" s="402"/>
      <c r="O314" s="402"/>
      <c r="P314" s="402"/>
      <c r="Q314" s="402"/>
      <c r="R314" s="402"/>
      <c r="S314" s="402"/>
      <c r="T314" s="402"/>
      <c r="U314" s="402"/>
      <c r="V314" s="402"/>
      <c r="W314" s="402"/>
      <c r="X314" s="402"/>
      <c r="Y314" s="402"/>
    </row>
    <row r="315" spans="1:25" ht="12.75" customHeight="1">
      <c r="A315" s="402"/>
      <c r="B315" s="402"/>
      <c r="C315" s="402"/>
      <c r="D315" s="402"/>
      <c r="E315" s="402"/>
      <c r="F315" s="402"/>
      <c r="G315" s="402"/>
      <c r="H315" s="402"/>
      <c r="I315" s="402"/>
      <c r="J315" s="402"/>
      <c r="K315" s="402"/>
      <c r="L315" s="402"/>
      <c r="M315" s="402"/>
      <c r="N315" s="402"/>
      <c r="O315" s="402"/>
      <c r="P315" s="402"/>
      <c r="Q315" s="402"/>
      <c r="R315" s="402"/>
      <c r="S315" s="402"/>
      <c r="T315" s="402"/>
      <c r="U315" s="402"/>
      <c r="V315" s="402"/>
      <c r="W315" s="402"/>
      <c r="X315" s="402"/>
      <c r="Y315" s="402"/>
    </row>
    <row r="316" spans="1:25" ht="12.75" customHeight="1">
      <c r="A316" s="402"/>
      <c r="B316" s="402"/>
      <c r="C316" s="402"/>
      <c r="D316" s="402"/>
      <c r="E316" s="402"/>
      <c r="F316" s="402"/>
      <c r="G316" s="402"/>
      <c r="H316" s="402"/>
      <c r="I316" s="402"/>
      <c r="J316" s="402"/>
      <c r="K316" s="402"/>
      <c r="L316" s="402"/>
      <c r="M316" s="402"/>
      <c r="N316" s="402"/>
      <c r="O316" s="402"/>
      <c r="P316" s="402"/>
      <c r="Q316" s="402"/>
      <c r="R316" s="402"/>
      <c r="S316" s="402"/>
      <c r="T316" s="402"/>
      <c r="U316" s="402"/>
      <c r="V316" s="402"/>
      <c r="W316" s="402"/>
      <c r="X316" s="402"/>
      <c r="Y316" s="402"/>
    </row>
    <row r="317" spans="1:25" ht="12.75" customHeight="1">
      <c r="A317" s="402"/>
      <c r="B317" s="402"/>
      <c r="C317" s="402"/>
      <c r="D317" s="402"/>
      <c r="E317" s="402"/>
      <c r="F317" s="402"/>
      <c r="G317" s="402"/>
      <c r="H317" s="402"/>
      <c r="I317" s="402"/>
      <c r="J317" s="402"/>
      <c r="K317" s="402"/>
      <c r="L317" s="402"/>
      <c r="M317" s="402"/>
      <c r="N317" s="402"/>
      <c r="O317" s="402"/>
      <c r="P317" s="402"/>
      <c r="Q317" s="402"/>
      <c r="R317" s="402"/>
      <c r="S317" s="402"/>
      <c r="T317" s="402"/>
      <c r="U317" s="402"/>
      <c r="V317" s="402"/>
      <c r="W317" s="402"/>
      <c r="X317" s="402"/>
      <c r="Y317" s="402"/>
    </row>
    <row r="318" spans="1:25" ht="12.75" customHeight="1">
      <c r="A318" s="402"/>
      <c r="B318" s="402"/>
      <c r="C318" s="402"/>
      <c r="D318" s="402"/>
      <c r="E318" s="402"/>
      <c r="F318" s="402"/>
      <c r="G318" s="402"/>
      <c r="H318" s="402"/>
      <c r="I318" s="402"/>
      <c r="J318" s="402"/>
      <c r="K318" s="402"/>
      <c r="L318" s="402"/>
      <c r="M318" s="402"/>
      <c r="N318" s="402"/>
      <c r="O318" s="402"/>
      <c r="P318" s="402"/>
      <c r="Q318" s="402"/>
      <c r="R318" s="402"/>
      <c r="S318" s="402"/>
      <c r="T318" s="402"/>
      <c r="U318" s="402"/>
      <c r="V318" s="402"/>
      <c r="W318" s="402"/>
      <c r="X318" s="402"/>
      <c r="Y318" s="402"/>
    </row>
    <row r="319" spans="1:25" ht="12.75" customHeight="1">
      <c r="A319" s="402"/>
      <c r="B319" s="402"/>
      <c r="C319" s="402"/>
      <c r="D319" s="402"/>
      <c r="E319" s="402"/>
      <c r="F319" s="402"/>
      <c r="G319" s="402"/>
      <c r="H319" s="402"/>
      <c r="I319" s="402"/>
      <c r="J319" s="402"/>
      <c r="K319" s="402"/>
      <c r="L319" s="402"/>
      <c r="M319" s="402"/>
      <c r="N319" s="402"/>
      <c r="O319" s="402"/>
      <c r="P319" s="402"/>
      <c r="Q319" s="402"/>
      <c r="R319" s="402"/>
      <c r="S319" s="402"/>
      <c r="T319" s="402"/>
      <c r="U319" s="402"/>
      <c r="V319" s="402"/>
      <c r="W319" s="402"/>
      <c r="X319" s="402"/>
      <c r="Y319" s="402"/>
    </row>
    <row r="320" spans="1:25" ht="12.75" customHeight="1">
      <c r="A320" s="402"/>
      <c r="B320" s="402"/>
      <c r="C320" s="402"/>
      <c r="D320" s="402"/>
      <c r="E320" s="402"/>
      <c r="F320" s="402"/>
      <c r="G320" s="402"/>
      <c r="H320" s="402"/>
      <c r="I320" s="402"/>
      <c r="J320" s="402"/>
      <c r="K320" s="402"/>
      <c r="L320" s="402"/>
      <c r="M320" s="402"/>
      <c r="N320" s="402"/>
      <c r="O320" s="402"/>
      <c r="P320" s="402"/>
      <c r="Q320" s="402"/>
      <c r="R320" s="402"/>
      <c r="S320" s="402"/>
      <c r="T320" s="402"/>
      <c r="U320" s="402"/>
      <c r="V320" s="402"/>
      <c r="W320" s="402"/>
      <c r="X320" s="402"/>
      <c r="Y320" s="402"/>
    </row>
    <row r="321" spans="1:25" ht="12.75" customHeight="1">
      <c r="A321" s="402"/>
      <c r="B321" s="402"/>
      <c r="C321" s="402"/>
      <c r="D321" s="402"/>
      <c r="E321" s="402"/>
      <c r="F321" s="402"/>
      <c r="G321" s="402"/>
      <c r="H321" s="402"/>
      <c r="I321" s="402"/>
      <c r="J321" s="402"/>
      <c r="K321" s="402"/>
      <c r="L321" s="402"/>
      <c r="M321" s="402"/>
      <c r="N321" s="402"/>
      <c r="O321" s="402"/>
      <c r="P321" s="402"/>
      <c r="Q321" s="402"/>
      <c r="R321" s="402"/>
      <c r="S321" s="402"/>
      <c r="T321" s="402"/>
      <c r="U321" s="402"/>
      <c r="V321" s="402"/>
      <c r="W321" s="402"/>
      <c r="X321" s="402"/>
      <c r="Y321" s="402"/>
    </row>
    <row r="322" spans="1:25" ht="12.75" customHeight="1">
      <c r="A322" s="402"/>
      <c r="B322" s="402"/>
      <c r="C322" s="402"/>
      <c r="D322" s="402"/>
      <c r="E322" s="402"/>
      <c r="F322" s="402"/>
      <c r="G322" s="402"/>
      <c r="H322" s="402"/>
      <c r="I322" s="402"/>
      <c r="J322" s="402"/>
      <c r="K322" s="402"/>
      <c r="L322" s="402"/>
      <c r="M322" s="402"/>
      <c r="N322" s="402"/>
      <c r="O322" s="402"/>
      <c r="P322" s="402"/>
      <c r="Q322" s="402"/>
      <c r="R322" s="402"/>
      <c r="S322" s="402"/>
      <c r="T322" s="402"/>
      <c r="U322" s="402"/>
      <c r="V322" s="402"/>
      <c r="W322" s="402"/>
      <c r="X322" s="402"/>
      <c r="Y322" s="402"/>
    </row>
    <row r="323" spans="1:25" ht="12.75" customHeight="1">
      <c r="A323" s="402"/>
      <c r="B323" s="402"/>
      <c r="C323" s="402"/>
      <c r="D323" s="402"/>
      <c r="E323" s="402"/>
      <c r="F323" s="402"/>
      <c r="G323" s="402"/>
      <c r="H323" s="402"/>
      <c r="I323" s="402"/>
      <c r="J323" s="402"/>
      <c r="K323" s="402"/>
      <c r="L323" s="402"/>
      <c r="M323" s="402"/>
      <c r="N323" s="402"/>
      <c r="O323" s="402"/>
      <c r="P323" s="402"/>
      <c r="Q323" s="402"/>
      <c r="R323" s="402"/>
      <c r="S323" s="402"/>
      <c r="T323" s="402"/>
      <c r="U323" s="402"/>
      <c r="V323" s="402"/>
      <c r="W323" s="402"/>
      <c r="X323" s="402"/>
      <c r="Y323" s="402"/>
    </row>
    <row r="324" spans="1:25" ht="12.75" customHeight="1">
      <c r="A324" s="402"/>
      <c r="B324" s="402"/>
      <c r="C324" s="402"/>
      <c r="D324" s="402"/>
      <c r="E324" s="402"/>
      <c r="F324" s="402"/>
      <c r="G324" s="402"/>
      <c r="H324" s="402"/>
      <c r="I324" s="402"/>
      <c r="J324" s="402"/>
      <c r="K324" s="402"/>
      <c r="L324" s="402"/>
      <c r="M324" s="402"/>
      <c r="N324" s="402"/>
      <c r="O324" s="402"/>
      <c r="P324" s="402"/>
      <c r="Q324" s="402"/>
      <c r="R324" s="402"/>
      <c r="S324" s="402"/>
      <c r="T324" s="402"/>
      <c r="U324" s="402"/>
      <c r="V324" s="402"/>
      <c r="W324" s="402"/>
      <c r="X324" s="402"/>
      <c r="Y324" s="402"/>
    </row>
    <row r="325" spans="1:25" ht="12.75" customHeight="1">
      <c r="A325" s="402"/>
      <c r="B325" s="402"/>
      <c r="C325" s="402"/>
      <c r="D325" s="402"/>
      <c r="E325" s="402"/>
      <c r="F325" s="402"/>
      <c r="G325" s="402"/>
      <c r="H325" s="402"/>
      <c r="I325" s="402"/>
      <c r="J325" s="402"/>
      <c r="K325" s="402"/>
      <c r="L325" s="402"/>
      <c r="M325" s="402"/>
      <c r="N325" s="402"/>
      <c r="O325" s="402"/>
      <c r="P325" s="402"/>
      <c r="Q325" s="402"/>
      <c r="R325" s="402"/>
      <c r="S325" s="402"/>
      <c r="T325" s="402"/>
      <c r="U325" s="402"/>
      <c r="V325" s="402"/>
      <c r="W325" s="402"/>
      <c r="X325" s="402"/>
      <c r="Y325" s="402"/>
    </row>
    <row r="326" spans="1:25" ht="12.75" customHeight="1">
      <c r="A326" s="402"/>
      <c r="B326" s="402"/>
      <c r="C326" s="402"/>
      <c r="D326" s="402"/>
      <c r="E326" s="402"/>
      <c r="F326" s="402"/>
      <c r="G326" s="402"/>
      <c r="H326" s="402"/>
      <c r="I326" s="402"/>
      <c r="J326" s="402"/>
      <c r="K326" s="402"/>
      <c r="L326" s="402"/>
      <c r="M326" s="402"/>
      <c r="N326" s="402"/>
      <c r="O326" s="402"/>
      <c r="P326" s="402"/>
      <c r="Q326" s="402"/>
      <c r="R326" s="402"/>
      <c r="S326" s="402"/>
      <c r="T326" s="402"/>
      <c r="U326" s="402"/>
      <c r="V326" s="402"/>
      <c r="W326" s="402"/>
      <c r="X326" s="402"/>
      <c r="Y326" s="402"/>
    </row>
    <row r="327" spans="1:25" ht="12.75" customHeight="1">
      <c r="A327" s="402"/>
      <c r="B327" s="402"/>
      <c r="C327" s="402"/>
      <c r="D327" s="402"/>
      <c r="E327" s="402"/>
      <c r="F327" s="402"/>
      <c r="G327" s="402"/>
      <c r="H327" s="402"/>
      <c r="I327" s="402"/>
      <c r="J327" s="402"/>
      <c r="K327" s="402"/>
      <c r="L327" s="402"/>
      <c r="M327" s="402"/>
      <c r="N327" s="402"/>
      <c r="O327" s="402"/>
      <c r="P327" s="402"/>
      <c r="Q327" s="402"/>
      <c r="R327" s="402"/>
      <c r="S327" s="402"/>
      <c r="T327" s="402"/>
      <c r="U327" s="402"/>
      <c r="V327" s="402"/>
      <c r="W327" s="402"/>
      <c r="X327" s="402"/>
      <c r="Y327" s="402"/>
    </row>
    <row r="328" spans="1:25" ht="12.75" customHeight="1">
      <c r="A328" s="402"/>
      <c r="B328" s="402"/>
      <c r="C328" s="402"/>
      <c r="D328" s="402"/>
      <c r="E328" s="402"/>
      <c r="F328" s="402"/>
      <c r="G328" s="402"/>
      <c r="H328" s="402"/>
      <c r="I328" s="402"/>
      <c r="J328" s="402"/>
      <c r="K328" s="402"/>
      <c r="L328" s="402"/>
      <c r="M328" s="402"/>
      <c r="N328" s="402"/>
      <c r="O328" s="402"/>
      <c r="P328" s="402"/>
      <c r="Q328" s="402"/>
      <c r="R328" s="402"/>
      <c r="S328" s="402"/>
      <c r="T328" s="402"/>
      <c r="U328" s="402"/>
      <c r="V328" s="402"/>
      <c r="W328" s="402"/>
      <c r="X328" s="402"/>
      <c r="Y328" s="402"/>
    </row>
    <row r="329" spans="1:25" ht="12.75" customHeight="1">
      <c r="A329" s="402"/>
      <c r="B329" s="402"/>
      <c r="C329" s="402"/>
      <c r="D329" s="402"/>
      <c r="E329" s="402"/>
      <c r="F329" s="402"/>
      <c r="G329" s="402"/>
      <c r="H329" s="402"/>
      <c r="I329" s="402"/>
      <c r="J329" s="402"/>
      <c r="K329" s="402"/>
      <c r="L329" s="402"/>
      <c r="M329" s="402"/>
      <c r="N329" s="402"/>
      <c r="O329" s="402"/>
      <c r="P329" s="402"/>
      <c r="Q329" s="402"/>
      <c r="R329" s="402"/>
      <c r="S329" s="402"/>
      <c r="T329" s="402"/>
      <c r="U329" s="402"/>
      <c r="V329" s="402"/>
      <c r="W329" s="402"/>
      <c r="X329" s="402"/>
      <c r="Y329" s="402"/>
    </row>
    <row r="330" spans="1:25" ht="12.75" customHeight="1">
      <c r="A330" s="402"/>
      <c r="B330" s="402"/>
      <c r="C330" s="402"/>
      <c r="D330" s="402"/>
      <c r="E330" s="402"/>
      <c r="F330" s="402"/>
      <c r="G330" s="402"/>
      <c r="H330" s="402"/>
      <c r="I330" s="402"/>
      <c r="J330" s="402"/>
      <c r="K330" s="402"/>
      <c r="L330" s="402"/>
      <c r="M330" s="402"/>
      <c r="N330" s="402"/>
      <c r="O330" s="402"/>
      <c r="P330" s="402"/>
      <c r="Q330" s="402"/>
      <c r="R330" s="402"/>
      <c r="S330" s="402"/>
      <c r="T330" s="402"/>
      <c r="U330" s="402"/>
      <c r="V330" s="402"/>
      <c r="W330" s="402"/>
      <c r="X330" s="402"/>
      <c r="Y330" s="402"/>
    </row>
    <row r="331" spans="1:25" ht="12.75" customHeight="1">
      <c r="A331" s="402"/>
      <c r="B331" s="402"/>
      <c r="C331" s="402"/>
      <c r="D331" s="402"/>
      <c r="E331" s="402"/>
      <c r="F331" s="402"/>
      <c r="G331" s="402"/>
      <c r="H331" s="402"/>
      <c r="I331" s="402"/>
      <c r="J331" s="402"/>
      <c r="K331" s="402"/>
      <c r="L331" s="402"/>
      <c r="M331" s="402"/>
      <c r="N331" s="402"/>
      <c r="O331" s="402"/>
      <c r="P331" s="402"/>
      <c r="Q331" s="402"/>
      <c r="R331" s="402"/>
      <c r="S331" s="402"/>
      <c r="T331" s="402"/>
      <c r="U331" s="402"/>
      <c r="V331" s="402"/>
      <c r="W331" s="402"/>
      <c r="X331" s="402"/>
      <c r="Y331" s="402"/>
    </row>
    <row r="332" spans="1:25" ht="12.75" customHeight="1">
      <c r="A332" s="402"/>
      <c r="B332" s="402"/>
      <c r="C332" s="402"/>
      <c r="D332" s="402"/>
      <c r="E332" s="402"/>
      <c r="F332" s="402"/>
      <c r="G332" s="402"/>
      <c r="H332" s="402"/>
      <c r="I332" s="402"/>
      <c r="J332" s="402"/>
      <c r="K332" s="402"/>
      <c r="L332" s="402"/>
      <c r="M332" s="402"/>
      <c r="N332" s="402"/>
      <c r="O332" s="402"/>
      <c r="P332" s="402"/>
      <c r="Q332" s="402"/>
      <c r="R332" s="402"/>
      <c r="S332" s="402"/>
      <c r="T332" s="402"/>
      <c r="U332" s="402"/>
      <c r="V332" s="402"/>
      <c r="W332" s="402"/>
      <c r="X332" s="402"/>
      <c r="Y332" s="402"/>
    </row>
    <row r="333" spans="1:25" ht="12.75" customHeight="1">
      <c r="A333" s="402"/>
      <c r="B333" s="402"/>
      <c r="C333" s="402"/>
      <c r="D333" s="402"/>
      <c r="E333" s="402"/>
      <c r="F333" s="402"/>
      <c r="G333" s="402"/>
      <c r="H333" s="402"/>
      <c r="I333" s="402"/>
      <c r="J333" s="402"/>
      <c r="K333" s="402"/>
      <c r="L333" s="402"/>
      <c r="M333" s="402"/>
      <c r="N333" s="402"/>
      <c r="O333" s="402"/>
      <c r="P333" s="402"/>
      <c r="Q333" s="402"/>
      <c r="R333" s="402"/>
      <c r="S333" s="402"/>
      <c r="T333" s="402"/>
      <c r="U333" s="402"/>
      <c r="V333" s="402"/>
      <c r="W333" s="402"/>
      <c r="X333" s="402"/>
      <c r="Y333" s="402"/>
    </row>
    <row r="334" spans="1:25" ht="12.75" customHeight="1">
      <c r="A334" s="402"/>
      <c r="B334" s="402"/>
      <c r="C334" s="402"/>
      <c r="D334" s="402"/>
      <c r="E334" s="402"/>
      <c r="F334" s="402"/>
      <c r="G334" s="402"/>
      <c r="H334" s="402"/>
      <c r="I334" s="402"/>
      <c r="J334" s="402"/>
      <c r="K334" s="402"/>
      <c r="L334" s="402"/>
      <c r="M334" s="402"/>
      <c r="N334" s="402"/>
      <c r="O334" s="402"/>
      <c r="P334" s="402"/>
      <c r="Q334" s="402"/>
      <c r="R334" s="402"/>
      <c r="S334" s="402"/>
      <c r="T334" s="402"/>
      <c r="U334" s="402"/>
      <c r="V334" s="402"/>
      <c r="W334" s="402"/>
      <c r="X334" s="402"/>
      <c r="Y334" s="402"/>
    </row>
    <row r="335" spans="1:25" ht="12.75" customHeight="1">
      <c r="A335" s="402"/>
      <c r="B335" s="402"/>
      <c r="C335" s="402"/>
      <c r="D335" s="402"/>
      <c r="E335" s="402"/>
      <c r="F335" s="402"/>
      <c r="G335" s="402"/>
      <c r="H335" s="402"/>
      <c r="I335" s="402"/>
      <c r="J335" s="402"/>
      <c r="K335" s="402"/>
      <c r="L335" s="402"/>
      <c r="M335" s="402"/>
      <c r="N335" s="402"/>
      <c r="O335" s="402"/>
      <c r="P335" s="402"/>
      <c r="Q335" s="402"/>
      <c r="R335" s="402"/>
      <c r="S335" s="402"/>
      <c r="T335" s="402"/>
      <c r="U335" s="402"/>
      <c r="V335" s="402"/>
      <c r="W335" s="402"/>
      <c r="X335" s="402"/>
      <c r="Y335" s="402"/>
    </row>
    <row r="336" spans="1:25" ht="12.75" customHeight="1">
      <c r="A336" s="402"/>
      <c r="B336" s="402"/>
      <c r="C336" s="402"/>
      <c r="D336" s="402"/>
      <c r="E336" s="402"/>
      <c r="F336" s="402"/>
      <c r="G336" s="402"/>
      <c r="H336" s="402"/>
      <c r="I336" s="402"/>
      <c r="J336" s="402"/>
      <c r="K336" s="402"/>
      <c r="L336" s="402"/>
      <c r="M336" s="402"/>
      <c r="N336" s="402"/>
      <c r="O336" s="402"/>
      <c r="P336" s="402"/>
      <c r="Q336" s="402"/>
      <c r="R336" s="402"/>
      <c r="S336" s="402"/>
      <c r="T336" s="402"/>
      <c r="U336" s="402"/>
      <c r="V336" s="402"/>
      <c r="W336" s="402"/>
      <c r="X336" s="402"/>
      <c r="Y336" s="402"/>
    </row>
    <row r="337" spans="1:25" ht="12.75" customHeight="1">
      <c r="A337" s="402"/>
      <c r="B337" s="402"/>
      <c r="C337" s="402"/>
      <c r="D337" s="402"/>
      <c r="E337" s="402"/>
      <c r="F337" s="402"/>
      <c r="G337" s="402"/>
      <c r="H337" s="402"/>
      <c r="I337" s="402"/>
      <c r="J337" s="402"/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  <c r="Y337" s="402"/>
    </row>
    <row r="338" spans="1:25" ht="12.75" customHeight="1">
      <c r="A338" s="402"/>
      <c r="B338" s="402"/>
      <c r="C338" s="402"/>
      <c r="D338" s="402"/>
      <c r="E338" s="402"/>
      <c r="F338" s="402"/>
      <c r="G338" s="402"/>
      <c r="H338" s="402"/>
      <c r="I338" s="402"/>
      <c r="J338" s="402"/>
      <c r="K338" s="402"/>
      <c r="L338" s="402"/>
      <c r="M338" s="402"/>
      <c r="N338" s="402"/>
      <c r="O338" s="402"/>
      <c r="P338" s="402"/>
      <c r="Q338" s="402"/>
      <c r="R338" s="402"/>
      <c r="S338" s="402"/>
      <c r="T338" s="402"/>
      <c r="U338" s="402"/>
      <c r="V338" s="402"/>
      <c r="W338" s="402"/>
      <c r="X338" s="402"/>
      <c r="Y338" s="402"/>
    </row>
    <row r="339" spans="1:25" ht="12.75" customHeight="1">
      <c r="A339" s="402"/>
      <c r="B339" s="402"/>
      <c r="C339" s="402"/>
      <c r="D339" s="402"/>
      <c r="E339" s="402"/>
      <c r="F339" s="402"/>
      <c r="G339" s="402"/>
      <c r="H339" s="402"/>
      <c r="I339" s="402"/>
      <c r="J339" s="402"/>
      <c r="K339" s="402"/>
      <c r="L339" s="402"/>
      <c r="M339" s="402"/>
      <c r="N339" s="402"/>
      <c r="O339" s="402"/>
      <c r="P339" s="402"/>
      <c r="Q339" s="402"/>
      <c r="R339" s="402"/>
      <c r="S339" s="402"/>
      <c r="T339" s="402"/>
      <c r="U339" s="402"/>
      <c r="V339" s="402"/>
      <c r="W339" s="402"/>
      <c r="X339" s="402"/>
      <c r="Y339" s="402"/>
    </row>
    <row r="340" spans="1:25" ht="12.75" customHeight="1">
      <c r="A340" s="402"/>
      <c r="B340" s="402"/>
      <c r="C340" s="402"/>
      <c r="D340" s="402"/>
      <c r="E340" s="402"/>
      <c r="F340" s="402"/>
      <c r="G340" s="402"/>
      <c r="H340" s="402"/>
      <c r="I340" s="402"/>
      <c r="J340" s="402"/>
      <c r="K340" s="402"/>
      <c r="L340" s="402"/>
      <c r="M340" s="402"/>
      <c r="N340" s="402"/>
      <c r="O340" s="402"/>
      <c r="P340" s="402"/>
      <c r="Q340" s="402"/>
      <c r="R340" s="402"/>
      <c r="S340" s="402"/>
      <c r="T340" s="402"/>
      <c r="U340" s="402"/>
      <c r="V340" s="402"/>
      <c r="W340" s="402"/>
      <c r="X340" s="402"/>
      <c r="Y340" s="402"/>
    </row>
    <row r="341" spans="1:25" ht="12.75" customHeight="1">
      <c r="A341" s="402"/>
      <c r="B341" s="402"/>
      <c r="C341" s="402"/>
      <c r="D341" s="402"/>
      <c r="E341" s="402"/>
      <c r="F341" s="402"/>
      <c r="G341" s="402"/>
      <c r="H341" s="402"/>
      <c r="I341" s="402"/>
      <c r="J341" s="402"/>
      <c r="K341" s="402"/>
      <c r="L341" s="402"/>
      <c r="M341" s="402"/>
      <c r="N341" s="402"/>
      <c r="O341" s="402"/>
      <c r="P341" s="402"/>
      <c r="Q341" s="402"/>
      <c r="R341" s="402"/>
      <c r="S341" s="402"/>
      <c r="T341" s="402"/>
      <c r="U341" s="402"/>
      <c r="V341" s="402"/>
      <c r="W341" s="402"/>
      <c r="X341" s="402"/>
      <c r="Y341" s="402"/>
    </row>
    <row r="342" spans="1:25" ht="12.75" customHeight="1">
      <c r="A342" s="402"/>
      <c r="B342" s="402"/>
      <c r="C342" s="402"/>
      <c r="D342" s="402"/>
      <c r="E342" s="402"/>
      <c r="F342" s="402"/>
      <c r="G342" s="402"/>
      <c r="H342" s="402"/>
      <c r="I342" s="402"/>
      <c r="J342" s="402"/>
      <c r="K342" s="402"/>
      <c r="L342" s="402"/>
      <c r="M342" s="402"/>
      <c r="N342" s="402"/>
      <c r="O342" s="402"/>
      <c r="P342" s="402"/>
      <c r="Q342" s="402"/>
      <c r="R342" s="402"/>
      <c r="S342" s="402"/>
      <c r="T342" s="402"/>
      <c r="U342" s="402"/>
      <c r="V342" s="402"/>
      <c r="W342" s="402"/>
      <c r="X342" s="402"/>
      <c r="Y342" s="402"/>
    </row>
    <row r="343" spans="1:25" ht="12.75" customHeight="1">
      <c r="A343" s="402"/>
      <c r="B343" s="402"/>
      <c r="C343" s="402"/>
      <c r="D343" s="402"/>
      <c r="E343" s="402"/>
      <c r="F343" s="402"/>
      <c r="G343" s="402"/>
      <c r="H343" s="402"/>
      <c r="I343" s="402"/>
      <c r="J343" s="402"/>
      <c r="K343" s="402"/>
      <c r="L343" s="402"/>
      <c r="M343" s="402"/>
      <c r="N343" s="402"/>
      <c r="O343" s="402"/>
      <c r="P343" s="402"/>
      <c r="Q343" s="402"/>
      <c r="R343" s="402"/>
      <c r="S343" s="402"/>
      <c r="T343" s="402"/>
      <c r="U343" s="402"/>
      <c r="V343" s="402"/>
      <c r="W343" s="402"/>
      <c r="X343" s="402"/>
      <c r="Y343" s="402"/>
    </row>
    <row r="344" spans="1:25" ht="12.75" customHeight="1">
      <c r="A344" s="402"/>
      <c r="B344" s="402"/>
      <c r="C344" s="402"/>
      <c r="D344" s="402"/>
      <c r="E344" s="402"/>
      <c r="F344" s="402"/>
      <c r="G344" s="402"/>
      <c r="H344" s="402"/>
      <c r="I344" s="402"/>
      <c r="J344" s="402"/>
      <c r="K344" s="402"/>
      <c r="L344" s="402"/>
      <c r="M344" s="402"/>
      <c r="N344" s="402"/>
      <c r="O344" s="402"/>
      <c r="P344" s="402"/>
      <c r="Q344" s="402"/>
      <c r="R344" s="402"/>
      <c r="S344" s="402"/>
      <c r="T344" s="402"/>
      <c r="U344" s="402"/>
      <c r="V344" s="402"/>
      <c r="W344" s="402"/>
      <c r="X344" s="402"/>
      <c r="Y344" s="402"/>
    </row>
    <row r="345" spans="1:25" ht="12.75" customHeight="1">
      <c r="A345" s="402"/>
      <c r="B345" s="402"/>
      <c r="C345" s="402"/>
      <c r="D345" s="402"/>
      <c r="E345" s="402"/>
      <c r="F345" s="402"/>
      <c r="G345" s="402"/>
      <c r="H345" s="402"/>
      <c r="I345" s="402"/>
      <c r="J345" s="402"/>
      <c r="K345" s="402"/>
      <c r="L345" s="402"/>
      <c r="M345" s="402"/>
      <c r="N345" s="402"/>
      <c r="O345" s="402"/>
      <c r="P345" s="402"/>
      <c r="Q345" s="402"/>
      <c r="R345" s="402"/>
      <c r="S345" s="402"/>
      <c r="T345" s="402"/>
      <c r="U345" s="402"/>
      <c r="V345" s="402"/>
      <c r="W345" s="402"/>
      <c r="X345" s="402"/>
      <c r="Y345" s="402"/>
    </row>
    <row r="346" spans="1:25" ht="12.75" customHeight="1">
      <c r="A346" s="402"/>
      <c r="B346" s="402"/>
      <c r="C346" s="402"/>
      <c r="D346" s="402"/>
      <c r="E346" s="402"/>
      <c r="F346" s="402"/>
      <c r="G346" s="402"/>
      <c r="H346" s="402"/>
      <c r="I346" s="402"/>
      <c r="J346" s="402"/>
      <c r="K346" s="402"/>
      <c r="L346" s="402"/>
      <c r="M346" s="402"/>
      <c r="N346" s="402"/>
      <c r="O346" s="402"/>
      <c r="P346" s="402"/>
      <c r="Q346" s="402"/>
      <c r="R346" s="402"/>
      <c r="S346" s="402"/>
      <c r="T346" s="402"/>
      <c r="U346" s="402"/>
      <c r="V346" s="402"/>
      <c r="W346" s="402"/>
      <c r="X346" s="402"/>
      <c r="Y346" s="402"/>
    </row>
    <row r="347" spans="1:25" ht="12.75" customHeight="1">
      <c r="A347" s="402"/>
      <c r="B347" s="402"/>
      <c r="C347" s="402"/>
      <c r="D347" s="402"/>
      <c r="E347" s="402"/>
      <c r="F347" s="402"/>
      <c r="G347" s="402"/>
      <c r="H347" s="402"/>
      <c r="I347" s="402"/>
      <c r="J347" s="402"/>
      <c r="K347" s="402"/>
      <c r="L347" s="402"/>
      <c r="M347" s="402"/>
      <c r="N347" s="402"/>
      <c r="O347" s="402"/>
      <c r="P347" s="402"/>
      <c r="Q347" s="402"/>
      <c r="R347" s="402"/>
      <c r="S347" s="402"/>
      <c r="T347" s="402"/>
      <c r="U347" s="402"/>
      <c r="V347" s="402"/>
      <c r="W347" s="402"/>
      <c r="X347" s="402"/>
      <c r="Y347" s="402"/>
    </row>
    <row r="348" spans="1:25" ht="12.75" customHeight="1">
      <c r="A348" s="402"/>
      <c r="B348" s="402"/>
      <c r="C348" s="402"/>
      <c r="D348" s="402"/>
      <c r="E348" s="402"/>
      <c r="F348" s="402"/>
      <c r="G348" s="402"/>
      <c r="H348" s="402"/>
      <c r="I348" s="402"/>
      <c r="J348" s="402"/>
      <c r="K348" s="402"/>
      <c r="L348" s="402"/>
      <c r="M348" s="402"/>
      <c r="N348" s="402"/>
      <c r="O348" s="402"/>
      <c r="P348" s="402"/>
      <c r="Q348" s="402"/>
      <c r="R348" s="402"/>
      <c r="S348" s="402"/>
      <c r="T348" s="402"/>
      <c r="U348" s="402"/>
      <c r="V348" s="402"/>
      <c r="W348" s="402"/>
      <c r="X348" s="402"/>
      <c r="Y348" s="402"/>
    </row>
    <row r="349" spans="1:25" ht="12.75" customHeight="1">
      <c r="A349" s="402"/>
      <c r="B349" s="402"/>
      <c r="C349" s="402"/>
      <c r="D349" s="402"/>
      <c r="E349" s="402"/>
      <c r="F349" s="402"/>
      <c r="G349" s="402"/>
      <c r="H349" s="402"/>
      <c r="I349" s="402"/>
      <c r="J349" s="402"/>
      <c r="K349" s="402"/>
      <c r="L349" s="402"/>
      <c r="M349" s="402"/>
      <c r="N349" s="402"/>
      <c r="O349" s="402"/>
      <c r="P349" s="402"/>
      <c r="Q349" s="402"/>
      <c r="R349" s="402"/>
      <c r="S349" s="402"/>
      <c r="T349" s="402"/>
      <c r="U349" s="402"/>
      <c r="V349" s="402"/>
      <c r="W349" s="402"/>
      <c r="X349" s="402"/>
      <c r="Y349" s="402"/>
    </row>
    <row r="350" spans="1:25" ht="12.75" customHeight="1">
      <c r="A350" s="402"/>
      <c r="B350" s="402"/>
      <c r="C350" s="402"/>
      <c r="D350" s="402"/>
      <c r="E350" s="402"/>
      <c r="F350" s="402"/>
      <c r="G350" s="402"/>
      <c r="H350" s="402"/>
      <c r="I350" s="402"/>
      <c r="J350" s="402"/>
      <c r="K350" s="402"/>
      <c r="L350" s="402"/>
      <c r="M350" s="402"/>
      <c r="N350" s="402"/>
      <c r="O350" s="402"/>
      <c r="P350" s="402"/>
      <c r="Q350" s="402"/>
      <c r="R350" s="402"/>
      <c r="S350" s="402"/>
      <c r="T350" s="402"/>
      <c r="U350" s="402"/>
      <c r="V350" s="402"/>
      <c r="W350" s="402"/>
      <c r="X350" s="402"/>
      <c r="Y350" s="402"/>
    </row>
    <row r="351" spans="1:25" ht="12.75" customHeight="1">
      <c r="A351" s="402"/>
      <c r="B351" s="402"/>
      <c r="C351" s="402"/>
      <c r="D351" s="402"/>
      <c r="E351" s="402"/>
      <c r="F351" s="402"/>
      <c r="G351" s="402"/>
      <c r="H351" s="402"/>
      <c r="I351" s="402"/>
      <c r="J351" s="402"/>
      <c r="K351" s="402"/>
      <c r="L351" s="402"/>
      <c r="M351" s="402"/>
      <c r="N351" s="402"/>
      <c r="O351" s="402"/>
      <c r="P351" s="402"/>
      <c r="Q351" s="402"/>
      <c r="R351" s="402"/>
      <c r="S351" s="402"/>
      <c r="T351" s="402"/>
      <c r="U351" s="402"/>
      <c r="V351" s="402"/>
      <c r="W351" s="402"/>
      <c r="X351" s="402"/>
      <c r="Y351" s="402"/>
    </row>
    <row r="352" spans="1:25" ht="12.75" customHeight="1">
      <c r="A352" s="402"/>
      <c r="B352" s="402"/>
      <c r="C352" s="402"/>
      <c r="D352" s="402"/>
      <c r="E352" s="402"/>
      <c r="F352" s="402"/>
      <c r="G352" s="402"/>
      <c r="H352" s="402"/>
      <c r="I352" s="402"/>
      <c r="J352" s="402"/>
      <c r="K352" s="402"/>
      <c r="L352" s="402"/>
      <c r="M352" s="402"/>
      <c r="N352" s="402"/>
      <c r="O352" s="402"/>
      <c r="P352" s="402"/>
      <c r="Q352" s="402"/>
      <c r="R352" s="402"/>
      <c r="S352" s="402"/>
      <c r="T352" s="402"/>
      <c r="U352" s="402"/>
      <c r="V352" s="402"/>
      <c r="W352" s="402"/>
      <c r="X352" s="402"/>
      <c r="Y352" s="402"/>
    </row>
    <row r="353" spans="1:25" ht="12.75" customHeight="1">
      <c r="A353" s="402"/>
      <c r="B353" s="402"/>
      <c r="C353" s="402"/>
      <c r="D353" s="402"/>
      <c r="E353" s="402"/>
      <c r="F353" s="402"/>
      <c r="G353" s="402"/>
      <c r="H353" s="402"/>
      <c r="I353" s="402"/>
      <c r="J353" s="402"/>
      <c r="K353" s="402"/>
      <c r="L353" s="402"/>
      <c r="M353" s="402"/>
      <c r="N353" s="402"/>
      <c r="O353" s="402"/>
      <c r="P353" s="402"/>
      <c r="Q353" s="402"/>
      <c r="R353" s="402"/>
      <c r="S353" s="402"/>
      <c r="T353" s="402"/>
      <c r="U353" s="402"/>
      <c r="V353" s="402"/>
      <c r="W353" s="402"/>
      <c r="X353" s="402"/>
      <c r="Y353" s="402"/>
    </row>
    <row r="354" spans="1:25" ht="12.75" customHeight="1">
      <c r="A354" s="402"/>
      <c r="B354" s="402"/>
      <c r="C354" s="402"/>
      <c r="D354" s="402"/>
      <c r="E354" s="402"/>
      <c r="F354" s="402"/>
      <c r="G354" s="402"/>
      <c r="H354" s="402"/>
      <c r="I354" s="402"/>
      <c r="J354" s="402"/>
      <c r="K354" s="402"/>
      <c r="L354" s="402"/>
      <c r="M354" s="402"/>
      <c r="N354" s="402"/>
      <c r="O354" s="402"/>
      <c r="P354" s="402"/>
      <c r="Q354" s="402"/>
      <c r="R354" s="402"/>
      <c r="S354" s="402"/>
      <c r="T354" s="402"/>
      <c r="U354" s="402"/>
      <c r="V354" s="402"/>
      <c r="W354" s="402"/>
      <c r="X354" s="402"/>
      <c r="Y354" s="402"/>
    </row>
    <row r="355" spans="1:25" ht="12.75" customHeight="1">
      <c r="A355" s="402"/>
      <c r="B355" s="402"/>
      <c r="C355" s="402"/>
      <c r="D355" s="402"/>
      <c r="E355" s="402"/>
      <c r="F355" s="402"/>
      <c r="G355" s="402"/>
      <c r="H355" s="402"/>
      <c r="I355" s="402"/>
      <c r="J355" s="402"/>
      <c r="K355" s="402"/>
      <c r="L355" s="402"/>
      <c r="M355" s="402"/>
      <c r="N355" s="402"/>
      <c r="O355" s="402"/>
      <c r="P355" s="402"/>
      <c r="Q355" s="402"/>
      <c r="R355" s="402"/>
      <c r="S355" s="402"/>
      <c r="T355" s="402"/>
      <c r="U355" s="402"/>
      <c r="V355" s="402"/>
      <c r="W355" s="402"/>
      <c r="X355" s="402"/>
      <c r="Y355" s="402"/>
    </row>
    <row r="356" spans="1:25" ht="12.75" customHeight="1">
      <c r="A356" s="402"/>
      <c r="B356" s="402"/>
      <c r="C356" s="402"/>
      <c r="D356" s="402"/>
      <c r="E356" s="402"/>
      <c r="F356" s="402"/>
      <c r="G356" s="402"/>
      <c r="H356" s="402"/>
      <c r="I356" s="402"/>
      <c r="J356" s="402"/>
      <c r="K356" s="402"/>
      <c r="L356" s="402"/>
      <c r="M356" s="402"/>
      <c r="N356" s="402"/>
      <c r="O356" s="402"/>
      <c r="P356" s="402"/>
      <c r="Q356" s="402"/>
      <c r="R356" s="402"/>
      <c r="S356" s="402"/>
      <c r="T356" s="402"/>
      <c r="U356" s="402"/>
      <c r="V356" s="402"/>
      <c r="W356" s="402"/>
      <c r="X356" s="402"/>
      <c r="Y356" s="402"/>
    </row>
    <row r="357" spans="1:25" ht="12.75" customHeight="1">
      <c r="A357" s="402"/>
      <c r="B357" s="402"/>
      <c r="C357" s="402"/>
      <c r="D357" s="402"/>
      <c r="E357" s="402"/>
      <c r="F357" s="402"/>
      <c r="G357" s="402"/>
      <c r="H357" s="402"/>
      <c r="I357" s="402"/>
      <c r="J357" s="402"/>
      <c r="K357" s="402"/>
      <c r="L357" s="402"/>
      <c r="M357" s="402"/>
      <c r="N357" s="402"/>
      <c r="O357" s="402"/>
      <c r="P357" s="402"/>
      <c r="Q357" s="402"/>
      <c r="R357" s="402"/>
      <c r="S357" s="402"/>
      <c r="T357" s="402"/>
      <c r="U357" s="402"/>
      <c r="V357" s="402"/>
      <c r="W357" s="402"/>
      <c r="X357" s="402"/>
      <c r="Y357" s="402"/>
    </row>
    <row r="358" spans="1:25" ht="12.75" customHeight="1">
      <c r="A358" s="402"/>
      <c r="B358" s="402"/>
      <c r="C358" s="402"/>
      <c r="D358" s="402"/>
      <c r="E358" s="402"/>
      <c r="F358" s="402"/>
      <c r="G358" s="402"/>
      <c r="H358" s="402"/>
      <c r="I358" s="402"/>
      <c r="J358" s="402"/>
      <c r="K358" s="402"/>
      <c r="L358" s="402"/>
      <c r="M358" s="402"/>
      <c r="N358" s="402"/>
      <c r="O358" s="402"/>
      <c r="P358" s="402"/>
      <c r="Q358" s="402"/>
      <c r="R358" s="402"/>
      <c r="S358" s="402"/>
      <c r="T358" s="402"/>
      <c r="U358" s="402"/>
      <c r="V358" s="402"/>
      <c r="W358" s="402"/>
      <c r="X358" s="402"/>
      <c r="Y358" s="402"/>
    </row>
    <row r="359" spans="1:25" ht="12.75" customHeight="1">
      <c r="A359" s="402"/>
      <c r="B359" s="402"/>
      <c r="C359" s="402"/>
      <c r="D359" s="402"/>
      <c r="E359" s="402"/>
      <c r="F359" s="402"/>
      <c r="G359" s="402"/>
      <c r="H359" s="402"/>
      <c r="I359" s="402"/>
      <c r="J359" s="402"/>
      <c r="K359" s="402"/>
      <c r="L359" s="402"/>
      <c r="M359" s="402"/>
      <c r="N359" s="402"/>
      <c r="O359" s="402"/>
      <c r="P359" s="402"/>
      <c r="Q359" s="402"/>
      <c r="R359" s="402"/>
      <c r="S359" s="402"/>
      <c r="T359" s="402"/>
      <c r="U359" s="402"/>
      <c r="V359" s="402"/>
      <c r="W359" s="402"/>
      <c r="X359" s="402"/>
      <c r="Y359" s="402"/>
    </row>
    <row r="360" spans="1:25" ht="12.75" customHeight="1">
      <c r="A360" s="402"/>
      <c r="B360" s="402"/>
      <c r="C360" s="402"/>
      <c r="D360" s="402"/>
      <c r="E360" s="402"/>
      <c r="F360" s="402"/>
      <c r="G360" s="402"/>
      <c r="H360" s="402"/>
      <c r="I360" s="402"/>
      <c r="J360" s="402"/>
      <c r="K360" s="402"/>
      <c r="L360" s="402"/>
      <c r="M360" s="402"/>
      <c r="N360" s="402"/>
      <c r="O360" s="402"/>
      <c r="P360" s="402"/>
      <c r="Q360" s="402"/>
      <c r="R360" s="402"/>
      <c r="S360" s="402"/>
      <c r="T360" s="402"/>
      <c r="U360" s="402"/>
      <c r="V360" s="402"/>
      <c r="W360" s="402"/>
      <c r="X360" s="402"/>
      <c r="Y360" s="402"/>
    </row>
    <row r="361" spans="1:25" ht="12.75" customHeight="1">
      <c r="A361" s="402"/>
      <c r="B361" s="402"/>
      <c r="C361" s="402"/>
      <c r="D361" s="402"/>
      <c r="E361" s="402"/>
      <c r="F361" s="402"/>
      <c r="G361" s="402"/>
      <c r="H361" s="402"/>
      <c r="I361" s="402"/>
      <c r="J361" s="402"/>
      <c r="K361" s="402"/>
      <c r="L361" s="402"/>
      <c r="M361" s="402"/>
      <c r="N361" s="402"/>
      <c r="O361" s="402"/>
      <c r="P361" s="402"/>
      <c r="Q361" s="402"/>
      <c r="R361" s="402"/>
      <c r="S361" s="402"/>
      <c r="T361" s="402"/>
      <c r="U361" s="402"/>
      <c r="V361" s="402"/>
      <c r="W361" s="402"/>
      <c r="X361" s="402"/>
      <c r="Y361" s="402"/>
    </row>
    <row r="362" spans="1:25" ht="12.75" customHeight="1">
      <c r="A362" s="402"/>
      <c r="B362" s="402"/>
      <c r="C362" s="402"/>
      <c r="D362" s="402"/>
      <c r="E362" s="402"/>
      <c r="F362" s="402"/>
      <c r="G362" s="402"/>
      <c r="H362" s="402"/>
      <c r="I362" s="402"/>
      <c r="J362" s="402"/>
      <c r="K362" s="402"/>
      <c r="L362" s="402"/>
      <c r="M362" s="402"/>
      <c r="N362" s="402"/>
      <c r="O362" s="402"/>
      <c r="P362" s="402"/>
      <c r="Q362" s="402"/>
      <c r="R362" s="402"/>
      <c r="S362" s="402"/>
      <c r="T362" s="402"/>
      <c r="U362" s="402"/>
      <c r="V362" s="402"/>
      <c r="W362" s="402"/>
      <c r="X362" s="402"/>
      <c r="Y362" s="402"/>
    </row>
    <row r="363" spans="1:25" ht="12.75" customHeight="1">
      <c r="A363" s="402"/>
      <c r="B363" s="402"/>
      <c r="C363" s="402"/>
      <c r="D363" s="402"/>
      <c r="E363" s="402"/>
      <c r="F363" s="402"/>
      <c r="G363" s="402"/>
      <c r="H363" s="402"/>
      <c r="I363" s="402"/>
      <c r="J363" s="402"/>
      <c r="K363" s="402"/>
      <c r="L363" s="402"/>
      <c r="M363" s="402"/>
      <c r="N363" s="402"/>
      <c r="O363" s="402"/>
      <c r="P363" s="402"/>
      <c r="Q363" s="402"/>
      <c r="R363" s="402"/>
      <c r="S363" s="402"/>
      <c r="T363" s="402"/>
      <c r="U363" s="402"/>
      <c r="V363" s="402"/>
      <c r="W363" s="402"/>
      <c r="X363" s="402"/>
      <c r="Y363" s="402"/>
    </row>
    <row r="364" spans="1:25" ht="12.75" customHeight="1">
      <c r="A364" s="402"/>
      <c r="B364" s="402"/>
      <c r="C364" s="402"/>
      <c r="D364" s="402"/>
      <c r="E364" s="402"/>
      <c r="F364" s="402"/>
      <c r="G364" s="402"/>
      <c r="H364" s="402"/>
      <c r="I364" s="402"/>
      <c r="J364" s="402"/>
      <c r="K364" s="402"/>
      <c r="L364" s="402"/>
      <c r="M364" s="402"/>
      <c r="N364" s="402"/>
      <c r="O364" s="402"/>
      <c r="P364" s="402"/>
      <c r="Q364" s="402"/>
      <c r="R364" s="402"/>
      <c r="S364" s="402"/>
      <c r="T364" s="402"/>
      <c r="U364" s="402"/>
      <c r="V364" s="402"/>
      <c r="W364" s="402"/>
      <c r="X364" s="402"/>
      <c r="Y364" s="402"/>
    </row>
    <row r="365" spans="1:25" ht="12.75" customHeight="1">
      <c r="A365" s="402"/>
      <c r="B365" s="402"/>
      <c r="C365" s="402"/>
      <c r="D365" s="402"/>
      <c r="E365" s="402"/>
      <c r="F365" s="402"/>
      <c r="G365" s="402"/>
      <c r="H365" s="402"/>
      <c r="I365" s="402"/>
      <c r="J365" s="402"/>
      <c r="K365" s="402"/>
      <c r="L365" s="402"/>
      <c r="M365" s="402"/>
      <c r="N365" s="402"/>
      <c r="O365" s="402"/>
      <c r="P365" s="402"/>
      <c r="Q365" s="402"/>
      <c r="R365" s="402"/>
      <c r="S365" s="402"/>
      <c r="T365" s="402"/>
      <c r="U365" s="402"/>
      <c r="V365" s="402"/>
      <c r="W365" s="402"/>
      <c r="X365" s="402"/>
      <c r="Y365" s="402"/>
    </row>
    <row r="366" spans="1:25" ht="12.75" customHeight="1">
      <c r="A366" s="402"/>
      <c r="B366" s="402"/>
      <c r="C366" s="402"/>
      <c r="D366" s="402"/>
      <c r="E366" s="402"/>
      <c r="F366" s="402"/>
      <c r="G366" s="402"/>
      <c r="H366" s="402"/>
      <c r="I366" s="402"/>
      <c r="J366" s="402"/>
      <c r="K366" s="402"/>
      <c r="L366" s="402"/>
      <c r="M366" s="402"/>
      <c r="N366" s="402"/>
      <c r="O366" s="402"/>
      <c r="P366" s="402"/>
      <c r="Q366" s="402"/>
      <c r="R366" s="402"/>
      <c r="S366" s="402"/>
      <c r="T366" s="402"/>
      <c r="U366" s="402"/>
      <c r="V366" s="402"/>
      <c r="W366" s="402"/>
      <c r="X366" s="402"/>
      <c r="Y366" s="402"/>
    </row>
    <row r="367" spans="1:25" ht="12.75" customHeight="1">
      <c r="A367" s="402"/>
      <c r="B367" s="402"/>
      <c r="C367" s="402"/>
      <c r="D367" s="402"/>
      <c r="E367" s="402"/>
      <c r="F367" s="402"/>
      <c r="G367" s="402"/>
      <c r="H367" s="402"/>
      <c r="I367" s="402"/>
      <c r="J367" s="402"/>
      <c r="K367" s="402"/>
      <c r="L367" s="402"/>
      <c r="M367" s="402"/>
      <c r="N367" s="402"/>
      <c r="O367" s="402"/>
      <c r="P367" s="402"/>
      <c r="Q367" s="402"/>
      <c r="R367" s="402"/>
      <c r="S367" s="402"/>
      <c r="T367" s="402"/>
      <c r="U367" s="402"/>
      <c r="V367" s="402"/>
      <c r="W367" s="402"/>
      <c r="X367" s="402"/>
      <c r="Y367" s="402"/>
    </row>
    <row r="368" spans="1:25" ht="12.75" customHeight="1">
      <c r="A368" s="402"/>
      <c r="B368" s="402"/>
      <c r="C368" s="402"/>
      <c r="D368" s="402"/>
      <c r="E368" s="402"/>
      <c r="F368" s="402"/>
      <c r="G368" s="402"/>
      <c r="H368" s="402"/>
      <c r="I368" s="402"/>
      <c r="J368" s="402"/>
      <c r="K368" s="402"/>
      <c r="L368" s="402"/>
      <c r="M368" s="402"/>
      <c r="N368" s="402"/>
      <c r="O368" s="402"/>
      <c r="P368" s="402"/>
      <c r="Q368" s="402"/>
      <c r="R368" s="402"/>
      <c r="S368" s="402"/>
      <c r="T368" s="402"/>
      <c r="U368" s="402"/>
      <c r="V368" s="402"/>
      <c r="W368" s="402"/>
      <c r="X368" s="402"/>
      <c r="Y368" s="402"/>
    </row>
    <row r="369" spans="1:25" ht="12.75" customHeight="1">
      <c r="A369" s="402"/>
      <c r="B369" s="402"/>
      <c r="C369" s="402"/>
      <c r="D369" s="402"/>
      <c r="E369" s="402"/>
      <c r="F369" s="402"/>
      <c r="G369" s="402"/>
      <c r="H369" s="402"/>
      <c r="I369" s="402"/>
      <c r="J369" s="402"/>
      <c r="K369" s="402"/>
      <c r="L369" s="402"/>
      <c r="M369" s="402"/>
      <c r="N369" s="402"/>
      <c r="O369" s="402"/>
      <c r="P369" s="402"/>
      <c r="Q369" s="402"/>
      <c r="R369" s="402"/>
      <c r="S369" s="402"/>
      <c r="T369" s="402"/>
      <c r="U369" s="402"/>
      <c r="V369" s="402"/>
      <c r="W369" s="402"/>
      <c r="X369" s="402"/>
      <c r="Y369" s="402"/>
    </row>
    <row r="370" spans="1:25" ht="12.75" customHeight="1">
      <c r="A370" s="402"/>
      <c r="B370" s="402"/>
      <c r="C370" s="402"/>
      <c r="D370" s="402"/>
      <c r="E370" s="402"/>
      <c r="F370" s="402"/>
      <c r="G370" s="402"/>
      <c r="H370" s="402"/>
      <c r="I370" s="402"/>
      <c r="J370" s="402"/>
      <c r="K370" s="402"/>
      <c r="L370" s="402"/>
      <c r="M370" s="402"/>
      <c r="N370" s="402"/>
      <c r="O370" s="402"/>
      <c r="P370" s="402"/>
      <c r="Q370" s="402"/>
      <c r="R370" s="402"/>
      <c r="S370" s="402"/>
      <c r="T370" s="402"/>
      <c r="U370" s="402"/>
      <c r="V370" s="402"/>
      <c r="W370" s="402"/>
      <c r="X370" s="402"/>
      <c r="Y370" s="402"/>
    </row>
    <row r="371" spans="1:25" ht="12.75" customHeight="1">
      <c r="A371" s="402"/>
      <c r="B371" s="402"/>
      <c r="C371" s="402"/>
      <c r="D371" s="402"/>
      <c r="E371" s="402"/>
      <c r="F371" s="402"/>
      <c r="G371" s="402"/>
      <c r="H371" s="402"/>
      <c r="I371" s="402"/>
      <c r="J371" s="402"/>
      <c r="K371" s="402"/>
      <c r="L371" s="402"/>
      <c r="M371" s="402"/>
      <c r="N371" s="402"/>
      <c r="O371" s="402"/>
      <c r="P371" s="402"/>
      <c r="Q371" s="402"/>
      <c r="R371" s="402"/>
      <c r="S371" s="402"/>
      <c r="T371" s="402"/>
      <c r="U371" s="402"/>
      <c r="V371" s="402"/>
      <c r="W371" s="402"/>
      <c r="X371" s="402"/>
      <c r="Y371" s="402"/>
    </row>
    <row r="372" spans="1:25" ht="12.75" customHeight="1">
      <c r="A372" s="402"/>
      <c r="B372" s="402"/>
      <c r="C372" s="402"/>
      <c r="D372" s="402"/>
      <c r="E372" s="402"/>
      <c r="F372" s="402"/>
      <c r="G372" s="402"/>
      <c r="H372" s="402"/>
      <c r="I372" s="402"/>
      <c r="J372" s="402"/>
      <c r="K372" s="402"/>
      <c r="L372" s="402"/>
      <c r="M372" s="402"/>
      <c r="N372" s="402"/>
      <c r="O372" s="402"/>
      <c r="P372" s="402"/>
      <c r="Q372" s="402"/>
      <c r="R372" s="402"/>
      <c r="S372" s="402"/>
      <c r="T372" s="402"/>
      <c r="U372" s="402"/>
      <c r="V372" s="402"/>
      <c r="W372" s="402"/>
      <c r="X372" s="402"/>
      <c r="Y372" s="402"/>
    </row>
    <row r="373" spans="1:25" ht="12.75" customHeight="1">
      <c r="A373" s="402"/>
      <c r="B373" s="402"/>
      <c r="C373" s="402"/>
      <c r="D373" s="402"/>
      <c r="E373" s="402"/>
      <c r="F373" s="402"/>
      <c r="G373" s="402"/>
      <c r="H373" s="402"/>
      <c r="I373" s="402"/>
      <c r="J373" s="402"/>
      <c r="K373" s="402"/>
      <c r="L373" s="402"/>
      <c r="M373" s="402"/>
      <c r="N373" s="402"/>
      <c r="O373" s="402"/>
      <c r="P373" s="402"/>
      <c r="Q373" s="402"/>
      <c r="R373" s="402"/>
      <c r="S373" s="402"/>
      <c r="T373" s="402"/>
      <c r="U373" s="402"/>
      <c r="V373" s="402"/>
      <c r="W373" s="402"/>
      <c r="X373" s="402"/>
      <c r="Y373" s="402"/>
    </row>
    <row r="374" spans="1:25" ht="12.75" customHeight="1">
      <c r="A374" s="402"/>
      <c r="B374" s="402"/>
      <c r="C374" s="402"/>
      <c r="D374" s="402"/>
      <c r="E374" s="402"/>
      <c r="F374" s="402"/>
      <c r="G374" s="402"/>
      <c r="H374" s="402"/>
      <c r="I374" s="402"/>
      <c r="J374" s="402"/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  <c r="Y374" s="402"/>
    </row>
    <row r="375" spans="1:25" ht="12.75" customHeight="1">
      <c r="A375" s="402"/>
      <c r="B375" s="402"/>
      <c r="C375" s="402"/>
      <c r="D375" s="402"/>
      <c r="E375" s="402"/>
      <c r="F375" s="402"/>
      <c r="G375" s="402"/>
      <c r="H375" s="402"/>
      <c r="I375" s="402"/>
      <c r="J375" s="402"/>
      <c r="K375" s="402"/>
      <c r="L375" s="402"/>
      <c r="M375" s="402"/>
      <c r="N375" s="402"/>
      <c r="O375" s="402"/>
      <c r="P375" s="402"/>
      <c r="Q375" s="402"/>
      <c r="R375" s="402"/>
      <c r="S375" s="402"/>
      <c r="T375" s="402"/>
      <c r="U375" s="402"/>
      <c r="V375" s="402"/>
      <c r="W375" s="402"/>
      <c r="X375" s="402"/>
      <c r="Y375" s="402"/>
    </row>
    <row r="376" spans="1:25" ht="12.75" customHeight="1">
      <c r="A376" s="402"/>
      <c r="B376" s="402"/>
      <c r="C376" s="402"/>
      <c r="D376" s="402"/>
      <c r="E376" s="402"/>
      <c r="F376" s="402"/>
      <c r="G376" s="402"/>
      <c r="H376" s="402"/>
      <c r="I376" s="402"/>
      <c r="J376" s="402"/>
      <c r="K376" s="402"/>
      <c r="L376" s="402"/>
      <c r="M376" s="402"/>
      <c r="N376" s="402"/>
      <c r="O376" s="402"/>
      <c r="P376" s="402"/>
      <c r="Q376" s="402"/>
      <c r="R376" s="402"/>
      <c r="S376" s="402"/>
      <c r="T376" s="402"/>
      <c r="U376" s="402"/>
      <c r="V376" s="402"/>
      <c r="W376" s="402"/>
      <c r="X376" s="402"/>
      <c r="Y376" s="402"/>
    </row>
    <row r="377" spans="1:25" ht="12.75" customHeight="1">
      <c r="A377" s="402"/>
      <c r="B377" s="402"/>
      <c r="C377" s="402"/>
      <c r="D377" s="402"/>
      <c r="E377" s="402"/>
      <c r="F377" s="402"/>
      <c r="G377" s="402"/>
      <c r="H377" s="402"/>
      <c r="I377" s="402"/>
      <c r="J377" s="402"/>
      <c r="K377" s="402"/>
      <c r="L377" s="402"/>
      <c r="M377" s="402"/>
      <c r="N377" s="402"/>
      <c r="O377" s="402"/>
      <c r="P377" s="402"/>
      <c r="Q377" s="402"/>
      <c r="R377" s="402"/>
      <c r="S377" s="402"/>
      <c r="T377" s="402"/>
      <c r="U377" s="402"/>
      <c r="V377" s="402"/>
      <c r="W377" s="402"/>
      <c r="X377" s="402"/>
      <c r="Y377" s="402"/>
    </row>
    <row r="378" spans="1:25" ht="12.75" customHeight="1">
      <c r="A378" s="402"/>
      <c r="B378" s="402"/>
      <c r="C378" s="402"/>
      <c r="D378" s="402"/>
      <c r="E378" s="402"/>
      <c r="F378" s="402"/>
      <c r="G378" s="402"/>
      <c r="H378" s="402"/>
      <c r="I378" s="402"/>
      <c r="J378" s="402"/>
      <c r="K378" s="402"/>
      <c r="L378" s="402"/>
      <c r="M378" s="402"/>
      <c r="N378" s="402"/>
      <c r="O378" s="402"/>
      <c r="P378" s="402"/>
      <c r="Q378" s="402"/>
      <c r="R378" s="402"/>
      <c r="S378" s="402"/>
      <c r="T378" s="402"/>
      <c r="U378" s="402"/>
      <c r="V378" s="402"/>
      <c r="W378" s="402"/>
      <c r="X378" s="402"/>
      <c r="Y378" s="402"/>
    </row>
    <row r="379" spans="1:25" ht="12.75" customHeight="1">
      <c r="A379" s="402"/>
      <c r="B379" s="402"/>
      <c r="C379" s="402"/>
      <c r="D379" s="402"/>
      <c r="E379" s="402"/>
      <c r="F379" s="402"/>
      <c r="G379" s="402"/>
      <c r="H379" s="402"/>
      <c r="I379" s="402"/>
      <c r="J379" s="402"/>
      <c r="K379" s="402"/>
      <c r="L379" s="402"/>
      <c r="M379" s="402"/>
      <c r="N379" s="402"/>
      <c r="O379" s="402"/>
      <c r="P379" s="402"/>
      <c r="Q379" s="402"/>
      <c r="R379" s="402"/>
      <c r="S379" s="402"/>
      <c r="T379" s="402"/>
      <c r="U379" s="402"/>
      <c r="V379" s="402"/>
      <c r="W379" s="402"/>
      <c r="X379" s="402"/>
      <c r="Y379" s="402"/>
    </row>
    <row r="380" spans="1:25" ht="12.75" customHeight="1">
      <c r="A380" s="402"/>
      <c r="B380" s="402"/>
      <c r="C380" s="402"/>
      <c r="D380" s="402"/>
      <c r="E380" s="402"/>
      <c r="F380" s="402"/>
      <c r="G380" s="402"/>
      <c r="H380" s="402"/>
      <c r="I380" s="402"/>
      <c r="J380" s="402"/>
      <c r="K380" s="402"/>
      <c r="L380" s="402"/>
      <c r="M380" s="402"/>
      <c r="N380" s="402"/>
      <c r="O380" s="402"/>
      <c r="P380" s="402"/>
      <c r="Q380" s="402"/>
      <c r="R380" s="402"/>
      <c r="S380" s="402"/>
      <c r="T380" s="402"/>
      <c r="U380" s="402"/>
      <c r="V380" s="402"/>
      <c r="W380" s="402"/>
      <c r="X380" s="402"/>
      <c r="Y380" s="402"/>
    </row>
    <row r="381" spans="1:25" ht="12.75" customHeight="1">
      <c r="A381" s="402"/>
      <c r="B381" s="402"/>
      <c r="C381" s="402"/>
      <c r="D381" s="402"/>
      <c r="E381" s="402"/>
      <c r="F381" s="402"/>
      <c r="G381" s="402"/>
      <c r="H381" s="402"/>
      <c r="I381" s="402"/>
      <c r="J381" s="402"/>
      <c r="K381" s="402"/>
      <c r="L381" s="402"/>
      <c r="M381" s="402"/>
      <c r="N381" s="402"/>
      <c r="O381" s="402"/>
      <c r="P381" s="402"/>
      <c r="Q381" s="402"/>
      <c r="R381" s="402"/>
      <c r="S381" s="402"/>
      <c r="T381" s="402"/>
      <c r="U381" s="402"/>
      <c r="V381" s="402"/>
      <c r="W381" s="402"/>
      <c r="X381" s="402"/>
      <c r="Y381" s="402"/>
    </row>
    <row r="382" spans="1:25" ht="12.75" customHeight="1">
      <c r="A382" s="402"/>
      <c r="B382" s="402"/>
      <c r="C382" s="402"/>
      <c r="D382" s="402"/>
      <c r="E382" s="402"/>
      <c r="F382" s="402"/>
      <c r="G382" s="402"/>
      <c r="H382" s="402"/>
      <c r="I382" s="402"/>
      <c r="J382" s="402"/>
      <c r="K382" s="402"/>
      <c r="L382" s="402"/>
      <c r="M382" s="402"/>
      <c r="N382" s="402"/>
      <c r="O382" s="402"/>
      <c r="P382" s="402"/>
      <c r="Q382" s="402"/>
      <c r="R382" s="402"/>
      <c r="S382" s="402"/>
      <c r="T382" s="402"/>
      <c r="U382" s="402"/>
      <c r="V382" s="402"/>
      <c r="W382" s="402"/>
      <c r="X382" s="402"/>
      <c r="Y382" s="402"/>
    </row>
    <row r="383" spans="1:25" ht="12.75" customHeight="1">
      <c r="A383" s="402"/>
      <c r="B383" s="402"/>
      <c r="C383" s="402"/>
      <c r="D383" s="402"/>
      <c r="E383" s="402"/>
      <c r="F383" s="402"/>
      <c r="G383" s="402"/>
      <c r="H383" s="402"/>
      <c r="I383" s="402"/>
      <c r="J383" s="402"/>
      <c r="K383" s="402"/>
      <c r="L383" s="402"/>
      <c r="M383" s="402"/>
      <c r="N383" s="402"/>
      <c r="O383" s="402"/>
      <c r="P383" s="402"/>
      <c r="Q383" s="402"/>
      <c r="R383" s="402"/>
      <c r="S383" s="402"/>
      <c r="T383" s="402"/>
      <c r="U383" s="402"/>
      <c r="V383" s="402"/>
      <c r="W383" s="402"/>
      <c r="X383" s="402"/>
      <c r="Y383" s="402"/>
    </row>
    <row r="384" spans="1:25" ht="12.75" customHeight="1">
      <c r="A384" s="402"/>
      <c r="B384" s="402"/>
      <c r="C384" s="402"/>
      <c r="D384" s="402"/>
      <c r="E384" s="402"/>
      <c r="F384" s="402"/>
      <c r="G384" s="402"/>
      <c r="H384" s="402"/>
      <c r="I384" s="402"/>
      <c r="J384" s="402"/>
      <c r="K384" s="402"/>
      <c r="L384" s="402"/>
      <c r="M384" s="402"/>
      <c r="N384" s="402"/>
      <c r="O384" s="402"/>
      <c r="P384" s="402"/>
      <c r="Q384" s="402"/>
      <c r="R384" s="402"/>
      <c r="S384" s="402"/>
      <c r="T384" s="402"/>
      <c r="U384" s="402"/>
      <c r="V384" s="402"/>
      <c r="W384" s="402"/>
      <c r="X384" s="402"/>
      <c r="Y384" s="402"/>
    </row>
    <row r="385" spans="1:25" ht="12.75" customHeight="1">
      <c r="A385" s="402"/>
      <c r="B385" s="402"/>
      <c r="C385" s="402"/>
      <c r="D385" s="402"/>
      <c r="E385" s="402"/>
      <c r="F385" s="402"/>
      <c r="G385" s="402"/>
      <c r="H385" s="402"/>
      <c r="I385" s="402"/>
      <c r="J385" s="402"/>
      <c r="K385" s="402"/>
      <c r="L385" s="402"/>
      <c r="M385" s="402"/>
      <c r="N385" s="402"/>
      <c r="O385" s="402"/>
      <c r="P385" s="402"/>
      <c r="Q385" s="402"/>
      <c r="R385" s="402"/>
      <c r="S385" s="402"/>
      <c r="T385" s="402"/>
      <c r="U385" s="402"/>
      <c r="V385" s="402"/>
      <c r="W385" s="402"/>
      <c r="X385" s="402"/>
      <c r="Y385" s="402"/>
    </row>
    <row r="386" spans="1:25" ht="12.75" customHeight="1">
      <c r="A386" s="402"/>
      <c r="B386" s="402"/>
      <c r="C386" s="402"/>
      <c r="D386" s="402"/>
      <c r="E386" s="402"/>
      <c r="F386" s="402"/>
      <c r="G386" s="402"/>
      <c r="H386" s="402"/>
      <c r="I386" s="402"/>
      <c r="J386" s="402"/>
      <c r="K386" s="402"/>
      <c r="L386" s="402"/>
      <c r="M386" s="402"/>
      <c r="N386" s="402"/>
      <c r="O386" s="402"/>
      <c r="P386" s="402"/>
      <c r="Q386" s="402"/>
      <c r="R386" s="402"/>
      <c r="S386" s="402"/>
      <c r="T386" s="402"/>
      <c r="U386" s="402"/>
      <c r="V386" s="402"/>
      <c r="W386" s="402"/>
      <c r="X386" s="402"/>
      <c r="Y386" s="402"/>
    </row>
    <row r="387" spans="1:25" ht="12.75" customHeight="1">
      <c r="A387" s="402"/>
      <c r="B387" s="402"/>
      <c r="C387" s="402"/>
      <c r="D387" s="402"/>
      <c r="E387" s="402"/>
      <c r="F387" s="402"/>
      <c r="G387" s="402"/>
      <c r="H387" s="402"/>
      <c r="I387" s="402"/>
      <c r="J387" s="402"/>
      <c r="K387" s="402"/>
      <c r="L387" s="402"/>
      <c r="M387" s="402"/>
      <c r="N387" s="402"/>
      <c r="O387" s="402"/>
      <c r="P387" s="402"/>
      <c r="Q387" s="402"/>
      <c r="R387" s="402"/>
      <c r="S387" s="402"/>
      <c r="T387" s="402"/>
      <c r="U387" s="402"/>
      <c r="V387" s="402"/>
      <c r="W387" s="402"/>
      <c r="X387" s="402"/>
      <c r="Y387" s="402"/>
    </row>
    <row r="388" spans="1:25" ht="12.75" customHeight="1">
      <c r="A388" s="402"/>
      <c r="B388" s="402"/>
      <c r="C388" s="402"/>
      <c r="D388" s="402"/>
      <c r="E388" s="402"/>
      <c r="F388" s="402"/>
      <c r="G388" s="402"/>
      <c r="H388" s="402"/>
      <c r="I388" s="402"/>
      <c r="J388" s="402"/>
      <c r="K388" s="402"/>
      <c r="L388" s="402"/>
      <c r="M388" s="402"/>
      <c r="N388" s="402"/>
      <c r="O388" s="402"/>
      <c r="P388" s="402"/>
      <c r="Q388" s="402"/>
      <c r="R388" s="402"/>
      <c r="S388" s="402"/>
      <c r="T388" s="402"/>
      <c r="U388" s="402"/>
      <c r="V388" s="402"/>
      <c r="W388" s="402"/>
      <c r="X388" s="402"/>
      <c r="Y388" s="402"/>
    </row>
    <row r="389" spans="1:25" ht="12.75" customHeight="1">
      <c r="A389" s="402"/>
      <c r="B389" s="402"/>
      <c r="C389" s="402"/>
      <c r="D389" s="402"/>
      <c r="E389" s="402"/>
      <c r="F389" s="402"/>
      <c r="G389" s="402"/>
      <c r="H389" s="402"/>
      <c r="I389" s="402"/>
      <c r="J389" s="402"/>
      <c r="K389" s="402"/>
      <c r="L389" s="402"/>
      <c r="M389" s="402"/>
      <c r="N389" s="402"/>
      <c r="O389" s="402"/>
      <c r="P389" s="402"/>
      <c r="Q389" s="402"/>
      <c r="R389" s="402"/>
      <c r="S389" s="402"/>
      <c r="T389" s="402"/>
      <c r="U389" s="402"/>
      <c r="V389" s="402"/>
      <c r="W389" s="402"/>
      <c r="X389" s="402"/>
      <c r="Y389" s="402"/>
    </row>
    <row r="390" spans="1:25" ht="12.75" customHeight="1">
      <c r="A390" s="402"/>
      <c r="B390" s="402"/>
      <c r="C390" s="402"/>
      <c r="D390" s="402"/>
      <c r="E390" s="402"/>
      <c r="F390" s="402"/>
      <c r="G390" s="402"/>
      <c r="H390" s="402"/>
      <c r="I390" s="402"/>
      <c r="J390" s="402"/>
      <c r="K390" s="402"/>
      <c r="L390" s="402"/>
      <c r="M390" s="402"/>
      <c r="N390" s="402"/>
      <c r="O390" s="402"/>
      <c r="P390" s="402"/>
      <c r="Q390" s="402"/>
      <c r="R390" s="402"/>
      <c r="S390" s="402"/>
      <c r="T390" s="402"/>
      <c r="U390" s="402"/>
      <c r="V390" s="402"/>
      <c r="W390" s="402"/>
      <c r="X390" s="402"/>
      <c r="Y390" s="402"/>
    </row>
    <row r="391" spans="1:25" ht="12.75" customHeight="1">
      <c r="A391" s="402"/>
      <c r="B391" s="402"/>
      <c r="C391" s="402"/>
      <c r="D391" s="402"/>
      <c r="E391" s="402"/>
      <c r="F391" s="402"/>
      <c r="G391" s="402"/>
      <c r="H391" s="402"/>
      <c r="I391" s="402"/>
      <c r="J391" s="402"/>
      <c r="K391" s="402"/>
      <c r="L391" s="402"/>
      <c r="M391" s="402"/>
      <c r="N391" s="402"/>
      <c r="O391" s="402"/>
      <c r="P391" s="402"/>
      <c r="Q391" s="402"/>
      <c r="R391" s="402"/>
      <c r="S391" s="402"/>
      <c r="T391" s="402"/>
      <c r="U391" s="402"/>
      <c r="V391" s="402"/>
      <c r="W391" s="402"/>
      <c r="X391" s="402"/>
      <c r="Y391" s="402"/>
    </row>
    <row r="392" spans="1:25" ht="12.75" customHeight="1">
      <c r="A392" s="402"/>
      <c r="B392" s="402"/>
      <c r="C392" s="402"/>
      <c r="D392" s="402"/>
      <c r="E392" s="402"/>
      <c r="F392" s="402"/>
      <c r="G392" s="402"/>
      <c r="H392" s="402"/>
      <c r="I392" s="402"/>
      <c r="J392" s="402"/>
      <c r="K392" s="402"/>
      <c r="L392" s="402"/>
      <c r="M392" s="402"/>
      <c r="N392" s="402"/>
      <c r="O392" s="402"/>
      <c r="P392" s="402"/>
      <c r="Q392" s="402"/>
      <c r="R392" s="402"/>
      <c r="S392" s="402"/>
      <c r="T392" s="402"/>
      <c r="U392" s="402"/>
      <c r="V392" s="402"/>
      <c r="W392" s="402"/>
      <c r="X392" s="402"/>
      <c r="Y392" s="402"/>
    </row>
    <row r="393" spans="1:25" ht="12.75" customHeight="1">
      <c r="A393" s="402"/>
      <c r="B393" s="402"/>
      <c r="C393" s="402"/>
      <c r="D393" s="402"/>
      <c r="E393" s="402"/>
      <c r="F393" s="402"/>
      <c r="G393" s="402"/>
      <c r="H393" s="402"/>
      <c r="I393" s="402"/>
      <c r="J393" s="402"/>
      <c r="K393" s="402"/>
      <c r="L393" s="402"/>
      <c r="M393" s="402"/>
      <c r="N393" s="402"/>
      <c r="O393" s="402"/>
      <c r="P393" s="402"/>
      <c r="Q393" s="402"/>
      <c r="R393" s="402"/>
      <c r="S393" s="402"/>
      <c r="T393" s="402"/>
      <c r="U393" s="402"/>
      <c r="V393" s="402"/>
      <c r="W393" s="402"/>
      <c r="X393" s="402"/>
      <c r="Y393" s="402"/>
    </row>
    <row r="394" spans="1:25" ht="12.75" customHeight="1">
      <c r="A394" s="402"/>
      <c r="B394" s="402"/>
      <c r="C394" s="402"/>
      <c r="D394" s="402"/>
      <c r="E394" s="402"/>
      <c r="F394" s="402"/>
      <c r="G394" s="402"/>
      <c r="H394" s="402"/>
      <c r="I394" s="402"/>
      <c r="J394" s="402"/>
      <c r="K394" s="402"/>
      <c r="L394" s="402"/>
      <c r="M394" s="402"/>
      <c r="N394" s="402"/>
      <c r="O394" s="402"/>
      <c r="P394" s="402"/>
      <c r="Q394" s="402"/>
      <c r="R394" s="402"/>
      <c r="S394" s="402"/>
      <c r="T394" s="402"/>
      <c r="U394" s="402"/>
      <c r="V394" s="402"/>
      <c r="W394" s="402"/>
      <c r="X394" s="402"/>
      <c r="Y394" s="402"/>
    </row>
    <row r="395" spans="1:25" ht="12.75" customHeight="1">
      <c r="A395" s="402"/>
      <c r="B395" s="402"/>
      <c r="C395" s="402"/>
      <c r="D395" s="402"/>
      <c r="E395" s="402"/>
      <c r="F395" s="402"/>
      <c r="G395" s="402"/>
      <c r="H395" s="402"/>
      <c r="I395" s="402"/>
      <c r="J395" s="402"/>
      <c r="K395" s="402"/>
      <c r="L395" s="402"/>
      <c r="M395" s="402"/>
      <c r="N395" s="402"/>
      <c r="O395" s="402"/>
      <c r="P395" s="402"/>
      <c r="Q395" s="402"/>
      <c r="R395" s="402"/>
      <c r="S395" s="402"/>
      <c r="T395" s="402"/>
      <c r="U395" s="402"/>
      <c r="V395" s="402"/>
      <c r="W395" s="402"/>
      <c r="X395" s="402"/>
      <c r="Y395" s="402"/>
    </row>
    <row r="396" spans="1:25" ht="12.75" customHeight="1">
      <c r="A396" s="402"/>
      <c r="B396" s="402"/>
      <c r="C396" s="402"/>
      <c r="D396" s="402"/>
      <c r="E396" s="402"/>
      <c r="F396" s="402"/>
      <c r="G396" s="402"/>
      <c r="H396" s="402"/>
      <c r="I396" s="402"/>
      <c r="J396" s="402"/>
      <c r="K396" s="402"/>
      <c r="L396" s="402"/>
      <c r="M396" s="402"/>
      <c r="N396" s="402"/>
      <c r="O396" s="402"/>
      <c r="P396" s="402"/>
      <c r="Q396" s="402"/>
      <c r="R396" s="402"/>
      <c r="S396" s="402"/>
      <c r="T396" s="402"/>
      <c r="U396" s="402"/>
      <c r="V396" s="402"/>
      <c r="W396" s="402"/>
      <c r="X396" s="402"/>
      <c r="Y396" s="402"/>
    </row>
    <row r="397" spans="1:25" ht="12.75" customHeight="1">
      <c r="A397" s="402"/>
      <c r="B397" s="402"/>
      <c r="C397" s="402"/>
      <c r="D397" s="402"/>
      <c r="E397" s="402"/>
      <c r="F397" s="402"/>
      <c r="G397" s="402"/>
      <c r="H397" s="402"/>
      <c r="I397" s="402"/>
      <c r="J397" s="402"/>
      <c r="K397" s="402"/>
      <c r="L397" s="402"/>
      <c r="M397" s="402"/>
      <c r="N397" s="402"/>
      <c r="O397" s="402"/>
      <c r="P397" s="402"/>
      <c r="Q397" s="402"/>
      <c r="R397" s="402"/>
      <c r="S397" s="402"/>
      <c r="T397" s="402"/>
      <c r="U397" s="402"/>
      <c r="V397" s="402"/>
      <c r="W397" s="402"/>
      <c r="X397" s="402"/>
      <c r="Y397" s="402"/>
    </row>
    <row r="398" spans="1:25" ht="12.75" customHeight="1">
      <c r="A398" s="402"/>
      <c r="B398" s="402"/>
      <c r="C398" s="402"/>
      <c r="D398" s="402"/>
      <c r="E398" s="402"/>
      <c r="F398" s="402"/>
      <c r="G398" s="402"/>
      <c r="H398" s="402"/>
      <c r="I398" s="402"/>
      <c r="J398" s="402"/>
      <c r="K398" s="402"/>
      <c r="L398" s="402"/>
      <c r="M398" s="402"/>
      <c r="N398" s="402"/>
      <c r="O398" s="402"/>
      <c r="P398" s="402"/>
      <c r="Q398" s="402"/>
      <c r="R398" s="402"/>
      <c r="S398" s="402"/>
      <c r="T398" s="402"/>
      <c r="U398" s="402"/>
      <c r="V398" s="402"/>
      <c r="W398" s="402"/>
      <c r="X398" s="402"/>
      <c r="Y398" s="402"/>
    </row>
    <row r="399" spans="1:25" ht="12.75" customHeight="1">
      <c r="A399" s="402"/>
      <c r="B399" s="402"/>
      <c r="C399" s="402"/>
      <c r="D399" s="402"/>
      <c r="E399" s="402"/>
      <c r="F399" s="402"/>
      <c r="G399" s="402"/>
      <c r="H399" s="402"/>
      <c r="I399" s="402"/>
      <c r="J399" s="402"/>
      <c r="K399" s="402"/>
      <c r="L399" s="402"/>
      <c r="M399" s="402"/>
      <c r="N399" s="402"/>
      <c r="O399" s="402"/>
      <c r="P399" s="402"/>
      <c r="Q399" s="402"/>
      <c r="R399" s="402"/>
      <c r="S399" s="402"/>
      <c r="T399" s="402"/>
      <c r="U399" s="402"/>
      <c r="V399" s="402"/>
      <c r="W399" s="402"/>
      <c r="X399" s="402"/>
      <c r="Y399" s="402"/>
    </row>
    <row r="400" spans="1:25" ht="12.75" customHeight="1">
      <c r="A400" s="402"/>
      <c r="B400" s="402"/>
      <c r="C400" s="402"/>
      <c r="D400" s="402"/>
      <c r="E400" s="402"/>
      <c r="F400" s="402"/>
      <c r="G400" s="402"/>
      <c r="H400" s="402"/>
      <c r="I400" s="402"/>
      <c r="J400" s="402"/>
      <c r="K400" s="402"/>
      <c r="L400" s="402"/>
      <c r="M400" s="402"/>
      <c r="N400" s="402"/>
      <c r="O400" s="402"/>
      <c r="P400" s="402"/>
      <c r="Q400" s="402"/>
      <c r="R400" s="402"/>
      <c r="S400" s="402"/>
      <c r="T400" s="402"/>
      <c r="U400" s="402"/>
      <c r="V400" s="402"/>
      <c r="W400" s="402"/>
      <c r="X400" s="402"/>
      <c r="Y400" s="402"/>
    </row>
    <row r="401" spans="1:25" ht="12.75" customHeight="1">
      <c r="A401" s="402"/>
      <c r="B401" s="402"/>
      <c r="C401" s="402"/>
      <c r="D401" s="402"/>
      <c r="E401" s="402"/>
      <c r="F401" s="402"/>
      <c r="G401" s="402"/>
      <c r="H401" s="402"/>
      <c r="I401" s="402"/>
      <c r="J401" s="402"/>
      <c r="K401" s="402"/>
      <c r="L401" s="402"/>
      <c r="M401" s="402"/>
      <c r="N401" s="402"/>
      <c r="O401" s="402"/>
      <c r="P401" s="402"/>
      <c r="Q401" s="402"/>
      <c r="R401" s="402"/>
      <c r="S401" s="402"/>
      <c r="T401" s="402"/>
      <c r="U401" s="402"/>
      <c r="V401" s="402"/>
      <c r="W401" s="402"/>
      <c r="X401" s="402"/>
      <c r="Y401" s="402"/>
    </row>
    <row r="402" spans="1:25" ht="12.75" customHeight="1">
      <c r="A402" s="402"/>
      <c r="B402" s="402"/>
      <c r="C402" s="402"/>
      <c r="D402" s="402"/>
      <c r="E402" s="402"/>
      <c r="F402" s="402"/>
      <c r="G402" s="402"/>
      <c r="H402" s="402"/>
      <c r="I402" s="402"/>
      <c r="J402" s="402"/>
      <c r="K402" s="402"/>
      <c r="L402" s="402"/>
      <c r="M402" s="402"/>
      <c r="N402" s="402"/>
      <c r="O402" s="402"/>
      <c r="P402" s="402"/>
      <c r="Q402" s="402"/>
      <c r="R402" s="402"/>
      <c r="S402" s="402"/>
      <c r="T402" s="402"/>
      <c r="U402" s="402"/>
      <c r="V402" s="402"/>
      <c r="W402" s="402"/>
      <c r="X402" s="402"/>
      <c r="Y402" s="402"/>
    </row>
    <row r="403" spans="1:25" ht="12.75" customHeight="1">
      <c r="A403" s="402"/>
      <c r="B403" s="402"/>
      <c r="C403" s="402"/>
      <c r="D403" s="402"/>
      <c r="E403" s="402"/>
      <c r="F403" s="402"/>
      <c r="G403" s="402"/>
      <c r="H403" s="402"/>
      <c r="I403" s="402"/>
      <c r="J403" s="402"/>
      <c r="K403" s="402"/>
      <c r="L403" s="402"/>
      <c r="M403" s="402"/>
      <c r="N403" s="402"/>
      <c r="O403" s="402"/>
      <c r="P403" s="402"/>
      <c r="Q403" s="402"/>
      <c r="R403" s="402"/>
      <c r="S403" s="402"/>
      <c r="T403" s="402"/>
      <c r="U403" s="402"/>
      <c r="V403" s="402"/>
      <c r="W403" s="402"/>
      <c r="X403" s="402"/>
      <c r="Y403" s="402"/>
    </row>
    <row r="404" spans="1:25" ht="12.75" customHeight="1">
      <c r="A404" s="402"/>
      <c r="B404" s="402"/>
      <c r="C404" s="402"/>
      <c r="D404" s="402"/>
      <c r="E404" s="402"/>
      <c r="F404" s="402"/>
      <c r="G404" s="402"/>
      <c r="H404" s="402"/>
      <c r="I404" s="402"/>
      <c r="J404" s="402"/>
      <c r="K404" s="402"/>
      <c r="L404" s="402"/>
      <c r="M404" s="402"/>
      <c r="N404" s="402"/>
      <c r="O404" s="402"/>
      <c r="P404" s="402"/>
      <c r="Q404" s="402"/>
      <c r="R404" s="402"/>
      <c r="S404" s="402"/>
      <c r="T404" s="402"/>
      <c r="U404" s="402"/>
      <c r="V404" s="402"/>
      <c r="W404" s="402"/>
      <c r="X404" s="402"/>
      <c r="Y404" s="402"/>
    </row>
    <row r="405" spans="1:25" ht="12.75" customHeight="1">
      <c r="A405" s="402"/>
      <c r="B405" s="402"/>
      <c r="C405" s="402"/>
      <c r="D405" s="402"/>
      <c r="E405" s="402"/>
      <c r="F405" s="402"/>
      <c r="G405" s="402"/>
      <c r="H405" s="402"/>
      <c r="I405" s="402"/>
      <c r="J405" s="402"/>
      <c r="K405" s="402"/>
      <c r="L405" s="402"/>
      <c r="M405" s="402"/>
      <c r="N405" s="402"/>
      <c r="O405" s="402"/>
      <c r="P405" s="402"/>
      <c r="Q405" s="402"/>
      <c r="R405" s="402"/>
      <c r="S405" s="402"/>
      <c r="T405" s="402"/>
      <c r="U405" s="402"/>
      <c r="V405" s="402"/>
      <c r="W405" s="402"/>
      <c r="X405" s="402"/>
      <c r="Y405" s="402"/>
    </row>
    <row r="406" spans="1:25" ht="12.75" customHeight="1">
      <c r="A406" s="402"/>
      <c r="B406" s="402"/>
      <c r="C406" s="402"/>
      <c r="D406" s="402"/>
      <c r="E406" s="402"/>
      <c r="F406" s="402"/>
      <c r="G406" s="402"/>
      <c r="H406" s="402"/>
      <c r="I406" s="402"/>
      <c r="J406" s="402"/>
      <c r="K406" s="402"/>
      <c r="L406" s="402"/>
      <c r="M406" s="402"/>
      <c r="N406" s="402"/>
      <c r="O406" s="402"/>
      <c r="P406" s="402"/>
      <c r="Q406" s="402"/>
      <c r="R406" s="402"/>
      <c r="S406" s="402"/>
      <c r="T406" s="402"/>
      <c r="U406" s="402"/>
      <c r="V406" s="402"/>
      <c r="W406" s="402"/>
      <c r="X406" s="402"/>
      <c r="Y406" s="402"/>
    </row>
    <row r="407" spans="1:25" ht="12.75" customHeight="1">
      <c r="A407" s="402"/>
      <c r="B407" s="402"/>
      <c r="C407" s="402"/>
      <c r="D407" s="402"/>
      <c r="E407" s="402"/>
      <c r="F407" s="402"/>
      <c r="G407" s="402"/>
      <c r="H407" s="402"/>
      <c r="I407" s="402"/>
      <c r="J407" s="402"/>
      <c r="K407" s="402"/>
      <c r="L407" s="402"/>
      <c r="M407" s="402"/>
      <c r="N407" s="402"/>
      <c r="O407" s="402"/>
      <c r="P407" s="402"/>
      <c r="Q407" s="402"/>
      <c r="R407" s="402"/>
      <c r="S407" s="402"/>
      <c r="T407" s="402"/>
      <c r="U407" s="402"/>
      <c r="V407" s="402"/>
      <c r="W407" s="402"/>
      <c r="X407" s="402"/>
      <c r="Y407" s="402"/>
    </row>
    <row r="408" spans="1:25" ht="12.75" customHeight="1">
      <c r="A408" s="402"/>
      <c r="B408" s="402"/>
      <c r="C408" s="402"/>
      <c r="D408" s="402"/>
      <c r="E408" s="402"/>
      <c r="F408" s="402"/>
      <c r="G408" s="402"/>
      <c r="H408" s="402"/>
      <c r="I408" s="402"/>
      <c r="J408" s="402"/>
      <c r="K408" s="402"/>
      <c r="L408" s="402"/>
      <c r="M408" s="402"/>
      <c r="N408" s="402"/>
      <c r="O408" s="402"/>
      <c r="P408" s="402"/>
      <c r="Q408" s="402"/>
      <c r="R408" s="402"/>
      <c r="S408" s="402"/>
      <c r="T408" s="402"/>
      <c r="U408" s="402"/>
      <c r="V408" s="402"/>
      <c r="W408" s="402"/>
      <c r="X408" s="402"/>
      <c r="Y408" s="402"/>
    </row>
    <row r="409" spans="1:25" ht="12.75" customHeight="1">
      <c r="A409" s="402"/>
      <c r="B409" s="402"/>
      <c r="C409" s="402"/>
      <c r="D409" s="402"/>
      <c r="E409" s="402"/>
      <c r="F409" s="402"/>
      <c r="G409" s="402"/>
      <c r="H409" s="402"/>
      <c r="I409" s="402"/>
      <c r="J409" s="402"/>
      <c r="K409" s="402"/>
      <c r="L409" s="402"/>
      <c r="M409" s="402"/>
      <c r="N409" s="402"/>
      <c r="O409" s="402"/>
      <c r="P409" s="402"/>
      <c r="Q409" s="402"/>
      <c r="R409" s="402"/>
      <c r="S409" s="402"/>
      <c r="T409" s="402"/>
      <c r="U409" s="402"/>
      <c r="V409" s="402"/>
      <c r="W409" s="402"/>
      <c r="X409" s="402"/>
      <c r="Y409" s="402"/>
    </row>
    <row r="410" spans="1:25" ht="12.75" customHeight="1">
      <c r="A410" s="402"/>
      <c r="B410" s="402"/>
      <c r="C410" s="402"/>
      <c r="D410" s="402"/>
      <c r="E410" s="402"/>
      <c r="F410" s="402"/>
      <c r="G410" s="402"/>
      <c r="H410" s="402"/>
      <c r="I410" s="402"/>
      <c r="J410" s="402"/>
      <c r="K410" s="402"/>
      <c r="L410" s="402"/>
      <c r="M410" s="402"/>
      <c r="N410" s="402"/>
      <c r="O410" s="402"/>
      <c r="P410" s="402"/>
      <c r="Q410" s="402"/>
      <c r="R410" s="402"/>
      <c r="S410" s="402"/>
      <c r="T410" s="402"/>
      <c r="U410" s="402"/>
      <c r="V410" s="402"/>
      <c r="W410" s="402"/>
      <c r="X410" s="402"/>
      <c r="Y410" s="402"/>
    </row>
    <row r="411" spans="1:25" ht="12.75" customHeight="1">
      <c r="A411" s="402"/>
      <c r="B411" s="402"/>
      <c r="C411" s="402"/>
      <c r="D411" s="402"/>
      <c r="E411" s="402"/>
      <c r="F411" s="402"/>
      <c r="G411" s="402"/>
      <c r="H411" s="402"/>
      <c r="I411" s="402"/>
      <c r="J411" s="402"/>
      <c r="K411" s="402"/>
      <c r="L411" s="402"/>
      <c r="M411" s="402"/>
      <c r="N411" s="402"/>
      <c r="O411" s="402"/>
      <c r="P411" s="402"/>
      <c r="Q411" s="402"/>
      <c r="R411" s="402"/>
      <c r="S411" s="402"/>
      <c r="T411" s="402"/>
      <c r="U411" s="402"/>
      <c r="V411" s="402"/>
      <c r="W411" s="402"/>
      <c r="X411" s="402"/>
      <c r="Y411" s="402"/>
    </row>
    <row r="412" spans="1:25" ht="12.75" customHeight="1">
      <c r="A412" s="402"/>
      <c r="B412" s="402"/>
      <c r="C412" s="402"/>
      <c r="D412" s="402"/>
      <c r="E412" s="402"/>
      <c r="F412" s="402"/>
      <c r="G412" s="402"/>
      <c r="H412" s="402"/>
      <c r="I412" s="402"/>
      <c r="J412" s="402"/>
      <c r="K412" s="402"/>
      <c r="L412" s="402"/>
      <c r="M412" s="402"/>
      <c r="N412" s="402"/>
      <c r="O412" s="402"/>
      <c r="P412" s="402"/>
      <c r="Q412" s="402"/>
      <c r="R412" s="402"/>
      <c r="S412" s="402"/>
      <c r="T412" s="402"/>
      <c r="U412" s="402"/>
      <c r="V412" s="402"/>
      <c r="W412" s="402"/>
      <c r="X412" s="402"/>
      <c r="Y412" s="402"/>
    </row>
    <row r="413" spans="1:25" ht="12.75" customHeight="1">
      <c r="A413" s="402"/>
      <c r="B413" s="402"/>
      <c r="C413" s="402"/>
      <c r="D413" s="402"/>
      <c r="E413" s="402"/>
      <c r="F413" s="402"/>
      <c r="G413" s="402"/>
      <c r="H413" s="402"/>
      <c r="I413" s="402"/>
      <c r="J413" s="402"/>
      <c r="K413" s="402"/>
      <c r="L413" s="402"/>
      <c r="M413" s="402"/>
      <c r="N413" s="402"/>
      <c r="O413" s="402"/>
      <c r="P413" s="402"/>
      <c r="Q413" s="402"/>
      <c r="R413" s="402"/>
      <c r="S413" s="402"/>
      <c r="T413" s="402"/>
      <c r="U413" s="402"/>
      <c r="V413" s="402"/>
      <c r="W413" s="402"/>
      <c r="X413" s="402"/>
      <c r="Y413" s="402"/>
    </row>
    <row r="414" spans="1:25" ht="12.75" customHeight="1">
      <c r="A414" s="402"/>
      <c r="B414" s="402"/>
      <c r="C414" s="402"/>
      <c r="D414" s="402"/>
      <c r="E414" s="402"/>
      <c r="F414" s="402"/>
      <c r="G414" s="402"/>
      <c r="H414" s="402"/>
      <c r="I414" s="402"/>
      <c r="J414" s="402"/>
      <c r="K414" s="402"/>
      <c r="L414" s="402"/>
      <c r="M414" s="402"/>
      <c r="N414" s="402"/>
      <c r="O414" s="402"/>
      <c r="P414" s="402"/>
      <c r="Q414" s="402"/>
      <c r="R414" s="402"/>
      <c r="S414" s="402"/>
      <c r="T414" s="402"/>
      <c r="U414" s="402"/>
      <c r="V414" s="402"/>
      <c r="W414" s="402"/>
      <c r="X414" s="402"/>
      <c r="Y414" s="402"/>
    </row>
    <row r="415" spans="1:25" ht="12.75" customHeight="1">
      <c r="A415" s="402"/>
      <c r="B415" s="402"/>
      <c r="C415" s="402"/>
      <c r="D415" s="402"/>
      <c r="E415" s="402"/>
      <c r="F415" s="402"/>
      <c r="G415" s="402"/>
      <c r="H415" s="402"/>
      <c r="I415" s="402"/>
      <c r="J415" s="402"/>
      <c r="K415" s="402"/>
      <c r="L415" s="402"/>
      <c r="M415" s="402"/>
      <c r="N415" s="402"/>
      <c r="O415" s="402"/>
      <c r="P415" s="402"/>
      <c r="Q415" s="402"/>
      <c r="R415" s="402"/>
      <c r="S415" s="402"/>
      <c r="T415" s="402"/>
      <c r="U415" s="402"/>
      <c r="V415" s="402"/>
      <c r="W415" s="402"/>
      <c r="X415" s="402"/>
      <c r="Y415" s="402"/>
    </row>
    <row r="416" spans="1:25" ht="12.75" customHeight="1">
      <c r="A416" s="402"/>
      <c r="B416" s="402"/>
      <c r="C416" s="402"/>
      <c r="D416" s="402"/>
      <c r="E416" s="402"/>
      <c r="F416" s="402"/>
      <c r="G416" s="402"/>
      <c r="H416" s="402"/>
      <c r="I416" s="402"/>
      <c r="J416" s="402"/>
      <c r="K416" s="402"/>
      <c r="L416" s="402"/>
      <c r="M416" s="402"/>
      <c r="N416" s="402"/>
      <c r="O416" s="402"/>
      <c r="P416" s="402"/>
      <c r="Q416" s="402"/>
      <c r="R416" s="402"/>
      <c r="S416" s="402"/>
      <c r="T416" s="402"/>
      <c r="U416" s="402"/>
      <c r="V416" s="402"/>
      <c r="W416" s="402"/>
      <c r="X416" s="402"/>
      <c r="Y416" s="402"/>
    </row>
    <row r="417" spans="1:25" ht="12.75" customHeight="1">
      <c r="A417" s="402"/>
      <c r="B417" s="402"/>
      <c r="C417" s="402"/>
      <c r="D417" s="402"/>
      <c r="E417" s="402"/>
      <c r="F417" s="402"/>
      <c r="G417" s="402"/>
      <c r="H417" s="402"/>
      <c r="I417" s="402"/>
      <c r="J417" s="402"/>
      <c r="K417" s="402"/>
      <c r="L417" s="402"/>
      <c r="M417" s="402"/>
      <c r="N417" s="402"/>
      <c r="O417" s="402"/>
      <c r="P417" s="402"/>
      <c r="Q417" s="402"/>
      <c r="R417" s="402"/>
      <c r="S417" s="402"/>
      <c r="T417" s="402"/>
      <c r="U417" s="402"/>
      <c r="V417" s="402"/>
      <c r="W417" s="402"/>
      <c r="X417" s="402"/>
      <c r="Y417" s="402"/>
    </row>
    <row r="418" spans="1:25" ht="12.75" customHeight="1">
      <c r="A418" s="402"/>
      <c r="B418" s="402"/>
      <c r="C418" s="402"/>
      <c r="D418" s="402"/>
      <c r="E418" s="402"/>
      <c r="F418" s="402"/>
      <c r="G418" s="402"/>
      <c r="H418" s="402"/>
      <c r="I418" s="402"/>
      <c r="J418" s="402"/>
      <c r="K418" s="402"/>
      <c r="L418" s="402"/>
      <c r="M418" s="402"/>
      <c r="N418" s="402"/>
      <c r="O418" s="402"/>
      <c r="P418" s="402"/>
      <c r="Q418" s="402"/>
      <c r="R418" s="402"/>
      <c r="S418" s="402"/>
      <c r="T418" s="402"/>
      <c r="U418" s="402"/>
      <c r="V418" s="402"/>
      <c r="W418" s="402"/>
      <c r="X418" s="402"/>
      <c r="Y418" s="402"/>
    </row>
    <row r="419" spans="1:25" ht="12.75" customHeight="1">
      <c r="A419" s="402"/>
      <c r="B419" s="402"/>
      <c r="C419" s="402"/>
      <c r="D419" s="402"/>
      <c r="E419" s="402"/>
      <c r="F419" s="402"/>
      <c r="G419" s="402"/>
      <c r="H419" s="402"/>
      <c r="I419" s="402"/>
      <c r="J419" s="402"/>
      <c r="K419" s="402"/>
      <c r="L419" s="402"/>
      <c r="M419" s="402"/>
      <c r="N419" s="402"/>
      <c r="O419" s="402"/>
      <c r="P419" s="402"/>
      <c r="Q419" s="402"/>
      <c r="R419" s="402"/>
      <c r="S419" s="402"/>
      <c r="T419" s="402"/>
      <c r="U419" s="402"/>
      <c r="V419" s="402"/>
      <c r="W419" s="402"/>
      <c r="X419" s="402"/>
      <c r="Y419" s="402"/>
    </row>
    <row r="420" spans="1:25" ht="12.75" customHeight="1">
      <c r="A420" s="402"/>
      <c r="B420" s="402"/>
      <c r="C420" s="402"/>
      <c r="D420" s="402"/>
      <c r="E420" s="402"/>
      <c r="F420" s="402"/>
      <c r="G420" s="402"/>
      <c r="H420" s="402"/>
      <c r="I420" s="402"/>
      <c r="J420" s="402"/>
      <c r="K420" s="402"/>
      <c r="L420" s="402"/>
      <c r="M420" s="402"/>
      <c r="N420" s="402"/>
      <c r="O420" s="402"/>
      <c r="P420" s="402"/>
      <c r="Q420" s="402"/>
      <c r="R420" s="402"/>
      <c r="S420" s="402"/>
      <c r="T420" s="402"/>
      <c r="U420" s="402"/>
      <c r="V420" s="402"/>
      <c r="W420" s="402"/>
      <c r="X420" s="402"/>
      <c r="Y420" s="402"/>
    </row>
    <row r="421" spans="1:25" ht="12.75" customHeight="1">
      <c r="A421" s="402"/>
      <c r="B421" s="402"/>
      <c r="C421" s="402"/>
      <c r="D421" s="402"/>
      <c r="E421" s="402"/>
      <c r="F421" s="402"/>
      <c r="G421" s="402"/>
      <c r="H421" s="402"/>
      <c r="I421" s="402"/>
      <c r="J421" s="402"/>
      <c r="K421" s="402"/>
      <c r="L421" s="402"/>
      <c r="M421" s="402"/>
      <c r="N421" s="402"/>
      <c r="O421" s="402"/>
      <c r="P421" s="402"/>
      <c r="Q421" s="402"/>
      <c r="R421" s="402"/>
      <c r="S421" s="402"/>
      <c r="T421" s="402"/>
      <c r="U421" s="402"/>
      <c r="V421" s="402"/>
      <c r="W421" s="402"/>
      <c r="X421" s="402"/>
      <c r="Y421" s="402"/>
    </row>
    <row r="422" spans="1:25" ht="12.75" customHeight="1">
      <c r="A422" s="402"/>
      <c r="B422" s="402"/>
      <c r="C422" s="402"/>
      <c r="D422" s="402"/>
      <c r="E422" s="402"/>
      <c r="F422" s="402"/>
      <c r="G422" s="402"/>
      <c r="H422" s="402"/>
      <c r="I422" s="402"/>
      <c r="J422" s="402"/>
      <c r="K422" s="402"/>
      <c r="L422" s="402"/>
      <c r="M422" s="402"/>
      <c r="N422" s="402"/>
      <c r="O422" s="402"/>
      <c r="P422" s="402"/>
      <c r="Q422" s="402"/>
      <c r="R422" s="402"/>
      <c r="S422" s="402"/>
      <c r="T422" s="402"/>
      <c r="U422" s="402"/>
      <c r="V422" s="402"/>
      <c r="W422" s="402"/>
      <c r="X422" s="402"/>
      <c r="Y422" s="402"/>
    </row>
    <row r="423" spans="1:25" ht="12.75" customHeight="1">
      <c r="A423" s="402"/>
      <c r="B423" s="402"/>
      <c r="C423" s="402"/>
      <c r="D423" s="402"/>
      <c r="E423" s="402"/>
      <c r="F423" s="402"/>
      <c r="G423" s="402"/>
      <c r="H423" s="402"/>
      <c r="I423" s="402"/>
      <c r="J423" s="402"/>
      <c r="K423" s="402"/>
      <c r="L423" s="402"/>
      <c r="M423" s="402"/>
      <c r="N423" s="402"/>
      <c r="O423" s="402"/>
      <c r="P423" s="402"/>
      <c r="Q423" s="402"/>
      <c r="R423" s="402"/>
      <c r="S423" s="402"/>
      <c r="T423" s="402"/>
      <c r="U423" s="402"/>
      <c r="V423" s="402"/>
      <c r="W423" s="402"/>
      <c r="X423" s="402"/>
      <c r="Y423" s="402"/>
    </row>
    <row r="424" spans="1:25" ht="12.75" customHeight="1">
      <c r="A424" s="402"/>
      <c r="B424" s="402"/>
      <c r="C424" s="402"/>
      <c r="D424" s="402"/>
      <c r="E424" s="402"/>
      <c r="F424" s="402"/>
      <c r="G424" s="402"/>
      <c r="H424" s="402"/>
      <c r="I424" s="402"/>
      <c r="J424" s="402"/>
      <c r="K424" s="402"/>
      <c r="L424" s="402"/>
      <c r="M424" s="402"/>
      <c r="N424" s="402"/>
      <c r="O424" s="402"/>
      <c r="P424" s="402"/>
      <c r="Q424" s="402"/>
      <c r="R424" s="402"/>
      <c r="S424" s="402"/>
      <c r="T424" s="402"/>
      <c r="U424" s="402"/>
      <c r="V424" s="402"/>
      <c r="W424" s="402"/>
      <c r="X424" s="402"/>
      <c r="Y424" s="402"/>
    </row>
    <row r="425" spans="1:25" ht="12.75" customHeight="1">
      <c r="A425" s="402"/>
      <c r="B425" s="402"/>
      <c r="C425" s="402"/>
      <c r="D425" s="402"/>
      <c r="E425" s="402"/>
      <c r="F425" s="402"/>
      <c r="G425" s="402"/>
      <c r="H425" s="402"/>
      <c r="I425" s="402"/>
      <c r="J425" s="402"/>
      <c r="K425" s="402"/>
      <c r="L425" s="402"/>
      <c r="M425" s="402"/>
      <c r="N425" s="402"/>
      <c r="O425" s="402"/>
      <c r="P425" s="402"/>
      <c r="Q425" s="402"/>
      <c r="R425" s="402"/>
      <c r="S425" s="402"/>
      <c r="T425" s="402"/>
      <c r="U425" s="402"/>
      <c r="V425" s="402"/>
      <c r="W425" s="402"/>
      <c r="X425" s="402"/>
      <c r="Y425" s="402"/>
    </row>
    <row r="426" spans="1:25" ht="12.75" customHeight="1">
      <c r="A426" s="402"/>
      <c r="B426" s="402"/>
      <c r="C426" s="402"/>
      <c r="D426" s="402"/>
      <c r="E426" s="402"/>
      <c r="F426" s="402"/>
      <c r="G426" s="402"/>
      <c r="H426" s="402"/>
      <c r="I426" s="402"/>
      <c r="J426" s="402"/>
      <c r="K426" s="402"/>
      <c r="L426" s="402"/>
      <c r="M426" s="402"/>
      <c r="N426" s="402"/>
      <c r="O426" s="402"/>
      <c r="P426" s="402"/>
      <c r="Q426" s="402"/>
      <c r="R426" s="402"/>
      <c r="S426" s="402"/>
      <c r="T426" s="402"/>
      <c r="U426" s="402"/>
      <c r="V426" s="402"/>
      <c r="W426" s="402"/>
      <c r="X426" s="402"/>
      <c r="Y426" s="402"/>
    </row>
    <row r="427" spans="1:25" ht="12.75" customHeight="1">
      <c r="A427" s="402"/>
      <c r="B427" s="402"/>
      <c r="C427" s="402"/>
      <c r="D427" s="402"/>
      <c r="E427" s="402"/>
      <c r="F427" s="402"/>
      <c r="G427" s="402"/>
      <c r="H427" s="402"/>
      <c r="I427" s="402"/>
      <c r="J427" s="402"/>
      <c r="K427" s="402"/>
      <c r="L427" s="402"/>
      <c r="M427" s="402"/>
      <c r="N427" s="402"/>
      <c r="O427" s="402"/>
      <c r="P427" s="402"/>
      <c r="Q427" s="402"/>
      <c r="R427" s="402"/>
      <c r="S427" s="402"/>
      <c r="T427" s="402"/>
      <c r="U427" s="402"/>
      <c r="V427" s="402"/>
      <c r="W427" s="402"/>
      <c r="X427" s="402"/>
      <c r="Y427" s="402"/>
    </row>
    <row r="428" spans="1:25" ht="12.75" customHeight="1">
      <c r="A428" s="402"/>
      <c r="B428" s="402"/>
      <c r="C428" s="402"/>
      <c r="D428" s="402"/>
      <c r="E428" s="402"/>
      <c r="F428" s="402"/>
      <c r="G428" s="402"/>
      <c r="H428" s="402"/>
      <c r="I428" s="402"/>
      <c r="J428" s="402"/>
      <c r="K428" s="402"/>
      <c r="L428" s="402"/>
      <c r="M428" s="402"/>
      <c r="N428" s="402"/>
      <c r="O428" s="402"/>
      <c r="P428" s="402"/>
      <c r="Q428" s="402"/>
      <c r="R428" s="402"/>
      <c r="S428" s="402"/>
      <c r="T428" s="402"/>
      <c r="U428" s="402"/>
      <c r="V428" s="402"/>
      <c r="W428" s="402"/>
      <c r="X428" s="402"/>
      <c r="Y428" s="402"/>
    </row>
    <row r="429" spans="1:25" ht="12.75" customHeight="1">
      <c r="A429" s="402"/>
      <c r="B429" s="402"/>
      <c r="C429" s="402"/>
      <c r="D429" s="402"/>
      <c r="E429" s="402"/>
      <c r="F429" s="402"/>
      <c r="G429" s="402"/>
      <c r="H429" s="402"/>
      <c r="I429" s="402"/>
      <c r="J429" s="402"/>
      <c r="K429" s="402"/>
      <c r="L429" s="402"/>
      <c r="M429" s="402"/>
      <c r="N429" s="402"/>
      <c r="O429" s="402"/>
      <c r="P429" s="402"/>
      <c r="Q429" s="402"/>
      <c r="R429" s="402"/>
      <c r="S429" s="402"/>
      <c r="T429" s="402"/>
      <c r="U429" s="402"/>
      <c r="V429" s="402"/>
      <c r="W429" s="402"/>
      <c r="X429" s="402"/>
      <c r="Y429" s="402"/>
    </row>
    <row r="430" spans="1:25" ht="12.75" customHeight="1">
      <c r="A430" s="402"/>
      <c r="B430" s="402"/>
      <c r="C430" s="402"/>
      <c r="D430" s="402"/>
      <c r="E430" s="402"/>
      <c r="F430" s="402"/>
      <c r="G430" s="402"/>
      <c r="H430" s="402"/>
      <c r="I430" s="402"/>
      <c r="J430" s="402"/>
      <c r="K430" s="402"/>
      <c r="L430" s="402"/>
      <c r="M430" s="402"/>
      <c r="N430" s="402"/>
      <c r="O430" s="402"/>
      <c r="P430" s="402"/>
      <c r="Q430" s="402"/>
      <c r="R430" s="402"/>
      <c r="S430" s="402"/>
      <c r="T430" s="402"/>
      <c r="U430" s="402"/>
      <c r="V430" s="402"/>
      <c r="W430" s="402"/>
      <c r="X430" s="402"/>
      <c r="Y430" s="402"/>
    </row>
    <row r="431" spans="1:25" ht="12.75" customHeight="1">
      <c r="A431" s="402"/>
      <c r="B431" s="402"/>
      <c r="C431" s="402"/>
      <c r="D431" s="402"/>
      <c r="E431" s="402"/>
      <c r="F431" s="402"/>
      <c r="G431" s="402"/>
      <c r="H431" s="402"/>
      <c r="I431" s="402"/>
      <c r="J431" s="402"/>
      <c r="K431" s="402"/>
      <c r="L431" s="402"/>
      <c r="M431" s="402"/>
      <c r="N431" s="402"/>
      <c r="O431" s="402"/>
      <c r="P431" s="402"/>
      <c r="Q431" s="402"/>
      <c r="R431" s="402"/>
      <c r="S431" s="402"/>
      <c r="T431" s="402"/>
      <c r="U431" s="402"/>
      <c r="V431" s="402"/>
      <c r="W431" s="402"/>
      <c r="X431" s="402"/>
      <c r="Y431" s="402"/>
    </row>
    <row r="432" spans="1:25" ht="12.75" customHeight="1">
      <c r="A432" s="402"/>
      <c r="B432" s="402"/>
      <c r="C432" s="402"/>
      <c r="D432" s="402"/>
      <c r="E432" s="402"/>
      <c r="F432" s="402"/>
      <c r="G432" s="402"/>
      <c r="H432" s="402"/>
      <c r="I432" s="402"/>
      <c r="J432" s="402"/>
      <c r="K432" s="402"/>
      <c r="L432" s="402"/>
      <c r="M432" s="402"/>
      <c r="N432" s="402"/>
      <c r="O432" s="402"/>
      <c r="P432" s="402"/>
      <c r="Q432" s="402"/>
      <c r="R432" s="402"/>
      <c r="S432" s="402"/>
      <c r="T432" s="402"/>
      <c r="U432" s="402"/>
      <c r="V432" s="402"/>
      <c r="W432" s="402"/>
      <c r="X432" s="402"/>
      <c r="Y432" s="402"/>
    </row>
    <row r="433" spans="1:25" ht="12.75" customHeight="1">
      <c r="A433" s="402"/>
      <c r="B433" s="402"/>
      <c r="C433" s="402"/>
      <c r="D433" s="402"/>
      <c r="E433" s="402"/>
      <c r="F433" s="402"/>
      <c r="G433" s="402"/>
      <c r="H433" s="402"/>
      <c r="I433" s="402"/>
      <c r="J433" s="402"/>
      <c r="K433" s="402"/>
      <c r="L433" s="402"/>
      <c r="M433" s="402"/>
      <c r="N433" s="402"/>
      <c r="O433" s="402"/>
      <c r="P433" s="402"/>
      <c r="Q433" s="402"/>
      <c r="R433" s="402"/>
      <c r="S433" s="402"/>
      <c r="T433" s="402"/>
      <c r="U433" s="402"/>
      <c r="V433" s="402"/>
      <c r="W433" s="402"/>
      <c r="X433" s="402"/>
      <c r="Y433" s="402"/>
    </row>
    <row r="434" spans="1:25" ht="12.75" customHeight="1">
      <c r="A434" s="402"/>
      <c r="B434" s="402"/>
      <c r="C434" s="402"/>
      <c r="D434" s="402"/>
      <c r="E434" s="402"/>
      <c r="F434" s="402"/>
      <c r="G434" s="402"/>
      <c r="H434" s="402"/>
      <c r="I434" s="402"/>
      <c r="J434" s="402"/>
      <c r="K434" s="402"/>
      <c r="L434" s="402"/>
      <c r="M434" s="402"/>
      <c r="N434" s="402"/>
      <c r="O434" s="402"/>
      <c r="P434" s="402"/>
      <c r="Q434" s="402"/>
      <c r="R434" s="402"/>
      <c r="S434" s="402"/>
      <c r="T434" s="402"/>
      <c r="U434" s="402"/>
      <c r="V434" s="402"/>
      <c r="W434" s="402"/>
      <c r="X434" s="402"/>
      <c r="Y434" s="402"/>
    </row>
    <row r="435" spans="1:25" ht="12.75" customHeight="1">
      <c r="A435" s="402"/>
      <c r="B435" s="402"/>
      <c r="C435" s="402"/>
      <c r="D435" s="402"/>
      <c r="E435" s="402"/>
      <c r="F435" s="402"/>
      <c r="G435" s="402"/>
      <c r="H435" s="402"/>
      <c r="I435" s="402"/>
      <c r="J435" s="402"/>
      <c r="K435" s="402"/>
      <c r="L435" s="402"/>
      <c r="M435" s="402"/>
      <c r="N435" s="402"/>
      <c r="O435" s="402"/>
      <c r="P435" s="402"/>
      <c r="Q435" s="402"/>
      <c r="R435" s="402"/>
      <c r="S435" s="402"/>
      <c r="T435" s="402"/>
      <c r="U435" s="402"/>
      <c r="V435" s="402"/>
      <c r="W435" s="402"/>
      <c r="X435" s="402"/>
      <c r="Y435" s="402"/>
    </row>
    <row r="436" spans="1:25" ht="12.75" customHeight="1">
      <c r="A436" s="402"/>
      <c r="B436" s="402"/>
      <c r="C436" s="402"/>
      <c r="D436" s="402"/>
      <c r="E436" s="402"/>
      <c r="F436" s="402"/>
      <c r="G436" s="402"/>
      <c r="H436" s="402"/>
      <c r="I436" s="402"/>
      <c r="J436" s="402"/>
      <c r="K436" s="402"/>
      <c r="L436" s="402"/>
      <c r="M436" s="402"/>
      <c r="N436" s="402"/>
      <c r="O436" s="402"/>
      <c r="P436" s="402"/>
      <c r="Q436" s="402"/>
      <c r="R436" s="402"/>
      <c r="S436" s="402"/>
      <c r="T436" s="402"/>
      <c r="U436" s="402"/>
      <c r="V436" s="402"/>
      <c r="W436" s="402"/>
      <c r="X436" s="402"/>
      <c r="Y436" s="402"/>
    </row>
    <row r="437" spans="1:25" ht="12.75" customHeight="1">
      <c r="A437" s="402"/>
      <c r="B437" s="402"/>
      <c r="C437" s="402"/>
      <c r="D437" s="402"/>
      <c r="E437" s="402"/>
      <c r="F437" s="402"/>
      <c r="G437" s="402"/>
      <c r="H437" s="402"/>
      <c r="I437" s="402"/>
      <c r="J437" s="402"/>
      <c r="K437" s="402"/>
      <c r="L437" s="402"/>
      <c r="M437" s="402"/>
      <c r="N437" s="402"/>
      <c r="O437" s="402"/>
      <c r="P437" s="402"/>
      <c r="Q437" s="402"/>
      <c r="R437" s="402"/>
      <c r="S437" s="402"/>
      <c r="T437" s="402"/>
      <c r="U437" s="402"/>
      <c r="V437" s="402"/>
      <c r="W437" s="402"/>
      <c r="X437" s="402"/>
      <c r="Y437" s="402"/>
    </row>
    <row r="438" spans="1:25" ht="12.75" customHeight="1">
      <c r="A438" s="402"/>
      <c r="B438" s="402"/>
      <c r="C438" s="402"/>
      <c r="D438" s="402"/>
      <c r="E438" s="402"/>
      <c r="F438" s="402"/>
      <c r="G438" s="402"/>
      <c r="H438" s="402"/>
      <c r="I438" s="402"/>
      <c r="J438" s="402"/>
      <c r="K438" s="402"/>
      <c r="L438" s="402"/>
      <c r="M438" s="402"/>
      <c r="N438" s="402"/>
      <c r="O438" s="402"/>
      <c r="P438" s="402"/>
      <c r="Q438" s="402"/>
      <c r="R438" s="402"/>
      <c r="S438" s="402"/>
      <c r="T438" s="402"/>
      <c r="U438" s="402"/>
      <c r="V438" s="402"/>
      <c r="W438" s="402"/>
      <c r="X438" s="402"/>
      <c r="Y438" s="402"/>
    </row>
    <row r="439" spans="1:25" ht="12.75" customHeight="1">
      <c r="A439" s="402"/>
      <c r="B439" s="402"/>
      <c r="C439" s="402"/>
      <c r="D439" s="402"/>
      <c r="E439" s="402"/>
      <c r="F439" s="402"/>
      <c r="G439" s="402"/>
      <c r="H439" s="402"/>
      <c r="I439" s="402"/>
      <c r="J439" s="402"/>
      <c r="K439" s="402"/>
      <c r="L439" s="402"/>
      <c r="M439" s="402"/>
      <c r="N439" s="402"/>
      <c r="O439" s="402"/>
      <c r="P439" s="402"/>
      <c r="Q439" s="402"/>
      <c r="R439" s="402"/>
      <c r="S439" s="402"/>
      <c r="T439" s="402"/>
      <c r="U439" s="402"/>
      <c r="V439" s="402"/>
      <c r="W439" s="402"/>
      <c r="X439" s="402"/>
      <c r="Y439" s="402"/>
    </row>
    <row r="440" spans="1:25" ht="12.75" customHeight="1">
      <c r="A440" s="402"/>
      <c r="B440" s="402"/>
      <c r="C440" s="402"/>
      <c r="D440" s="402"/>
      <c r="E440" s="402"/>
      <c r="F440" s="402"/>
      <c r="G440" s="402"/>
      <c r="H440" s="402"/>
      <c r="I440" s="402"/>
      <c r="J440" s="402"/>
      <c r="K440" s="402"/>
      <c r="L440" s="402"/>
      <c r="M440" s="402"/>
      <c r="N440" s="402"/>
      <c r="O440" s="402"/>
      <c r="P440" s="402"/>
      <c r="Q440" s="402"/>
      <c r="R440" s="402"/>
      <c r="S440" s="402"/>
      <c r="T440" s="402"/>
      <c r="U440" s="402"/>
      <c r="V440" s="402"/>
      <c r="W440" s="402"/>
      <c r="X440" s="402"/>
      <c r="Y440" s="402"/>
    </row>
    <row r="441" spans="1:25" ht="12.75" customHeight="1">
      <c r="A441" s="402"/>
      <c r="B441" s="402"/>
      <c r="C441" s="402"/>
      <c r="D441" s="402"/>
      <c r="E441" s="402"/>
      <c r="F441" s="402"/>
      <c r="G441" s="402"/>
      <c r="H441" s="402"/>
      <c r="I441" s="402"/>
      <c r="J441" s="402"/>
      <c r="K441" s="402"/>
      <c r="L441" s="402"/>
      <c r="M441" s="402"/>
      <c r="N441" s="402"/>
      <c r="O441" s="402"/>
      <c r="P441" s="402"/>
      <c r="Q441" s="402"/>
      <c r="R441" s="402"/>
      <c r="S441" s="402"/>
      <c r="T441" s="402"/>
      <c r="U441" s="402"/>
      <c r="V441" s="402"/>
      <c r="W441" s="402"/>
      <c r="X441" s="402"/>
      <c r="Y441" s="402"/>
    </row>
    <row r="442" spans="1:25" ht="12.75" customHeight="1">
      <c r="A442" s="402"/>
      <c r="B442" s="402"/>
      <c r="C442" s="402"/>
      <c r="D442" s="402"/>
      <c r="E442" s="402"/>
      <c r="F442" s="402"/>
      <c r="G442" s="402"/>
      <c r="H442" s="402"/>
      <c r="I442" s="402"/>
      <c r="J442" s="402"/>
      <c r="K442" s="402"/>
      <c r="L442" s="402"/>
      <c r="M442" s="402"/>
      <c r="N442" s="402"/>
      <c r="O442" s="402"/>
      <c r="P442" s="402"/>
      <c r="Q442" s="402"/>
      <c r="R442" s="402"/>
      <c r="S442" s="402"/>
      <c r="T442" s="402"/>
      <c r="U442" s="402"/>
      <c r="V442" s="402"/>
      <c r="W442" s="402"/>
      <c r="X442" s="402"/>
      <c r="Y442" s="402"/>
    </row>
    <row r="443" spans="1:25" ht="12.75" customHeight="1">
      <c r="A443" s="402"/>
      <c r="B443" s="402"/>
      <c r="C443" s="402"/>
      <c r="D443" s="402"/>
      <c r="E443" s="402"/>
      <c r="F443" s="402"/>
      <c r="G443" s="402"/>
      <c r="H443" s="402"/>
      <c r="I443" s="402"/>
      <c r="J443" s="402"/>
      <c r="K443" s="402"/>
      <c r="L443" s="402"/>
      <c r="M443" s="402"/>
      <c r="N443" s="402"/>
      <c r="O443" s="402"/>
      <c r="P443" s="402"/>
      <c r="Q443" s="402"/>
      <c r="R443" s="402"/>
      <c r="S443" s="402"/>
      <c r="T443" s="402"/>
      <c r="U443" s="402"/>
      <c r="V443" s="402"/>
      <c r="W443" s="402"/>
      <c r="X443" s="402"/>
      <c r="Y443" s="402"/>
    </row>
    <row r="444" spans="1:25" ht="12.75" customHeight="1">
      <c r="A444" s="402"/>
      <c r="B444" s="402"/>
      <c r="C444" s="402"/>
      <c r="D444" s="402"/>
      <c r="E444" s="402"/>
      <c r="F444" s="402"/>
      <c r="G444" s="402"/>
      <c r="H444" s="402"/>
      <c r="I444" s="402"/>
      <c r="J444" s="402"/>
      <c r="K444" s="402"/>
      <c r="L444" s="402"/>
      <c r="M444" s="402"/>
      <c r="N444" s="402"/>
      <c r="O444" s="402"/>
      <c r="P444" s="402"/>
      <c r="Q444" s="402"/>
      <c r="R444" s="402"/>
      <c r="S444" s="402"/>
      <c r="T444" s="402"/>
      <c r="U444" s="402"/>
      <c r="V444" s="402"/>
      <c r="W444" s="402"/>
      <c r="X444" s="402"/>
      <c r="Y444" s="402"/>
    </row>
    <row r="445" spans="1:25" ht="12.75" customHeight="1">
      <c r="A445" s="402"/>
      <c r="B445" s="402"/>
      <c r="C445" s="402"/>
      <c r="D445" s="402"/>
      <c r="E445" s="402"/>
      <c r="F445" s="402"/>
      <c r="G445" s="402"/>
      <c r="H445" s="402"/>
      <c r="I445" s="402"/>
      <c r="J445" s="402"/>
      <c r="K445" s="402"/>
      <c r="L445" s="402"/>
      <c r="M445" s="402"/>
      <c r="N445" s="402"/>
      <c r="O445" s="402"/>
      <c r="P445" s="402"/>
      <c r="Q445" s="402"/>
      <c r="R445" s="402"/>
      <c r="S445" s="402"/>
      <c r="T445" s="402"/>
      <c r="U445" s="402"/>
      <c r="V445" s="402"/>
      <c r="W445" s="402"/>
      <c r="X445" s="402"/>
      <c r="Y445" s="402"/>
    </row>
    <row r="446" spans="1:25" ht="12.75" customHeight="1">
      <c r="A446" s="402"/>
      <c r="B446" s="402"/>
      <c r="C446" s="402"/>
      <c r="D446" s="402"/>
      <c r="E446" s="402"/>
      <c r="F446" s="402"/>
      <c r="G446" s="402"/>
      <c r="H446" s="402"/>
      <c r="I446" s="402"/>
      <c r="J446" s="402"/>
      <c r="K446" s="402"/>
      <c r="L446" s="402"/>
      <c r="M446" s="402"/>
      <c r="N446" s="402"/>
      <c r="O446" s="402"/>
      <c r="P446" s="402"/>
      <c r="Q446" s="402"/>
      <c r="R446" s="402"/>
      <c r="S446" s="402"/>
      <c r="T446" s="402"/>
      <c r="U446" s="402"/>
      <c r="V446" s="402"/>
      <c r="W446" s="402"/>
      <c r="X446" s="402"/>
      <c r="Y446" s="402"/>
    </row>
    <row r="447" spans="1:25" ht="12.75" customHeight="1">
      <c r="A447" s="402"/>
      <c r="B447" s="402"/>
      <c r="C447" s="402"/>
      <c r="D447" s="402"/>
      <c r="E447" s="402"/>
      <c r="F447" s="402"/>
      <c r="G447" s="402"/>
      <c r="H447" s="402"/>
      <c r="I447" s="402"/>
      <c r="J447" s="402"/>
      <c r="K447" s="402"/>
      <c r="L447" s="402"/>
      <c r="M447" s="402"/>
      <c r="N447" s="402"/>
      <c r="O447" s="402"/>
      <c r="P447" s="402"/>
      <c r="Q447" s="402"/>
      <c r="R447" s="402"/>
      <c r="S447" s="402"/>
      <c r="T447" s="402"/>
      <c r="U447" s="402"/>
      <c r="V447" s="402"/>
      <c r="W447" s="402"/>
      <c r="X447" s="402"/>
      <c r="Y447" s="402"/>
    </row>
    <row r="448" spans="1:25" ht="12.75" customHeight="1">
      <c r="A448" s="402"/>
      <c r="B448" s="402"/>
      <c r="C448" s="402"/>
      <c r="D448" s="402"/>
      <c r="E448" s="402"/>
      <c r="F448" s="402"/>
      <c r="G448" s="402"/>
      <c r="H448" s="402"/>
      <c r="I448" s="402"/>
      <c r="J448" s="402"/>
      <c r="K448" s="402"/>
      <c r="L448" s="402"/>
      <c r="M448" s="402"/>
      <c r="N448" s="402"/>
      <c r="O448" s="402"/>
      <c r="P448" s="402"/>
      <c r="Q448" s="402"/>
      <c r="R448" s="402"/>
      <c r="S448" s="402"/>
      <c r="T448" s="402"/>
      <c r="U448" s="402"/>
      <c r="V448" s="402"/>
      <c r="W448" s="402"/>
      <c r="X448" s="402"/>
      <c r="Y448" s="402"/>
    </row>
    <row r="449" spans="1:25" ht="12.75" customHeight="1">
      <c r="A449" s="402"/>
      <c r="B449" s="402"/>
      <c r="C449" s="402"/>
      <c r="D449" s="402"/>
      <c r="E449" s="402"/>
      <c r="F449" s="402"/>
      <c r="G449" s="402"/>
      <c r="H449" s="402"/>
      <c r="I449" s="402"/>
      <c r="J449" s="402"/>
      <c r="K449" s="402"/>
      <c r="L449" s="402"/>
      <c r="M449" s="402"/>
      <c r="N449" s="402"/>
      <c r="O449" s="402"/>
      <c r="P449" s="402"/>
      <c r="Q449" s="402"/>
      <c r="R449" s="402"/>
      <c r="S449" s="402"/>
      <c r="T449" s="402"/>
      <c r="U449" s="402"/>
      <c r="V449" s="402"/>
      <c r="W449" s="402"/>
      <c r="X449" s="402"/>
      <c r="Y449" s="402"/>
    </row>
    <row r="450" spans="1:25" ht="12.75" customHeight="1">
      <c r="A450" s="402"/>
      <c r="B450" s="402"/>
      <c r="C450" s="402"/>
      <c r="D450" s="402"/>
      <c r="E450" s="402"/>
      <c r="F450" s="402"/>
      <c r="G450" s="402"/>
      <c r="H450" s="402"/>
      <c r="I450" s="402"/>
      <c r="J450" s="402"/>
      <c r="K450" s="402"/>
      <c r="L450" s="402"/>
      <c r="M450" s="402"/>
      <c r="N450" s="402"/>
      <c r="O450" s="402"/>
      <c r="P450" s="402"/>
      <c r="Q450" s="402"/>
      <c r="R450" s="402"/>
      <c r="S450" s="402"/>
      <c r="T450" s="402"/>
      <c r="U450" s="402"/>
      <c r="V450" s="402"/>
      <c r="W450" s="402"/>
      <c r="X450" s="402"/>
      <c r="Y450" s="402"/>
    </row>
    <row r="451" spans="1:25" ht="12.75" customHeight="1">
      <c r="A451" s="402"/>
      <c r="B451" s="402"/>
      <c r="C451" s="402"/>
      <c r="D451" s="402"/>
      <c r="E451" s="402"/>
      <c r="F451" s="402"/>
      <c r="G451" s="402"/>
      <c r="H451" s="402"/>
      <c r="I451" s="402"/>
      <c r="J451" s="402"/>
      <c r="K451" s="402"/>
      <c r="L451" s="402"/>
      <c r="M451" s="402"/>
      <c r="N451" s="402"/>
      <c r="O451" s="402"/>
      <c r="P451" s="402"/>
      <c r="Q451" s="402"/>
      <c r="R451" s="402"/>
      <c r="S451" s="402"/>
      <c r="T451" s="402"/>
      <c r="U451" s="402"/>
      <c r="V451" s="402"/>
      <c r="W451" s="402"/>
      <c r="X451" s="402"/>
      <c r="Y451" s="402"/>
    </row>
    <row r="452" spans="1:25" ht="12.75" customHeight="1">
      <c r="A452" s="402"/>
      <c r="B452" s="402"/>
      <c r="C452" s="402"/>
      <c r="D452" s="402"/>
      <c r="E452" s="402"/>
      <c r="F452" s="402"/>
      <c r="G452" s="402"/>
      <c r="H452" s="402"/>
      <c r="I452" s="402"/>
      <c r="J452" s="402"/>
      <c r="K452" s="402"/>
      <c r="L452" s="402"/>
      <c r="M452" s="402"/>
      <c r="N452" s="402"/>
      <c r="O452" s="402"/>
      <c r="P452" s="402"/>
      <c r="Q452" s="402"/>
      <c r="R452" s="402"/>
      <c r="S452" s="402"/>
      <c r="T452" s="402"/>
      <c r="U452" s="402"/>
      <c r="V452" s="402"/>
      <c r="W452" s="402"/>
      <c r="X452" s="402"/>
      <c r="Y452" s="402"/>
    </row>
    <row r="453" spans="1:25" ht="12.75" customHeight="1">
      <c r="A453" s="402"/>
      <c r="B453" s="402"/>
      <c r="C453" s="402"/>
      <c r="D453" s="402"/>
      <c r="E453" s="402"/>
      <c r="F453" s="402"/>
      <c r="G453" s="402"/>
      <c r="H453" s="402"/>
      <c r="I453" s="402"/>
      <c r="J453" s="402"/>
      <c r="K453" s="402"/>
      <c r="L453" s="402"/>
      <c r="M453" s="402"/>
      <c r="N453" s="402"/>
      <c r="O453" s="402"/>
      <c r="P453" s="402"/>
      <c r="Q453" s="402"/>
      <c r="R453" s="402"/>
      <c r="S453" s="402"/>
      <c r="T453" s="402"/>
      <c r="U453" s="402"/>
      <c r="V453" s="402"/>
      <c r="W453" s="402"/>
      <c r="X453" s="402"/>
      <c r="Y453" s="402"/>
    </row>
    <row r="454" spans="1:25" ht="12.75" customHeight="1">
      <c r="A454" s="402"/>
      <c r="B454" s="402"/>
      <c r="C454" s="402"/>
      <c r="D454" s="402"/>
      <c r="E454" s="402"/>
      <c r="F454" s="402"/>
      <c r="G454" s="402"/>
      <c r="H454" s="402"/>
      <c r="I454" s="402"/>
      <c r="J454" s="402"/>
      <c r="K454" s="402"/>
      <c r="L454" s="402"/>
      <c r="M454" s="402"/>
      <c r="N454" s="402"/>
      <c r="O454" s="402"/>
      <c r="P454" s="402"/>
      <c r="Q454" s="402"/>
      <c r="R454" s="402"/>
      <c r="S454" s="402"/>
      <c r="T454" s="402"/>
      <c r="U454" s="402"/>
      <c r="V454" s="402"/>
      <c r="W454" s="402"/>
      <c r="X454" s="402"/>
      <c r="Y454" s="402"/>
    </row>
    <row r="455" spans="1:25" ht="12.75" customHeight="1">
      <c r="A455" s="402"/>
      <c r="B455" s="402"/>
      <c r="C455" s="402"/>
      <c r="D455" s="402"/>
      <c r="E455" s="402"/>
      <c r="F455" s="402"/>
      <c r="G455" s="402"/>
      <c r="H455" s="402"/>
      <c r="I455" s="402"/>
      <c r="J455" s="402"/>
      <c r="K455" s="402"/>
      <c r="L455" s="402"/>
      <c r="M455" s="402"/>
      <c r="N455" s="402"/>
      <c r="O455" s="402"/>
      <c r="P455" s="402"/>
      <c r="Q455" s="402"/>
      <c r="R455" s="402"/>
      <c r="S455" s="402"/>
      <c r="T455" s="402"/>
      <c r="U455" s="402"/>
      <c r="V455" s="402"/>
      <c r="W455" s="402"/>
      <c r="X455" s="402"/>
      <c r="Y455" s="402"/>
    </row>
    <row r="456" spans="1:25" ht="12.75" customHeight="1">
      <c r="A456" s="402"/>
      <c r="B456" s="402"/>
      <c r="C456" s="402"/>
      <c r="D456" s="402"/>
      <c r="E456" s="402"/>
      <c r="F456" s="402"/>
      <c r="G456" s="402"/>
      <c r="H456" s="402"/>
      <c r="I456" s="402"/>
      <c r="J456" s="402"/>
      <c r="K456" s="402"/>
      <c r="L456" s="402"/>
      <c r="M456" s="402"/>
      <c r="N456" s="402"/>
      <c r="O456" s="402"/>
      <c r="P456" s="402"/>
      <c r="Q456" s="402"/>
      <c r="R456" s="402"/>
      <c r="S456" s="402"/>
      <c r="T456" s="402"/>
      <c r="U456" s="402"/>
      <c r="V456" s="402"/>
      <c r="W456" s="402"/>
      <c r="X456" s="402"/>
      <c r="Y456" s="402"/>
    </row>
    <row r="457" spans="1:25" ht="12.75" customHeight="1">
      <c r="A457" s="402"/>
      <c r="B457" s="402"/>
      <c r="C457" s="402"/>
      <c r="D457" s="402"/>
      <c r="E457" s="402"/>
      <c r="F457" s="402"/>
      <c r="G457" s="402"/>
      <c r="H457" s="402"/>
      <c r="I457" s="402"/>
      <c r="J457" s="402"/>
      <c r="K457" s="402"/>
      <c r="L457" s="402"/>
      <c r="M457" s="402"/>
      <c r="N457" s="402"/>
      <c r="O457" s="402"/>
      <c r="P457" s="402"/>
      <c r="Q457" s="402"/>
      <c r="R457" s="402"/>
      <c r="S457" s="402"/>
      <c r="T457" s="402"/>
      <c r="U457" s="402"/>
      <c r="V457" s="402"/>
      <c r="W457" s="402"/>
      <c r="X457" s="402"/>
      <c r="Y457" s="402"/>
    </row>
    <row r="458" spans="1:25" ht="12.75" customHeight="1">
      <c r="A458" s="402"/>
      <c r="B458" s="402"/>
      <c r="C458" s="402"/>
      <c r="D458" s="402"/>
      <c r="E458" s="402"/>
      <c r="F458" s="402"/>
      <c r="G458" s="402"/>
      <c r="H458" s="402"/>
      <c r="I458" s="402"/>
      <c r="J458" s="402"/>
      <c r="K458" s="402"/>
      <c r="L458" s="402"/>
      <c r="M458" s="402"/>
      <c r="N458" s="402"/>
      <c r="O458" s="402"/>
      <c r="P458" s="402"/>
      <c r="Q458" s="402"/>
      <c r="R458" s="402"/>
      <c r="S458" s="402"/>
      <c r="T458" s="402"/>
      <c r="U458" s="402"/>
      <c r="V458" s="402"/>
      <c r="W458" s="402"/>
      <c r="X458" s="402"/>
      <c r="Y458" s="402"/>
    </row>
    <row r="459" spans="1:25" ht="12.75" customHeight="1">
      <c r="A459" s="402"/>
      <c r="B459" s="402"/>
      <c r="C459" s="402"/>
      <c r="D459" s="402"/>
      <c r="E459" s="402"/>
      <c r="F459" s="402"/>
      <c r="G459" s="402"/>
      <c r="H459" s="402"/>
      <c r="I459" s="402"/>
      <c r="J459" s="402"/>
      <c r="K459" s="402"/>
      <c r="L459" s="402"/>
      <c r="M459" s="402"/>
      <c r="N459" s="402"/>
      <c r="O459" s="402"/>
      <c r="P459" s="402"/>
      <c r="Q459" s="402"/>
      <c r="R459" s="402"/>
      <c r="S459" s="402"/>
      <c r="T459" s="402"/>
      <c r="U459" s="402"/>
      <c r="V459" s="402"/>
      <c r="W459" s="402"/>
      <c r="X459" s="402"/>
      <c r="Y459" s="402"/>
    </row>
    <row r="460" spans="1:25" ht="12.75" customHeight="1">
      <c r="A460" s="402"/>
      <c r="B460" s="402"/>
      <c r="C460" s="402"/>
      <c r="D460" s="402"/>
      <c r="E460" s="402"/>
      <c r="F460" s="402"/>
      <c r="G460" s="402"/>
      <c r="H460" s="402"/>
      <c r="I460" s="402"/>
      <c r="J460" s="402"/>
      <c r="K460" s="402"/>
      <c r="L460" s="402"/>
      <c r="M460" s="402"/>
      <c r="N460" s="402"/>
      <c r="O460" s="402"/>
      <c r="P460" s="402"/>
      <c r="Q460" s="402"/>
      <c r="R460" s="402"/>
      <c r="S460" s="402"/>
      <c r="T460" s="402"/>
      <c r="U460" s="402"/>
      <c r="V460" s="402"/>
      <c r="W460" s="402"/>
      <c r="X460" s="402"/>
      <c r="Y460" s="402"/>
    </row>
    <row r="461" spans="1:25" ht="12.75" customHeight="1">
      <c r="A461" s="402"/>
      <c r="B461" s="402"/>
      <c r="C461" s="402"/>
      <c r="D461" s="402"/>
      <c r="E461" s="402"/>
      <c r="F461" s="402"/>
      <c r="G461" s="402"/>
      <c r="H461" s="402"/>
      <c r="I461" s="402"/>
      <c r="J461" s="402"/>
      <c r="K461" s="402"/>
      <c r="L461" s="402"/>
      <c r="M461" s="402"/>
      <c r="N461" s="402"/>
      <c r="O461" s="402"/>
      <c r="P461" s="402"/>
      <c r="Q461" s="402"/>
      <c r="R461" s="402"/>
      <c r="S461" s="402"/>
      <c r="T461" s="402"/>
      <c r="U461" s="402"/>
      <c r="V461" s="402"/>
      <c r="W461" s="402"/>
      <c r="X461" s="402"/>
      <c r="Y461" s="402"/>
    </row>
    <row r="462" spans="1:25" ht="12.75" customHeight="1">
      <c r="A462" s="402"/>
      <c r="B462" s="402"/>
      <c r="C462" s="402"/>
      <c r="D462" s="402"/>
      <c r="E462" s="402"/>
      <c r="F462" s="402"/>
      <c r="G462" s="402"/>
      <c r="H462" s="402"/>
      <c r="I462" s="402"/>
      <c r="J462" s="402"/>
      <c r="K462" s="402"/>
      <c r="L462" s="402"/>
      <c r="M462" s="402"/>
      <c r="N462" s="402"/>
      <c r="O462" s="402"/>
      <c r="P462" s="402"/>
      <c r="Q462" s="402"/>
      <c r="R462" s="402"/>
      <c r="S462" s="402"/>
      <c r="T462" s="402"/>
      <c r="U462" s="402"/>
      <c r="V462" s="402"/>
      <c r="W462" s="402"/>
      <c r="X462" s="402"/>
      <c r="Y462" s="402"/>
    </row>
    <row r="463" spans="1:25" ht="12.75" customHeight="1">
      <c r="A463" s="402"/>
      <c r="B463" s="402"/>
      <c r="C463" s="402"/>
      <c r="D463" s="402"/>
      <c r="E463" s="402"/>
      <c r="F463" s="402"/>
      <c r="G463" s="402"/>
      <c r="H463" s="402"/>
      <c r="I463" s="402"/>
      <c r="J463" s="402"/>
      <c r="K463" s="402"/>
      <c r="L463" s="402"/>
      <c r="M463" s="402"/>
      <c r="N463" s="402"/>
      <c r="O463" s="402"/>
      <c r="P463" s="402"/>
      <c r="Q463" s="402"/>
      <c r="R463" s="402"/>
      <c r="S463" s="402"/>
      <c r="T463" s="402"/>
      <c r="U463" s="402"/>
      <c r="V463" s="402"/>
      <c r="W463" s="402"/>
      <c r="X463" s="402"/>
      <c r="Y463" s="402"/>
    </row>
    <row r="464" spans="1:25" ht="12.75" customHeight="1">
      <c r="A464" s="402"/>
      <c r="B464" s="402"/>
      <c r="C464" s="402"/>
      <c r="D464" s="402"/>
      <c r="E464" s="402"/>
      <c r="F464" s="402"/>
      <c r="G464" s="402"/>
      <c r="H464" s="402"/>
      <c r="I464" s="402"/>
      <c r="J464" s="402"/>
      <c r="K464" s="402"/>
      <c r="L464" s="402"/>
      <c r="M464" s="402"/>
      <c r="N464" s="402"/>
      <c r="O464" s="402"/>
      <c r="P464" s="402"/>
      <c r="Q464" s="402"/>
      <c r="R464" s="402"/>
      <c r="S464" s="402"/>
      <c r="T464" s="402"/>
      <c r="U464" s="402"/>
      <c r="V464" s="402"/>
      <c r="W464" s="402"/>
      <c r="X464" s="402"/>
      <c r="Y464" s="402"/>
    </row>
    <row r="465" spans="1:25" ht="12.75" customHeight="1">
      <c r="A465" s="402"/>
      <c r="B465" s="402"/>
      <c r="C465" s="402"/>
      <c r="D465" s="402"/>
      <c r="E465" s="402"/>
      <c r="F465" s="402"/>
      <c r="G465" s="402"/>
      <c r="H465" s="402"/>
      <c r="I465" s="402"/>
      <c r="J465" s="402"/>
      <c r="K465" s="402"/>
      <c r="L465" s="402"/>
      <c r="M465" s="402"/>
      <c r="N465" s="402"/>
      <c r="O465" s="402"/>
      <c r="P465" s="402"/>
      <c r="Q465" s="402"/>
      <c r="R465" s="402"/>
      <c r="S465" s="402"/>
      <c r="T465" s="402"/>
      <c r="U465" s="402"/>
      <c r="V465" s="402"/>
      <c r="W465" s="402"/>
      <c r="X465" s="402"/>
      <c r="Y465" s="402"/>
    </row>
    <row r="466" spans="1:25" ht="12.75" customHeight="1">
      <c r="A466" s="402"/>
      <c r="B466" s="402"/>
      <c r="C466" s="402"/>
      <c r="D466" s="402"/>
      <c r="E466" s="402"/>
      <c r="F466" s="402"/>
      <c r="G466" s="402"/>
      <c r="H466" s="402"/>
      <c r="I466" s="402"/>
      <c r="J466" s="402"/>
      <c r="K466" s="402"/>
      <c r="L466" s="402"/>
      <c r="M466" s="402"/>
      <c r="N466" s="402"/>
      <c r="O466" s="402"/>
      <c r="P466" s="402"/>
      <c r="Q466" s="402"/>
      <c r="R466" s="402"/>
      <c r="S466" s="402"/>
      <c r="T466" s="402"/>
      <c r="U466" s="402"/>
      <c r="V466" s="402"/>
      <c r="W466" s="402"/>
      <c r="X466" s="402"/>
      <c r="Y466" s="402"/>
    </row>
    <row r="467" spans="1:25" ht="12.75" customHeight="1">
      <c r="A467" s="402"/>
      <c r="B467" s="402"/>
      <c r="C467" s="402"/>
      <c r="D467" s="402"/>
      <c r="E467" s="402"/>
      <c r="F467" s="402"/>
      <c r="G467" s="402"/>
      <c r="H467" s="402"/>
      <c r="I467" s="402"/>
      <c r="J467" s="402"/>
      <c r="K467" s="402"/>
      <c r="L467" s="402"/>
      <c r="M467" s="402"/>
      <c r="N467" s="402"/>
      <c r="O467" s="402"/>
      <c r="P467" s="402"/>
      <c r="Q467" s="402"/>
      <c r="R467" s="402"/>
      <c r="S467" s="402"/>
      <c r="T467" s="402"/>
      <c r="U467" s="402"/>
      <c r="V467" s="402"/>
      <c r="W467" s="402"/>
      <c r="X467" s="402"/>
      <c r="Y467" s="402"/>
    </row>
    <row r="468" spans="1:25" ht="12.75" customHeight="1">
      <c r="A468" s="402"/>
      <c r="B468" s="402"/>
      <c r="C468" s="402"/>
      <c r="D468" s="402"/>
      <c r="E468" s="402"/>
      <c r="F468" s="402"/>
      <c r="G468" s="402"/>
      <c r="H468" s="402"/>
      <c r="I468" s="402"/>
      <c r="J468" s="402"/>
      <c r="K468" s="402"/>
      <c r="L468" s="402"/>
      <c r="M468" s="402"/>
      <c r="N468" s="402"/>
      <c r="O468" s="402"/>
      <c r="P468" s="402"/>
      <c r="Q468" s="402"/>
      <c r="R468" s="402"/>
      <c r="S468" s="402"/>
      <c r="T468" s="402"/>
      <c r="U468" s="402"/>
      <c r="V468" s="402"/>
      <c r="W468" s="402"/>
      <c r="X468" s="402"/>
      <c r="Y468" s="402"/>
    </row>
    <row r="469" spans="1:25" ht="12.75" customHeight="1">
      <c r="A469" s="402"/>
      <c r="B469" s="402"/>
      <c r="C469" s="402"/>
      <c r="D469" s="402"/>
      <c r="E469" s="402"/>
      <c r="F469" s="402"/>
      <c r="G469" s="402"/>
      <c r="H469" s="402"/>
      <c r="I469" s="402"/>
      <c r="J469" s="402"/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  <c r="Y469" s="402"/>
    </row>
    <row r="470" spans="1:25" ht="12.75" customHeight="1">
      <c r="A470" s="402"/>
      <c r="B470" s="402"/>
      <c r="C470" s="402"/>
      <c r="D470" s="402"/>
      <c r="E470" s="402"/>
      <c r="F470" s="402"/>
      <c r="G470" s="402"/>
      <c r="H470" s="402"/>
      <c r="I470" s="402"/>
      <c r="J470" s="402"/>
      <c r="K470" s="402"/>
      <c r="L470" s="402"/>
      <c r="M470" s="402"/>
      <c r="N470" s="402"/>
      <c r="O470" s="402"/>
      <c r="P470" s="402"/>
      <c r="Q470" s="402"/>
      <c r="R470" s="402"/>
      <c r="S470" s="402"/>
      <c r="T470" s="402"/>
      <c r="U470" s="402"/>
      <c r="V470" s="402"/>
      <c r="W470" s="402"/>
      <c r="X470" s="402"/>
      <c r="Y470" s="402"/>
    </row>
    <row r="471" spans="1:25" ht="12.75" customHeight="1">
      <c r="A471" s="402"/>
      <c r="B471" s="402"/>
      <c r="C471" s="402"/>
      <c r="D471" s="402"/>
      <c r="E471" s="402"/>
      <c r="F471" s="402"/>
      <c r="G471" s="402"/>
      <c r="H471" s="402"/>
      <c r="I471" s="402"/>
      <c r="J471" s="402"/>
      <c r="K471" s="402"/>
      <c r="L471" s="402"/>
      <c r="M471" s="402"/>
      <c r="N471" s="402"/>
      <c r="O471" s="402"/>
      <c r="P471" s="402"/>
      <c r="Q471" s="402"/>
      <c r="R471" s="402"/>
      <c r="S471" s="402"/>
      <c r="T471" s="402"/>
      <c r="U471" s="402"/>
      <c r="V471" s="402"/>
      <c r="W471" s="402"/>
      <c r="X471" s="402"/>
      <c r="Y471" s="402"/>
    </row>
    <row r="472" spans="1:25" ht="12.75" customHeight="1">
      <c r="A472" s="402"/>
      <c r="B472" s="402"/>
      <c r="C472" s="402"/>
      <c r="D472" s="402"/>
      <c r="E472" s="402"/>
      <c r="F472" s="402"/>
      <c r="G472" s="402"/>
      <c r="H472" s="402"/>
      <c r="I472" s="402"/>
      <c r="J472" s="402"/>
      <c r="K472" s="402"/>
      <c r="L472" s="402"/>
      <c r="M472" s="402"/>
      <c r="N472" s="402"/>
      <c r="O472" s="402"/>
      <c r="P472" s="402"/>
      <c r="Q472" s="402"/>
      <c r="R472" s="402"/>
      <c r="S472" s="402"/>
      <c r="T472" s="402"/>
      <c r="U472" s="402"/>
      <c r="V472" s="402"/>
      <c r="W472" s="402"/>
      <c r="X472" s="402"/>
      <c r="Y472" s="402"/>
    </row>
    <row r="473" spans="1:25" ht="12.75" customHeight="1">
      <c r="A473" s="402"/>
      <c r="B473" s="402"/>
      <c r="C473" s="402"/>
      <c r="D473" s="402"/>
      <c r="E473" s="402"/>
      <c r="F473" s="402"/>
      <c r="G473" s="402"/>
      <c r="H473" s="402"/>
      <c r="I473" s="402"/>
      <c r="J473" s="402"/>
      <c r="K473" s="402"/>
      <c r="L473" s="402"/>
      <c r="M473" s="402"/>
      <c r="N473" s="402"/>
      <c r="O473" s="402"/>
      <c r="P473" s="402"/>
      <c r="Q473" s="402"/>
      <c r="R473" s="402"/>
      <c r="S473" s="402"/>
      <c r="T473" s="402"/>
      <c r="U473" s="402"/>
      <c r="V473" s="402"/>
      <c r="W473" s="402"/>
      <c r="X473" s="402"/>
      <c r="Y473" s="402"/>
    </row>
    <row r="474" spans="1:25" ht="12.75" customHeight="1">
      <c r="A474" s="402"/>
      <c r="B474" s="402"/>
      <c r="C474" s="402"/>
      <c r="D474" s="402"/>
      <c r="E474" s="402"/>
      <c r="F474" s="402"/>
      <c r="G474" s="402"/>
      <c r="H474" s="402"/>
      <c r="I474" s="402"/>
      <c r="J474" s="402"/>
      <c r="K474" s="402"/>
      <c r="L474" s="402"/>
      <c r="M474" s="402"/>
      <c r="N474" s="402"/>
      <c r="O474" s="402"/>
      <c r="P474" s="402"/>
      <c r="Q474" s="402"/>
      <c r="R474" s="402"/>
      <c r="S474" s="402"/>
      <c r="T474" s="402"/>
      <c r="U474" s="402"/>
      <c r="V474" s="402"/>
      <c r="W474" s="402"/>
      <c r="X474" s="402"/>
      <c r="Y474" s="402"/>
    </row>
    <row r="475" spans="1:25" ht="12.75" customHeight="1">
      <c r="A475" s="402"/>
      <c r="B475" s="402"/>
      <c r="C475" s="402"/>
      <c r="D475" s="402"/>
      <c r="E475" s="402"/>
      <c r="F475" s="402"/>
      <c r="G475" s="402"/>
      <c r="H475" s="402"/>
      <c r="I475" s="402"/>
      <c r="J475" s="402"/>
      <c r="K475" s="402"/>
      <c r="L475" s="402"/>
      <c r="M475" s="402"/>
      <c r="N475" s="402"/>
      <c r="O475" s="402"/>
      <c r="P475" s="402"/>
      <c r="Q475" s="402"/>
      <c r="R475" s="402"/>
      <c r="S475" s="402"/>
      <c r="T475" s="402"/>
      <c r="U475" s="402"/>
      <c r="V475" s="402"/>
      <c r="W475" s="402"/>
      <c r="X475" s="402"/>
      <c r="Y475" s="402"/>
    </row>
    <row r="476" spans="1:25" ht="12.75" customHeight="1">
      <c r="A476" s="402"/>
      <c r="B476" s="402"/>
      <c r="C476" s="402"/>
      <c r="D476" s="402"/>
      <c r="E476" s="402"/>
      <c r="F476" s="402"/>
      <c r="G476" s="402"/>
      <c r="H476" s="402"/>
      <c r="I476" s="402"/>
      <c r="J476" s="402"/>
      <c r="K476" s="402"/>
      <c r="L476" s="402"/>
      <c r="M476" s="402"/>
      <c r="N476" s="402"/>
      <c r="O476" s="402"/>
      <c r="P476" s="402"/>
      <c r="Q476" s="402"/>
      <c r="R476" s="402"/>
      <c r="S476" s="402"/>
      <c r="T476" s="402"/>
      <c r="U476" s="402"/>
      <c r="V476" s="402"/>
      <c r="W476" s="402"/>
      <c r="X476" s="402"/>
      <c r="Y476" s="402"/>
    </row>
    <row r="477" spans="1:25" ht="12.75" customHeight="1">
      <c r="A477" s="402"/>
      <c r="B477" s="402"/>
      <c r="C477" s="402"/>
      <c r="D477" s="402"/>
      <c r="E477" s="402"/>
      <c r="F477" s="402"/>
      <c r="G477" s="402"/>
      <c r="H477" s="402"/>
      <c r="I477" s="402"/>
      <c r="J477" s="402"/>
      <c r="K477" s="402"/>
      <c r="L477" s="402"/>
      <c r="M477" s="402"/>
      <c r="N477" s="402"/>
      <c r="O477" s="402"/>
      <c r="P477" s="402"/>
      <c r="Q477" s="402"/>
      <c r="R477" s="402"/>
      <c r="S477" s="402"/>
      <c r="T477" s="402"/>
      <c r="U477" s="402"/>
      <c r="V477" s="402"/>
      <c r="W477" s="402"/>
      <c r="X477" s="402"/>
      <c r="Y477" s="402"/>
    </row>
    <row r="478" spans="1:25" ht="12.75" customHeight="1">
      <c r="A478" s="402"/>
      <c r="B478" s="402"/>
      <c r="C478" s="402"/>
      <c r="D478" s="402"/>
      <c r="E478" s="402"/>
      <c r="F478" s="402"/>
      <c r="G478" s="402"/>
      <c r="H478" s="402"/>
      <c r="I478" s="402"/>
      <c r="J478" s="402"/>
      <c r="K478" s="402"/>
      <c r="L478" s="402"/>
      <c r="M478" s="402"/>
      <c r="N478" s="402"/>
      <c r="O478" s="402"/>
      <c r="P478" s="402"/>
      <c r="Q478" s="402"/>
      <c r="R478" s="402"/>
      <c r="S478" s="402"/>
      <c r="T478" s="402"/>
      <c r="U478" s="402"/>
      <c r="V478" s="402"/>
      <c r="W478" s="402"/>
      <c r="X478" s="402"/>
      <c r="Y478" s="402"/>
    </row>
    <row r="479" spans="1:25" ht="12.75" customHeight="1">
      <c r="A479" s="402"/>
      <c r="B479" s="402"/>
      <c r="C479" s="402"/>
      <c r="D479" s="402"/>
      <c r="E479" s="402"/>
      <c r="F479" s="402"/>
      <c r="G479" s="402"/>
      <c r="H479" s="402"/>
      <c r="I479" s="402"/>
      <c r="J479" s="402"/>
      <c r="K479" s="402"/>
      <c r="L479" s="402"/>
      <c r="M479" s="402"/>
      <c r="N479" s="402"/>
      <c r="O479" s="402"/>
      <c r="P479" s="402"/>
      <c r="Q479" s="402"/>
      <c r="R479" s="402"/>
      <c r="S479" s="402"/>
      <c r="T479" s="402"/>
      <c r="U479" s="402"/>
      <c r="V479" s="402"/>
      <c r="W479" s="402"/>
      <c r="X479" s="402"/>
      <c r="Y479" s="402"/>
    </row>
    <row r="480" spans="1:25" ht="12.75" customHeight="1">
      <c r="A480" s="402"/>
      <c r="B480" s="402"/>
      <c r="C480" s="402"/>
      <c r="D480" s="402"/>
      <c r="E480" s="402"/>
      <c r="F480" s="402"/>
      <c r="G480" s="402"/>
      <c r="H480" s="402"/>
      <c r="I480" s="402"/>
      <c r="J480" s="402"/>
      <c r="K480" s="402"/>
      <c r="L480" s="402"/>
      <c r="M480" s="402"/>
      <c r="N480" s="402"/>
      <c r="O480" s="402"/>
      <c r="P480" s="402"/>
      <c r="Q480" s="402"/>
      <c r="R480" s="402"/>
      <c r="S480" s="402"/>
      <c r="T480" s="402"/>
      <c r="U480" s="402"/>
      <c r="V480" s="402"/>
      <c r="W480" s="402"/>
      <c r="X480" s="402"/>
      <c r="Y480" s="402"/>
    </row>
    <row r="481" spans="1:25" ht="12.75" customHeight="1">
      <c r="A481" s="402"/>
      <c r="B481" s="402"/>
      <c r="C481" s="402"/>
      <c r="D481" s="402"/>
      <c r="E481" s="402"/>
      <c r="F481" s="402"/>
      <c r="G481" s="402"/>
      <c r="H481" s="402"/>
      <c r="I481" s="402"/>
      <c r="J481" s="402"/>
      <c r="K481" s="402"/>
      <c r="L481" s="402"/>
      <c r="M481" s="402"/>
      <c r="N481" s="402"/>
      <c r="O481" s="402"/>
      <c r="P481" s="402"/>
      <c r="Q481" s="402"/>
      <c r="R481" s="402"/>
      <c r="S481" s="402"/>
      <c r="T481" s="402"/>
      <c r="U481" s="402"/>
      <c r="V481" s="402"/>
      <c r="W481" s="402"/>
      <c r="X481" s="402"/>
      <c r="Y481" s="402"/>
    </row>
    <row r="482" spans="1:25" ht="12.75" customHeight="1">
      <c r="A482" s="402"/>
      <c r="B482" s="402"/>
      <c r="C482" s="402"/>
      <c r="D482" s="402"/>
      <c r="E482" s="402"/>
      <c r="F482" s="402"/>
      <c r="G482" s="402"/>
      <c r="H482" s="402"/>
      <c r="I482" s="402"/>
      <c r="J482" s="402"/>
      <c r="K482" s="402"/>
      <c r="L482" s="402"/>
      <c r="M482" s="402"/>
      <c r="N482" s="402"/>
      <c r="O482" s="402"/>
      <c r="P482" s="402"/>
      <c r="Q482" s="402"/>
      <c r="R482" s="402"/>
      <c r="S482" s="402"/>
      <c r="T482" s="402"/>
      <c r="U482" s="402"/>
      <c r="V482" s="402"/>
      <c r="W482" s="402"/>
      <c r="X482" s="402"/>
      <c r="Y482" s="402"/>
    </row>
    <row r="483" spans="1:25" ht="12.75" customHeight="1">
      <c r="A483" s="402"/>
      <c r="B483" s="402"/>
      <c r="C483" s="402"/>
      <c r="D483" s="402"/>
      <c r="E483" s="402"/>
      <c r="F483" s="402"/>
      <c r="G483" s="402"/>
      <c r="H483" s="402"/>
      <c r="I483" s="402"/>
      <c r="J483" s="402"/>
      <c r="K483" s="402"/>
      <c r="L483" s="402"/>
      <c r="M483" s="402"/>
      <c r="N483" s="402"/>
      <c r="O483" s="402"/>
      <c r="P483" s="402"/>
      <c r="Q483" s="402"/>
      <c r="R483" s="402"/>
      <c r="S483" s="402"/>
      <c r="T483" s="402"/>
      <c r="U483" s="402"/>
      <c r="V483" s="402"/>
      <c r="W483" s="402"/>
      <c r="X483" s="402"/>
      <c r="Y483" s="402"/>
    </row>
    <row r="484" spans="1:25" ht="12.75" customHeight="1">
      <c r="A484" s="402"/>
      <c r="B484" s="402"/>
      <c r="C484" s="402"/>
      <c r="D484" s="402"/>
      <c r="E484" s="402"/>
      <c r="F484" s="402"/>
      <c r="G484" s="402"/>
      <c r="H484" s="402"/>
      <c r="I484" s="402"/>
      <c r="J484" s="402"/>
      <c r="K484" s="402"/>
      <c r="L484" s="402"/>
      <c r="M484" s="402"/>
      <c r="N484" s="402"/>
      <c r="O484" s="402"/>
      <c r="P484" s="402"/>
      <c r="Q484" s="402"/>
      <c r="R484" s="402"/>
      <c r="S484" s="402"/>
      <c r="T484" s="402"/>
      <c r="U484" s="402"/>
      <c r="V484" s="402"/>
      <c r="W484" s="402"/>
      <c r="X484" s="402"/>
      <c r="Y484" s="402"/>
    </row>
    <row r="485" spans="1:25" ht="12.75" customHeight="1">
      <c r="A485" s="402"/>
      <c r="B485" s="402"/>
      <c r="C485" s="402"/>
      <c r="D485" s="402"/>
      <c r="E485" s="402"/>
      <c r="F485" s="402"/>
      <c r="G485" s="402"/>
      <c r="H485" s="402"/>
      <c r="I485" s="402"/>
      <c r="J485" s="402"/>
      <c r="K485" s="402"/>
      <c r="L485" s="402"/>
      <c r="M485" s="402"/>
      <c r="N485" s="402"/>
      <c r="O485" s="402"/>
      <c r="P485" s="402"/>
      <c r="Q485" s="402"/>
      <c r="R485" s="402"/>
      <c r="S485" s="402"/>
      <c r="T485" s="402"/>
      <c r="U485" s="402"/>
      <c r="V485" s="402"/>
      <c r="W485" s="402"/>
      <c r="X485" s="402"/>
      <c r="Y485" s="402"/>
    </row>
    <row r="486" spans="1:25" ht="12.75" customHeight="1">
      <c r="A486" s="402"/>
      <c r="B486" s="402"/>
      <c r="C486" s="402"/>
      <c r="D486" s="402"/>
      <c r="E486" s="402"/>
      <c r="F486" s="402"/>
      <c r="G486" s="402"/>
      <c r="H486" s="402"/>
      <c r="I486" s="402"/>
      <c r="J486" s="402"/>
      <c r="K486" s="402"/>
      <c r="L486" s="402"/>
      <c r="M486" s="402"/>
      <c r="N486" s="402"/>
      <c r="O486" s="402"/>
      <c r="P486" s="402"/>
      <c r="Q486" s="402"/>
      <c r="R486" s="402"/>
      <c r="S486" s="402"/>
      <c r="T486" s="402"/>
      <c r="U486" s="402"/>
      <c r="V486" s="402"/>
      <c r="W486" s="402"/>
      <c r="X486" s="402"/>
      <c r="Y486" s="402"/>
    </row>
    <row r="487" spans="1:25" ht="12.75" customHeight="1">
      <c r="A487" s="402"/>
      <c r="B487" s="402"/>
      <c r="C487" s="402"/>
      <c r="D487" s="402"/>
      <c r="E487" s="402"/>
      <c r="F487" s="402"/>
      <c r="G487" s="402"/>
      <c r="H487" s="402"/>
      <c r="I487" s="402"/>
      <c r="J487" s="402"/>
      <c r="K487" s="402"/>
      <c r="L487" s="402"/>
      <c r="M487" s="402"/>
      <c r="N487" s="402"/>
      <c r="O487" s="402"/>
      <c r="P487" s="402"/>
      <c r="Q487" s="402"/>
      <c r="R487" s="402"/>
      <c r="S487" s="402"/>
      <c r="T487" s="402"/>
      <c r="U487" s="402"/>
      <c r="V487" s="402"/>
      <c r="W487" s="402"/>
      <c r="X487" s="402"/>
      <c r="Y487" s="402"/>
    </row>
    <row r="488" spans="1:25" ht="12.75" customHeight="1">
      <c r="A488" s="402"/>
      <c r="B488" s="402"/>
      <c r="C488" s="402"/>
      <c r="D488" s="402"/>
      <c r="E488" s="402"/>
      <c r="F488" s="402"/>
      <c r="G488" s="402"/>
      <c r="H488" s="402"/>
      <c r="I488" s="402"/>
      <c r="J488" s="402"/>
      <c r="K488" s="402"/>
      <c r="L488" s="402"/>
      <c r="M488" s="402"/>
      <c r="N488" s="402"/>
      <c r="O488" s="402"/>
      <c r="P488" s="402"/>
      <c r="Q488" s="402"/>
      <c r="R488" s="402"/>
      <c r="S488" s="402"/>
      <c r="T488" s="402"/>
      <c r="U488" s="402"/>
      <c r="V488" s="402"/>
      <c r="W488" s="402"/>
      <c r="X488" s="402"/>
      <c r="Y488" s="402"/>
    </row>
    <row r="489" spans="1:25" ht="12.75" customHeight="1">
      <c r="A489" s="402"/>
      <c r="B489" s="402"/>
      <c r="C489" s="402"/>
      <c r="D489" s="402"/>
      <c r="E489" s="402"/>
      <c r="F489" s="402"/>
      <c r="G489" s="402"/>
      <c r="H489" s="402"/>
      <c r="I489" s="402"/>
      <c r="J489" s="402"/>
      <c r="K489" s="402"/>
      <c r="L489" s="402"/>
      <c r="M489" s="402"/>
      <c r="N489" s="402"/>
      <c r="O489" s="402"/>
      <c r="P489" s="402"/>
      <c r="Q489" s="402"/>
      <c r="R489" s="402"/>
      <c r="S489" s="402"/>
      <c r="T489" s="402"/>
      <c r="U489" s="402"/>
      <c r="V489" s="402"/>
      <c r="W489" s="402"/>
      <c r="X489" s="402"/>
      <c r="Y489" s="402"/>
    </row>
    <row r="490" spans="1:25" ht="12.75" customHeight="1">
      <c r="A490" s="402"/>
      <c r="B490" s="402"/>
      <c r="C490" s="402"/>
      <c r="D490" s="402"/>
      <c r="E490" s="402"/>
      <c r="F490" s="402"/>
      <c r="G490" s="402"/>
      <c r="H490" s="402"/>
      <c r="I490" s="402"/>
      <c r="J490" s="402"/>
      <c r="K490" s="402"/>
      <c r="L490" s="402"/>
      <c r="M490" s="402"/>
      <c r="N490" s="402"/>
      <c r="O490" s="402"/>
      <c r="P490" s="402"/>
      <c r="Q490" s="402"/>
      <c r="R490" s="402"/>
      <c r="S490" s="402"/>
      <c r="T490" s="402"/>
      <c r="U490" s="402"/>
      <c r="V490" s="402"/>
      <c r="W490" s="402"/>
      <c r="X490" s="402"/>
      <c r="Y490" s="402"/>
    </row>
    <row r="491" spans="1:25" ht="12.75" customHeight="1">
      <c r="A491" s="402"/>
      <c r="B491" s="402"/>
      <c r="C491" s="402"/>
      <c r="D491" s="402"/>
      <c r="E491" s="402"/>
      <c r="F491" s="402"/>
      <c r="G491" s="402"/>
      <c r="H491" s="402"/>
      <c r="I491" s="402"/>
      <c r="J491" s="402"/>
      <c r="K491" s="402"/>
      <c r="L491" s="402"/>
      <c r="M491" s="402"/>
      <c r="N491" s="402"/>
      <c r="O491" s="402"/>
      <c r="P491" s="402"/>
      <c r="Q491" s="402"/>
      <c r="R491" s="402"/>
      <c r="S491" s="402"/>
      <c r="T491" s="402"/>
      <c r="U491" s="402"/>
      <c r="V491" s="402"/>
      <c r="W491" s="402"/>
      <c r="X491" s="402"/>
      <c r="Y491" s="402"/>
    </row>
    <row r="492" spans="1:25" ht="12.75" customHeight="1">
      <c r="A492" s="402"/>
      <c r="B492" s="402"/>
      <c r="C492" s="402"/>
      <c r="D492" s="402"/>
      <c r="E492" s="402"/>
      <c r="F492" s="402"/>
      <c r="G492" s="402"/>
      <c r="H492" s="402"/>
      <c r="I492" s="402"/>
      <c r="J492" s="402"/>
      <c r="K492" s="402"/>
      <c r="L492" s="402"/>
      <c r="M492" s="402"/>
      <c r="N492" s="402"/>
      <c r="O492" s="402"/>
      <c r="P492" s="402"/>
      <c r="Q492" s="402"/>
      <c r="R492" s="402"/>
      <c r="S492" s="402"/>
      <c r="T492" s="402"/>
      <c r="U492" s="402"/>
      <c r="V492" s="402"/>
      <c r="W492" s="402"/>
      <c r="X492" s="402"/>
      <c r="Y492" s="402"/>
    </row>
    <row r="493" spans="1:25" ht="12.75" customHeight="1">
      <c r="A493" s="402"/>
      <c r="B493" s="402"/>
      <c r="C493" s="402"/>
      <c r="D493" s="402"/>
      <c r="E493" s="402"/>
      <c r="F493" s="402"/>
      <c r="G493" s="402"/>
      <c r="H493" s="402"/>
      <c r="I493" s="402"/>
      <c r="J493" s="402"/>
      <c r="K493" s="402"/>
      <c r="L493" s="402"/>
      <c r="M493" s="402"/>
      <c r="N493" s="402"/>
      <c r="O493" s="402"/>
      <c r="P493" s="402"/>
      <c r="Q493" s="402"/>
      <c r="R493" s="402"/>
      <c r="S493" s="402"/>
      <c r="T493" s="402"/>
      <c r="U493" s="402"/>
      <c r="V493" s="402"/>
      <c r="W493" s="402"/>
      <c r="X493" s="402"/>
      <c r="Y493" s="402"/>
    </row>
    <row r="494" spans="1:25" ht="12.75" customHeight="1">
      <c r="A494" s="402"/>
      <c r="B494" s="402"/>
      <c r="C494" s="402"/>
      <c r="D494" s="402"/>
      <c r="E494" s="402"/>
      <c r="F494" s="402"/>
      <c r="G494" s="402"/>
      <c r="H494" s="402"/>
      <c r="I494" s="402"/>
      <c r="J494" s="402"/>
      <c r="K494" s="402"/>
      <c r="L494" s="402"/>
      <c r="M494" s="402"/>
      <c r="N494" s="402"/>
      <c r="O494" s="402"/>
      <c r="P494" s="402"/>
      <c r="Q494" s="402"/>
      <c r="R494" s="402"/>
      <c r="S494" s="402"/>
      <c r="T494" s="402"/>
      <c r="U494" s="402"/>
      <c r="V494" s="402"/>
      <c r="W494" s="402"/>
      <c r="X494" s="402"/>
      <c r="Y494" s="402"/>
    </row>
    <row r="495" spans="1:25" ht="12.75" customHeight="1">
      <c r="A495" s="402"/>
      <c r="B495" s="402"/>
      <c r="C495" s="402"/>
      <c r="D495" s="402"/>
      <c r="E495" s="402"/>
      <c r="F495" s="402"/>
      <c r="G495" s="402"/>
      <c r="H495" s="402"/>
      <c r="I495" s="402"/>
      <c r="J495" s="402"/>
      <c r="K495" s="402"/>
      <c r="L495" s="402"/>
      <c r="M495" s="402"/>
      <c r="N495" s="402"/>
      <c r="O495" s="402"/>
      <c r="P495" s="402"/>
      <c r="Q495" s="402"/>
      <c r="R495" s="402"/>
      <c r="S495" s="402"/>
      <c r="T495" s="402"/>
      <c r="U495" s="402"/>
      <c r="V495" s="402"/>
      <c r="W495" s="402"/>
      <c r="X495" s="402"/>
      <c r="Y495" s="402"/>
    </row>
    <row r="496" spans="1:25" ht="12.75" customHeight="1">
      <c r="A496" s="402"/>
      <c r="B496" s="402"/>
      <c r="C496" s="402"/>
      <c r="D496" s="402"/>
      <c r="E496" s="402"/>
      <c r="F496" s="402"/>
      <c r="G496" s="402"/>
      <c r="H496" s="402"/>
      <c r="I496" s="402"/>
      <c r="J496" s="402"/>
      <c r="K496" s="402"/>
      <c r="L496" s="402"/>
      <c r="M496" s="402"/>
      <c r="N496" s="402"/>
      <c r="O496" s="402"/>
      <c r="P496" s="402"/>
      <c r="Q496" s="402"/>
      <c r="R496" s="402"/>
      <c r="S496" s="402"/>
      <c r="T496" s="402"/>
      <c r="U496" s="402"/>
      <c r="V496" s="402"/>
      <c r="W496" s="402"/>
      <c r="X496" s="402"/>
      <c r="Y496" s="402"/>
    </row>
    <row r="497" spans="1:25" ht="12.75" customHeight="1">
      <c r="A497" s="402"/>
      <c r="B497" s="402"/>
      <c r="C497" s="402"/>
      <c r="D497" s="402"/>
      <c r="E497" s="402"/>
      <c r="F497" s="402"/>
      <c r="G497" s="402"/>
      <c r="H497" s="402"/>
      <c r="I497" s="402"/>
      <c r="J497" s="402"/>
      <c r="K497" s="402"/>
      <c r="L497" s="402"/>
      <c r="M497" s="402"/>
      <c r="N497" s="402"/>
      <c r="O497" s="402"/>
      <c r="P497" s="402"/>
      <c r="Q497" s="402"/>
      <c r="R497" s="402"/>
      <c r="S497" s="402"/>
      <c r="T497" s="402"/>
      <c r="U497" s="402"/>
      <c r="V497" s="402"/>
      <c r="W497" s="402"/>
      <c r="X497" s="402"/>
      <c r="Y497" s="402"/>
    </row>
    <row r="498" spans="1:25" ht="12.75" customHeight="1">
      <c r="A498" s="402"/>
      <c r="B498" s="402"/>
      <c r="C498" s="402"/>
      <c r="D498" s="402"/>
      <c r="E498" s="402"/>
      <c r="F498" s="402"/>
      <c r="G498" s="402"/>
      <c r="H498" s="402"/>
      <c r="I498" s="402"/>
      <c r="J498" s="402"/>
      <c r="K498" s="402"/>
      <c r="L498" s="402"/>
      <c r="M498" s="402"/>
      <c r="N498" s="402"/>
      <c r="O498" s="402"/>
      <c r="P498" s="402"/>
      <c r="Q498" s="402"/>
      <c r="R498" s="402"/>
      <c r="S498" s="402"/>
      <c r="T498" s="402"/>
      <c r="U498" s="402"/>
      <c r="V498" s="402"/>
      <c r="W498" s="402"/>
      <c r="X498" s="402"/>
      <c r="Y498" s="402"/>
    </row>
    <row r="499" spans="1:25" ht="12.75" customHeight="1">
      <c r="A499" s="402"/>
      <c r="B499" s="402"/>
      <c r="C499" s="402"/>
      <c r="D499" s="402"/>
      <c r="E499" s="402"/>
      <c r="F499" s="402"/>
      <c r="G499" s="402"/>
      <c r="H499" s="402"/>
      <c r="I499" s="402"/>
      <c r="J499" s="402"/>
      <c r="K499" s="402"/>
      <c r="L499" s="402"/>
      <c r="M499" s="402"/>
      <c r="N499" s="402"/>
      <c r="O499" s="402"/>
      <c r="P499" s="402"/>
      <c r="Q499" s="402"/>
      <c r="R499" s="402"/>
      <c r="S499" s="402"/>
      <c r="T499" s="402"/>
      <c r="U499" s="402"/>
      <c r="V499" s="402"/>
      <c r="W499" s="402"/>
      <c r="X499" s="402"/>
      <c r="Y499" s="402"/>
    </row>
    <row r="500" spans="1:25" ht="12.75" customHeight="1">
      <c r="A500" s="402"/>
      <c r="B500" s="402"/>
      <c r="C500" s="402"/>
      <c r="D500" s="402"/>
      <c r="E500" s="402"/>
      <c r="F500" s="402"/>
      <c r="G500" s="402"/>
      <c r="H500" s="402"/>
      <c r="I500" s="402"/>
      <c r="J500" s="402"/>
      <c r="K500" s="402"/>
      <c r="L500" s="402"/>
      <c r="M500" s="402"/>
      <c r="N500" s="402"/>
      <c r="O500" s="402"/>
      <c r="P500" s="402"/>
      <c r="Q500" s="402"/>
      <c r="R500" s="402"/>
      <c r="S500" s="402"/>
      <c r="T500" s="402"/>
      <c r="U500" s="402"/>
      <c r="V500" s="402"/>
      <c r="W500" s="402"/>
      <c r="X500" s="402"/>
      <c r="Y500" s="402"/>
    </row>
    <row r="501" spans="1:25" ht="12.75" customHeight="1">
      <c r="A501" s="402"/>
      <c r="B501" s="402"/>
      <c r="C501" s="402"/>
      <c r="D501" s="402"/>
      <c r="E501" s="402"/>
      <c r="F501" s="402"/>
      <c r="G501" s="402"/>
      <c r="H501" s="402"/>
      <c r="I501" s="402"/>
      <c r="J501" s="402"/>
      <c r="K501" s="402"/>
      <c r="L501" s="402"/>
      <c r="M501" s="402"/>
      <c r="N501" s="402"/>
      <c r="O501" s="402"/>
      <c r="P501" s="402"/>
      <c r="Q501" s="402"/>
      <c r="R501" s="402"/>
      <c r="S501" s="402"/>
      <c r="T501" s="402"/>
      <c r="U501" s="402"/>
      <c r="V501" s="402"/>
      <c r="W501" s="402"/>
      <c r="X501" s="402"/>
      <c r="Y501" s="402"/>
    </row>
    <row r="502" spans="1:25" ht="12.75" customHeight="1">
      <c r="A502" s="402"/>
      <c r="B502" s="402"/>
      <c r="C502" s="402"/>
      <c r="D502" s="402"/>
      <c r="E502" s="402"/>
      <c r="F502" s="402"/>
      <c r="G502" s="402"/>
      <c r="H502" s="402"/>
      <c r="I502" s="402"/>
      <c r="J502" s="402"/>
      <c r="K502" s="402"/>
      <c r="L502" s="402"/>
      <c r="M502" s="402"/>
      <c r="N502" s="402"/>
      <c r="O502" s="402"/>
      <c r="P502" s="402"/>
      <c r="Q502" s="402"/>
      <c r="R502" s="402"/>
      <c r="S502" s="402"/>
      <c r="T502" s="402"/>
      <c r="U502" s="402"/>
      <c r="V502" s="402"/>
      <c r="W502" s="402"/>
      <c r="X502" s="402"/>
      <c r="Y502" s="402"/>
    </row>
    <row r="503" spans="1:25" ht="12.75" customHeight="1">
      <c r="A503" s="402"/>
      <c r="B503" s="402"/>
      <c r="C503" s="402"/>
      <c r="D503" s="402"/>
      <c r="E503" s="402"/>
      <c r="F503" s="402"/>
      <c r="G503" s="402"/>
      <c r="H503" s="402"/>
      <c r="I503" s="402"/>
      <c r="J503" s="402"/>
      <c r="K503" s="402"/>
      <c r="L503" s="402"/>
      <c r="M503" s="402"/>
      <c r="N503" s="402"/>
      <c r="O503" s="402"/>
      <c r="P503" s="402"/>
      <c r="Q503" s="402"/>
      <c r="R503" s="402"/>
      <c r="S503" s="402"/>
      <c r="T503" s="402"/>
      <c r="U503" s="402"/>
      <c r="V503" s="402"/>
      <c r="W503" s="402"/>
      <c r="X503" s="402"/>
      <c r="Y503" s="402"/>
    </row>
    <row r="504" spans="1:25" ht="12.75" customHeight="1">
      <c r="A504" s="402"/>
      <c r="B504" s="402"/>
      <c r="C504" s="402"/>
      <c r="D504" s="402"/>
      <c r="E504" s="402"/>
      <c r="F504" s="402"/>
      <c r="G504" s="402"/>
      <c r="H504" s="402"/>
      <c r="I504" s="402"/>
      <c r="J504" s="402"/>
      <c r="K504" s="402"/>
      <c r="L504" s="402"/>
      <c r="M504" s="402"/>
      <c r="N504" s="402"/>
      <c r="O504" s="402"/>
      <c r="P504" s="402"/>
      <c r="Q504" s="402"/>
      <c r="R504" s="402"/>
      <c r="S504" s="402"/>
      <c r="T504" s="402"/>
      <c r="U504" s="402"/>
      <c r="V504" s="402"/>
      <c r="W504" s="402"/>
      <c r="X504" s="402"/>
      <c r="Y504" s="402"/>
    </row>
    <row r="505" spans="1:25" ht="12.75" customHeight="1">
      <c r="A505" s="402"/>
      <c r="B505" s="402"/>
      <c r="C505" s="402"/>
      <c r="D505" s="402"/>
      <c r="E505" s="402"/>
      <c r="F505" s="402"/>
      <c r="G505" s="402"/>
      <c r="H505" s="402"/>
      <c r="I505" s="402"/>
      <c r="J505" s="402"/>
      <c r="K505" s="402"/>
      <c r="L505" s="402"/>
      <c r="M505" s="402"/>
      <c r="N505" s="402"/>
      <c r="O505" s="402"/>
      <c r="P505" s="402"/>
      <c r="Q505" s="402"/>
      <c r="R505" s="402"/>
      <c r="S505" s="402"/>
      <c r="T505" s="402"/>
      <c r="U505" s="402"/>
      <c r="V505" s="402"/>
      <c r="W505" s="402"/>
      <c r="X505" s="402"/>
      <c r="Y505" s="402"/>
    </row>
    <row r="506" spans="1:25" ht="12.75" customHeight="1">
      <c r="A506" s="402"/>
      <c r="B506" s="402"/>
      <c r="C506" s="402"/>
      <c r="D506" s="402"/>
      <c r="E506" s="402"/>
      <c r="F506" s="402"/>
      <c r="G506" s="402"/>
      <c r="H506" s="402"/>
      <c r="I506" s="402"/>
      <c r="J506" s="402"/>
      <c r="K506" s="402"/>
      <c r="L506" s="402"/>
      <c r="M506" s="402"/>
      <c r="N506" s="402"/>
      <c r="O506" s="402"/>
      <c r="P506" s="402"/>
      <c r="Q506" s="402"/>
      <c r="R506" s="402"/>
      <c r="S506" s="402"/>
      <c r="T506" s="402"/>
      <c r="U506" s="402"/>
      <c r="V506" s="402"/>
      <c r="W506" s="402"/>
      <c r="X506" s="402"/>
      <c r="Y506" s="402"/>
    </row>
    <row r="507" spans="1:25" ht="12.75" customHeight="1">
      <c r="A507" s="402"/>
      <c r="B507" s="402"/>
      <c r="C507" s="402"/>
      <c r="D507" s="402"/>
      <c r="E507" s="402"/>
      <c r="F507" s="402"/>
      <c r="G507" s="402"/>
      <c r="H507" s="402"/>
      <c r="I507" s="402"/>
      <c r="J507" s="402"/>
      <c r="K507" s="402"/>
      <c r="L507" s="402"/>
      <c r="M507" s="402"/>
      <c r="N507" s="402"/>
      <c r="O507" s="402"/>
      <c r="P507" s="402"/>
      <c r="Q507" s="402"/>
      <c r="R507" s="402"/>
      <c r="S507" s="402"/>
      <c r="T507" s="402"/>
      <c r="U507" s="402"/>
      <c r="V507" s="402"/>
      <c r="W507" s="402"/>
      <c r="X507" s="402"/>
      <c r="Y507" s="402"/>
    </row>
    <row r="508" spans="1:25" ht="12.75" customHeight="1">
      <c r="A508" s="402"/>
      <c r="B508" s="402"/>
      <c r="C508" s="402"/>
      <c r="D508" s="402"/>
      <c r="E508" s="402"/>
      <c r="F508" s="402"/>
      <c r="G508" s="402"/>
      <c r="H508" s="402"/>
      <c r="I508" s="402"/>
      <c r="J508" s="402"/>
      <c r="K508" s="402"/>
      <c r="L508" s="402"/>
      <c r="M508" s="402"/>
      <c r="N508" s="402"/>
      <c r="O508" s="402"/>
      <c r="P508" s="402"/>
      <c r="Q508" s="402"/>
      <c r="R508" s="402"/>
      <c r="S508" s="402"/>
      <c r="T508" s="402"/>
      <c r="U508" s="402"/>
      <c r="V508" s="402"/>
      <c r="W508" s="402"/>
      <c r="X508" s="402"/>
      <c r="Y508" s="402"/>
    </row>
    <row r="509" spans="1:25" ht="12.75" customHeight="1">
      <c r="A509" s="402"/>
      <c r="B509" s="402"/>
      <c r="C509" s="402"/>
      <c r="D509" s="402"/>
      <c r="E509" s="402"/>
      <c r="F509" s="402"/>
      <c r="G509" s="402"/>
      <c r="H509" s="402"/>
      <c r="I509" s="402"/>
      <c r="J509" s="402"/>
      <c r="K509" s="402"/>
      <c r="L509" s="402"/>
      <c r="M509" s="402"/>
      <c r="N509" s="402"/>
      <c r="O509" s="402"/>
      <c r="P509" s="402"/>
      <c r="Q509" s="402"/>
      <c r="R509" s="402"/>
      <c r="S509" s="402"/>
      <c r="T509" s="402"/>
      <c r="U509" s="402"/>
      <c r="V509" s="402"/>
      <c r="W509" s="402"/>
      <c r="X509" s="402"/>
      <c r="Y509" s="402"/>
    </row>
    <row r="510" spans="1:25" ht="12.75" customHeight="1">
      <c r="A510" s="402"/>
      <c r="B510" s="402"/>
      <c r="C510" s="402"/>
      <c r="D510" s="402"/>
      <c r="E510" s="402"/>
      <c r="F510" s="402"/>
      <c r="G510" s="402"/>
      <c r="H510" s="402"/>
      <c r="I510" s="402"/>
      <c r="J510" s="402"/>
      <c r="K510" s="402"/>
      <c r="L510" s="402"/>
      <c r="M510" s="402"/>
      <c r="N510" s="402"/>
      <c r="O510" s="402"/>
      <c r="P510" s="402"/>
      <c r="Q510" s="402"/>
      <c r="R510" s="402"/>
      <c r="S510" s="402"/>
      <c r="T510" s="402"/>
      <c r="U510" s="402"/>
      <c r="V510" s="402"/>
      <c r="W510" s="402"/>
      <c r="X510" s="402"/>
      <c r="Y510" s="402"/>
    </row>
    <row r="511" spans="1:25" ht="12.75" customHeight="1">
      <c r="A511" s="402"/>
      <c r="B511" s="402"/>
      <c r="C511" s="402"/>
      <c r="D511" s="402"/>
      <c r="E511" s="402"/>
      <c r="F511" s="402"/>
      <c r="G511" s="402"/>
      <c r="H511" s="402"/>
      <c r="I511" s="402"/>
      <c r="J511" s="402"/>
      <c r="K511" s="402"/>
      <c r="L511" s="402"/>
      <c r="M511" s="402"/>
      <c r="N511" s="402"/>
      <c r="O511" s="402"/>
      <c r="P511" s="402"/>
      <c r="Q511" s="402"/>
      <c r="R511" s="402"/>
      <c r="S511" s="402"/>
      <c r="T511" s="402"/>
      <c r="U511" s="402"/>
      <c r="V511" s="402"/>
      <c r="W511" s="402"/>
      <c r="X511" s="402"/>
      <c r="Y511" s="402"/>
    </row>
    <row r="512" spans="1:25" ht="12.75" customHeight="1">
      <c r="A512" s="402"/>
      <c r="B512" s="402"/>
      <c r="C512" s="402"/>
      <c r="D512" s="402"/>
      <c r="E512" s="402"/>
      <c r="F512" s="402"/>
      <c r="G512" s="402"/>
      <c r="H512" s="402"/>
      <c r="I512" s="402"/>
      <c r="J512" s="402"/>
      <c r="K512" s="402"/>
      <c r="L512" s="402"/>
      <c r="M512" s="402"/>
      <c r="N512" s="402"/>
      <c r="O512" s="402"/>
      <c r="P512" s="402"/>
      <c r="Q512" s="402"/>
      <c r="R512" s="402"/>
      <c r="S512" s="402"/>
      <c r="T512" s="402"/>
      <c r="U512" s="402"/>
      <c r="V512" s="402"/>
      <c r="W512" s="402"/>
      <c r="X512" s="402"/>
      <c r="Y512" s="402"/>
    </row>
    <row r="513" spans="1:25" ht="12.75" customHeight="1">
      <c r="A513" s="402"/>
      <c r="B513" s="402"/>
      <c r="C513" s="402"/>
      <c r="D513" s="402"/>
      <c r="E513" s="402"/>
      <c r="F513" s="402"/>
      <c r="G513" s="402"/>
      <c r="H513" s="402"/>
      <c r="I513" s="402"/>
      <c r="J513" s="402"/>
      <c r="K513" s="402"/>
      <c r="L513" s="402"/>
      <c r="M513" s="402"/>
      <c r="N513" s="402"/>
      <c r="O513" s="402"/>
      <c r="P513" s="402"/>
      <c r="Q513" s="402"/>
      <c r="R513" s="402"/>
      <c r="S513" s="402"/>
      <c r="T513" s="402"/>
      <c r="U513" s="402"/>
      <c r="V513" s="402"/>
      <c r="W513" s="402"/>
      <c r="X513" s="402"/>
      <c r="Y513" s="402"/>
    </row>
    <row r="514" spans="1:25" ht="12.75" customHeight="1">
      <c r="A514" s="402"/>
      <c r="B514" s="402"/>
      <c r="C514" s="402"/>
      <c r="D514" s="402"/>
      <c r="E514" s="402"/>
      <c r="F514" s="402"/>
      <c r="G514" s="402"/>
      <c r="H514" s="402"/>
      <c r="I514" s="402"/>
      <c r="J514" s="402"/>
      <c r="K514" s="402"/>
      <c r="L514" s="402"/>
      <c r="M514" s="402"/>
      <c r="N514" s="402"/>
      <c r="O514" s="402"/>
      <c r="P514" s="402"/>
      <c r="Q514" s="402"/>
      <c r="R514" s="402"/>
      <c r="S514" s="402"/>
      <c r="T514" s="402"/>
      <c r="U514" s="402"/>
      <c r="V514" s="402"/>
      <c r="W514" s="402"/>
      <c r="X514" s="402"/>
      <c r="Y514" s="402"/>
    </row>
    <row r="515" spans="1:25" ht="12.75" customHeight="1">
      <c r="A515" s="402"/>
      <c r="B515" s="402"/>
      <c r="C515" s="402"/>
      <c r="D515" s="402"/>
      <c r="E515" s="402"/>
      <c r="F515" s="402"/>
      <c r="G515" s="402"/>
      <c r="H515" s="402"/>
      <c r="I515" s="402"/>
      <c r="J515" s="402"/>
      <c r="K515" s="402"/>
      <c r="L515" s="402"/>
      <c r="M515" s="402"/>
      <c r="N515" s="402"/>
      <c r="O515" s="402"/>
      <c r="P515" s="402"/>
      <c r="Q515" s="402"/>
      <c r="R515" s="402"/>
      <c r="S515" s="402"/>
      <c r="T515" s="402"/>
      <c r="U515" s="402"/>
      <c r="V515" s="402"/>
      <c r="W515" s="402"/>
      <c r="X515" s="402"/>
      <c r="Y515" s="402"/>
    </row>
    <row r="516" spans="1:25" ht="12.75" customHeight="1">
      <c r="A516" s="402"/>
      <c r="B516" s="402"/>
      <c r="C516" s="402"/>
      <c r="D516" s="402"/>
      <c r="E516" s="402"/>
      <c r="F516" s="402"/>
      <c r="G516" s="402"/>
      <c r="H516" s="402"/>
      <c r="I516" s="402"/>
      <c r="J516" s="402"/>
      <c r="K516" s="402"/>
      <c r="L516" s="402"/>
      <c r="M516" s="402"/>
      <c r="N516" s="402"/>
      <c r="O516" s="402"/>
      <c r="P516" s="402"/>
      <c r="Q516" s="402"/>
      <c r="R516" s="402"/>
      <c r="S516" s="402"/>
      <c r="T516" s="402"/>
      <c r="U516" s="402"/>
      <c r="V516" s="402"/>
      <c r="W516" s="402"/>
      <c r="X516" s="402"/>
      <c r="Y516" s="402"/>
    </row>
    <row r="517" spans="1:25" ht="12.75" customHeight="1">
      <c r="A517" s="402"/>
      <c r="B517" s="402"/>
      <c r="C517" s="402"/>
      <c r="D517" s="402"/>
      <c r="E517" s="402"/>
      <c r="F517" s="402"/>
      <c r="G517" s="402"/>
      <c r="H517" s="402"/>
      <c r="I517" s="402"/>
      <c r="J517" s="402"/>
      <c r="K517" s="402"/>
      <c r="L517" s="402"/>
      <c r="M517" s="402"/>
      <c r="N517" s="402"/>
      <c r="O517" s="402"/>
      <c r="P517" s="402"/>
      <c r="Q517" s="402"/>
      <c r="R517" s="402"/>
      <c r="S517" s="402"/>
      <c r="T517" s="402"/>
      <c r="U517" s="402"/>
      <c r="V517" s="402"/>
      <c r="W517" s="402"/>
      <c r="X517" s="402"/>
      <c r="Y517" s="402"/>
    </row>
    <row r="518" spans="1:25" ht="12.75" customHeight="1">
      <c r="A518" s="402"/>
      <c r="B518" s="402"/>
      <c r="C518" s="402"/>
      <c r="D518" s="402"/>
      <c r="E518" s="402"/>
      <c r="F518" s="402"/>
      <c r="G518" s="402"/>
      <c r="H518" s="402"/>
      <c r="I518" s="402"/>
      <c r="J518" s="402"/>
      <c r="K518" s="402"/>
      <c r="L518" s="402"/>
      <c r="M518" s="402"/>
      <c r="N518" s="402"/>
      <c r="O518" s="402"/>
      <c r="P518" s="402"/>
      <c r="Q518" s="402"/>
      <c r="R518" s="402"/>
      <c r="S518" s="402"/>
      <c r="T518" s="402"/>
      <c r="U518" s="402"/>
      <c r="V518" s="402"/>
      <c r="W518" s="402"/>
      <c r="X518" s="402"/>
      <c r="Y518" s="402"/>
    </row>
    <row r="519" spans="1:25" ht="12.75" customHeight="1">
      <c r="A519" s="402"/>
      <c r="B519" s="402"/>
      <c r="C519" s="402"/>
      <c r="D519" s="402"/>
      <c r="E519" s="402"/>
      <c r="F519" s="402"/>
      <c r="G519" s="402"/>
      <c r="H519" s="402"/>
      <c r="I519" s="402"/>
      <c r="J519" s="402"/>
      <c r="K519" s="402"/>
      <c r="L519" s="402"/>
      <c r="M519" s="402"/>
      <c r="N519" s="402"/>
      <c r="O519" s="402"/>
      <c r="P519" s="402"/>
      <c r="Q519" s="402"/>
      <c r="R519" s="402"/>
      <c r="S519" s="402"/>
      <c r="T519" s="402"/>
      <c r="U519" s="402"/>
      <c r="V519" s="402"/>
      <c r="W519" s="402"/>
      <c r="X519" s="402"/>
      <c r="Y519" s="402"/>
    </row>
    <row r="520" spans="1:25" ht="12.75" customHeight="1">
      <c r="A520" s="402"/>
      <c r="B520" s="402"/>
      <c r="C520" s="402"/>
      <c r="D520" s="402"/>
      <c r="E520" s="402"/>
      <c r="F520" s="402"/>
      <c r="G520" s="402"/>
      <c r="H520" s="402"/>
      <c r="I520" s="402"/>
      <c r="J520" s="402"/>
      <c r="K520" s="402"/>
      <c r="L520" s="402"/>
      <c r="M520" s="402"/>
      <c r="N520" s="402"/>
      <c r="O520" s="402"/>
      <c r="P520" s="402"/>
      <c r="Q520" s="402"/>
      <c r="R520" s="402"/>
      <c r="S520" s="402"/>
      <c r="T520" s="402"/>
      <c r="U520" s="402"/>
      <c r="V520" s="402"/>
      <c r="W520" s="402"/>
      <c r="X520" s="402"/>
      <c r="Y520" s="402"/>
    </row>
    <row r="521" spans="1:25" ht="12.75" customHeight="1">
      <c r="A521" s="402"/>
      <c r="B521" s="402"/>
      <c r="C521" s="402"/>
      <c r="D521" s="402"/>
      <c r="E521" s="402"/>
      <c r="F521" s="402"/>
      <c r="G521" s="402"/>
      <c r="H521" s="402"/>
      <c r="I521" s="402"/>
      <c r="J521" s="402"/>
      <c r="K521" s="402"/>
      <c r="L521" s="402"/>
      <c r="M521" s="402"/>
      <c r="N521" s="402"/>
      <c r="O521" s="402"/>
      <c r="P521" s="402"/>
      <c r="Q521" s="402"/>
      <c r="R521" s="402"/>
      <c r="S521" s="402"/>
      <c r="T521" s="402"/>
      <c r="U521" s="402"/>
      <c r="V521" s="402"/>
      <c r="W521" s="402"/>
      <c r="X521" s="402"/>
      <c r="Y521" s="402"/>
    </row>
    <row r="522" spans="1:25" ht="12.75" customHeight="1">
      <c r="A522" s="402"/>
      <c r="B522" s="402"/>
      <c r="C522" s="402"/>
      <c r="D522" s="402"/>
      <c r="E522" s="402"/>
      <c r="F522" s="402"/>
      <c r="G522" s="402"/>
      <c r="H522" s="402"/>
      <c r="I522" s="402"/>
      <c r="J522" s="402"/>
      <c r="K522" s="402"/>
      <c r="L522" s="402"/>
      <c r="M522" s="402"/>
      <c r="N522" s="402"/>
      <c r="O522" s="402"/>
      <c r="P522" s="402"/>
      <c r="Q522" s="402"/>
      <c r="R522" s="402"/>
      <c r="S522" s="402"/>
      <c r="T522" s="402"/>
      <c r="U522" s="402"/>
      <c r="V522" s="402"/>
      <c r="W522" s="402"/>
      <c r="X522" s="402"/>
      <c r="Y522" s="402"/>
    </row>
    <row r="523" spans="1:25" ht="12.75" customHeight="1">
      <c r="A523" s="402"/>
      <c r="B523" s="402"/>
      <c r="C523" s="402"/>
      <c r="D523" s="402"/>
      <c r="E523" s="402"/>
      <c r="F523" s="402"/>
      <c r="G523" s="402"/>
      <c r="H523" s="402"/>
      <c r="I523" s="402"/>
      <c r="J523" s="402"/>
      <c r="K523" s="402"/>
      <c r="L523" s="402"/>
      <c r="M523" s="402"/>
      <c r="N523" s="402"/>
      <c r="O523" s="402"/>
      <c r="P523" s="402"/>
      <c r="Q523" s="402"/>
      <c r="R523" s="402"/>
      <c r="S523" s="402"/>
      <c r="T523" s="402"/>
      <c r="U523" s="402"/>
      <c r="V523" s="402"/>
      <c r="W523" s="402"/>
      <c r="X523" s="402"/>
      <c r="Y523" s="402"/>
    </row>
    <row r="524" spans="1:25" ht="12.75" customHeight="1">
      <c r="A524" s="402"/>
      <c r="B524" s="402"/>
      <c r="C524" s="402"/>
      <c r="D524" s="402"/>
      <c r="E524" s="402"/>
      <c r="F524" s="402"/>
      <c r="G524" s="402"/>
      <c r="H524" s="402"/>
      <c r="I524" s="402"/>
      <c r="J524" s="402"/>
      <c r="K524" s="402"/>
      <c r="L524" s="402"/>
      <c r="M524" s="402"/>
      <c r="N524" s="402"/>
      <c r="O524" s="402"/>
      <c r="P524" s="402"/>
      <c r="Q524" s="402"/>
      <c r="R524" s="402"/>
      <c r="S524" s="402"/>
      <c r="T524" s="402"/>
      <c r="U524" s="402"/>
      <c r="V524" s="402"/>
      <c r="W524" s="402"/>
      <c r="X524" s="402"/>
      <c r="Y524" s="402"/>
    </row>
    <row r="525" spans="1:25" ht="12.75" customHeight="1">
      <c r="A525" s="402"/>
      <c r="B525" s="402"/>
      <c r="C525" s="402"/>
      <c r="D525" s="402"/>
      <c r="E525" s="402"/>
      <c r="F525" s="402"/>
      <c r="G525" s="402"/>
      <c r="H525" s="402"/>
      <c r="I525" s="402"/>
      <c r="J525" s="402"/>
      <c r="K525" s="402"/>
      <c r="L525" s="402"/>
      <c r="M525" s="402"/>
      <c r="N525" s="402"/>
      <c r="O525" s="402"/>
      <c r="P525" s="402"/>
      <c r="Q525" s="402"/>
      <c r="R525" s="402"/>
      <c r="S525" s="402"/>
      <c r="T525" s="402"/>
      <c r="U525" s="402"/>
      <c r="V525" s="402"/>
      <c r="W525" s="402"/>
      <c r="X525" s="402"/>
      <c r="Y525" s="402"/>
    </row>
    <row r="526" spans="1:25" ht="12.75" customHeight="1">
      <c r="A526" s="402"/>
      <c r="B526" s="402"/>
      <c r="C526" s="402"/>
      <c r="D526" s="402"/>
      <c r="E526" s="402"/>
      <c r="F526" s="402"/>
      <c r="G526" s="402"/>
      <c r="H526" s="402"/>
      <c r="I526" s="402"/>
      <c r="J526" s="402"/>
      <c r="K526" s="402"/>
      <c r="L526" s="402"/>
      <c r="M526" s="402"/>
      <c r="N526" s="402"/>
      <c r="O526" s="402"/>
      <c r="P526" s="402"/>
      <c r="Q526" s="402"/>
      <c r="R526" s="402"/>
      <c r="S526" s="402"/>
      <c r="T526" s="402"/>
      <c r="U526" s="402"/>
      <c r="V526" s="402"/>
      <c r="W526" s="402"/>
      <c r="X526" s="402"/>
      <c r="Y526" s="402"/>
    </row>
    <row r="527" spans="1:25" ht="12.75" customHeight="1">
      <c r="A527" s="402"/>
      <c r="B527" s="402"/>
      <c r="C527" s="402"/>
      <c r="D527" s="402"/>
      <c r="E527" s="402"/>
      <c r="F527" s="402"/>
      <c r="G527" s="402"/>
      <c r="H527" s="402"/>
      <c r="I527" s="402"/>
      <c r="J527" s="402"/>
      <c r="K527" s="402"/>
      <c r="L527" s="402"/>
      <c r="M527" s="402"/>
      <c r="N527" s="402"/>
      <c r="O527" s="402"/>
      <c r="P527" s="402"/>
      <c r="Q527" s="402"/>
      <c r="R527" s="402"/>
      <c r="S527" s="402"/>
      <c r="T527" s="402"/>
      <c r="U527" s="402"/>
      <c r="V527" s="402"/>
      <c r="W527" s="402"/>
      <c r="X527" s="402"/>
      <c r="Y527" s="402"/>
    </row>
    <row r="528" spans="1:25" ht="12.75" customHeight="1">
      <c r="A528" s="402"/>
      <c r="B528" s="402"/>
      <c r="C528" s="402"/>
      <c r="D528" s="402"/>
      <c r="E528" s="402"/>
      <c r="F528" s="402"/>
      <c r="G528" s="402"/>
      <c r="H528" s="402"/>
      <c r="I528" s="402"/>
      <c r="J528" s="402"/>
      <c r="K528" s="402"/>
      <c r="L528" s="402"/>
      <c r="M528" s="402"/>
      <c r="N528" s="402"/>
      <c r="O528" s="402"/>
      <c r="P528" s="402"/>
      <c r="Q528" s="402"/>
      <c r="R528" s="402"/>
      <c r="S528" s="402"/>
      <c r="T528" s="402"/>
      <c r="U528" s="402"/>
      <c r="V528" s="402"/>
      <c r="W528" s="402"/>
      <c r="X528" s="402"/>
      <c r="Y528" s="402"/>
    </row>
    <row r="529" spans="1:25" ht="12.75" customHeight="1">
      <c r="A529" s="402"/>
      <c r="B529" s="402"/>
      <c r="C529" s="402"/>
      <c r="D529" s="402"/>
      <c r="E529" s="402"/>
      <c r="F529" s="402"/>
      <c r="G529" s="402"/>
      <c r="H529" s="402"/>
      <c r="I529" s="402"/>
      <c r="J529" s="402"/>
      <c r="K529" s="402"/>
      <c r="L529" s="402"/>
      <c r="M529" s="402"/>
      <c r="N529" s="402"/>
      <c r="O529" s="402"/>
      <c r="P529" s="402"/>
      <c r="Q529" s="402"/>
      <c r="R529" s="402"/>
      <c r="S529" s="402"/>
      <c r="T529" s="402"/>
      <c r="U529" s="402"/>
      <c r="V529" s="402"/>
      <c r="W529" s="402"/>
      <c r="X529" s="402"/>
      <c r="Y529" s="402"/>
    </row>
    <row r="530" spans="1:25" ht="12.75" customHeight="1">
      <c r="A530" s="402"/>
      <c r="B530" s="402"/>
      <c r="C530" s="402"/>
      <c r="D530" s="402"/>
      <c r="E530" s="402"/>
      <c r="F530" s="402"/>
      <c r="G530" s="402"/>
      <c r="H530" s="402"/>
      <c r="I530" s="402"/>
      <c r="J530" s="402"/>
      <c r="K530" s="402"/>
      <c r="L530" s="402"/>
      <c r="M530" s="402"/>
      <c r="N530" s="402"/>
      <c r="O530" s="402"/>
      <c r="P530" s="402"/>
      <c r="Q530" s="402"/>
      <c r="R530" s="402"/>
      <c r="S530" s="402"/>
      <c r="T530" s="402"/>
      <c r="U530" s="402"/>
      <c r="V530" s="402"/>
      <c r="W530" s="402"/>
      <c r="X530" s="402"/>
      <c r="Y530" s="402"/>
    </row>
    <row r="531" spans="1:25" ht="12.75" customHeight="1">
      <c r="A531" s="402"/>
      <c r="B531" s="402"/>
      <c r="C531" s="402"/>
      <c r="D531" s="402"/>
      <c r="E531" s="402"/>
      <c r="F531" s="402"/>
      <c r="G531" s="402"/>
      <c r="H531" s="402"/>
      <c r="I531" s="402"/>
      <c r="J531" s="402"/>
      <c r="K531" s="402"/>
      <c r="L531" s="402"/>
      <c r="M531" s="402"/>
      <c r="N531" s="402"/>
      <c r="O531" s="402"/>
      <c r="P531" s="402"/>
      <c r="Q531" s="402"/>
      <c r="R531" s="402"/>
      <c r="S531" s="402"/>
      <c r="T531" s="402"/>
      <c r="U531" s="402"/>
      <c r="V531" s="402"/>
      <c r="W531" s="402"/>
      <c r="X531" s="402"/>
      <c r="Y531" s="402"/>
    </row>
    <row r="532" spans="1:25" ht="12.75" customHeight="1">
      <c r="A532" s="402"/>
      <c r="B532" s="402"/>
      <c r="C532" s="402"/>
      <c r="D532" s="402"/>
      <c r="E532" s="402"/>
      <c r="F532" s="402"/>
      <c r="G532" s="402"/>
      <c r="H532" s="402"/>
      <c r="I532" s="402"/>
      <c r="J532" s="402"/>
      <c r="K532" s="402"/>
      <c r="L532" s="402"/>
      <c r="M532" s="402"/>
      <c r="N532" s="402"/>
      <c r="O532" s="402"/>
      <c r="P532" s="402"/>
      <c r="Q532" s="402"/>
      <c r="R532" s="402"/>
      <c r="S532" s="402"/>
      <c r="T532" s="402"/>
      <c r="U532" s="402"/>
      <c r="V532" s="402"/>
      <c r="W532" s="402"/>
      <c r="X532" s="402"/>
      <c r="Y532" s="402"/>
    </row>
    <row r="533" spans="1:25" ht="12.75" customHeight="1">
      <c r="A533" s="402"/>
      <c r="B533" s="402"/>
      <c r="C533" s="402"/>
      <c r="D533" s="402"/>
      <c r="E533" s="402"/>
      <c r="F533" s="402"/>
      <c r="G533" s="402"/>
      <c r="H533" s="402"/>
      <c r="I533" s="402"/>
      <c r="J533" s="402"/>
      <c r="K533" s="402"/>
      <c r="L533" s="402"/>
      <c r="M533" s="402"/>
      <c r="N533" s="402"/>
      <c r="O533" s="402"/>
      <c r="P533" s="402"/>
      <c r="Q533" s="402"/>
      <c r="R533" s="402"/>
      <c r="S533" s="402"/>
      <c r="T533" s="402"/>
      <c r="U533" s="402"/>
      <c r="V533" s="402"/>
      <c r="W533" s="402"/>
      <c r="X533" s="402"/>
      <c r="Y533" s="402"/>
    </row>
    <row r="534" spans="1:25" ht="12.75" customHeight="1">
      <c r="A534" s="402"/>
      <c r="B534" s="402"/>
      <c r="C534" s="402"/>
      <c r="D534" s="402"/>
      <c r="E534" s="402"/>
      <c r="F534" s="402"/>
      <c r="G534" s="402"/>
      <c r="H534" s="402"/>
      <c r="I534" s="402"/>
      <c r="J534" s="402"/>
      <c r="K534" s="402"/>
      <c r="L534" s="402"/>
      <c r="M534" s="402"/>
      <c r="N534" s="402"/>
      <c r="O534" s="402"/>
      <c r="P534" s="402"/>
      <c r="Q534" s="402"/>
      <c r="R534" s="402"/>
      <c r="S534" s="402"/>
      <c r="T534" s="402"/>
      <c r="U534" s="402"/>
      <c r="V534" s="402"/>
      <c r="W534" s="402"/>
      <c r="X534" s="402"/>
      <c r="Y534" s="402"/>
    </row>
    <row r="535" spans="1:25" ht="12.75" customHeight="1">
      <c r="A535" s="402"/>
      <c r="B535" s="402"/>
      <c r="C535" s="402"/>
      <c r="D535" s="402"/>
      <c r="E535" s="402"/>
      <c r="F535" s="402"/>
      <c r="G535" s="402"/>
      <c r="H535" s="402"/>
      <c r="I535" s="402"/>
      <c r="J535" s="402"/>
      <c r="K535" s="402"/>
      <c r="L535" s="402"/>
      <c r="M535" s="402"/>
      <c r="N535" s="402"/>
      <c r="O535" s="402"/>
      <c r="P535" s="402"/>
      <c r="Q535" s="402"/>
      <c r="R535" s="402"/>
      <c r="S535" s="402"/>
      <c r="T535" s="402"/>
      <c r="U535" s="402"/>
      <c r="V535" s="402"/>
      <c r="W535" s="402"/>
      <c r="X535" s="402"/>
      <c r="Y535" s="402"/>
    </row>
    <row r="536" spans="1:25" ht="12.75" customHeight="1">
      <c r="A536" s="402"/>
      <c r="B536" s="402"/>
      <c r="C536" s="402"/>
      <c r="D536" s="402"/>
      <c r="E536" s="402"/>
      <c r="F536" s="402"/>
      <c r="G536" s="402"/>
      <c r="H536" s="402"/>
      <c r="I536" s="402"/>
      <c r="J536" s="402"/>
      <c r="K536" s="402"/>
      <c r="L536" s="402"/>
      <c r="M536" s="402"/>
      <c r="N536" s="402"/>
      <c r="O536" s="402"/>
      <c r="P536" s="402"/>
      <c r="Q536" s="402"/>
      <c r="R536" s="402"/>
      <c r="S536" s="402"/>
      <c r="T536" s="402"/>
      <c r="U536" s="402"/>
      <c r="V536" s="402"/>
      <c r="W536" s="402"/>
      <c r="X536" s="402"/>
      <c r="Y536" s="402"/>
    </row>
    <row r="537" spans="1:25" ht="12.75" customHeight="1">
      <c r="A537" s="402"/>
      <c r="B537" s="402"/>
      <c r="C537" s="402"/>
      <c r="D537" s="402"/>
      <c r="E537" s="402"/>
      <c r="F537" s="402"/>
      <c r="G537" s="402"/>
      <c r="H537" s="402"/>
      <c r="I537" s="402"/>
      <c r="J537" s="402"/>
      <c r="K537" s="402"/>
      <c r="L537" s="402"/>
      <c r="M537" s="402"/>
      <c r="N537" s="402"/>
      <c r="O537" s="402"/>
      <c r="P537" s="402"/>
      <c r="Q537" s="402"/>
      <c r="R537" s="402"/>
      <c r="S537" s="402"/>
      <c r="T537" s="402"/>
      <c r="U537" s="402"/>
      <c r="V537" s="402"/>
      <c r="W537" s="402"/>
      <c r="X537" s="402"/>
      <c r="Y537" s="402"/>
    </row>
    <row r="538" spans="1:25" ht="12.75" customHeight="1">
      <c r="A538" s="402"/>
      <c r="B538" s="402"/>
      <c r="C538" s="402"/>
      <c r="D538" s="402"/>
      <c r="E538" s="402"/>
      <c r="F538" s="402"/>
      <c r="G538" s="402"/>
      <c r="H538" s="402"/>
      <c r="I538" s="402"/>
      <c r="J538" s="402"/>
      <c r="K538" s="402"/>
      <c r="L538" s="402"/>
      <c r="M538" s="402"/>
      <c r="N538" s="402"/>
      <c r="O538" s="402"/>
      <c r="P538" s="402"/>
      <c r="Q538" s="402"/>
      <c r="R538" s="402"/>
      <c r="S538" s="402"/>
      <c r="T538" s="402"/>
      <c r="U538" s="402"/>
      <c r="V538" s="402"/>
      <c r="W538" s="402"/>
      <c r="X538" s="402"/>
      <c r="Y538" s="402"/>
    </row>
    <row r="539" spans="1:25" ht="12.75" customHeight="1">
      <c r="A539" s="402"/>
      <c r="B539" s="402"/>
      <c r="C539" s="402"/>
      <c r="D539" s="402"/>
      <c r="E539" s="402"/>
      <c r="F539" s="402"/>
      <c r="G539" s="402"/>
      <c r="H539" s="402"/>
      <c r="I539" s="402"/>
      <c r="J539" s="402"/>
      <c r="K539" s="402"/>
      <c r="L539" s="402"/>
      <c r="M539" s="402"/>
      <c r="N539" s="402"/>
      <c r="O539" s="402"/>
      <c r="P539" s="402"/>
      <c r="Q539" s="402"/>
      <c r="R539" s="402"/>
      <c r="S539" s="402"/>
      <c r="T539" s="402"/>
      <c r="U539" s="402"/>
      <c r="V539" s="402"/>
      <c r="W539" s="402"/>
      <c r="X539" s="402"/>
      <c r="Y539" s="402"/>
    </row>
    <row r="540" spans="1:25" ht="12.75" customHeight="1">
      <c r="A540" s="402"/>
      <c r="B540" s="402"/>
      <c r="C540" s="402"/>
      <c r="D540" s="402"/>
      <c r="E540" s="402"/>
      <c r="F540" s="402"/>
      <c r="G540" s="402"/>
      <c r="H540" s="402"/>
      <c r="I540" s="402"/>
      <c r="J540" s="402"/>
      <c r="K540" s="402"/>
      <c r="L540" s="402"/>
      <c r="M540" s="402"/>
      <c r="N540" s="402"/>
      <c r="O540" s="402"/>
      <c r="P540" s="402"/>
      <c r="Q540" s="402"/>
      <c r="R540" s="402"/>
      <c r="S540" s="402"/>
      <c r="T540" s="402"/>
      <c r="U540" s="402"/>
      <c r="V540" s="402"/>
      <c r="W540" s="402"/>
      <c r="X540" s="402"/>
      <c r="Y540" s="402"/>
    </row>
    <row r="541" spans="1:25" ht="12.75" customHeight="1">
      <c r="A541" s="402"/>
      <c r="B541" s="402"/>
      <c r="C541" s="402"/>
      <c r="D541" s="402"/>
      <c r="E541" s="402"/>
      <c r="F541" s="402"/>
      <c r="G541" s="402"/>
      <c r="H541" s="402"/>
      <c r="I541" s="402"/>
      <c r="J541" s="402"/>
      <c r="K541" s="402"/>
      <c r="L541" s="402"/>
      <c r="M541" s="402"/>
      <c r="N541" s="402"/>
      <c r="O541" s="402"/>
      <c r="P541" s="402"/>
      <c r="Q541" s="402"/>
      <c r="R541" s="402"/>
      <c r="S541" s="402"/>
      <c r="T541" s="402"/>
      <c r="U541" s="402"/>
      <c r="V541" s="402"/>
      <c r="W541" s="402"/>
      <c r="X541" s="402"/>
      <c r="Y541" s="402"/>
    </row>
    <row r="542" spans="1:25" ht="12.75" customHeight="1">
      <c r="A542" s="402"/>
      <c r="B542" s="402"/>
      <c r="C542" s="402"/>
      <c r="D542" s="402"/>
      <c r="E542" s="402"/>
      <c r="F542" s="402"/>
      <c r="G542" s="402"/>
      <c r="H542" s="402"/>
      <c r="I542" s="402"/>
      <c r="J542" s="402"/>
      <c r="K542" s="402"/>
      <c r="L542" s="402"/>
      <c r="M542" s="402"/>
      <c r="N542" s="402"/>
      <c r="O542" s="402"/>
      <c r="P542" s="402"/>
      <c r="Q542" s="402"/>
      <c r="R542" s="402"/>
      <c r="S542" s="402"/>
      <c r="T542" s="402"/>
      <c r="U542" s="402"/>
      <c r="V542" s="402"/>
      <c r="W542" s="402"/>
      <c r="X542" s="402"/>
      <c r="Y542" s="402"/>
    </row>
    <row r="543" spans="1:25" ht="12.75" customHeight="1">
      <c r="A543" s="402"/>
      <c r="B543" s="402"/>
      <c r="C543" s="402"/>
      <c r="D543" s="402"/>
      <c r="E543" s="402"/>
      <c r="F543" s="402"/>
      <c r="G543" s="402"/>
      <c r="H543" s="402"/>
      <c r="I543" s="402"/>
      <c r="J543" s="402"/>
      <c r="K543" s="402"/>
      <c r="L543" s="402"/>
      <c r="M543" s="402"/>
      <c r="N543" s="402"/>
      <c r="O543" s="402"/>
      <c r="P543" s="402"/>
      <c r="Q543" s="402"/>
      <c r="R543" s="402"/>
      <c r="S543" s="402"/>
      <c r="T543" s="402"/>
      <c r="U543" s="402"/>
      <c r="V543" s="402"/>
      <c r="W543" s="402"/>
      <c r="X543" s="402"/>
      <c r="Y543" s="402"/>
    </row>
    <row r="544" spans="1:25" ht="12.75" customHeight="1">
      <c r="A544" s="402"/>
      <c r="B544" s="402"/>
      <c r="C544" s="402"/>
      <c r="D544" s="402"/>
      <c r="E544" s="402"/>
      <c r="F544" s="402"/>
      <c r="G544" s="402"/>
      <c r="H544" s="402"/>
      <c r="I544" s="402"/>
      <c r="J544" s="402"/>
      <c r="K544" s="402"/>
      <c r="L544" s="402"/>
      <c r="M544" s="402"/>
      <c r="N544" s="402"/>
      <c r="O544" s="402"/>
      <c r="P544" s="402"/>
      <c r="Q544" s="402"/>
      <c r="R544" s="402"/>
      <c r="S544" s="402"/>
      <c r="T544" s="402"/>
      <c r="U544" s="402"/>
      <c r="V544" s="402"/>
      <c r="W544" s="402"/>
      <c r="X544" s="402"/>
      <c r="Y544" s="402"/>
    </row>
    <row r="545" spans="1:25" ht="12.75" customHeight="1">
      <c r="A545" s="402"/>
      <c r="B545" s="402"/>
      <c r="C545" s="402"/>
      <c r="D545" s="402"/>
      <c r="E545" s="402"/>
      <c r="F545" s="402"/>
      <c r="G545" s="402"/>
      <c r="H545" s="402"/>
      <c r="I545" s="402"/>
      <c r="J545" s="402"/>
      <c r="K545" s="402"/>
      <c r="L545" s="402"/>
      <c r="M545" s="402"/>
      <c r="N545" s="402"/>
      <c r="O545" s="402"/>
      <c r="P545" s="402"/>
      <c r="Q545" s="402"/>
      <c r="R545" s="402"/>
      <c r="S545" s="402"/>
      <c r="T545" s="402"/>
      <c r="U545" s="402"/>
      <c r="V545" s="402"/>
      <c r="W545" s="402"/>
      <c r="X545" s="402"/>
      <c r="Y545" s="402"/>
    </row>
    <row r="546" spans="1:25" ht="12.75" customHeight="1">
      <c r="A546" s="402"/>
      <c r="B546" s="402"/>
      <c r="C546" s="402"/>
      <c r="D546" s="402"/>
      <c r="E546" s="402"/>
      <c r="F546" s="402"/>
      <c r="G546" s="402"/>
      <c r="H546" s="402"/>
      <c r="I546" s="402"/>
      <c r="J546" s="402"/>
      <c r="K546" s="402"/>
      <c r="L546" s="402"/>
      <c r="M546" s="402"/>
      <c r="N546" s="402"/>
      <c r="O546" s="402"/>
      <c r="P546" s="402"/>
      <c r="Q546" s="402"/>
      <c r="R546" s="402"/>
      <c r="S546" s="402"/>
      <c r="T546" s="402"/>
      <c r="U546" s="402"/>
      <c r="V546" s="402"/>
      <c r="W546" s="402"/>
      <c r="X546" s="402"/>
      <c r="Y546" s="402"/>
    </row>
    <row r="547" spans="1:25" ht="12.75" customHeight="1">
      <c r="A547" s="402"/>
      <c r="B547" s="402"/>
      <c r="C547" s="402"/>
      <c r="D547" s="402"/>
      <c r="E547" s="402"/>
      <c r="F547" s="402"/>
      <c r="G547" s="402"/>
      <c r="H547" s="402"/>
      <c r="I547" s="402"/>
      <c r="J547" s="402"/>
      <c r="K547" s="402"/>
      <c r="L547" s="402"/>
      <c r="M547" s="402"/>
      <c r="N547" s="402"/>
      <c r="O547" s="402"/>
      <c r="P547" s="402"/>
      <c r="Q547" s="402"/>
      <c r="R547" s="402"/>
      <c r="S547" s="402"/>
      <c r="T547" s="402"/>
      <c r="U547" s="402"/>
      <c r="V547" s="402"/>
      <c r="W547" s="402"/>
      <c r="X547" s="402"/>
      <c r="Y547" s="402"/>
    </row>
    <row r="548" spans="1:25" ht="12.75" customHeight="1">
      <c r="A548" s="402"/>
      <c r="B548" s="402"/>
      <c r="C548" s="402"/>
      <c r="D548" s="402"/>
      <c r="E548" s="402"/>
      <c r="F548" s="402"/>
      <c r="G548" s="402"/>
      <c r="H548" s="402"/>
      <c r="I548" s="402"/>
      <c r="J548" s="402"/>
      <c r="K548" s="402"/>
      <c r="L548" s="402"/>
      <c r="M548" s="402"/>
      <c r="N548" s="402"/>
      <c r="O548" s="402"/>
      <c r="P548" s="402"/>
      <c r="Q548" s="402"/>
      <c r="R548" s="402"/>
      <c r="S548" s="402"/>
      <c r="T548" s="402"/>
      <c r="U548" s="402"/>
      <c r="V548" s="402"/>
      <c r="W548" s="402"/>
      <c r="X548" s="402"/>
      <c r="Y548" s="402"/>
    </row>
    <row r="549" spans="1:25" ht="12.75" customHeight="1">
      <c r="A549" s="402"/>
      <c r="B549" s="402"/>
      <c r="C549" s="402"/>
      <c r="D549" s="402"/>
      <c r="E549" s="402"/>
      <c r="F549" s="402"/>
      <c r="G549" s="402"/>
      <c r="H549" s="402"/>
      <c r="I549" s="402"/>
      <c r="J549" s="402"/>
      <c r="K549" s="402"/>
      <c r="L549" s="402"/>
      <c r="M549" s="402"/>
      <c r="N549" s="402"/>
      <c r="O549" s="402"/>
      <c r="P549" s="402"/>
      <c r="Q549" s="402"/>
      <c r="R549" s="402"/>
      <c r="S549" s="402"/>
      <c r="T549" s="402"/>
      <c r="U549" s="402"/>
      <c r="V549" s="402"/>
      <c r="W549" s="402"/>
      <c r="X549" s="402"/>
      <c r="Y549" s="402"/>
    </row>
    <row r="550" spans="1:25" ht="12.75" customHeight="1">
      <c r="A550" s="402"/>
      <c r="B550" s="402"/>
      <c r="C550" s="402"/>
      <c r="D550" s="402"/>
      <c r="E550" s="402"/>
      <c r="F550" s="402"/>
      <c r="G550" s="402"/>
      <c r="H550" s="402"/>
      <c r="I550" s="402"/>
      <c r="J550" s="402"/>
      <c r="K550" s="402"/>
      <c r="L550" s="402"/>
      <c r="M550" s="402"/>
      <c r="N550" s="402"/>
      <c r="O550" s="402"/>
      <c r="P550" s="402"/>
      <c r="Q550" s="402"/>
      <c r="R550" s="402"/>
      <c r="S550" s="402"/>
      <c r="T550" s="402"/>
      <c r="U550" s="402"/>
      <c r="V550" s="402"/>
      <c r="W550" s="402"/>
      <c r="X550" s="402"/>
      <c r="Y550" s="402"/>
    </row>
    <row r="551" spans="1:25" ht="12.75" customHeight="1">
      <c r="A551" s="402"/>
      <c r="B551" s="402"/>
      <c r="C551" s="402"/>
      <c r="D551" s="402"/>
      <c r="E551" s="402"/>
      <c r="F551" s="402"/>
      <c r="G551" s="402"/>
      <c r="H551" s="402"/>
      <c r="I551" s="402"/>
      <c r="J551" s="402"/>
      <c r="K551" s="402"/>
      <c r="L551" s="402"/>
      <c r="M551" s="402"/>
      <c r="N551" s="402"/>
      <c r="O551" s="402"/>
      <c r="P551" s="402"/>
      <c r="Q551" s="402"/>
      <c r="R551" s="402"/>
      <c r="S551" s="402"/>
      <c r="T551" s="402"/>
      <c r="U551" s="402"/>
      <c r="V551" s="402"/>
      <c r="W551" s="402"/>
      <c r="X551" s="402"/>
      <c r="Y551" s="402"/>
    </row>
    <row r="552" spans="1:25" ht="12.75" customHeight="1">
      <c r="A552" s="402"/>
      <c r="B552" s="402"/>
      <c r="C552" s="402"/>
      <c r="D552" s="402"/>
      <c r="E552" s="402"/>
      <c r="F552" s="402"/>
      <c r="G552" s="402"/>
      <c r="H552" s="402"/>
      <c r="I552" s="402"/>
      <c r="J552" s="402"/>
      <c r="K552" s="402"/>
      <c r="L552" s="402"/>
      <c r="M552" s="402"/>
      <c r="N552" s="402"/>
      <c r="O552" s="402"/>
      <c r="P552" s="402"/>
      <c r="Q552" s="402"/>
      <c r="R552" s="402"/>
      <c r="S552" s="402"/>
      <c r="T552" s="402"/>
      <c r="U552" s="402"/>
      <c r="V552" s="402"/>
      <c r="W552" s="402"/>
      <c r="X552" s="402"/>
      <c r="Y552" s="402"/>
    </row>
    <row r="553" spans="1:25" ht="12.75" customHeight="1">
      <c r="A553" s="402"/>
      <c r="B553" s="402"/>
      <c r="C553" s="402"/>
      <c r="D553" s="402"/>
      <c r="E553" s="402"/>
      <c r="F553" s="402"/>
      <c r="G553" s="402"/>
      <c r="H553" s="402"/>
      <c r="I553" s="402"/>
      <c r="J553" s="402"/>
      <c r="K553" s="402"/>
      <c r="L553" s="402"/>
      <c r="M553" s="402"/>
      <c r="N553" s="402"/>
      <c r="O553" s="402"/>
      <c r="P553" s="402"/>
      <c r="Q553" s="402"/>
      <c r="R553" s="402"/>
      <c r="S553" s="402"/>
      <c r="T553" s="402"/>
      <c r="U553" s="402"/>
      <c r="V553" s="402"/>
      <c r="W553" s="402"/>
      <c r="X553" s="402"/>
      <c r="Y553" s="402"/>
    </row>
    <row r="554" spans="1:25" ht="12.75" customHeight="1">
      <c r="A554" s="402"/>
      <c r="B554" s="402"/>
      <c r="C554" s="402"/>
      <c r="D554" s="402"/>
      <c r="E554" s="402"/>
      <c r="F554" s="402"/>
      <c r="G554" s="402"/>
      <c r="H554" s="402"/>
      <c r="I554" s="402"/>
      <c r="J554" s="402"/>
      <c r="K554" s="402"/>
      <c r="L554" s="402"/>
      <c r="M554" s="402"/>
      <c r="N554" s="402"/>
      <c r="O554" s="402"/>
      <c r="P554" s="402"/>
      <c r="Q554" s="402"/>
      <c r="R554" s="402"/>
      <c r="S554" s="402"/>
      <c r="T554" s="402"/>
      <c r="U554" s="402"/>
      <c r="V554" s="402"/>
      <c r="W554" s="402"/>
      <c r="X554" s="402"/>
      <c r="Y554" s="402"/>
    </row>
    <row r="555" spans="1:25" ht="12.75" customHeight="1">
      <c r="A555" s="402"/>
      <c r="B555" s="402"/>
      <c r="C555" s="402"/>
      <c r="D555" s="402"/>
      <c r="E555" s="402"/>
      <c r="F555" s="402"/>
      <c r="G555" s="402"/>
      <c r="H555" s="402"/>
      <c r="I555" s="402"/>
      <c r="J555" s="402"/>
      <c r="K555" s="402"/>
      <c r="L555" s="402"/>
      <c r="M555" s="402"/>
      <c r="N555" s="402"/>
      <c r="O555" s="402"/>
      <c r="P555" s="402"/>
      <c r="Q555" s="402"/>
      <c r="R555" s="402"/>
      <c r="S555" s="402"/>
      <c r="T555" s="402"/>
      <c r="U555" s="402"/>
      <c r="V555" s="402"/>
      <c r="W555" s="402"/>
      <c r="X555" s="402"/>
      <c r="Y555" s="402"/>
    </row>
    <row r="556" spans="1:25" ht="12.75" customHeight="1">
      <c r="A556" s="402"/>
      <c r="B556" s="402"/>
      <c r="C556" s="402"/>
      <c r="D556" s="402"/>
      <c r="E556" s="402"/>
      <c r="F556" s="402"/>
      <c r="G556" s="402"/>
      <c r="H556" s="402"/>
      <c r="I556" s="402"/>
      <c r="J556" s="402"/>
      <c r="K556" s="402"/>
      <c r="L556" s="402"/>
      <c r="M556" s="402"/>
      <c r="N556" s="402"/>
      <c r="O556" s="402"/>
      <c r="P556" s="402"/>
      <c r="Q556" s="402"/>
      <c r="R556" s="402"/>
      <c r="S556" s="402"/>
      <c r="T556" s="402"/>
      <c r="U556" s="402"/>
      <c r="V556" s="402"/>
      <c r="W556" s="402"/>
      <c r="X556" s="402"/>
      <c r="Y556" s="402"/>
    </row>
    <row r="557" spans="1:25" ht="12.75" customHeight="1">
      <c r="A557" s="402"/>
      <c r="B557" s="402"/>
      <c r="C557" s="402"/>
      <c r="D557" s="402"/>
      <c r="E557" s="402"/>
      <c r="F557" s="402"/>
      <c r="G557" s="402"/>
      <c r="H557" s="402"/>
      <c r="I557" s="402"/>
      <c r="J557" s="402"/>
      <c r="K557" s="402"/>
      <c r="L557" s="402"/>
      <c r="M557" s="402"/>
      <c r="N557" s="402"/>
      <c r="O557" s="402"/>
      <c r="P557" s="402"/>
      <c r="Q557" s="402"/>
      <c r="R557" s="402"/>
      <c r="S557" s="402"/>
      <c r="T557" s="402"/>
      <c r="U557" s="402"/>
      <c r="V557" s="402"/>
      <c r="W557" s="402"/>
      <c r="X557" s="402"/>
      <c r="Y557" s="402"/>
    </row>
    <row r="558" spans="1:25" ht="12.75" customHeight="1">
      <c r="A558" s="402"/>
      <c r="B558" s="402"/>
      <c r="C558" s="402"/>
      <c r="D558" s="402"/>
      <c r="E558" s="402"/>
      <c r="F558" s="402"/>
      <c r="G558" s="402"/>
      <c r="H558" s="402"/>
      <c r="I558" s="402"/>
      <c r="J558" s="402"/>
      <c r="K558" s="402"/>
      <c r="L558" s="402"/>
      <c r="M558" s="402"/>
      <c r="N558" s="402"/>
      <c r="O558" s="402"/>
      <c r="P558" s="402"/>
      <c r="Q558" s="402"/>
      <c r="R558" s="402"/>
      <c r="S558" s="402"/>
      <c r="T558" s="402"/>
      <c r="U558" s="402"/>
      <c r="V558" s="402"/>
      <c r="W558" s="402"/>
      <c r="X558" s="402"/>
      <c r="Y558" s="402"/>
    </row>
    <row r="559" spans="1:25" ht="12.75" customHeight="1">
      <c r="A559" s="402"/>
      <c r="B559" s="402"/>
      <c r="C559" s="402"/>
      <c r="D559" s="402"/>
      <c r="E559" s="402"/>
      <c r="F559" s="402"/>
      <c r="G559" s="402"/>
      <c r="H559" s="402"/>
      <c r="I559" s="402"/>
      <c r="J559" s="402"/>
      <c r="K559" s="402"/>
      <c r="L559" s="402"/>
      <c r="M559" s="402"/>
      <c r="N559" s="402"/>
      <c r="O559" s="402"/>
      <c r="P559" s="402"/>
      <c r="Q559" s="402"/>
      <c r="R559" s="402"/>
      <c r="S559" s="402"/>
      <c r="T559" s="402"/>
      <c r="U559" s="402"/>
      <c r="V559" s="402"/>
      <c r="W559" s="402"/>
      <c r="X559" s="402"/>
      <c r="Y559" s="402"/>
    </row>
    <row r="560" spans="1:25" ht="12.75" customHeight="1">
      <c r="A560" s="402"/>
      <c r="B560" s="402"/>
      <c r="C560" s="402"/>
      <c r="D560" s="402"/>
      <c r="E560" s="402"/>
      <c r="F560" s="402"/>
      <c r="G560" s="402"/>
      <c r="H560" s="402"/>
      <c r="I560" s="402"/>
      <c r="J560" s="402"/>
      <c r="K560" s="402"/>
      <c r="L560" s="402"/>
      <c r="M560" s="402"/>
      <c r="N560" s="402"/>
      <c r="O560" s="402"/>
      <c r="P560" s="402"/>
      <c r="Q560" s="402"/>
      <c r="R560" s="402"/>
      <c r="S560" s="402"/>
      <c r="T560" s="402"/>
      <c r="U560" s="402"/>
      <c r="V560" s="402"/>
      <c r="W560" s="402"/>
      <c r="X560" s="402"/>
      <c r="Y560" s="402"/>
    </row>
    <row r="561" spans="1:25" ht="12.75" customHeight="1">
      <c r="A561" s="402"/>
      <c r="B561" s="402"/>
      <c r="C561" s="402"/>
      <c r="D561" s="402"/>
      <c r="E561" s="402"/>
      <c r="F561" s="402"/>
      <c r="G561" s="402"/>
      <c r="H561" s="402"/>
      <c r="I561" s="402"/>
      <c r="J561" s="402"/>
      <c r="K561" s="402"/>
      <c r="L561" s="402"/>
      <c r="M561" s="402"/>
      <c r="N561" s="402"/>
      <c r="O561" s="402"/>
      <c r="P561" s="402"/>
      <c r="Q561" s="402"/>
      <c r="R561" s="402"/>
      <c r="S561" s="402"/>
      <c r="T561" s="402"/>
      <c r="U561" s="402"/>
      <c r="V561" s="402"/>
      <c r="W561" s="402"/>
      <c r="X561" s="402"/>
      <c r="Y561" s="402"/>
    </row>
    <row r="562" spans="1:25" ht="12.75" customHeight="1">
      <c r="A562" s="402"/>
      <c r="B562" s="402"/>
      <c r="C562" s="402"/>
      <c r="D562" s="402"/>
      <c r="E562" s="402"/>
      <c r="F562" s="402"/>
      <c r="G562" s="402"/>
      <c r="H562" s="402"/>
      <c r="I562" s="402"/>
      <c r="J562" s="402"/>
      <c r="K562" s="402"/>
      <c r="L562" s="402"/>
      <c r="M562" s="402"/>
      <c r="N562" s="402"/>
      <c r="O562" s="402"/>
      <c r="P562" s="402"/>
      <c r="Q562" s="402"/>
      <c r="R562" s="402"/>
      <c r="S562" s="402"/>
      <c r="T562" s="402"/>
      <c r="U562" s="402"/>
      <c r="V562" s="402"/>
      <c r="W562" s="402"/>
      <c r="X562" s="402"/>
      <c r="Y562" s="402"/>
    </row>
    <row r="563" spans="1:25" ht="12.75" customHeight="1">
      <c r="A563" s="402"/>
      <c r="B563" s="402"/>
      <c r="C563" s="402"/>
      <c r="D563" s="402"/>
      <c r="E563" s="402"/>
      <c r="F563" s="402"/>
      <c r="G563" s="402"/>
      <c r="H563" s="402"/>
      <c r="I563" s="402"/>
      <c r="J563" s="402"/>
      <c r="K563" s="402"/>
      <c r="L563" s="402"/>
      <c r="M563" s="402"/>
      <c r="N563" s="402"/>
      <c r="O563" s="402"/>
      <c r="P563" s="402"/>
      <c r="Q563" s="402"/>
      <c r="R563" s="402"/>
      <c r="S563" s="402"/>
      <c r="T563" s="402"/>
      <c r="U563" s="402"/>
      <c r="V563" s="402"/>
      <c r="W563" s="402"/>
      <c r="X563" s="402"/>
      <c r="Y563" s="402"/>
    </row>
    <row r="564" spans="1:25" ht="12.75" customHeight="1">
      <c r="A564" s="402"/>
      <c r="B564" s="402"/>
      <c r="C564" s="402"/>
      <c r="D564" s="402"/>
      <c r="E564" s="402"/>
      <c r="F564" s="402"/>
      <c r="G564" s="402"/>
      <c r="H564" s="402"/>
      <c r="I564" s="402"/>
      <c r="J564" s="402"/>
      <c r="K564" s="402"/>
      <c r="L564" s="402"/>
      <c r="M564" s="402"/>
      <c r="N564" s="402"/>
      <c r="O564" s="402"/>
      <c r="P564" s="402"/>
      <c r="Q564" s="402"/>
      <c r="R564" s="402"/>
      <c r="S564" s="402"/>
      <c r="T564" s="402"/>
      <c r="U564" s="402"/>
      <c r="V564" s="402"/>
      <c r="W564" s="402"/>
      <c r="X564" s="402"/>
      <c r="Y564" s="402"/>
    </row>
    <row r="565" spans="1:25" ht="12.75" customHeight="1">
      <c r="A565" s="402"/>
      <c r="B565" s="402"/>
      <c r="C565" s="402"/>
      <c r="D565" s="402"/>
      <c r="E565" s="402"/>
      <c r="F565" s="402"/>
      <c r="G565" s="402"/>
      <c r="H565" s="402"/>
      <c r="I565" s="402"/>
      <c r="J565" s="402"/>
      <c r="K565" s="402"/>
      <c r="L565" s="402"/>
      <c r="M565" s="402"/>
      <c r="N565" s="402"/>
      <c r="O565" s="402"/>
      <c r="P565" s="402"/>
      <c r="Q565" s="402"/>
      <c r="R565" s="402"/>
      <c r="S565" s="402"/>
      <c r="T565" s="402"/>
      <c r="U565" s="402"/>
      <c r="V565" s="402"/>
      <c r="W565" s="402"/>
      <c r="X565" s="402"/>
      <c r="Y565" s="402"/>
    </row>
    <row r="566" spans="1:25" ht="12.75" customHeight="1">
      <c r="A566" s="402"/>
      <c r="B566" s="402"/>
      <c r="C566" s="402"/>
      <c r="D566" s="402"/>
      <c r="E566" s="402"/>
      <c r="F566" s="402"/>
      <c r="G566" s="402"/>
      <c r="H566" s="402"/>
      <c r="I566" s="402"/>
      <c r="J566" s="402"/>
      <c r="K566" s="402"/>
      <c r="L566" s="402"/>
      <c r="M566" s="402"/>
      <c r="N566" s="402"/>
      <c r="O566" s="402"/>
      <c r="P566" s="402"/>
      <c r="Q566" s="402"/>
      <c r="R566" s="402"/>
      <c r="S566" s="402"/>
      <c r="T566" s="402"/>
      <c r="U566" s="402"/>
      <c r="V566" s="402"/>
      <c r="W566" s="402"/>
      <c r="X566" s="402"/>
      <c r="Y566" s="402"/>
    </row>
    <row r="567" spans="1:25" ht="12.75" customHeight="1">
      <c r="A567" s="402"/>
      <c r="B567" s="402"/>
      <c r="C567" s="402"/>
      <c r="D567" s="402"/>
      <c r="E567" s="402"/>
      <c r="F567" s="402"/>
      <c r="G567" s="402"/>
      <c r="H567" s="402"/>
      <c r="I567" s="402"/>
      <c r="J567" s="402"/>
      <c r="K567" s="402"/>
      <c r="L567" s="402"/>
      <c r="M567" s="402"/>
      <c r="N567" s="402"/>
      <c r="O567" s="402"/>
      <c r="P567" s="402"/>
      <c r="Q567" s="402"/>
      <c r="R567" s="402"/>
      <c r="S567" s="402"/>
      <c r="T567" s="402"/>
      <c r="U567" s="402"/>
      <c r="V567" s="402"/>
      <c r="W567" s="402"/>
      <c r="X567" s="402"/>
      <c r="Y567" s="402"/>
    </row>
    <row r="568" spans="1:25" ht="12.75" customHeight="1">
      <c r="A568" s="402"/>
      <c r="B568" s="402"/>
      <c r="C568" s="402"/>
      <c r="D568" s="402"/>
      <c r="E568" s="402"/>
      <c r="F568" s="402"/>
      <c r="G568" s="402"/>
      <c r="H568" s="402"/>
      <c r="I568" s="402"/>
      <c r="J568" s="402"/>
      <c r="K568" s="402"/>
      <c r="L568" s="402"/>
      <c r="M568" s="402"/>
      <c r="N568" s="402"/>
      <c r="O568" s="402"/>
      <c r="P568" s="402"/>
      <c r="Q568" s="402"/>
      <c r="R568" s="402"/>
      <c r="S568" s="402"/>
      <c r="T568" s="402"/>
      <c r="U568" s="402"/>
      <c r="V568" s="402"/>
      <c r="W568" s="402"/>
      <c r="X568" s="402"/>
      <c r="Y568" s="402"/>
    </row>
    <row r="569" spans="1:25" ht="12.75" customHeight="1">
      <c r="A569" s="402"/>
      <c r="B569" s="402"/>
      <c r="C569" s="402"/>
      <c r="D569" s="402"/>
      <c r="E569" s="402"/>
      <c r="F569" s="402"/>
      <c r="G569" s="402"/>
      <c r="H569" s="402"/>
      <c r="I569" s="402"/>
      <c r="J569" s="402"/>
      <c r="K569" s="402"/>
      <c r="L569" s="402"/>
      <c r="M569" s="402"/>
      <c r="N569" s="402"/>
      <c r="O569" s="402"/>
      <c r="P569" s="402"/>
      <c r="Q569" s="402"/>
      <c r="R569" s="402"/>
      <c r="S569" s="402"/>
      <c r="T569" s="402"/>
      <c r="U569" s="402"/>
      <c r="V569" s="402"/>
      <c r="W569" s="402"/>
      <c r="X569" s="402"/>
      <c r="Y569" s="402"/>
    </row>
    <row r="570" spans="1:25" ht="12.75" customHeight="1">
      <c r="A570" s="402"/>
      <c r="B570" s="402"/>
      <c r="C570" s="402"/>
      <c r="D570" s="402"/>
      <c r="E570" s="402"/>
      <c r="F570" s="402"/>
      <c r="G570" s="402"/>
      <c r="H570" s="402"/>
      <c r="I570" s="402"/>
      <c r="J570" s="402"/>
      <c r="K570" s="402"/>
      <c r="L570" s="402"/>
      <c r="M570" s="402"/>
      <c r="N570" s="402"/>
      <c r="O570" s="402"/>
      <c r="P570" s="402"/>
      <c r="Q570" s="402"/>
      <c r="R570" s="402"/>
      <c r="S570" s="402"/>
      <c r="T570" s="402"/>
      <c r="U570" s="402"/>
      <c r="V570" s="402"/>
      <c r="W570" s="402"/>
      <c r="X570" s="402"/>
      <c r="Y570" s="402"/>
    </row>
    <row r="571" spans="1:25" ht="12.75" customHeight="1">
      <c r="A571" s="402"/>
      <c r="B571" s="402"/>
      <c r="C571" s="402"/>
      <c r="D571" s="402"/>
      <c r="E571" s="402"/>
      <c r="F571" s="402"/>
      <c r="G571" s="402"/>
      <c r="H571" s="402"/>
      <c r="I571" s="402"/>
      <c r="J571" s="402"/>
      <c r="K571" s="402"/>
      <c r="L571" s="402"/>
      <c r="M571" s="402"/>
      <c r="N571" s="402"/>
      <c r="O571" s="402"/>
      <c r="P571" s="402"/>
      <c r="Q571" s="402"/>
      <c r="R571" s="402"/>
      <c r="S571" s="402"/>
      <c r="T571" s="402"/>
      <c r="U571" s="402"/>
      <c r="V571" s="402"/>
      <c r="W571" s="402"/>
      <c r="X571" s="402"/>
      <c r="Y571" s="402"/>
    </row>
    <row r="572" spans="1:25" ht="12.75" customHeight="1">
      <c r="A572" s="402"/>
      <c r="B572" s="402"/>
      <c r="C572" s="402"/>
      <c r="D572" s="402"/>
      <c r="E572" s="402"/>
      <c r="F572" s="402"/>
      <c r="G572" s="402"/>
      <c r="H572" s="402"/>
      <c r="I572" s="402"/>
      <c r="J572" s="402"/>
      <c r="K572" s="402"/>
      <c r="L572" s="402"/>
      <c r="M572" s="402"/>
      <c r="N572" s="402"/>
      <c r="O572" s="402"/>
      <c r="P572" s="402"/>
      <c r="Q572" s="402"/>
      <c r="R572" s="402"/>
      <c r="S572" s="402"/>
      <c r="T572" s="402"/>
      <c r="U572" s="402"/>
      <c r="V572" s="402"/>
      <c r="W572" s="402"/>
      <c r="X572" s="402"/>
      <c r="Y572" s="402"/>
    </row>
    <row r="573" spans="1:25" ht="12.75" customHeight="1">
      <c r="A573" s="402"/>
      <c r="B573" s="402"/>
      <c r="C573" s="402"/>
      <c r="D573" s="402"/>
      <c r="E573" s="402"/>
      <c r="F573" s="402"/>
      <c r="G573" s="402"/>
      <c r="H573" s="402"/>
      <c r="I573" s="402"/>
      <c r="J573" s="402"/>
      <c r="K573" s="402"/>
      <c r="L573" s="402"/>
      <c r="M573" s="402"/>
      <c r="N573" s="402"/>
      <c r="O573" s="402"/>
      <c r="P573" s="402"/>
      <c r="Q573" s="402"/>
      <c r="R573" s="402"/>
      <c r="S573" s="402"/>
      <c r="T573" s="402"/>
      <c r="U573" s="402"/>
      <c r="V573" s="402"/>
      <c r="W573" s="402"/>
      <c r="X573" s="402"/>
      <c r="Y573" s="402"/>
    </row>
    <row r="574" spans="1:25" ht="12.75" customHeight="1">
      <c r="A574" s="402"/>
      <c r="B574" s="402"/>
      <c r="C574" s="402"/>
      <c r="D574" s="402"/>
      <c r="E574" s="402"/>
      <c r="F574" s="402"/>
      <c r="G574" s="402"/>
      <c r="H574" s="402"/>
      <c r="I574" s="402"/>
      <c r="J574" s="402"/>
      <c r="K574" s="402"/>
      <c r="L574" s="402"/>
      <c r="M574" s="402"/>
      <c r="N574" s="402"/>
      <c r="O574" s="402"/>
      <c r="P574" s="402"/>
      <c r="Q574" s="402"/>
      <c r="R574" s="402"/>
      <c r="S574" s="402"/>
      <c r="T574" s="402"/>
      <c r="U574" s="402"/>
      <c r="V574" s="402"/>
      <c r="W574" s="402"/>
      <c r="X574" s="402"/>
      <c r="Y574" s="402"/>
    </row>
    <row r="575" spans="1:25" ht="12.75" customHeight="1">
      <c r="A575" s="402"/>
      <c r="B575" s="402"/>
      <c r="C575" s="402"/>
      <c r="D575" s="402"/>
      <c r="E575" s="402"/>
      <c r="F575" s="402"/>
      <c r="G575" s="402"/>
      <c r="H575" s="402"/>
      <c r="I575" s="402"/>
      <c r="J575" s="402"/>
      <c r="K575" s="402"/>
      <c r="L575" s="402"/>
      <c r="M575" s="402"/>
      <c r="N575" s="402"/>
      <c r="O575" s="402"/>
      <c r="P575" s="402"/>
      <c r="Q575" s="402"/>
      <c r="R575" s="402"/>
      <c r="S575" s="402"/>
      <c r="T575" s="402"/>
      <c r="U575" s="402"/>
      <c r="V575" s="402"/>
      <c r="W575" s="402"/>
      <c r="X575" s="402"/>
      <c r="Y575" s="402"/>
    </row>
    <row r="576" spans="1:25" ht="12.75" customHeight="1">
      <c r="A576" s="402"/>
      <c r="B576" s="402"/>
      <c r="C576" s="402"/>
      <c r="D576" s="402"/>
      <c r="E576" s="402"/>
      <c r="F576" s="402"/>
      <c r="G576" s="402"/>
      <c r="H576" s="402"/>
      <c r="I576" s="402"/>
      <c r="J576" s="402"/>
      <c r="K576" s="402"/>
      <c r="L576" s="402"/>
      <c r="M576" s="402"/>
      <c r="N576" s="402"/>
      <c r="O576" s="402"/>
      <c r="P576" s="402"/>
      <c r="Q576" s="402"/>
      <c r="R576" s="402"/>
      <c r="S576" s="402"/>
      <c r="T576" s="402"/>
      <c r="U576" s="402"/>
      <c r="V576" s="402"/>
      <c r="W576" s="402"/>
      <c r="X576" s="402"/>
      <c r="Y576" s="402"/>
    </row>
    <row r="577" spans="1:25" ht="12.75" customHeight="1">
      <c r="A577" s="402"/>
      <c r="B577" s="402"/>
      <c r="C577" s="402"/>
      <c r="D577" s="402"/>
      <c r="E577" s="402"/>
      <c r="F577" s="402"/>
      <c r="G577" s="402"/>
      <c r="H577" s="402"/>
      <c r="I577" s="402"/>
      <c r="J577" s="402"/>
      <c r="K577" s="402"/>
      <c r="L577" s="402"/>
      <c r="M577" s="402"/>
      <c r="N577" s="402"/>
      <c r="O577" s="402"/>
      <c r="P577" s="402"/>
      <c r="Q577" s="402"/>
      <c r="R577" s="402"/>
      <c r="S577" s="402"/>
      <c r="T577" s="402"/>
      <c r="U577" s="402"/>
      <c r="V577" s="402"/>
      <c r="W577" s="402"/>
      <c r="X577" s="402"/>
      <c r="Y577" s="402"/>
    </row>
    <row r="578" spans="1:25" ht="12.75" customHeight="1">
      <c r="A578" s="402"/>
      <c r="B578" s="402"/>
      <c r="C578" s="402"/>
      <c r="D578" s="402"/>
      <c r="E578" s="402"/>
      <c r="F578" s="402"/>
      <c r="G578" s="402"/>
      <c r="H578" s="402"/>
      <c r="I578" s="402"/>
      <c r="J578" s="402"/>
      <c r="K578" s="402"/>
      <c r="L578" s="402"/>
      <c r="M578" s="402"/>
      <c r="N578" s="402"/>
      <c r="O578" s="402"/>
      <c r="P578" s="402"/>
      <c r="Q578" s="402"/>
      <c r="R578" s="402"/>
      <c r="S578" s="402"/>
      <c r="T578" s="402"/>
      <c r="U578" s="402"/>
      <c r="V578" s="402"/>
      <c r="W578" s="402"/>
      <c r="X578" s="402"/>
      <c r="Y578" s="402"/>
    </row>
    <row r="579" spans="1:25" ht="12.75" customHeight="1">
      <c r="A579" s="402"/>
      <c r="B579" s="402"/>
      <c r="C579" s="402"/>
      <c r="D579" s="402"/>
      <c r="E579" s="402"/>
      <c r="F579" s="402"/>
      <c r="G579" s="402"/>
      <c r="H579" s="402"/>
      <c r="I579" s="402"/>
      <c r="J579" s="402"/>
      <c r="K579" s="402"/>
      <c r="L579" s="402"/>
      <c r="M579" s="402"/>
      <c r="N579" s="402"/>
      <c r="O579" s="402"/>
      <c r="P579" s="402"/>
      <c r="Q579" s="402"/>
      <c r="R579" s="402"/>
      <c r="S579" s="402"/>
      <c r="T579" s="402"/>
      <c r="U579" s="402"/>
      <c r="V579" s="402"/>
      <c r="W579" s="402"/>
      <c r="X579" s="402"/>
      <c r="Y579" s="402"/>
    </row>
    <row r="580" spans="1:25" ht="12.75" customHeight="1">
      <c r="A580" s="402"/>
      <c r="B580" s="402"/>
      <c r="C580" s="402"/>
      <c r="D580" s="402"/>
      <c r="E580" s="402"/>
      <c r="F580" s="402"/>
      <c r="G580" s="402"/>
      <c r="H580" s="402"/>
      <c r="I580" s="402"/>
      <c r="J580" s="402"/>
      <c r="K580" s="402"/>
      <c r="L580" s="402"/>
      <c r="M580" s="402"/>
      <c r="N580" s="402"/>
      <c r="O580" s="402"/>
      <c r="P580" s="402"/>
      <c r="Q580" s="402"/>
      <c r="R580" s="402"/>
      <c r="S580" s="402"/>
      <c r="T580" s="402"/>
      <c r="U580" s="402"/>
      <c r="V580" s="402"/>
      <c r="W580" s="402"/>
      <c r="X580" s="402"/>
      <c r="Y580" s="402"/>
    </row>
    <row r="581" spans="1:25" ht="12.75" customHeight="1">
      <c r="A581" s="402"/>
      <c r="B581" s="402"/>
      <c r="C581" s="402"/>
      <c r="D581" s="402"/>
      <c r="E581" s="402"/>
      <c r="F581" s="402"/>
      <c r="G581" s="402"/>
      <c r="H581" s="402"/>
      <c r="I581" s="402"/>
      <c r="J581" s="402"/>
      <c r="K581" s="402"/>
      <c r="L581" s="402"/>
      <c r="M581" s="402"/>
      <c r="N581" s="402"/>
      <c r="O581" s="402"/>
      <c r="P581" s="402"/>
      <c r="Q581" s="402"/>
      <c r="R581" s="402"/>
      <c r="S581" s="402"/>
      <c r="T581" s="402"/>
      <c r="U581" s="402"/>
      <c r="V581" s="402"/>
      <c r="W581" s="402"/>
      <c r="X581" s="402"/>
      <c r="Y581" s="402"/>
    </row>
    <row r="582" spans="1:25" ht="12.75" customHeight="1">
      <c r="A582" s="402"/>
      <c r="B582" s="402"/>
      <c r="C582" s="402"/>
      <c r="D582" s="402"/>
      <c r="E582" s="402"/>
      <c r="F582" s="402"/>
      <c r="G582" s="402"/>
      <c r="H582" s="402"/>
      <c r="I582" s="402"/>
      <c r="J582" s="402"/>
      <c r="K582" s="402"/>
      <c r="L582" s="402"/>
      <c r="M582" s="402"/>
      <c r="N582" s="402"/>
      <c r="O582" s="402"/>
      <c r="P582" s="402"/>
      <c r="Q582" s="402"/>
      <c r="R582" s="402"/>
      <c r="S582" s="402"/>
      <c r="T582" s="402"/>
      <c r="U582" s="402"/>
      <c r="V582" s="402"/>
      <c r="W582" s="402"/>
      <c r="X582" s="402"/>
      <c r="Y582" s="402"/>
    </row>
    <row r="583" spans="1:25" ht="12.75" customHeight="1">
      <c r="A583" s="402"/>
      <c r="B583" s="402"/>
      <c r="C583" s="402"/>
      <c r="D583" s="402"/>
      <c r="E583" s="402"/>
      <c r="F583" s="402"/>
      <c r="G583" s="402"/>
      <c r="H583" s="402"/>
      <c r="I583" s="402"/>
      <c r="J583" s="402"/>
      <c r="K583" s="402"/>
      <c r="L583" s="402"/>
      <c r="M583" s="402"/>
      <c r="N583" s="402"/>
      <c r="O583" s="402"/>
      <c r="P583" s="402"/>
      <c r="Q583" s="402"/>
      <c r="R583" s="402"/>
      <c r="S583" s="402"/>
      <c r="T583" s="402"/>
      <c r="U583" s="402"/>
      <c r="V583" s="402"/>
      <c r="W583" s="402"/>
      <c r="X583" s="402"/>
      <c r="Y583" s="402"/>
    </row>
    <row r="584" spans="1:25" ht="12.75" customHeight="1">
      <c r="A584" s="402"/>
      <c r="B584" s="402"/>
      <c r="C584" s="402"/>
      <c r="D584" s="402"/>
      <c r="E584" s="402"/>
      <c r="F584" s="402"/>
      <c r="G584" s="402"/>
      <c r="H584" s="402"/>
      <c r="I584" s="402"/>
      <c r="J584" s="402"/>
      <c r="K584" s="402"/>
      <c r="L584" s="402"/>
      <c r="M584" s="402"/>
      <c r="N584" s="402"/>
      <c r="O584" s="402"/>
      <c r="P584" s="402"/>
      <c r="Q584" s="402"/>
      <c r="R584" s="402"/>
      <c r="S584" s="402"/>
      <c r="T584" s="402"/>
      <c r="U584" s="402"/>
      <c r="V584" s="402"/>
      <c r="W584" s="402"/>
      <c r="X584" s="402"/>
      <c r="Y584" s="402"/>
    </row>
    <row r="585" spans="1:25" ht="12.75" customHeight="1">
      <c r="A585" s="402"/>
      <c r="B585" s="402"/>
      <c r="C585" s="402"/>
      <c r="D585" s="402"/>
      <c r="E585" s="402"/>
      <c r="F585" s="402"/>
      <c r="G585" s="402"/>
      <c r="H585" s="402"/>
      <c r="I585" s="402"/>
      <c r="J585" s="402"/>
      <c r="K585" s="402"/>
      <c r="L585" s="402"/>
      <c r="M585" s="402"/>
      <c r="N585" s="402"/>
      <c r="O585" s="402"/>
      <c r="P585" s="402"/>
      <c r="Q585" s="402"/>
      <c r="R585" s="402"/>
      <c r="S585" s="402"/>
      <c r="T585" s="402"/>
      <c r="U585" s="402"/>
      <c r="V585" s="402"/>
      <c r="W585" s="402"/>
      <c r="X585" s="402"/>
      <c r="Y585" s="402"/>
    </row>
    <row r="586" spans="1:25" ht="12.75" customHeight="1">
      <c r="A586" s="402"/>
      <c r="B586" s="402"/>
      <c r="C586" s="402"/>
      <c r="D586" s="402"/>
      <c r="E586" s="402"/>
      <c r="F586" s="402"/>
      <c r="G586" s="402"/>
      <c r="H586" s="402"/>
      <c r="I586" s="402"/>
      <c r="J586" s="402"/>
      <c r="K586" s="402"/>
      <c r="L586" s="402"/>
      <c r="M586" s="402"/>
      <c r="N586" s="402"/>
      <c r="O586" s="402"/>
      <c r="P586" s="402"/>
      <c r="Q586" s="402"/>
      <c r="R586" s="402"/>
      <c r="S586" s="402"/>
      <c r="T586" s="402"/>
      <c r="U586" s="402"/>
      <c r="V586" s="402"/>
      <c r="W586" s="402"/>
      <c r="X586" s="402"/>
      <c r="Y586" s="402"/>
    </row>
    <row r="587" spans="1:25" ht="12.75" customHeight="1">
      <c r="A587" s="402"/>
      <c r="B587" s="402"/>
      <c r="C587" s="402"/>
      <c r="D587" s="402"/>
      <c r="E587" s="402"/>
      <c r="F587" s="402"/>
      <c r="G587" s="402"/>
      <c r="H587" s="402"/>
      <c r="I587" s="402"/>
      <c r="J587" s="402"/>
      <c r="K587" s="402"/>
      <c r="L587" s="402"/>
      <c r="M587" s="402"/>
      <c r="N587" s="402"/>
      <c r="O587" s="402"/>
      <c r="P587" s="402"/>
      <c r="Q587" s="402"/>
      <c r="R587" s="402"/>
      <c r="S587" s="402"/>
      <c r="T587" s="402"/>
      <c r="U587" s="402"/>
      <c r="V587" s="402"/>
      <c r="W587" s="402"/>
      <c r="X587" s="402"/>
      <c r="Y587" s="402"/>
    </row>
    <row r="588" spans="1:25" ht="12.75" customHeight="1">
      <c r="A588" s="402"/>
      <c r="B588" s="402"/>
      <c r="C588" s="402"/>
      <c r="D588" s="402"/>
      <c r="E588" s="402"/>
      <c r="F588" s="402"/>
      <c r="G588" s="402"/>
      <c r="H588" s="402"/>
      <c r="I588" s="402"/>
      <c r="J588" s="402"/>
      <c r="K588" s="402"/>
      <c r="L588" s="402"/>
      <c r="M588" s="402"/>
      <c r="N588" s="402"/>
      <c r="O588" s="402"/>
      <c r="P588" s="402"/>
      <c r="Q588" s="402"/>
      <c r="R588" s="402"/>
      <c r="S588" s="402"/>
      <c r="T588" s="402"/>
      <c r="U588" s="402"/>
      <c r="V588" s="402"/>
      <c r="W588" s="402"/>
      <c r="X588" s="402"/>
      <c r="Y588" s="402"/>
    </row>
    <row r="589" spans="1:25" ht="12.75" customHeight="1">
      <c r="A589" s="402"/>
      <c r="B589" s="402"/>
      <c r="C589" s="402"/>
      <c r="D589" s="402"/>
      <c r="E589" s="402"/>
      <c r="F589" s="402"/>
      <c r="G589" s="402"/>
      <c r="H589" s="402"/>
      <c r="I589" s="402"/>
      <c r="J589" s="402"/>
      <c r="K589" s="402"/>
      <c r="L589" s="402"/>
      <c r="M589" s="402"/>
      <c r="N589" s="402"/>
      <c r="O589" s="402"/>
      <c r="P589" s="402"/>
      <c r="Q589" s="402"/>
      <c r="R589" s="402"/>
      <c r="S589" s="402"/>
      <c r="T589" s="402"/>
      <c r="U589" s="402"/>
      <c r="V589" s="402"/>
      <c r="W589" s="402"/>
      <c r="X589" s="402"/>
      <c r="Y589" s="402"/>
    </row>
    <row r="590" spans="1:25" ht="12.75" customHeight="1">
      <c r="A590" s="402"/>
      <c r="B590" s="402"/>
      <c r="C590" s="402"/>
      <c r="D590" s="402"/>
      <c r="E590" s="402"/>
      <c r="F590" s="402"/>
      <c r="G590" s="402"/>
      <c r="H590" s="402"/>
      <c r="I590" s="402"/>
      <c r="J590" s="402"/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  <c r="Y590" s="402"/>
    </row>
    <row r="591" spans="1:25" ht="12.75" customHeight="1">
      <c r="A591" s="402"/>
      <c r="B591" s="402"/>
      <c r="C591" s="402"/>
      <c r="D591" s="402"/>
      <c r="E591" s="402"/>
      <c r="F591" s="402"/>
      <c r="G591" s="402"/>
      <c r="H591" s="402"/>
      <c r="I591" s="402"/>
      <c r="J591" s="402"/>
      <c r="K591" s="402"/>
      <c r="L591" s="402"/>
      <c r="M591" s="402"/>
      <c r="N591" s="402"/>
      <c r="O591" s="402"/>
      <c r="P591" s="402"/>
      <c r="Q591" s="402"/>
      <c r="R591" s="402"/>
      <c r="S591" s="402"/>
      <c r="T591" s="402"/>
      <c r="U591" s="402"/>
      <c r="V591" s="402"/>
      <c r="W591" s="402"/>
      <c r="X591" s="402"/>
      <c r="Y591" s="402"/>
    </row>
    <row r="592" spans="1:25" ht="12.75" customHeight="1">
      <c r="A592" s="402"/>
      <c r="B592" s="402"/>
      <c r="C592" s="402"/>
      <c r="D592" s="402"/>
      <c r="E592" s="402"/>
      <c r="F592" s="402"/>
      <c r="G592" s="402"/>
      <c r="H592" s="402"/>
      <c r="I592" s="402"/>
      <c r="J592" s="402"/>
      <c r="K592" s="402"/>
      <c r="L592" s="402"/>
      <c r="M592" s="402"/>
      <c r="N592" s="402"/>
      <c r="O592" s="402"/>
      <c r="P592" s="402"/>
      <c r="Q592" s="402"/>
      <c r="R592" s="402"/>
      <c r="S592" s="402"/>
      <c r="T592" s="402"/>
      <c r="U592" s="402"/>
      <c r="V592" s="402"/>
      <c r="W592" s="402"/>
      <c r="X592" s="402"/>
      <c r="Y592" s="402"/>
    </row>
    <row r="593" spans="1:25" ht="12.75" customHeight="1">
      <c r="A593" s="402"/>
      <c r="B593" s="402"/>
      <c r="C593" s="402"/>
      <c r="D593" s="402"/>
      <c r="E593" s="402"/>
      <c r="F593" s="402"/>
      <c r="G593" s="402"/>
      <c r="H593" s="402"/>
      <c r="I593" s="402"/>
      <c r="J593" s="402"/>
      <c r="K593" s="402"/>
      <c r="L593" s="402"/>
      <c r="M593" s="402"/>
      <c r="N593" s="402"/>
      <c r="O593" s="402"/>
      <c r="P593" s="402"/>
      <c r="Q593" s="402"/>
      <c r="R593" s="402"/>
      <c r="S593" s="402"/>
      <c r="T593" s="402"/>
      <c r="U593" s="402"/>
      <c r="V593" s="402"/>
      <c r="W593" s="402"/>
      <c r="X593" s="402"/>
      <c r="Y593" s="402"/>
    </row>
    <row r="594" spans="1:25" ht="12.75" customHeight="1">
      <c r="A594" s="402"/>
      <c r="B594" s="402"/>
      <c r="C594" s="402"/>
      <c r="D594" s="402"/>
      <c r="E594" s="402"/>
      <c r="F594" s="402"/>
      <c r="G594" s="402"/>
      <c r="H594" s="402"/>
      <c r="I594" s="402"/>
      <c r="J594" s="402"/>
      <c r="K594" s="402"/>
      <c r="L594" s="402"/>
      <c r="M594" s="402"/>
      <c r="N594" s="402"/>
      <c r="O594" s="402"/>
      <c r="P594" s="402"/>
      <c r="Q594" s="402"/>
      <c r="R594" s="402"/>
      <c r="S594" s="402"/>
      <c r="T594" s="402"/>
      <c r="U594" s="402"/>
      <c r="V594" s="402"/>
      <c r="W594" s="402"/>
      <c r="X594" s="402"/>
      <c r="Y594" s="402"/>
    </row>
    <row r="595" spans="1:25" ht="12.75" customHeight="1">
      <c r="A595" s="402"/>
      <c r="B595" s="402"/>
      <c r="C595" s="402"/>
      <c r="D595" s="402"/>
      <c r="E595" s="402"/>
      <c r="F595" s="402"/>
      <c r="G595" s="402"/>
      <c r="H595" s="402"/>
      <c r="I595" s="402"/>
      <c r="J595" s="402"/>
      <c r="K595" s="402"/>
      <c r="L595" s="402"/>
      <c r="M595" s="402"/>
      <c r="N595" s="402"/>
      <c r="O595" s="402"/>
      <c r="P595" s="402"/>
      <c r="Q595" s="402"/>
      <c r="R595" s="402"/>
      <c r="S595" s="402"/>
      <c r="T595" s="402"/>
      <c r="U595" s="402"/>
      <c r="V595" s="402"/>
      <c r="W595" s="402"/>
      <c r="X595" s="402"/>
      <c r="Y595" s="402"/>
    </row>
    <row r="596" spans="1:25" ht="12.75" customHeight="1">
      <c r="A596" s="402"/>
      <c r="B596" s="402"/>
      <c r="C596" s="402"/>
      <c r="D596" s="402"/>
      <c r="E596" s="402"/>
      <c r="F596" s="402"/>
      <c r="G596" s="402"/>
      <c r="H596" s="402"/>
      <c r="I596" s="402"/>
      <c r="J596" s="402"/>
      <c r="K596" s="402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  <c r="V596" s="402"/>
      <c r="W596" s="402"/>
      <c r="X596" s="402"/>
      <c r="Y596" s="402"/>
    </row>
    <row r="597" spans="1:25" ht="12.75" customHeight="1">
      <c r="A597" s="402"/>
      <c r="B597" s="402"/>
      <c r="C597" s="402"/>
      <c r="D597" s="402"/>
      <c r="E597" s="402"/>
      <c r="F597" s="402"/>
      <c r="G597" s="402"/>
      <c r="H597" s="402"/>
      <c r="I597" s="402"/>
      <c r="J597" s="402"/>
      <c r="K597" s="402"/>
      <c r="L597" s="402"/>
      <c r="M597" s="402"/>
      <c r="N597" s="402"/>
      <c r="O597" s="402"/>
      <c r="P597" s="402"/>
      <c r="Q597" s="402"/>
      <c r="R597" s="402"/>
      <c r="S597" s="402"/>
      <c r="T597" s="402"/>
      <c r="U597" s="402"/>
      <c r="V597" s="402"/>
      <c r="W597" s="402"/>
      <c r="X597" s="402"/>
      <c r="Y597" s="402"/>
    </row>
    <row r="598" spans="1:25" ht="12.75" customHeight="1">
      <c r="A598" s="402"/>
      <c r="B598" s="402"/>
      <c r="C598" s="402"/>
      <c r="D598" s="402"/>
      <c r="E598" s="402"/>
      <c r="F598" s="402"/>
      <c r="G598" s="402"/>
      <c r="H598" s="402"/>
      <c r="I598" s="402"/>
      <c r="J598" s="402"/>
      <c r="K598" s="402"/>
      <c r="L598" s="402"/>
      <c r="M598" s="402"/>
      <c r="N598" s="402"/>
      <c r="O598" s="402"/>
      <c r="P598" s="402"/>
      <c r="Q598" s="402"/>
      <c r="R598" s="402"/>
      <c r="S598" s="402"/>
      <c r="T598" s="402"/>
      <c r="U598" s="402"/>
      <c r="V598" s="402"/>
      <c r="W598" s="402"/>
      <c r="X598" s="402"/>
      <c r="Y598" s="402"/>
    </row>
    <row r="599" spans="1:25" ht="12.75" customHeight="1">
      <c r="A599" s="402"/>
      <c r="B599" s="402"/>
      <c r="C599" s="402"/>
      <c r="D599" s="402"/>
      <c r="E599" s="402"/>
      <c r="F599" s="402"/>
      <c r="G599" s="402"/>
      <c r="H599" s="402"/>
      <c r="I599" s="402"/>
      <c r="J599" s="402"/>
      <c r="K599" s="402"/>
      <c r="L599" s="402"/>
      <c r="M599" s="402"/>
      <c r="N599" s="402"/>
      <c r="O599" s="402"/>
      <c r="P599" s="402"/>
      <c r="Q599" s="402"/>
      <c r="R599" s="402"/>
      <c r="S599" s="402"/>
      <c r="T599" s="402"/>
      <c r="U599" s="402"/>
      <c r="V599" s="402"/>
      <c r="W599" s="402"/>
      <c r="X599" s="402"/>
      <c r="Y599" s="402"/>
    </row>
    <row r="600" spans="1:25" ht="12.75" customHeight="1">
      <c r="A600" s="402"/>
      <c r="B600" s="402"/>
      <c r="C600" s="402"/>
      <c r="D600" s="402"/>
      <c r="E600" s="402"/>
      <c r="F600" s="402"/>
      <c r="G600" s="402"/>
      <c r="H600" s="402"/>
      <c r="I600" s="402"/>
      <c r="J600" s="402"/>
      <c r="K600" s="402"/>
      <c r="L600" s="402"/>
      <c r="M600" s="402"/>
      <c r="N600" s="402"/>
      <c r="O600" s="402"/>
      <c r="P600" s="402"/>
      <c r="Q600" s="402"/>
      <c r="R600" s="402"/>
      <c r="S600" s="402"/>
      <c r="T600" s="402"/>
      <c r="U600" s="402"/>
      <c r="V600" s="402"/>
      <c r="W600" s="402"/>
      <c r="X600" s="402"/>
      <c r="Y600" s="402"/>
    </row>
    <row r="601" spans="1:25" ht="12.75" customHeight="1">
      <c r="A601" s="402"/>
      <c r="B601" s="402"/>
      <c r="C601" s="402"/>
      <c r="D601" s="402"/>
      <c r="E601" s="402"/>
      <c r="F601" s="402"/>
      <c r="G601" s="402"/>
      <c r="H601" s="402"/>
      <c r="I601" s="402"/>
      <c r="J601" s="402"/>
      <c r="K601" s="402"/>
      <c r="L601" s="402"/>
      <c r="M601" s="402"/>
      <c r="N601" s="402"/>
      <c r="O601" s="402"/>
      <c r="P601" s="402"/>
      <c r="Q601" s="402"/>
      <c r="R601" s="402"/>
      <c r="S601" s="402"/>
      <c r="T601" s="402"/>
      <c r="U601" s="402"/>
      <c r="V601" s="402"/>
      <c r="W601" s="402"/>
      <c r="X601" s="402"/>
      <c r="Y601" s="402"/>
    </row>
    <row r="602" spans="1:25" ht="12.75" customHeight="1">
      <c r="A602" s="402"/>
      <c r="B602" s="402"/>
      <c r="C602" s="402"/>
      <c r="D602" s="402"/>
      <c r="E602" s="402"/>
      <c r="F602" s="402"/>
      <c r="G602" s="402"/>
      <c r="H602" s="402"/>
      <c r="I602" s="402"/>
      <c r="J602" s="402"/>
      <c r="K602" s="402"/>
      <c r="L602" s="402"/>
      <c r="M602" s="402"/>
      <c r="N602" s="402"/>
      <c r="O602" s="402"/>
      <c r="P602" s="402"/>
      <c r="Q602" s="402"/>
      <c r="R602" s="402"/>
      <c r="S602" s="402"/>
      <c r="T602" s="402"/>
      <c r="U602" s="402"/>
      <c r="V602" s="402"/>
      <c r="W602" s="402"/>
      <c r="X602" s="402"/>
      <c r="Y602" s="402"/>
    </row>
    <row r="603" spans="1:25" ht="12.75" customHeight="1">
      <c r="A603" s="402"/>
      <c r="B603" s="402"/>
      <c r="C603" s="402"/>
      <c r="D603" s="402"/>
      <c r="E603" s="402"/>
      <c r="F603" s="402"/>
      <c r="G603" s="402"/>
      <c r="H603" s="402"/>
      <c r="I603" s="402"/>
      <c r="J603" s="402"/>
      <c r="K603" s="402"/>
      <c r="L603" s="402"/>
      <c r="M603" s="402"/>
      <c r="N603" s="402"/>
      <c r="O603" s="402"/>
      <c r="P603" s="402"/>
      <c r="Q603" s="402"/>
      <c r="R603" s="402"/>
      <c r="S603" s="402"/>
      <c r="T603" s="402"/>
      <c r="U603" s="402"/>
      <c r="V603" s="402"/>
      <c r="W603" s="402"/>
      <c r="X603" s="402"/>
      <c r="Y603" s="402"/>
    </row>
    <row r="604" spans="1:25" ht="12.75" customHeight="1">
      <c r="A604" s="402"/>
      <c r="B604" s="402"/>
      <c r="C604" s="402"/>
      <c r="D604" s="402"/>
      <c r="E604" s="402"/>
      <c r="F604" s="402"/>
      <c r="G604" s="402"/>
      <c r="H604" s="402"/>
      <c r="I604" s="402"/>
      <c r="J604" s="402"/>
      <c r="K604" s="402"/>
      <c r="L604" s="402"/>
      <c r="M604" s="402"/>
      <c r="N604" s="402"/>
      <c r="O604" s="402"/>
      <c r="P604" s="402"/>
      <c r="Q604" s="402"/>
      <c r="R604" s="402"/>
      <c r="S604" s="402"/>
      <c r="T604" s="402"/>
      <c r="U604" s="402"/>
      <c r="V604" s="402"/>
      <c r="W604" s="402"/>
      <c r="X604" s="402"/>
      <c r="Y604" s="402"/>
    </row>
    <row r="605" spans="1:25" ht="12.75" customHeight="1">
      <c r="A605" s="402"/>
      <c r="B605" s="402"/>
      <c r="C605" s="402"/>
      <c r="D605" s="402"/>
      <c r="E605" s="402"/>
      <c r="F605" s="402"/>
      <c r="G605" s="402"/>
      <c r="H605" s="402"/>
      <c r="I605" s="402"/>
      <c r="J605" s="402"/>
      <c r="K605" s="402"/>
      <c r="L605" s="402"/>
      <c r="M605" s="402"/>
      <c r="N605" s="402"/>
      <c r="O605" s="402"/>
      <c r="P605" s="402"/>
      <c r="Q605" s="402"/>
      <c r="R605" s="402"/>
      <c r="S605" s="402"/>
      <c r="T605" s="402"/>
      <c r="U605" s="402"/>
      <c r="V605" s="402"/>
      <c r="W605" s="402"/>
      <c r="X605" s="402"/>
      <c r="Y605" s="402"/>
    </row>
    <row r="606" spans="1:25" ht="12.75" customHeight="1">
      <c r="A606" s="402"/>
      <c r="B606" s="402"/>
      <c r="C606" s="402"/>
      <c r="D606" s="402"/>
      <c r="E606" s="402"/>
      <c r="F606" s="402"/>
      <c r="G606" s="402"/>
      <c r="H606" s="402"/>
      <c r="I606" s="402"/>
      <c r="J606" s="402"/>
      <c r="K606" s="402"/>
      <c r="L606" s="402"/>
      <c r="M606" s="402"/>
      <c r="N606" s="402"/>
      <c r="O606" s="402"/>
      <c r="P606" s="402"/>
      <c r="Q606" s="402"/>
      <c r="R606" s="402"/>
      <c r="S606" s="402"/>
      <c r="T606" s="402"/>
      <c r="U606" s="402"/>
      <c r="V606" s="402"/>
      <c r="W606" s="402"/>
      <c r="X606" s="402"/>
      <c r="Y606" s="402"/>
    </row>
    <row r="607" spans="1:25" ht="12.75" customHeight="1">
      <c r="A607" s="402"/>
      <c r="B607" s="402"/>
      <c r="C607" s="402"/>
      <c r="D607" s="402"/>
      <c r="E607" s="402"/>
      <c r="F607" s="402"/>
      <c r="G607" s="402"/>
      <c r="H607" s="402"/>
      <c r="I607" s="402"/>
      <c r="J607" s="402"/>
      <c r="K607" s="402"/>
      <c r="L607" s="402"/>
      <c r="M607" s="402"/>
      <c r="N607" s="402"/>
      <c r="O607" s="402"/>
      <c r="P607" s="402"/>
      <c r="Q607" s="402"/>
      <c r="R607" s="402"/>
      <c r="S607" s="402"/>
      <c r="T607" s="402"/>
      <c r="U607" s="402"/>
      <c r="V607" s="402"/>
      <c r="W607" s="402"/>
      <c r="X607" s="402"/>
      <c r="Y607" s="402"/>
    </row>
    <row r="608" spans="1:25" ht="12.75" customHeight="1">
      <c r="A608" s="402"/>
      <c r="B608" s="402"/>
      <c r="C608" s="402"/>
      <c r="D608" s="402"/>
      <c r="E608" s="402"/>
      <c r="F608" s="402"/>
      <c r="G608" s="402"/>
      <c r="H608" s="402"/>
      <c r="I608" s="402"/>
      <c r="J608" s="402"/>
      <c r="K608" s="402"/>
      <c r="L608" s="402"/>
      <c r="M608" s="402"/>
      <c r="N608" s="402"/>
      <c r="O608" s="402"/>
      <c r="P608" s="402"/>
      <c r="Q608" s="402"/>
      <c r="R608" s="402"/>
      <c r="S608" s="402"/>
      <c r="T608" s="402"/>
      <c r="U608" s="402"/>
      <c r="V608" s="402"/>
      <c r="W608" s="402"/>
      <c r="X608" s="402"/>
      <c r="Y608" s="402"/>
    </row>
    <row r="609" spans="1:25" ht="12.75" customHeight="1">
      <c r="A609" s="402"/>
      <c r="B609" s="402"/>
      <c r="C609" s="402"/>
      <c r="D609" s="402"/>
      <c r="E609" s="402"/>
      <c r="F609" s="402"/>
      <c r="G609" s="402"/>
      <c r="H609" s="402"/>
      <c r="I609" s="402"/>
      <c r="J609" s="402"/>
      <c r="K609" s="402"/>
      <c r="L609" s="402"/>
      <c r="M609" s="402"/>
      <c r="N609" s="402"/>
      <c r="O609" s="402"/>
      <c r="P609" s="402"/>
      <c r="Q609" s="402"/>
      <c r="R609" s="402"/>
      <c r="S609" s="402"/>
      <c r="T609" s="402"/>
      <c r="U609" s="402"/>
      <c r="V609" s="402"/>
      <c r="W609" s="402"/>
      <c r="X609" s="402"/>
      <c r="Y609" s="402"/>
    </row>
    <row r="610" spans="1:25" ht="12.75" customHeight="1">
      <c r="A610" s="402"/>
      <c r="B610" s="402"/>
      <c r="C610" s="402"/>
      <c r="D610" s="402"/>
      <c r="E610" s="402"/>
      <c r="F610" s="402"/>
      <c r="G610" s="402"/>
      <c r="H610" s="402"/>
      <c r="I610" s="402"/>
      <c r="J610" s="402"/>
      <c r="K610" s="402"/>
      <c r="L610" s="402"/>
      <c r="M610" s="402"/>
      <c r="N610" s="402"/>
      <c r="O610" s="402"/>
      <c r="P610" s="402"/>
      <c r="Q610" s="402"/>
      <c r="R610" s="402"/>
      <c r="S610" s="402"/>
      <c r="T610" s="402"/>
      <c r="U610" s="402"/>
      <c r="V610" s="402"/>
      <c r="W610" s="402"/>
      <c r="X610" s="402"/>
      <c r="Y610" s="402"/>
    </row>
    <row r="611" spans="1:25" ht="12.75" customHeight="1">
      <c r="A611" s="402"/>
      <c r="B611" s="402"/>
      <c r="C611" s="402"/>
      <c r="D611" s="402"/>
      <c r="E611" s="402"/>
      <c r="F611" s="402"/>
      <c r="G611" s="402"/>
      <c r="H611" s="402"/>
      <c r="I611" s="402"/>
      <c r="J611" s="402"/>
      <c r="K611" s="402"/>
      <c r="L611" s="402"/>
      <c r="M611" s="402"/>
      <c r="N611" s="402"/>
      <c r="O611" s="402"/>
      <c r="P611" s="402"/>
      <c r="Q611" s="402"/>
      <c r="R611" s="402"/>
      <c r="S611" s="402"/>
      <c r="T611" s="402"/>
      <c r="U611" s="402"/>
      <c r="V611" s="402"/>
      <c r="W611" s="402"/>
      <c r="X611" s="402"/>
      <c r="Y611" s="402"/>
    </row>
    <row r="612" spans="1:25" ht="12.75" customHeight="1">
      <c r="A612" s="402"/>
      <c r="B612" s="402"/>
      <c r="C612" s="402"/>
      <c r="D612" s="402"/>
      <c r="E612" s="402"/>
      <c r="F612" s="402"/>
      <c r="G612" s="402"/>
      <c r="H612" s="402"/>
      <c r="I612" s="402"/>
      <c r="J612" s="402"/>
      <c r="K612" s="402"/>
      <c r="L612" s="402"/>
      <c r="M612" s="402"/>
      <c r="N612" s="402"/>
      <c r="O612" s="402"/>
      <c r="P612" s="402"/>
      <c r="Q612" s="402"/>
      <c r="R612" s="402"/>
      <c r="S612" s="402"/>
      <c r="T612" s="402"/>
      <c r="U612" s="402"/>
      <c r="V612" s="402"/>
      <c r="W612" s="402"/>
      <c r="X612" s="402"/>
      <c r="Y612" s="402"/>
    </row>
    <row r="613" spans="1:25" ht="12.75" customHeight="1">
      <c r="A613" s="402"/>
      <c r="B613" s="402"/>
      <c r="C613" s="402"/>
      <c r="D613" s="402"/>
      <c r="E613" s="402"/>
      <c r="F613" s="402"/>
      <c r="G613" s="402"/>
      <c r="H613" s="402"/>
      <c r="I613" s="402"/>
      <c r="J613" s="402"/>
      <c r="K613" s="402"/>
      <c r="L613" s="402"/>
      <c r="M613" s="402"/>
      <c r="N613" s="402"/>
      <c r="O613" s="402"/>
      <c r="P613" s="402"/>
      <c r="Q613" s="402"/>
      <c r="R613" s="402"/>
      <c r="S613" s="402"/>
      <c r="T613" s="402"/>
      <c r="U613" s="402"/>
      <c r="V613" s="402"/>
      <c r="W613" s="402"/>
      <c r="X613" s="402"/>
      <c r="Y613" s="402"/>
    </row>
    <row r="614" spans="1:25" ht="12.75" customHeight="1">
      <c r="A614" s="402"/>
      <c r="B614" s="402"/>
      <c r="C614" s="402"/>
      <c r="D614" s="402"/>
      <c r="E614" s="402"/>
      <c r="F614" s="402"/>
      <c r="G614" s="402"/>
      <c r="H614" s="402"/>
      <c r="I614" s="402"/>
      <c r="J614" s="402"/>
      <c r="K614" s="402"/>
      <c r="L614" s="402"/>
      <c r="M614" s="402"/>
      <c r="N614" s="402"/>
      <c r="O614" s="402"/>
      <c r="P614" s="402"/>
      <c r="Q614" s="402"/>
      <c r="R614" s="402"/>
      <c r="S614" s="402"/>
      <c r="T614" s="402"/>
      <c r="U614" s="402"/>
      <c r="V614" s="402"/>
      <c r="W614" s="402"/>
      <c r="X614" s="402"/>
      <c r="Y614" s="402"/>
    </row>
    <row r="615" spans="1:25" ht="12.75" customHeight="1">
      <c r="A615" s="402"/>
      <c r="B615" s="402"/>
      <c r="C615" s="402"/>
      <c r="D615" s="402"/>
      <c r="E615" s="402"/>
      <c r="F615" s="402"/>
      <c r="G615" s="402"/>
      <c r="H615" s="402"/>
      <c r="I615" s="402"/>
      <c r="J615" s="402"/>
      <c r="K615" s="402"/>
      <c r="L615" s="402"/>
      <c r="M615" s="402"/>
      <c r="N615" s="402"/>
      <c r="O615" s="402"/>
      <c r="P615" s="402"/>
      <c r="Q615" s="402"/>
      <c r="R615" s="402"/>
      <c r="S615" s="402"/>
      <c r="T615" s="402"/>
      <c r="U615" s="402"/>
      <c r="V615" s="402"/>
      <c r="W615" s="402"/>
      <c r="X615" s="402"/>
      <c r="Y615" s="402"/>
    </row>
    <row r="616" spans="1:25" ht="12.75" customHeight="1">
      <c r="A616" s="402"/>
      <c r="B616" s="402"/>
      <c r="C616" s="402"/>
      <c r="D616" s="402"/>
      <c r="E616" s="402"/>
      <c r="F616" s="402"/>
      <c r="G616" s="402"/>
      <c r="H616" s="402"/>
      <c r="I616" s="402"/>
      <c r="J616" s="402"/>
      <c r="K616" s="402"/>
      <c r="L616" s="402"/>
      <c r="M616" s="402"/>
      <c r="N616" s="402"/>
      <c r="O616" s="402"/>
      <c r="P616" s="402"/>
      <c r="Q616" s="402"/>
      <c r="R616" s="402"/>
      <c r="S616" s="402"/>
      <c r="T616" s="402"/>
      <c r="U616" s="402"/>
      <c r="V616" s="402"/>
      <c r="W616" s="402"/>
      <c r="X616" s="402"/>
      <c r="Y616" s="402"/>
    </row>
    <row r="617" spans="1:25" ht="12.75" customHeight="1">
      <c r="A617" s="402"/>
      <c r="B617" s="402"/>
      <c r="C617" s="402"/>
      <c r="D617" s="402"/>
      <c r="E617" s="402"/>
      <c r="F617" s="402"/>
      <c r="G617" s="402"/>
      <c r="H617" s="402"/>
      <c r="I617" s="402"/>
      <c r="J617" s="402"/>
      <c r="K617" s="402"/>
      <c r="L617" s="402"/>
      <c r="M617" s="402"/>
      <c r="N617" s="402"/>
      <c r="O617" s="402"/>
      <c r="P617" s="402"/>
      <c r="Q617" s="402"/>
      <c r="R617" s="402"/>
      <c r="S617" s="402"/>
      <c r="T617" s="402"/>
      <c r="U617" s="402"/>
      <c r="V617" s="402"/>
      <c r="W617" s="402"/>
      <c r="X617" s="402"/>
      <c r="Y617" s="402"/>
    </row>
    <row r="618" spans="1:25" ht="12.75" customHeight="1">
      <c r="A618" s="402"/>
      <c r="B618" s="402"/>
      <c r="C618" s="402"/>
      <c r="D618" s="402"/>
      <c r="E618" s="402"/>
      <c r="F618" s="402"/>
      <c r="G618" s="402"/>
      <c r="H618" s="402"/>
      <c r="I618" s="402"/>
      <c r="J618" s="402"/>
      <c r="K618" s="402"/>
      <c r="L618" s="402"/>
      <c r="M618" s="402"/>
      <c r="N618" s="402"/>
      <c r="O618" s="402"/>
      <c r="P618" s="402"/>
      <c r="Q618" s="402"/>
      <c r="R618" s="402"/>
      <c r="S618" s="402"/>
      <c r="T618" s="402"/>
      <c r="U618" s="402"/>
      <c r="V618" s="402"/>
      <c r="W618" s="402"/>
      <c r="X618" s="402"/>
      <c r="Y618" s="402"/>
    </row>
    <row r="619" spans="1:25" ht="12.75" customHeight="1">
      <c r="A619" s="402"/>
      <c r="B619" s="402"/>
      <c r="C619" s="402"/>
      <c r="D619" s="402"/>
      <c r="E619" s="402"/>
      <c r="F619" s="402"/>
      <c r="G619" s="402"/>
      <c r="H619" s="402"/>
      <c r="I619" s="402"/>
      <c r="J619" s="402"/>
      <c r="K619" s="402"/>
      <c r="L619" s="402"/>
      <c r="M619" s="402"/>
      <c r="N619" s="402"/>
      <c r="O619" s="402"/>
      <c r="P619" s="402"/>
      <c r="Q619" s="402"/>
      <c r="R619" s="402"/>
      <c r="S619" s="402"/>
      <c r="T619" s="402"/>
      <c r="U619" s="402"/>
      <c r="V619" s="402"/>
      <c r="W619" s="402"/>
      <c r="X619" s="402"/>
      <c r="Y619" s="402"/>
    </row>
    <row r="620" spans="1:25" ht="12.75" customHeight="1">
      <c r="A620" s="402"/>
      <c r="B620" s="402"/>
      <c r="C620" s="402"/>
      <c r="D620" s="402"/>
      <c r="E620" s="402"/>
      <c r="F620" s="402"/>
      <c r="G620" s="402"/>
      <c r="H620" s="402"/>
      <c r="I620" s="402"/>
      <c r="J620" s="402"/>
      <c r="K620" s="402"/>
      <c r="L620" s="402"/>
      <c r="M620" s="402"/>
      <c r="N620" s="402"/>
      <c r="O620" s="402"/>
      <c r="P620" s="402"/>
      <c r="Q620" s="402"/>
      <c r="R620" s="402"/>
      <c r="S620" s="402"/>
      <c r="T620" s="402"/>
      <c r="U620" s="402"/>
      <c r="V620" s="402"/>
      <c r="W620" s="402"/>
      <c r="X620" s="402"/>
      <c r="Y620" s="402"/>
    </row>
    <row r="621" spans="1:25" ht="12.75" customHeight="1">
      <c r="A621" s="402"/>
      <c r="B621" s="402"/>
      <c r="C621" s="402"/>
      <c r="D621" s="402"/>
      <c r="E621" s="402"/>
      <c r="F621" s="402"/>
      <c r="G621" s="402"/>
      <c r="H621" s="402"/>
      <c r="I621" s="402"/>
      <c r="J621" s="402"/>
      <c r="K621" s="402"/>
      <c r="L621" s="402"/>
      <c r="M621" s="402"/>
      <c r="N621" s="402"/>
      <c r="O621" s="402"/>
      <c r="P621" s="402"/>
      <c r="Q621" s="402"/>
      <c r="R621" s="402"/>
      <c r="S621" s="402"/>
      <c r="T621" s="402"/>
      <c r="U621" s="402"/>
      <c r="V621" s="402"/>
      <c r="W621" s="402"/>
      <c r="X621" s="402"/>
      <c r="Y621" s="402"/>
    </row>
    <row r="622" spans="1:25" ht="12.75" customHeight="1">
      <c r="A622" s="402"/>
      <c r="B622" s="402"/>
      <c r="C622" s="402"/>
      <c r="D622" s="402"/>
      <c r="E622" s="402"/>
      <c r="F622" s="402"/>
      <c r="G622" s="402"/>
      <c r="H622" s="402"/>
      <c r="I622" s="402"/>
      <c r="J622" s="402"/>
      <c r="K622" s="402"/>
      <c r="L622" s="402"/>
      <c r="M622" s="402"/>
      <c r="N622" s="402"/>
      <c r="O622" s="402"/>
      <c r="P622" s="402"/>
      <c r="Q622" s="402"/>
      <c r="R622" s="402"/>
      <c r="S622" s="402"/>
      <c r="T622" s="402"/>
      <c r="U622" s="402"/>
      <c r="V622" s="402"/>
      <c r="W622" s="402"/>
      <c r="X622" s="402"/>
      <c r="Y622" s="402"/>
    </row>
    <row r="623" spans="1:25" ht="12.75" customHeight="1">
      <c r="A623" s="402"/>
      <c r="B623" s="402"/>
      <c r="C623" s="402"/>
      <c r="D623" s="402"/>
      <c r="E623" s="402"/>
      <c r="F623" s="402"/>
      <c r="G623" s="402"/>
      <c r="H623" s="402"/>
      <c r="I623" s="402"/>
      <c r="J623" s="402"/>
      <c r="K623" s="402"/>
      <c r="L623" s="402"/>
      <c r="M623" s="402"/>
      <c r="N623" s="402"/>
      <c r="O623" s="402"/>
      <c r="P623" s="402"/>
      <c r="Q623" s="402"/>
      <c r="R623" s="402"/>
      <c r="S623" s="402"/>
      <c r="T623" s="402"/>
      <c r="U623" s="402"/>
      <c r="V623" s="402"/>
      <c r="W623" s="402"/>
      <c r="X623" s="402"/>
      <c r="Y623" s="402"/>
    </row>
    <row r="624" spans="1:25" ht="12.75" customHeight="1">
      <c r="A624" s="402"/>
      <c r="B624" s="402"/>
      <c r="C624" s="402"/>
      <c r="D624" s="402"/>
      <c r="E624" s="402"/>
      <c r="F624" s="402"/>
      <c r="G624" s="402"/>
      <c r="H624" s="402"/>
      <c r="I624" s="402"/>
      <c r="J624" s="402"/>
      <c r="K624" s="402"/>
      <c r="L624" s="402"/>
      <c r="M624" s="402"/>
      <c r="N624" s="402"/>
      <c r="O624" s="402"/>
      <c r="P624" s="402"/>
      <c r="Q624" s="402"/>
      <c r="R624" s="402"/>
      <c r="S624" s="402"/>
      <c r="T624" s="402"/>
      <c r="U624" s="402"/>
      <c r="V624" s="402"/>
      <c r="W624" s="402"/>
      <c r="X624" s="402"/>
      <c r="Y624" s="402"/>
    </row>
    <row r="625" spans="1:25" ht="12.75" customHeight="1">
      <c r="A625" s="402"/>
      <c r="B625" s="402"/>
      <c r="C625" s="402"/>
      <c r="D625" s="402"/>
      <c r="E625" s="402"/>
      <c r="F625" s="402"/>
      <c r="G625" s="402"/>
      <c r="H625" s="402"/>
      <c r="I625" s="402"/>
      <c r="J625" s="402"/>
      <c r="K625" s="402"/>
      <c r="L625" s="402"/>
      <c r="M625" s="402"/>
      <c r="N625" s="402"/>
      <c r="O625" s="402"/>
      <c r="P625" s="402"/>
      <c r="Q625" s="402"/>
      <c r="R625" s="402"/>
      <c r="S625" s="402"/>
      <c r="T625" s="402"/>
      <c r="U625" s="402"/>
      <c r="V625" s="402"/>
      <c r="W625" s="402"/>
      <c r="X625" s="402"/>
      <c r="Y625" s="402"/>
    </row>
    <row r="626" spans="1:25" ht="12.75" customHeight="1">
      <c r="A626" s="402"/>
      <c r="B626" s="402"/>
      <c r="C626" s="402"/>
      <c r="D626" s="402"/>
      <c r="E626" s="402"/>
      <c r="F626" s="402"/>
      <c r="G626" s="402"/>
      <c r="H626" s="402"/>
      <c r="I626" s="402"/>
      <c r="J626" s="402"/>
      <c r="K626" s="402"/>
      <c r="L626" s="402"/>
      <c r="M626" s="402"/>
      <c r="N626" s="402"/>
      <c r="O626" s="402"/>
      <c r="P626" s="402"/>
      <c r="Q626" s="402"/>
      <c r="R626" s="402"/>
      <c r="S626" s="402"/>
      <c r="T626" s="402"/>
      <c r="U626" s="402"/>
      <c r="V626" s="402"/>
      <c r="W626" s="402"/>
      <c r="X626" s="402"/>
      <c r="Y626" s="402"/>
    </row>
    <row r="627" spans="1:25" ht="12.75" customHeight="1">
      <c r="A627" s="402"/>
      <c r="B627" s="402"/>
      <c r="C627" s="402"/>
      <c r="D627" s="402"/>
      <c r="E627" s="402"/>
      <c r="F627" s="402"/>
      <c r="G627" s="402"/>
      <c r="H627" s="402"/>
      <c r="I627" s="402"/>
      <c r="J627" s="402"/>
      <c r="K627" s="402"/>
      <c r="L627" s="402"/>
      <c r="M627" s="402"/>
      <c r="N627" s="402"/>
      <c r="O627" s="402"/>
      <c r="P627" s="402"/>
      <c r="Q627" s="402"/>
      <c r="R627" s="402"/>
      <c r="S627" s="402"/>
      <c r="T627" s="402"/>
      <c r="U627" s="402"/>
      <c r="V627" s="402"/>
      <c r="W627" s="402"/>
      <c r="X627" s="402"/>
      <c r="Y627" s="402"/>
    </row>
    <row r="628" spans="1:25" ht="12.75" customHeight="1">
      <c r="A628" s="402"/>
      <c r="B628" s="402"/>
      <c r="C628" s="402"/>
      <c r="D628" s="402"/>
      <c r="E628" s="402"/>
      <c r="F628" s="402"/>
      <c r="G628" s="402"/>
      <c r="H628" s="402"/>
      <c r="I628" s="402"/>
      <c r="J628" s="402"/>
      <c r="K628" s="402"/>
      <c r="L628" s="402"/>
      <c r="M628" s="402"/>
      <c r="N628" s="402"/>
      <c r="O628" s="402"/>
      <c r="P628" s="402"/>
      <c r="Q628" s="402"/>
      <c r="R628" s="402"/>
      <c r="S628" s="402"/>
      <c r="T628" s="402"/>
      <c r="U628" s="402"/>
      <c r="V628" s="402"/>
      <c r="W628" s="402"/>
      <c r="X628" s="402"/>
      <c r="Y628" s="402"/>
    </row>
    <row r="629" spans="1:25" ht="12.75" customHeight="1">
      <c r="A629" s="402"/>
      <c r="B629" s="402"/>
      <c r="C629" s="402"/>
      <c r="D629" s="402"/>
      <c r="E629" s="402"/>
      <c r="F629" s="402"/>
      <c r="G629" s="402"/>
      <c r="H629" s="402"/>
      <c r="I629" s="402"/>
      <c r="J629" s="402"/>
      <c r="K629" s="402"/>
      <c r="L629" s="402"/>
      <c r="M629" s="402"/>
      <c r="N629" s="402"/>
      <c r="O629" s="402"/>
      <c r="P629" s="402"/>
      <c r="Q629" s="402"/>
      <c r="R629" s="402"/>
      <c r="S629" s="402"/>
      <c r="T629" s="402"/>
      <c r="U629" s="402"/>
      <c r="V629" s="402"/>
      <c r="W629" s="402"/>
      <c r="X629" s="402"/>
      <c r="Y629" s="402"/>
    </row>
    <row r="630" spans="1:25" ht="12.75" customHeight="1">
      <c r="A630" s="402"/>
      <c r="B630" s="402"/>
      <c r="C630" s="402"/>
      <c r="D630" s="402"/>
      <c r="E630" s="402"/>
      <c r="F630" s="402"/>
      <c r="G630" s="402"/>
      <c r="H630" s="402"/>
      <c r="I630" s="402"/>
      <c r="J630" s="402"/>
      <c r="K630" s="402"/>
      <c r="L630" s="402"/>
      <c r="M630" s="402"/>
      <c r="N630" s="402"/>
      <c r="O630" s="402"/>
      <c r="P630" s="402"/>
      <c r="Q630" s="402"/>
      <c r="R630" s="402"/>
      <c r="S630" s="402"/>
      <c r="T630" s="402"/>
      <c r="U630" s="402"/>
      <c r="V630" s="402"/>
      <c r="W630" s="402"/>
      <c r="X630" s="402"/>
      <c r="Y630" s="402"/>
    </row>
    <row r="631" spans="1:25" ht="12.75" customHeight="1">
      <c r="A631" s="402"/>
      <c r="B631" s="402"/>
      <c r="C631" s="402"/>
      <c r="D631" s="402"/>
      <c r="E631" s="402"/>
      <c r="F631" s="402"/>
      <c r="G631" s="402"/>
      <c r="H631" s="402"/>
      <c r="I631" s="402"/>
      <c r="J631" s="402"/>
      <c r="K631" s="402"/>
      <c r="L631" s="402"/>
      <c r="M631" s="402"/>
      <c r="N631" s="402"/>
      <c r="O631" s="402"/>
      <c r="P631" s="402"/>
      <c r="Q631" s="402"/>
      <c r="R631" s="402"/>
      <c r="S631" s="402"/>
      <c r="T631" s="402"/>
      <c r="U631" s="402"/>
      <c r="V631" s="402"/>
      <c r="W631" s="402"/>
      <c r="X631" s="402"/>
      <c r="Y631" s="402"/>
    </row>
    <row r="632" spans="1:25" ht="12.75" customHeight="1">
      <c r="A632" s="402"/>
      <c r="B632" s="402"/>
      <c r="C632" s="402"/>
      <c r="D632" s="402"/>
      <c r="E632" s="402"/>
      <c r="F632" s="402"/>
      <c r="G632" s="402"/>
      <c r="H632" s="402"/>
      <c r="I632" s="402"/>
      <c r="J632" s="402"/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  <c r="Y632" s="402"/>
    </row>
    <row r="633" spans="1:25" ht="12.75" customHeight="1">
      <c r="A633" s="402"/>
      <c r="B633" s="402"/>
      <c r="C633" s="402"/>
      <c r="D633" s="402"/>
      <c r="E633" s="402"/>
      <c r="F633" s="402"/>
      <c r="G633" s="402"/>
      <c r="H633" s="402"/>
      <c r="I633" s="402"/>
      <c r="J633" s="402"/>
      <c r="K633" s="402"/>
      <c r="L633" s="402"/>
      <c r="M633" s="402"/>
      <c r="N633" s="402"/>
      <c r="O633" s="402"/>
      <c r="P633" s="402"/>
      <c r="Q633" s="402"/>
      <c r="R633" s="402"/>
      <c r="S633" s="402"/>
      <c r="T633" s="402"/>
      <c r="U633" s="402"/>
      <c r="V633" s="402"/>
      <c r="W633" s="402"/>
      <c r="X633" s="402"/>
      <c r="Y633" s="402"/>
    </row>
    <row r="634" spans="1:25" ht="12.75" customHeight="1">
      <c r="A634" s="402"/>
      <c r="B634" s="402"/>
      <c r="C634" s="402"/>
      <c r="D634" s="402"/>
      <c r="E634" s="402"/>
      <c r="F634" s="402"/>
      <c r="G634" s="402"/>
      <c r="H634" s="402"/>
      <c r="I634" s="402"/>
      <c r="J634" s="402"/>
      <c r="K634" s="402"/>
      <c r="L634" s="402"/>
      <c r="M634" s="402"/>
      <c r="N634" s="402"/>
      <c r="O634" s="402"/>
      <c r="P634" s="402"/>
      <c r="Q634" s="402"/>
      <c r="R634" s="402"/>
      <c r="S634" s="402"/>
      <c r="T634" s="402"/>
      <c r="U634" s="402"/>
      <c r="V634" s="402"/>
      <c r="W634" s="402"/>
      <c r="X634" s="402"/>
      <c r="Y634" s="402"/>
    </row>
    <row r="635" spans="1:25" ht="12.75" customHeight="1">
      <c r="A635" s="402"/>
      <c r="B635" s="402"/>
      <c r="C635" s="402"/>
      <c r="D635" s="402"/>
      <c r="E635" s="402"/>
      <c r="F635" s="402"/>
      <c r="G635" s="402"/>
      <c r="H635" s="402"/>
      <c r="I635" s="402"/>
      <c r="J635" s="402"/>
      <c r="K635" s="402"/>
      <c r="L635" s="402"/>
      <c r="M635" s="402"/>
      <c r="N635" s="402"/>
      <c r="O635" s="402"/>
      <c r="P635" s="402"/>
      <c r="Q635" s="402"/>
      <c r="R635" s="402"/>
      <c r="S635" s="402"/>
      <c r="T635" s="402"/>
      <c r="U635" s="402"/>
      <c r="V635" s="402"/>
      <c r="W635" s="402"/>
      <c r="X635" s="402"/>
      <c r="Y635" s="402"/>
    </row>
    <row r="636" spans="1:25" ht="12.75" customHeight="1">
      <c r="A636" s="402"/>
      <c r="B636" s="402"/>
      <c r="C636" s="402"/>
      <c r="D636" s="402"/>
      <c r="E636" s="402"/>
      <c r="F636" s="402"/>
      <c r="G636" s="402"/>
      <c r="H636" s="402"/>
      <c r="I636" s="402"/>
      <c r="J636" s="402"/>
      <c r="K636" s="402"/>
      <c r="L636" s="402"/>
      <c r="M636" s="402"/>
      <c r="N636" s="402"/>
      <c r="O636" s="402"/>
      <c r="P636" s="402"/>
      <c r="Q636" s="402"/>
      <c r="R636" s="402"/>
      <c r="S636" s="402"/>
      <c r="T636" s="402"/>
      <c r="U636" s="402"/>
      <c r="V636" s="402"/>
      <c r="W636" s="402"/>
      <c r="X636" s="402"/>
      <c r="Y636" s="402"/>
    </row>
    <row r="637" spans="1:25" ht="12.75" customHeight="1">
      <c r="A637" s="402"/>
      <c r="B637" s="402"/>
      <c r="C637" s="402"/>
      <c r="D637" s="402"/>
      <c r="E637" s="402"/>
      <c r="F637" s="402"/>
      <c r="G637" s="402"/>
      <c r="H637" s="402"/>
      <c r="I637" s="402"/>
      <c r="J637" s="402"/>
      <c r="K637" s="402"/>
      <c r="L637" s="402"/>
      <c r="M637" s="402"/>
      <c r="N637" s="402"/>
      <c r="O637" s="402"/>
      <c r="P637" s="402"/>
      <c r="Q637" s="402"/>
      <c r="R637" s="402"/>
      <c r="S637" s="402"/>
      <c r="T637" s="402"/>
      <c r="U637" s="402"/>
      <c r="V637" s="402"/>
      <c r="W637" s="402"/>
      <c r="X637" s="402"/>
      <c r="Y637" s="402"/>
    </row>
    <row r="638" spans="1:25" ht="12.75" customHeight="1">
      <c r="A638" s="402"/>
      <c r="B638" s="402"/>
      <c r="C638" s="402"/>
      <c r="D638" s="402"/>
      <c r="E638" s="402"/>
      <c r="F638" s="402"/>
      <c r="G638" s="402"/>
      <c r="H638" s="402"/>
      <c r="I638" s="402"/>
      <c r="J638" s="402"/>
      <c r="K638" s="402"/>
      <c r="L638" s="402"/>
      <c r="M638" s="402"/>
      <c r="N638" s="402"/>
      <c r="O638" s="402"/>
      <c r="P638" s="402"/>
      <c r="Q638" s="402"/>
      <c r="R638" s="402"/>
      <c r="S638" s="402"/>
      <c r="T638" s="402"/>
      <c r="U638" s="402"/>
      <c r="V638" s="402"/>
      <c r="W638" s="402"/>
      <c r="X638" s="402"/>
      <c r="Y638" s="402"/>
    </row>
    <row r="639" spans="1:25" ht="12.75" customHeight="1">
      <c r="A639" s="402"/>
      <c r="B639" s="402"/>
      <c r="C639" s="402"/>
      <c r="D639" s="402"/>
      <c r="E639" s="402"/>
      <c r="F639" s="402"/>
      <c r="G639" s="402"/>
      <c r="H639" s="402"/>
      <c r="I639" s="402"/>
      <c r="J639" s="402"/>
      <c r="K639" s="402"/>
      <c r="L639" s="402"/>
      <c r="M639" s="402"/>
      <c r="N639" s="402"/>
      <c r="O639" s="402"/>
      <c r="P639" s="402"/>
      <c r="Q639" s="402"/>
      <c r="R639" s="402"/>
      <c r="S639" s="402"/>
      <c r="T639" s="402"/>
      <c r="U639" s="402"/>
      <c r="V639" s="402"/>
      <c r="W639" s="402"/>
      <c r="X639" s="402"/>
      <c r="Y639" s="402"/>
    </row>
    <row r="640" spans="1:25" ht="12.75" customHeight="1">
      <c r="A640" s="402"/>
      <c r="B640" s="402"/>
      <c r="C640" s="402"/>
      <c r="D640" s="402"/>
      <c r="E640" s="402"/>
      <c r="F640" s="402"/>
      <c r="G640" s="402"/>
      <c r="H640" s="402"/>
      <c r="I640" s="402"/>
      <c r="J640" s="402"/>
      <c r="K640" s="402"/>
      <c r="L640" s="402"/>
      <c r="M640" s="402"/>
      <c r="N640" s="402"/>
      <c r="O640" s="402"/>
      <c r="P640" s="402"/>
      <c r="Q640" s="402"/>
      <c r="R640" s="402"/>
      <c r="S640" s="402"/>
      <c r="T640" s="402"/>
      <c r="U640" s="402"/>
      <c r="V640" s="402"/>
      <c r="W640" s="402"/>
      <c r="X640" s="402"/>
      <c r="Y640" s="402"/>
    </row>
    <row r="641" spans="1:25" ht="12.75" customHeight="1">
      <c r="A641" s="402"/>
      <c r="B641" s="402"/>
      <c r="C641" s="402"/>
      <c r="D641" s="402"/>
      <c r="E641" s="402"/>
      <c r="F641" s="402"/>
      <c r="G641" s="402"/>
      <c r="H641" s="402"/>
      <c r="I641" s="402"/>
      <c r="J641" s="402"/>
      <c r="K641" s="402"/>
      <c r="L641" s="402"/>
      <c r="M641" s="402"/>
      <c r="N641" s="402"/>
      <c r="O641" s="402"/>
      <c r="P641" s="402"/>
      <c r="Q641" s="402"/>
      <c r="R641" s="402"/>
      <c r="S641" s="402"/>
      <c r="T641" s="402"/>
      <c r="U641" s="402"/>
      <c r="V641" s="402"/>
      <c r="W641" s="402"/>
      <c r="X641" s="402"/>
      <c r="Y641" s="402"/>
    </row>
    <row r="642" spans="1:25" ht="12.75" customHeight="1">
      <c r="A642" s="402"/>
      <c r="B642" s="402"/>
      <c r="C642" s="402"/>
      <c r="D642" s="402"/>
      <c r="E642" s="402"/>
      <c r="F642" s="402"/>
      <c r="G642" s="402"/>
      <c r="H642" s="402"/>
      <c r="I642" s="402"/>
      <c r="J642" s="402"/>
      <c r="K642" s="402"/>
      <c r="L642" s="402"/>
      <c r="M642" s="402"/>
      <c r="N642" s="402"/>
      <c r="O642" s="402"/>
      <c r="P642" s="402"/>
      <c r="Q642" s="402"/>
      <c r="R642" s="402"/>
      <c r="S642" s="402"/>
      <c r="T642" s="402"/>
      <c r="U642" s="402"/>
      <c r="V642" s="402"/>
      <c r="W642" s="402"/>
      <c r="X642" s="402"/>
      <c r="Y642" s="402"/>
    </row>
    <row r="643" spans="1:25" ht="12.75" customHeight="1">
      <c r="A643" s="402"/>
      <c r="B643" s="402"/>
      <c r="C643" s="402"/>
      <c r="D643" s="402"/>
      <c r="E643" s="402"/>
      <c r="F643" s="402"/>
      <c r="G643" s="402"/>
      <c r="H643" s="402"/>
      <c r="I643" s="402"/>
      <c r="J643" s="402"/>
      <c r="K643" s="402"/>
      <c r="L643" s="402"/>
      <c r="M643" s="402"/>
      <c r="N643" s="402"/>
      <c r="O643" s="402"/>
      <c r="P643" s="402"/>
      <c r="Q643" s="402"/>
      <c r="R643" s="402"/>
      <c r="S643" s="402"/>
      <c r="T643" s="402"/>
      <c r="U643" s="402"/>
      <c r="V643" s="402"/>
      <c r="W643" s="402"/>
      <c r="X643" s="402"/>
      <c r="Y643" s="402"/>
    </row>
    <row r="644" spans="1:25" ht="12.75" customHeight="1">
      <c r="A644" s="402"/>
      <c r="B644" s="402"/>
      <c r="C644" s="402"/>
      <c r="D644" s="402"/>
      <c r="E644" s="402"/>
      <c r="F644" s="402"/>
      <c r="G644" s="402"/>
      <c r="H644" s="402"/>
      <c r="I644" s="402"/>
      <c r="J644" s="402"/>
      <c r="K644" s="402"/>
      <c r="L644" s="402"/>
      <c r="M644" s="402"/>
      <c r="N644" s="402"/>
      <c r="O644" s="402"/>
      <c r="P644" s="402"/>
      <c r="Q644" s="402"/>
      <c r="R644" s="402"/>
      <c r="S644" s="402"/>
      <c r="T644" s="402"/>
      <c r="U644" s="402"/>
      <c r="V644" s="402"/>
      <c r="W644" s="402"/>
      <c r="X644" s="402"/>
      <c r="Y644" s="402"/>
    </row>
    <row r="645" spans="1:25" ht="12.75" customHeight="1">
      <c r="A645" s="402"/>
      <c r="B645" s="402"/>
      <c r="C645" s="402"/>
      <c r="D645" s="402"/>
      <c r="E645" s="402"/>
      <c r="F645" s="402"/>
      <c r="G645" s="402"/>
      <c r="H645" s="402"/>
      <c r="I645" s="402"/>
      <c r="J645" s="402"/>
      <c r="K645" s="402"/>
      <c r="L645" s="402"/>
      <c r="M645" s="402"/>
      <c r="N645" s="402"/>
      <c r="O645" s="402"/>
      <c r="P645" s="402"/>
      <c r="Q645" s="402"/>
      <c r="R645" s="402"/>
      <c r="S645" s="402"/>
      <c r="T645" s="402"/>
      <c r="U645" s="402"/>
      <c r="V645" s="402"/>
      <c r="W645" s="402"/>
      <c r="X645" s="402"/>
      <c r="Y645" s="402"/>
    </row>
    <row r="646" spans="1:25" ht="12.75" customHeight="1">
      <c r="A646" s="402"/>
      <c r="B646" s="402"/>
      <c r="C646" s="402"/>
      <c r="D646" s="402"/>
      <c r="E646" s="402"/>
      <c r="F646" s="402"/>
      <c r="G646" s="402"/>
      <c r="H646" s="402"/>
      <c r="I646" s="402"/>
      <c r="J646" s="402"/>
      <c r="K646" s="402"/>
      <c r="L646" s="402"/>
      <c r="M646" s="402"/>
      <c r="N646" s="402"/>
      <c r="O646" s="402"/>
      <c r="P646" s="402"/>
      <c r="Q646" s="402"/>
      <c r="R646" s="402"/>
      <c r="S646" s="402"/>
      <c r="T646" s="402"/>
      <c r="U646" s="402"/>
      <c r="V646" s="402"/>
      <c r="W646" s="402"/>
      <c r="X646" s="402"/>
      <c r="Y646" s="402"/>
    </row>
    <row r="647" spans="1:25" ht="12.75" customHeight="1">
      <c r="A647" s="402"/>
      <c r="B647" s="402"/>
      <c r="C647" s="402"/>
      <c r="D647" s="402"/>
      <c r="E647" s="402"/>
      <c r="F647" s="402"/>
      <c r="G647" s="402"/>
      <c r="H647" s="402"/>
      <c r="I647" s="402"/>
      <c r="J647" s="402"/>
      <c r="K647" s="402"/>
      <c r="L647" s="402"/>
      <c r="M647" s="402"/>
      <c r="N647" s="402"/>
      <c r="O647" s="402"/>
      <c r="P647" s="402"/>
      <c r="Q647" s="402"/>
      <c r="R647" s="402"/>
      <c r="S647" s="402"/>
      <c r="T647" s="402"/>
      <c r="U647" s="402"/>
      <c r="V647" s="402"/>
      <c r="W647" s="402"/>
      <c r="X647" s="402"/>
      <c r="Y647" s="402"/>
    </row>
    <row r="648" spans="1:25" ht="12.75" customHeight="1">
      <c r="A648" s="402"/>
      <c r="B648" s="402"/>
      <c r="C648" s="402"/>
      <c r="D648" s="402"/>
      <c r="E648" s="402"/>
      <c r="F648" s="402"/>
      <c r="G648" s="402"/>
      <c r="H648" s="402"/>
      <c r="I648" s="402"/>
      <c r="J648" s="402"/>
      <c r="K648" s="402"/>
      <c r="L648" s="402"/>
      <c r="M648" s="402"/>
      <c r="N648" s="402"/>
      <c r="O648" s="402"/>
      <c r="P648" s="402"/>
      <c r="Q648" s="402"/>
      <c r="R648" s="402"/>
      <c r="S648" s="402"/>
      <c r="T648" s="402"/>
      <c r="U648" s="402"/>
      <c r="V648" s="402"/>
      <c r="W648" s="402"/>
      <c r="X648" s="402"/>
      <c r="Y648" s="402"/>
    </row>
    <row r="649" spans="1:25" ht="12.75" customHeight="1">
      <c r="A649" s="402"/>
      <c r="B649" s="402"/>
      <c r="C649" s="402"/>
      <c r="D649" s="402"/>
      <c r="E649" s="402"/>
      <c r="F649" s="402"/>
      <c r="G649" s="402"/>
      <c r="H649" s="402"/>
      <c r="I649" s="402"/>
      <c r="J649" s="402"/>
      <c r="K649" s="402"/>
      <c r="L649" s="402"/>
      <c r="M649" s="402"/>
      <c r="N649" s="402"/>
      <c r="O649" s="402"/>
      <c r="P649" s="402"/>
      <c r="Q649" s="402"/>
      <c r="R649" s="402"/>
      <c r="S649" s="402"/>
      <c r="T649" s="402"/>
      <c r="U649" s="402"/>
      <c r="V649" s="402"/>
      <c r="W649" s="402"/>
      <c r="X649" s="402"/>
      <c r="Y649" s="402"/>
    </row>
    <row r="650" spans="1:25" ht="12.75" customHeight="1">
      <c r="A650" s="402"/>
      <c r="B650" s="402"/>
      <c r="C650" s="402"/>
      <c r="D650" s="402"/>
      <c r="E650" s="402"/>
      <c r="F650" s="402"/>
      <c r="G650" s="402"/>
      <c r="H650" s="402"/>
      <c r="I650" s="402"/>
      <c r="J650" s="402"/>
      <c r="K650" s="402"/>
      <c r="L650" s="402"/>
      <c r="M650" s="402"/>
      <c r="N650" s="402"/>
      <c r="O650" s="402"/>
      <c r="P650" s="402"/>
      <c r="Q650" s="402"/>
      <c r="R650" s="402"/>
      <c r="S650" s="402"/>
      <c r="T650" s="402"/>
      <c r="U650" s="402"/>
      <c r="V650" s="402"/>
      <c r="W650" s="402"/>
      <c r="X650" s="402"/>
      <c r="Y650" s="402"/>
    </row>
    <row r="651" spans="1:25" ht="12.75" customHeight="1">
      <c r="A651" s="402"/>
      <c r="B651" s="402"/>
      <c r="C651" s="402"/>
      <c r="D651" s="402"/>
      <c r="E651" s="402"/>
      <c r="F651" s="402"/>
      <c r="G651" s="402"/>
      <c r="H651" s="402"/>
      <c r="I651" s="402"/>
      <c r="J651" s="402"/>
      <c r="K651" s="402"/>
      <c r="L651" s="402"/>
      <c r="M651" s="402"/>
      <c r="N651" s="402"/>
      <c r="O651" s="402"/>
      <c r="P651" s="402"/>
      <c r="Q651" s="402"/>
      <c r="R651" s="402"/>
      <c r="S651" s="402"/>
      <c r="T651" s="402"/>
      <c r="U651" s="402"/>
      <c r="V651" s="402"/>
      <c r="W651" s="402"/>
      <c r="X651" s="402"/>
      <c r="Y651" s="402"/>
    </row>
    <row r="652" spans="1:25" ht="12.75" customHeight="1">
      <c r="A652" s="402"/>
      <c r="B652" s="402"/>
      <c r="C652" s="402"/>
      <c r="D652" s="402"/>
      <c r="E652" s="402"/>
      <c r="F652" s="402"/>
      <c r="G652" s="402"/>
      <c r="H652" s="402"/>
      <c r="I652" s="402"/>
      <c r="J652" s="402"/>
      <c r="K652" s="402"/>
      <c r="L652" s="402"/>
      <c r="M652" s="402"/>
      <c r="N652" s="402"/>
      <c r="O652" s="402"/>
      <c r="P652" s="402"/>
      <c r="Q652" s="402"/>
      <c r="R652" s="402"/>
      <c r="S652" s="402"/>
      <c r="T652" s="402"/>
      <c r="U652" s="402"/>
      <c r="V652" s="402"/>
      <c r="W652" s="402"/>
      <c r="X652" s="402"/>
      <c r="Y652" s="402"/>
    </row>
    <row r="653" spans="1:25" ht="12.75" customHeight="1">
      <c r="A653" s="402"/>
      <c r="B653" s="402"/>
      <c r="C653" s="402"/>
      <c r="D653" s="402"/>
      <c r="E653" s="402"/>
      <c r="F653" s="402"/>
      <c r="G653" s="402"/>
      <c r="H653" s="402"/>
      <c r="I653" s="402"/>
      <c r="J653" s="402"/>
      <c r="K653" s="402"/>
      <c r="L653" s="402"/>
      <c r="M653" s="402"/>
      <c r="N653" s="402"/>
      <c r="O653" s="402"/>
      <c r="P653" s="402"/>
      <c r="Q653" s="402"/>
      <c r="R653" s="402"/>
      <c r="S653" s="402"/>
      <c r="T653" s="402"/>
      <c r="U653" s="402"/>
      <c r="V653" s="402"/>
      <c r="W653" s="402"/>
      <c r="X653" s="402"/>
      <c r="Y653" s="402"/>
    </row>
    <row r="654" spans="1:25" ht="12.75" customHeight="1">
      <c r="A654" s="402"/>
      <c r="B654" s="402"/>
      <c r="C654" s="402"/>
      <c r="D654" s="402"/>
      <c r="E654" s="402"/>
      <c r="F654" s="402"/>
      <c r="G654" s="402"/>
      <c r="H654" s="402"/>
      <c r="I654" s="402"/>
      <c r="J654" s="402"/>
      <c r="K654" s="402"/>
      <c r="L654" s="402"/>
      <c r="M654" s="402"/>
      <c r="N654" s="402"/>
      <c r="O654" s="402"/>
      <c r="P654" s="402"/>
      <c r="Q654" s="402"/>
      <c r="R654" s="402"/>
      <c r="S654" s="402"/>
      <c r="T654" s="402"/>
      <c r="U654" s="402"/>
      <c r="V654" s="402"/>
      <c r="W654" s="402"/>
      <c r="X654" s="402"/>
      <c r="Y654" s="402"/>
    </row>
    <row r="655" spans="1:25" ht="12.75" customHeight="1">
      <c r="A655" s="402"/>
      <c r="B655" s="402"/>
      <c r="C655" s="402"/>
      <c r="D655" s="402"/>
      <c r="E655" s="402"/>
      <c r="F655" s="402"/>
      <c r="G655" s="402"/>
      <c r="H655" s="402"/>
      <c r="I655" s="402"/>
      <c r="J655" s="402"/>
      <c r="K655" s="402"/>
      <c r="L655" s="402"/>
      <c r="M655" s="402"/>
      <c r="N655" s="402"/>
      <c r="O655" s="402"/>
      <c r="P655" s="402"/>
      <c r="Q655" s="402"/>
      <c r="R655" s="402"/>
      <c r="S655" s="402"/>
      <c r="T655" s="402"/>
      <c r="U655" s="402"/>
      <c r="V655" s="402"/>
      <c r="W655" s="402"/>
      <c r="X655" s="402"/>
      <c r="Y655" s="402"/>
    </row>
    <row r="656" spans="1:25" ht="12.75" customHeight="1">
      <c r="A656" s="402"/>
      <c r="B656" s="402"/>
      <c r="C656" s="402"/>
      <c r="D656" s="402"/>
      <c r="E656" s="402"/>
      <c r="F656" s="402"/>
      <c r="G656" s="402"/>
      <c r="H656" s="402"/>
      <c r="I656" s="402"/>
      <c r="J656" s="402"/>
      <c r="K656" s="402"/>
      <c r="L656" s="402"/>
      <c r="M656" s="402"/>
      <c r="N656" s="402"/>
      <c r="O656" s="402"/>
      <c r="P656" s="402"/>
      <c r="Q656" s="402"/>
      <c r="R656" s="402"/>
      <c r="S656" s="402"/>
      <c r="T656" s="402"/>
      <c r="U656" s="402"/>
      <c r="V656" s="402"/>
      <c r="W656" s="402"/>
      <c r="X656" s="402"/>
      <c r="Y656" s="402"/>
    </row>
    <row r="657" spans="1:25" ht="12.75" customHeight="1">
      <c r="A657" s="402"/>
      <c r="B657" s="402"/>
      <c r="C657" s="402"/>
      <c r="D657" s="402"/>
      <c r="E657" s="402"/>
      <c r="F657" s="402"/>
      <c r="G657" s="402"/>
      <c r="H657" s="402"/>
      <c r="I657" s="402"/>
      <c r="J657" s="402"/>
      <c r="K657" s="402"/>
      <c r="L657" s="402"/>
      <c r="M657" s="402"/>
      <c r="N657" s="402"/>
      <c r="O657" s="402"/>
      <c r="P657" s="402"/>
      <c r="Q657" s="402"/>
      <c r="R657" s="402"/>
      <c r="S657" s="402"/>
      <c r="T657" s="402"/>
      <c r="U657" s="402"/>
      <c r="V657" s="402"/>
      <c r="W657" s="402"/>
      <c r="X657" s="402"/>
      <c r="Y657" s="402"/>
    </row>
    <row r="658" spans="1:25" ht="12.75" customHeight="1">
      <c r="A658" s="402"/>
      <c r="B658" s="402"/>
      <c r="C658" s="402"/>
      <c r="D658" s="402"/>
      <c r="E658" s="402"/>
      <c r="F658" s="402"/>
      <c r="G658" s="402"/>
      <c r="H658" s="402"/>
      <c r="I658" s="402"/>
      <c r="J658" s="402"/>
      <c r="K658" s="402"/>
      <c r="L658" s="402"/>
      <c r="M658" s="402"/>
      <c r="N658" s="402"/>
      <c r="O658" s="402"/>
      <c r="P658" s="402"/>
      <c r="Q658" s="402"/>
      <c r="R658" s="402"/>
      <c r="S658" s="402"/>
      <c r="T658" s="402"/>
      <c r="U658" s="402"/>
      <c r="V658" s="402"/>
      <c r="W658" s="402"/>
      <c r="X658" s="402"/>
      <c r="Y658" s="402"/>
    </row>
    <row r="659" spans="1:25" ht="12.75" customHeight="1">
      <c r="A659" s="402"/>
      <c r="B659" s="402"/>
      <c r="C659" s="402"/>
      <c r="D659" s="402"/>
      <c r="E659" s="402"/>
      <c r="F659" s="402"/>
      <c r="G659" s="402"/>
      <c r="H659" s="402"/>
      <c r="I659" s="402"/>
      <c r="J659" s="402"/>
      <c r="K659" s="402"/>
      <c r="L659" s="402"/>
      <c r="M659" s="402"/>
      <c r="N659" s="402"/>
      <c r="O659" s="402"/>
      <c r="P659" s="402"/>
      <c r="Q659" s="402"/>
      <c r="R659" s="402"/>
      <c r="S659" s="402"/>
      <c r="T659" s="402"/>
      <c r="U659" s="402"/>
      <c r="V659" s="402"/>
      <c r="W659" s="402"/>
      <c r="X659" s="402"/>
      <c r="Y659" s="402"/>
    </row>
    <row r="660" spans="1:25" ht="12.75" customHeight="1">
      <c r="A660" s="402"/>
      <c r="B660" s="402"/>
      <c r="C660" s="402"/>
      <c r="D660" s="402"/>
      <c r="E660" s="402"/>
      <c r="F660" s="402"/>
      <c r="G660" s="402"/>
      <c r="H660" s="402"/>
      <c r="I660" s="402"/>
      <c r="J660" s="402"/>
      <c r="K660" s="402"/>
      <c r="L660" s="402"/>
      <c r="M660" s="402"/>
      <c r="N660" s="402"/>
      <c r="O660" s="402"/>
      <c r="P660" s="402"/>
      <c r="Q660" s="402"/>
      <c r="R660" s="402"/>
      <c r="S660" s="402"/>
      <c r="T660" s="402"/>
      <c r="U660" s="402"/>
      <c r="V660" s="402"/>
      <c r="W660" s="402"/>
      <c r="X660" s="402"/>
      <c r="Y660" s="402"/>
    </row>
    <row r="661" spans="1:25" ht="12.75" customHeight="1">
      <c r="A661" s="402"/>
      <c r="B661" s="402"/>
      <c r="C661" s="402"/>
      <c r="D661" s="402"/>
      <c r="E661" s="402"/>
      <c r="F661" s="402"/>
      <c r="G661" s="402"/>
      <c r="H661" s="402"/>
      <c r="I661" s="402"/>
      <c r="J661" s="402"/>
      <c r="K661" s="402"/>
      <c r="L661" s="402"/>
      <c r="M661" s="402"/>
      <c r="N661" s="402"/>
      <c r="O661" s="402"/>
      <c r="P661" s="402"/>
      <c r="Q661" s="402"/>
      <c r="R661" s="402"/>
      <c r="S661" s="402"/>
      <c r="T661" s="402"/>
      <c r="U661" s="402"/>
      <c r="V661" s="402"/>
      <c r="W661" s="402"/>
      <c r="X661" s="402"/>
      <c r="Y661" s="402"/>
    </row>
    <row r="662" spans="1:25" ht="12.75" customHeight="1">
      <c r="A662" s="402"/>
      <c r="B662" s="402"/>
      <c r="C662" s="402"/>
      <c r="D662" s="402"/>
      <c r="E662" s="402"/>
      <c r="F662" s="402"/>
      <c r="G662" s="402"/>
      <c r="H662" s="402"/>
      <c r="I662" s="402"/>
      <c r="J662" s="402"/>
      <c r="K662" s="402"/>
      <c r="L662" s="402"/>
      <c r="M662" s="402"/>
      <c r="N662" s="402"/>
      <c r="O662" s="402"/>
      <c r="P662" s="402"/>
      <c r="Q662" s="402"/>
      <c r="R662" s="402"/>
      <c r="S662" s="402"/>
      <c r="T662" s="402"/>
      <c r="U662" s="402"/>
      <c r="V662" s="402"/>
      <c r="W662" s="402"/>
      <c r="X662" s="402"/>
      <c r="Y662" s="402"/>
    </row>
    <row r="663" spans="1:25" ht="12.75" customHeight="1">
      <c r="A663" s="402"/>
      <c r="B663" s="402"/>
      <c r="C663" s="402"/>
      <c r="D663" s="402"/>
      <c r="E663" s="402"/>
      <c r="F663" s="402"/>
      <c r="G663" s="402"/>
      <c r="H663" s="402"/>
      <c r="I663" s="402"/>
      <c r="J663" s="402"/>
      <c r="K663" s="402"/>
      <c r="L663" s="402"/>
      <c r="M663" s="402"/>
      <c r="N663" s="402"/>
      <c r="O663" s="402"/>
      <c r="P663" s="402"/>
      <c r="Q663" s="402"/>
      <c r="R663" s="402"/>
      <c r="S663" s="402"/>
      <c r="T663" s="402"/>
      <c r="U663" s="402"/>
      <c r="V663" s="402"/>
      <c r="W663" s="402"/>
      <c r="X663" s="402"/>
      <c r="Y663" s="402"/>
    </row>
    <row r="664" spans="1:25" ht="12.75" customHeight="1">
      <c r="A664" s="402"/>
      <c r="B664" s="402"/>
      <c r="C664" s="402"/>
      <c r="D664" s="402"/>
      <c r="E664" s="402"/>
      <c r="F664" s="402"/>
      <c r="G664" s="402"/>
      <c r="H664" s="402"/>
      <c r="I664" s="402"/>
      <c r="J664" s="402"/>
      <c r="K664" s="402"/>
      <c r="L664" s="402"/>
      <c r="M664" s="402"/>
      <c r="N664" s="402"/>
      <c r="O664" s="402"/>
      <c r="P664" s="402"/>
      <c r="Q664" s="402"/>
      <c r="R664" s="402"/>
      <c r="S664" s="402"/>
      <c r="T664" s="402"/>
      <c r="U664" s="402"/>
      <c r="V664" s="402"/>
      <c r="W664" s="402"/>
      <c r="X664" s="402"/>
      <c r="Y664" s="402"/>
    </row>
    <row r="665" spans="1:25" ht="12.75" customHeight="1">
      <c r="A665" s="402"/>
      <c r="B665" s="402"/>
      <c r="C665" s="402"/>
      <c r="D665" s="402"/>
      <c r="E665" s="402"/>
      <c r="F665" s="402"/>
      <c r="G665" s="402"/>
      <c r="H665" s="402"/>
      <c r="I665" s="402"/>
      <c r="J665" s="402"/>
      <c r="K665" s="402"/>
      <c r="L665" s="402"/>
      <c r="M665" s="402"/>
      <c r="N665" s="402"/>
      <c r="O665" s="402"/>
      <c r="P665" s="402"/>
      <c r="Q665" s="402"/>
      <c r="R665" s="402"/>
      <c r="S665" s="402"/>
      <c r="T665" s="402"/>
      <c r="U665" s="402"/>
      <c r="V665" s="402"/>
      <c r="W665" s="402"/>
      <c r="X665" s="402"/>
      <c r="Y665" s="402"/>
    </row>
    <row r="666" spans="1:25" ht="12.75" customHeight="1">
      <c r="A666" s="402"/>
      <c r="B666" s="402"/>
      <c r="C666" s="402"/>
      <c r="D666" s="402"/>
      <c r="E666" s="402"/>
      <c r="F666" s="402"/>
      <c r="G666" s="402"/>
      <c r="H666" s="402"/>
      <c r="I666" s="402"/>
      <c r="J666" s="402"/>
      <c r="K666" s="402"/>
      <c r="L666" s="402"/>
      <c r="M666" s="402"/>
      <c r="N666" s="402"/>
      <c r="O666" s="402"/>
      <c r="P666" s="402"/>
      <c r="Q666" s="402"/>
      <c r="R666" s="402"/>
      <c r="S666" s="402"/>
      <c r="T666" s="402"/>
      <c r="U666" s="402"/>
      <c r="V666" s="402"/>
      <c r="W666" s="402"/>
      <c r="X666" s="402"/>
      <c r="Y666" s="402"/>
    </row>
    <row r="667" spans="1:25" ht="12.75" customHeight="1">
      <c r="A667" s="402"/>
      <c r="B667" s="402"/>
      <c r="C667" s="402"/>
      <c r="D667" s="402"/>
      <c r="E667" s="402"/>
      <c r="F667" s="402"/>
      <c r="G667" s="402"/>
      <c r="H667" s="402"/>
      <c r="I667" s="402"/>
      <c r="J667" s="402"/>
      <c r="K667" s="402"/>
      <c r="L667" s="402"/>
      <c r="M667" s="402"/>
      <c r="N667" s="402"/>
      <c r="O667" s="402"/>
      <c r="P667" s="402"/>
      <c r="Q667" s="402"/>
      <c r="R667" s="402"/>
      <c r="S667" s="402"/>
      <c r="T667" s="402"/>
      <c r="U667" s="402"/>
      <c r="V667" s="402"/>
      <c r="W667" s="402"/>
      <c r="X667" s="402"/>
      <c r="Y667" s="402"/>
    </row>
    <row r="668" spans="1:25" ht="12.75" customHeight="1">
      <c r="A668" s="402"/>
      <c r="B668" s="402"/>
      <c r="C668" s="402"/>
      <c r="D668" s="402"/>
      <c r="E668" s="402"/>
      <c r="F668" s="402"/>
      <c r="G668" s="402"/>
      <c r="H668" s="402"/>
      <c r="I668" s="402"/>
      <c r="J668" s="402"/>
      <c r="K668" s="402"/>
      <c r="L668" s="402"/>
      <c r="M668" s="402"/>
      <c r="N668" s="402"/>
      <c r="O668" s="402"/>
      <c r="P668" s="402"/>
      <c r="Q668" s="402"/>
      <c r="R668" s="402"/>
      <c r="S668" s="402"/>
      <c r="T668" s="402"/>
      <c r="U668" s="402"/>
      <c r="V668" s="402"/>
      <c r="W668" s="402"/>
      <c r="X668" s="402"/>
      <c r="Y668" s="402"/>
    </row>
    <row r="669" spans="1:25" ht="12.75" customHeight="1">
      <c r="A669" s="402"/>
      <c r="B669" s="402"/>
      <c r="C669" s="402"/>
      <c r="D669" s="402"/>
      <c r="E669" s="402"/>
      <c r="F669" s="402"/>
      <c r="G669" s="402"/>
      <c r="H669" s="402"/>
      <c r="I669" s="402"/>
      <c r="J669" s="402"/>
      <c r="K669" s="402"/>
      <c r="L669" s="402"/>
      <c r="M669" s="402"/>
      <c r="N669" s="402"/>
      <c r="O669" s="402"/>
      <c r="P669" s="402"/>
      <c r="Q669" s="402"/>
      <c r="R669" s="402"/>
      <c r="S669" s="402"/>
      <c r="T669" s="402"/>
      <c r="U669" s="402"/>
      <c r="V669" s="402"/>
      <c r="W669" s="402"/>
      <c r="X669" s="402"/>
      <c r="Y669" s="402"/>
    </row>
    <row r="670" spans="1:25" ht="12.75" customHeight="1">
      <c r="A670" s="402"/>
      <c r="B670" s="402"/>
      <c r="C670" s="402"/>
      <c r="D670" s="402"/>
      <c r="E670" s="402"/>
      <c r="F670" s="402"/>
      <c r="G670" s="402"/>
      <c r="H670" s="402"/>
      <c r="I670" s="402"/>
      <c r="J670" s="402"/>
      <c r="K670" s="402"/>
      <c r="L670" s="402"/>
      <c r="M670" s="402"/>
      <c r="N670" s="402"/>
      <c r="O670" s="402"/>
      <c r="P670" s="402"/>
      <c r="Q670" s="402"/>
      <c r="R670" s="402"/>
      <c r="S670" s="402"/>
      <c r="T670" s="402"/>
      <c r="U670" s="402"/>
      <c r="V670" s="402"/>
      <c r="W670" s="402"/>
      <c r="X670" s="402"/>
      <c r="Y670" s="402"/>
    </row>
    <row r="671" spans="1:25" ht="12.75" customHeight="1">
      <c r="A671" s="402"/>
      <c r="B671" s="402"/>
      <c r="C671" s="402"/>
      <c r="D671" s="402"/>
      <c r="E671" s="402"/>
      <c r="F671" s="402"/>
      <c r="G671" s="402"/>
      <c r="H671" s="402"/>
      <c r="I671" s="402"/>
      <c r="J671" s="402"/>
      <c r="K671" s="402"/>
      <c r="L671" s="402"/>
      <c r="M671" s="402"/>
      <c r="N671" s="402"/>
      <c r="O671" s="402"/>
      <c r="P671" s="402"/>
      <c r="Q671" s="402"/>
      <c r="R671" s="402"/>
      <c r="S671" s="402"/>
      <c r="T671" s="402"/>
      <c r="U671" s="402"/>
      <c r="V671" s="402"/>
      <c r="W671" s="402"/>
      <c r="X671" s="402"/>
      <c r="Y671" s="402"/>
    </row>
    <row r="672" spans="1:25" ht="12.75" customHeight="1">
      <c r="A672" s="402"/>
      <c r="B672" s="402"/>
      <c r="C672" s="402"/>
      <c r="D672" s="402"/>
      <c r="E672" s="402"/>
      <c r="F672" s="402"/>
      <c r="G672" s="402"/>
      <c r="H672" s="402"/>
      <c r="I672" s="402"/>
      <c r="J672" s="402"/>
      <c r="K672" s="402"/>
      <c r="L672" s="402"/>
      <c r="M672" s="402"/>
      <c r="N672" s="402"/>
      <c r="O672" s="402"/>
      <c r="P672" s="402"/>
      <c r="Q672" s="402"/>
      <c r="R672" s="402"/>
      <c r="S672" s="402"/>
      <c r="T672" s="402"/>
      <c r="U672" s="402"/>
      <c r="V672" s="402"/>
      <c r="W672" s="402"/>
      <c r="X672" s="402"/>
      <c r="Y672" s="402"/>
    </row>
    <row r="673" spans="1:25" ht="12.75" customHeight="1">
      <c r="A673" s="402"/>
      <c r="B673" s="402"/>
      <c r="C673" s="402"/>
      <c r="D673" s="402"/>
      <c r="E673" s="402"/>
      <c r="F673" s="402"/>
      <c r="G673" s="402"/>
      <c r="H673" s="402"/>
      <c r="I673" s="402"/>
      <c r="J673" s="402"/>
      <c r="K673" s="402"/>
      <c r="L673" s="402"/>
      <c r="M673" s="402"/>
      <c r="N673" s="402"/>
      <c r="O673" s="402"/>
      <c r="P673" s="402"/>
      <c r="Q673" s="402"/>
      <c r="R673" s="402"/>
      <c r="S673" s="402"/>
      <c r="T673" s="402"/>
      <c r="U673" s="402"/>
      <c r="V673" s="402"/>
      <c r="W673" s="402"/>
      <c r="X673" s="402"/>
      <c r="Y673" s="402"/>
    </row>
    <row r="674" spans="1:25" ht="12.75" customHeight="1">
      <c r="A674" s="402"/>
      <c r="B674" s="402"/>
      <c r="C674" s="402"/>
      <c r="D674" s="402"/>
      <c r="E674" s="402"/>
      <c r="F674" s="402"/>
      <c r="G674" s="402"/>
      <c r="H674" s="402"/>
      <c r="I674" s="402"/>
      <c r="J674" s="402"/>
      <c r="K674" s="402"/>
      <c r="L674" s="402"/>
      <c r="M674" s="402"/>
      <c r="N674" s="402"/>
      <c r="O674" s="402"/>
      <c r="P674" s="402"/>
      <c r="Q674" s="402"/>
      <c r="R674" s="402"/>
      <c r="S674" s="402"/>
      <c r="T674" s="402"/>
      <c r="U674" s="402"/>
      <c r="V674" s="402"/>
      <c r="W674" s="402"/>
      <c r="X674" s="402"/>
      <c r="Y674" s="402"/>
    </row>
    <row r="675" spans="1:25" ht="12.75" customHeight="1">
      <c r="A675" s="402"/>
      <c r="B675" s="402"/>
      <c r="C675" s="402"/>
      <c r="D675" s="402"/>
      <c r="E675" s="402"/>
      <c r="F675" s="402"/>
      <c r="G675" s="402"/>
      <c r="H675" s="402"/>
      <c r="I675" s="402"/>
      <c r="J675" s="402"/>
      <c r="K675" s="402"/>
      <c r="L675" s="402"/>
      <c r="M675" s="402"/>
      <c r="N675" s="402"/>
      <c r="O675" s="402"/>
      <c r="P675" s="402"/>
      <c r="Q675" s="402"/>
      <c r="R675" s="402"/>
      <c r="S675" s="402"/>
      <c r="T675" s="402"/>
      <c r="U675" s="402"/>
      <c r="V675" s="402"/>
      <c r="W675" s="402"/>
      <c r="X675" s="402"/>
      <c r="Y675" s="402"/>
    </row>
    <row r="676" spans="1:25" ht="12.75" customHeight="1">
      <c r="A676" s="402"/>
      <c r="B676" s="402"/>
      <c r="C676" s="402"/>
      <c r="D676" s="402"/>
      <c r="E676" s="402"/>
      <c r="F676" s="402"/>
      <c r="G676" s="402"/>
      <c r="H676" s="402"/>
      <c r="I676" s="402"/>
      <c r="J676" s="402"/>
      <c r="K676" s="402"/>
      <c r="L676" s="402"/>
      <c r="M676" s="402"/>
      <c r="N676" s="402"/>
      <c r="O676" s="402"/>
      <c r="P676" s="402"/>
      <c r="Q676" s="402"/>
      <c r="R676" s="402"/>
      <c r="S676" s="402"/>
      <c r="T676" s="402"/>
      <c r="U676" s="402"/>
      <c r="V676" s="402"/>
      <c r="W676" s="402"/>
      <c r="X676" s="402"/>
      <c r="Y676" s="402"/>
    </row>
    <row r="677" spans="1:25" ht="12.75" customHeight="1">
      <c r="A677" s="402"/>
      <c r="B677" s="402"/>
      <c r="C677" s="402"/>
      <c r="D677" s="402"/>
      <c r="E677" s="402"/>
      <c r="F677" s="402"/>
      <c r="G677" s="402"/>
      <c r="H677" s="402"/>
      <c r="I677" s="402"/>
      <c r="J677" s="402"/>
      <c r="K677" s="402"/>
      <c r="L677" s="402"/>
      <c r="M677" s="402"/>
      <c r="N677" s="402"/>
      <c r="O677" s="402"/>
      <c r="P677" s="402"/>
      <c r="Q677" s="402"/>
      <c r="R677" s="402"/>
      <c r="S677" s="402"/>
      <c r="T677" s="402"/>
      <c r="U677" s="402"/>
      <c r="V677" s="402"/>
      <c r="W677" s="402"/>
      <c r="X677" s="402"/>
      <c r="Y677" s="402"/>
    </row>
    <row r="678" spans="1:25" ht="12.75" customHeight="1">
      <c r="A678" s="402"/>
      <c r="B678" s="402"/>
      <c r="C678" s="402"/>
      <c r="D678" s="402"/>
      <c r="E678" s="402"/>
      <c r="F678" s="402"/>
      <c r="G678" s="402"/>
      <c r="H678" s="402"/>
      <c r="I678" s="402"/>
      <c r="J678" s="402"/>
      <c r="K678" s="402"/>
      <c r="L678" s="402"/>
      <c r="M678" s="402"/>
      <c r="N678" s="402"/>
      <c r="O678" s="402"/>
      <c r="P678" s="402"/>
      <c r="Q678" s="402"/>
      <c r="R678" s="402"/>
      <c r="S678" s="402"/>
      <c r="T678" s="402"/>
      <c r="U678" s="402"/>
      <c r="V678" s="402"/>
      <c r="W678" s="402"/>
      <c r="X678" s="402"/>
      <c r="Y678" s="402"/>
    </row>
    <row r="679" spans="1:25" ht="12.75" customHeight="1">
      <c r="A679" s="402"/>
      <c r="B679" s="402"/>
      <c r="C679" s="402"/>
      <c r="D679" s="402"/>
      <c r="E679" s="402"/>
      <c r="F679" s="402"/>
      <c r="G679" s="402"/>
      <c r="H679" s="402"/>
      <c r="I679" s="402"/>
      <c r="J679" s="402"/>
      <c r="K679" s="402"/>
      <c r="L679" s="402"/>
      <c r="M679" s="402"/>
      <c r="N679" s="402"/>
      <c r="O679" s="402"/>
      <c r="P679" s="402"/>
      <c r="Q679" s="402"/>
      <c r="R679" s="402"/>
      <c r="S679" s="402"/>
      <c r="T679" s="402"/>
      <c r="U679" s="402"/>
      <c r="V679" s="402"/>
      <c r="W679" s="402"/>
      <c r="X679" s="402"/>
      <c r="Y679" s="402"/>
    </row>
    <row r="680" spans="1:25" ht="12.75" customHeight="1">
      <c r="A680" s="402"/>
      <c r="B680" s="402"/>
      <c r="C680" s="402"/>
      <c r="D680" s="402"/>
      <c r="E680" s="402"/>
      <c r="F680" s="402"/>
      <c r="G680" s="402"/>
      <c r="H680" s="402"/>
      <c r="I680" s="402"/>
      <c r="J680" s="402"/>
      <c r="K680" s="402"/>
      <c r="L680" s="402"/>
      <c r="M680" s="402"/>
      <c r="N680" s="402"/>
      <c r="O680" s="402"/>
      <c r="P680" s="402"/>
      <c r="Q680" s="402"/>
      <c r="R680" s="402"/>
      <c r="S680" s="402"/>
      <c r="T680" s="402"/>
      <c r="U680" s="402"/>
      <c r="V680" s="402"/>
      <c r="W680" s="402"/>
      <c r="X680" s="402"/>
      <c r="Y680" s="402"/>
    </row>
    <row r="681" spans="1:25" ht="12.75" customHeight="1">
      <c r="A681" s="402"/>
      <c r="B681" s="402"/>
      <c r="C681" s="402"/>
      <c r="D681" s="402"/>
      <c r="E681" s="402"/>
      <c r="F681" s="402"/>
      <c r="G681" s="402"/>
      <c r="H681" s="402"/>
      <c r="I681" s="402"/>
      <c r="J681" s="402"/>
      <c r="K681" s="402"/>
      <c r="L681" s="402"/>
      <c r="M681" s="402"/>
      <c r="N681" s="402"/>
      <c r="O681" s="402"/>
      <c r="P681" s="402"/>
      <c r="Q681" s="402"/>
      <c r="R681" s="402"/>
      <c r="S681" s="402"/>
      <c r="T681" s="402"/>
      <c r="U681" s="402"/>
      <c r="V681" s="402"/>
      <c r="W681" s="402"/>
      <c r="X681" s="402"/>
      <c r="Y681" s="402"/>
    </row>
    <row r="682" spans="1:25" ht="12.75" customHeight="1">
      <c r="A682" s="402"/>
      <c r="B682" s="402"/>
      <c r="C682" s="402"/>
      <c r="D682" s="402"/>
      <c r="E682" s="402"/>
      <c r="F682" s="402"/>
      <c r="G682" s="402"/>
      <c r="H682" s="402"/>
      <c r="I682" s="402"/>
      <c r="J682" s="402"/>
      <c r="K682" s="402"/>
      <c r="L682" s="402"/>
      <c r="M682" s="402"/>
      <c r="N682" s="402"/>
      <c r="O682" s="402"/>
      <c r="P682" s="402"/>
      <c r="Q682" s="402"/>
      <c r="R682" s="402"/>
      <c r="S682" s="402"/>
      <c r="T682" s="402"/>
      <c r="U682" s="402"/>
      <c r="V682" s="402"/>
      <c r="W682" s="402"/>
      <c r="X682" s="402"/>
      <c r="Y682" s="402"/>
    </row>
    <row r="683" spans="1:25" ht="12.75" customHeight="1">
      <c r="A683" s="402"/>
      <c r="B683" s="402"/>
      <c r="C683" s="402"/>
      <c r="D683" s="402"/>
      <c r="E683" s="402"/>
      <c r="F683" s="402"/>
      <c r="G683" s="402"/>
      <c r="H683" s="402"/>
      <c r="I683" s="402"/>
      <c r="J683" s="402"/>
      <c r="K683" s="402"/>
      <c r="L683" s="402"/>
      <c r="M683" s="402"/>
      <c r="N683" s="402"/>
      <c r="O683" s="402"/>
      <c r="P683" s="402"/>
      <c r="Q683" s="402"/>
      <c r="R683" s="402"/>
      <c r="S683" s="402"/>
      <c r="T683" s="402"/>
      <c r="U683" s="402"/>
      <c r="V683" s="402"/>
      <c r="W683" s="402"/>
      <c r="X683" s="402"/>
      <c r="Y683" s="402"/>
    </row>
    <row r="684" spans="1:25" ht="12.75" customHeight="1">
      <c r="A684" s="402"/>
      <c r="B684" s="402"/>
      <c r="C684" s="402"/>
      <c r="D684" s="402"/>
      <c r="E684" s="402"/>
      <c r="F684" s="402"/>
      <c r="G684" s="402"/>
      <c r="H684" s="402"/>
      <c r="I684" s="402"/>
      <c r="J684" s="402"/>
      <c r="K684" s="402"/>
      <c r="L684" s="402"/>
      <c r="M684" s="402"/>
      <c r="N684" s="402"/>
      <c r="O684" s="402"/>
      <c r="P684" s="402"/>
      <c r="Q684" s="402"/>
      <c r="R684" s="402"/>
      <c r="S684" s="402"/>
      <c r="T684" s="402"/>
      <c r="U684" s="402"/>
      <c r="V684" s="402"/>
      <c r="W684" s="402"/>
      <c r="X684" s="402"/>
      <c r="Y684" s="402"/>
    </row>
    <row r="685" spans="1:25" ht="12.75" customHeight="1">
      <c r="A685" s="402"/>
      <c r="B685" s="402"/>
      <c r="C685" s="402"/>
      <c r="D685" s="402"/>
      <c r="E685" s="402"/>
      <c r="F685" s="402"/>
      <c r="G685" s="402"/>
      <c r="H685" s="402"/>
      <c r="I685" s="402"/>
      <c r="J685" s="402"/>
      <c r="K685" s="402"/>
      <c r="L685" s="402"/>
      <c r="M685" s="402"/>
      <c r="N685" s="402"/>
      <c r="O685" s="402"/>
      <c r="P685" s="402"/>
      <c r="Q685" s="402"/>
      <c r="R685" s="402"/>
      <c r="S685" s="402"/>
      <c r="T685" s="402"/>
      <c r="U685" s="402"/>
      <c r="V685" s="402"/>
      <c r="W685" s="402"/>
      <c r="X685" s="402"/>
      <c r="Y685" s="402"/>
    </row>
    <row r="686" spans="1:25" ht="12.75" customHeight="1">
      <c r="A686" s="402"/>
      <c r="B686" s="402"/>
      <c r="C686" s="402"/>
      <c r="D686" s="402"/>
      <c r="E686" s="402"/>
      <c r="F686" s="402"/>
      <c r="G686" s="402"/>
      <c r="H686" s="402"/>
      <c r="I686" s="402"/>
      <c r="J686" s="402"/>
      <c r="K686" s="402"/>
      <c r="L686" s="402"/>
      <c r="M686" s="402"/>
      <c r="N686" s="402"/>
      <c r="O686" s="402"/>
      <c r="P686" s="402"/>
      <c r="Q686" s="402"/>
      <c r="R686" s="402"/>
      <c r="S686" s="402"/>
      <c r="T686" s="402"/>
      <c r="U686" s="402"/>
      <c r="V686" s="402"/>
      <c r="W686" s="402"/>
      <c r="X686" s="402"/>
      <c r="Y686" s="402"/>
    </row>
    <row r="687" spans="1:25" ht="12.75" customHeight="1">
      <c r="A687" s="402"/>
      <c r="B687" s="402"/>
      <c r="C687" s="402"/>
      <c r="D687" s="402"/>
      <c r="E687" s="402"/>
      <c r="F687" s="402"/>
      <c r="G687" s="402"/>
      <c r="H687" s="402"/>
      <c r="I687" s="402"/>
      <c r="J687" s="402"/>
      <c r="K687" s="402"/>
      <c r="L687" s="402"/>
      <c r="M687" s="402"/>
      <c r="N687" s="402"/>
      <c r="O687" s="402"/>
      <c r="P687" s="402"/>
      <c r="Q687" s="402"/>
      <c r="R687" s="402"/>
      <c r="S687" s="402"/>
      <c r="T687" s="402"/>
      <c r="U687" s="402"/>
      <c r="V687" s="402"/>
      <c r="W687" s="402"/>
      <c r="X687" s="402"/>
      <c r="Y687" s="402"/>
    </row>
    <row r="688" spans="1:25" ht="12.75" customHeight="1">
      <c r="A688" s="402"/>
      <c r="B688" s="402"/>
      <c r="C688" s="402"/>
      <c r="D688" s="402"/>
      <c r="E688" s="402"/>
      <c r="F688" s="402"/>
      <c r="G688" s="402"/>
      <c r="H688" s="402"/>
      <c r="I688" s="402"/>
      <c r="J688" s="402"/>
      <c r="K688" s="402"/>
      <c r="L688" s="402"/>
      <c r="M688" s="402"/>
      <c r="N688" s="402"/>
      <c r="O688" s="402"/>
      <c r="P688" s="402"/>
      <c r="Q688" s="402"/>
      <c r="R688" s="402"/>
      <c r="S688" s="402"/>
      <c r="T688" s="402"/>
      <c r="U688" s="402"/>
      <c r="V688" s="402"/>
      <c r="W688" s="402"/>
      <c r="X688" s="402"/>
      <c r="Y688" s="402"/>
    </row>
    <row r="689" spans="1:25" ht="12.75" customHeight="1">
      <c r="A689" s="402"/>
      <c r="B689" s="402"/>
      <c r="C689" s="402"/>
      <c r="D689" s="402"/>
      <c r="E689" s="402"/>
      <c r="F689" s="402"/>
      <c r="G689" s="402"/>
      <c r="H689" s="402"/>
      <c r="I689" s="402"/>
      <c r="J689" s="402"/>
      <c r="K689" s="402"/>
      <c r="L689" s="402"/>
      <c r="M689" s="402"/>
      <c r="N689" s="402"/>
      <c r="O689" s="402"/>
      <c r="P689" s="402"/>
      <c r="Q689" s="402"/>
      <c r="R689" s="402"/>
      <c r="S689" s="402"/>
      <c r="T689" s="402"/>
      <c r="U689" s="402"/>
      <c r="V689" s="402"/>
      <c r="W689" s="402"/>
      <c r="X689" s="402"/>
      <c r="Y689" s="402"/>
    </row>
    <row r="690" spans="1:25" ht="12.75" customHeight="1">
      <c r="A690" s="402"/>
      <c r="B690" s="402"/>
      <c r="C690" s="402"/>
      <c r="D690" s="402"/>
      <c r="E690" s="402"/>
      <c r="F690" s="402"/>
      <c r="G690" s="402"/>
      <c r="H690" s="402"/>
      <c r="I690" s="402"/>
      <c r="J690" s="402"/>
      <c r="K690" s="402"/>
      <c r="L690" s="402"/>
      <c r="M690" s="402"/>
      <c r="N690" s="402"/>
      <c r="O690" s="402"/>
      <c r="P690" s="402"/>
      <c r="Q690" s="402"/>
      <c r="R690" s="402"/>
      <c r="S690" s="402"/>
      <c r="T690" s="402"/>
      <c r="U690" s="402"/>
      <c r="V690" s="402"/>
      <c r="W690" s="402"/>
      <c r="X690" s="402"/>
      <c r="Y690" s="402"/>
    </row>
    <row r="691" spans="1:25" ht="12.75" customHeight="1">
      <c r="A691" s="402"/>
      <c r="B691" s="402"/>
      <c r="C691" s="402"/>
      <c r="D691" s="402"/>
      <c r="E691" s="402"/>
      <c r="F691" s="402"/>
      <c r="G691" s="402"/>
      <c r="H691" s="402"/>
      <c r="I691" s="402"/>
      <c r="J691" s="402"/>
      <c r="K691" s="402"/>
      <c r="L691" s="402"/>
      <c r="M691" s="402"/>
      <c r="N691" s="402"/>
      <c r="O691" s="402"/>
      <c r="P691" s="402"/>
      <c r="Q691" s="402"/>
      <c r="R691" s="402"/>
      <c r="S691" s="402"/>
      <c r="T691" s="402"/>
      <c r="U691" s="402"/>
      <c r="V691" s="402"/>
      <c r="W691" s="402"/>
      <c r="X691" s="402"/>
      <c r="Y691" s="402"/>
    </row>
    <row r="692" spans="1:25" ht="12.75" customHeight="1">
      <c r="A692" s="402"/>
      <c r="B692" s="402"/>
      <c r="C692" s="402"/>
      <c r="D692" s="402"/>
      <c r="E692" s="402"/>
      <c r="F692" s="402"/>
      <c r="G692" s="402"/>
      <c r="H692" s="402"/>
      <c r="I692" s="402"/>
      <c r="J692" s="402"/>
      <c r="K692" s="402"/>
      <c r="L692" s="402"/>
      <c r="M692" s="402"/>
      <c r="N692" s="402"/>
      <c r="O692" s="402"/>
      <c r="P692" s="402"/>
      <c r="Q692" s="402"/>
      <c r="R692" s="402"/>
      <c r="S692" s="402"/>
      <c r="T692" s="402"/>
      <c r="U692" s="402"/>
      <c r="V692" s="402"/>
      <c r="W692" s="402"/>
      <c r="X692" s="402"/>
      <c r="Y692" s="402"/>
    </row>
    <row r="693" spans="1:25" ht="12.75" customHeight="1">
      <c r="A693" s="402"/>
      <c r="B693" s="402"/>
      <c r="C693" s="402"/>
      <c r="D693" s="402"/>
      <c r="E693" s="402"/>
      <c r="F693" s="402"/>
      <c r="G693" s="402"/>
      <c r="H693" s="402"/>
      <c r="I693" s="402"/>
      <c r="J693" s="402"/>
      <c r="K693" s="402"/>
      <c r="L693" s="402"/>
      <c r="M693" s="402"/>
      <c r="N693" s="402"/>
      <c r="O693" s="402"/>
      <c r="P693" s="402"/>
      <c r="Q693" s="402"/>
      <c r="R693" s="402"/>
      <c r="S693" s="402"/>
      <c r="T693" s="402"/>
      <c r="U693" s="402"/>
      <c r="V693" s="402"/>
      <c r="W693" s="402"/>
      <c r="X693" s="402"/>
      <c r="Y693" s="402"/>
    </row>
    <row r="694" spans="1:25" ht="12.75" customHeight="1">
      <c r="A694" s="402"/>
      <c r="B694" s="402"/>
      <c r="C694" s="402"/>
      <c r="D694" s="402"/>
      <c r="E694" s="402"/>
      <c r="F694" s="402"/>
      <c r="G694" s="402"/>
      <c r="H694" s="402"/>
      <c r="I694" s="402"/>
      <c r="J694" s="402"/>
      <c r="K694" s="402"/>
      <c r="L694" s="402"/>
      <c r="M694" s="402"/>
      <c r="N694" s="402"/>
      <c r="O694" s="402"/>
      <c r="P694" s="402"/>
      <c r="Q694" s="402"/>
      <c r="R694" s="402"/>
      <c r="S694" s="402"/>
      <c r="T694" s="402"/>
      <c r="U694" s="402"/>
      <c r="V694" s="402"/>
      <c r="W694" s="402"/>
      <c r="X694" s="402"/>
      <c r="Y694" s="402"/>
    </row>
    <row r="695" spans="1:25" ht="12.75" customHeight="1">
      <c r="A695" s="402"/>
      <c r="B695" s="402"/>
      <c r="C695" s="402"/>
      <c r="D695" s="402"/>
      <c r="E695" s="402"/>
      <c r="F695" s="402"/>
      <c r="G695" s="402"/>
      <c r="H695" s="402"/>
      <c r="I695" s="402"/>
      <c r="J695" s="402"/>
      <c r="K695" s="402"/>
      <c r="L695" s="402"/>
      <c r="M695" s="402"/>
      <c r="N695" s="402"/>
      <c r="O695" s="402"/>
      <c r="P695" s="402"/>
      <c r="Q695" s="402"/>
      <c r="R695" s="402"/>
      <c r="S695" s="402"/>
      <c r="T695" s="402"/>
      <c r="U695" s="402"/>
      <c r="V695" s="402"/>
      <c r="W695" s="402"/>
      <c r="X695" s="402"/>
      <c r="Y695" s="402"/>
    </row>
    <row r="696" spans="1:25" ht="12.75" customHeight="1">
      <c r="A696" s="402"/>
      <c r="B696" s="402"/>
      <c r="C696" s="402"/>
      <c r="D696" s="402"/>
      <c r="E696" s="402"/>
      <c r="F696" s="402"/>
      <c r="G696" s="402"/>
      <c r="H696" s="402"/>
      <c r="I696" s="402"/>
      <c r="J696" s="402"/>
      <c r="K696" s="402"/>
      <c r="L696" s="402"/>
      <c r="M696" s="402"/>
      <c r="N696" s="402"/>
      <c r="O696" s="402"/>
      <c r="P696" s="402"/>
      <c r="Q696" s="402"/>
      <c r="R696" s="402"/>
      <c r="S696" s="402"/>
      <c r="T696" s="402"/>
      <c r="U696" s="402"/>
      <c r="V696" s="402"/>
      <c r="W696" s="402"/>
      <c r="X696" s="402"/>
      <c r="Y696" s="402"/>
    </row>
    <row r="697" spans="1:25" ht="12.75" customHeight="1">
      <c r="A697" s="402"/>
      <c r="B697" s="402"/>
      <c r="C697" s="402"/>
      <c r="D697" s="402"/>
      <c r="E697" s="402"/>
      <c r="F697" s="402"/>
      <c r="G697" s="402"/>
      <c r="H697" s="402"/>
      <c r="I697" s="402"/>
      <c r="J697" s="402"/>
      <c r="K697" s="402"/>
      <c r="L697" s="402"/>
      <c r="M697" s="402"/>
      <c r="N697" s="402"/>
      <c r="O697" s="402"/>
      <c r="P697" s="402"/>
      <c r="Q697" s="402"/>
      <c r="R697" s="402"/>
      <c r="S697" s="402"/>
      <c r="T697" s="402"/>
      <c r="U697" s="402"/>
      <c r="V697" s="402"/>
      <c r="W697" s="402"/>
      <c r="X697" s="402"/>
      <c r="Y697" s="402"/>
    </row>
    <row r="698" spans="1:25" ht="12.75" customHeight="1">
      <c r="A698" s="402"/>
      <c r="B698" s="402"/>
      <c r="C698" s="402"/>
      <c r="D698" s="402"/>
      <c r="E698" s="402"/>
      <c r="F698" s="402"/>
      <c r="G698" s="402"/>
      <c r="H698" s="402"/>
      <c r="I698" s="402"/>
      <c r="J698" s="402"/>
      <c r="K698" s="402"/>
      <c r="L698" s="402"/>
      <c r="M698" s="402"/>
      <c r="N698" s="402"/>
      <c r="O698" s="402"/>
      <c r="P698" s="402"/>
      <c r="Q698" s="402"/>
      <c r="R698" s="402"/>
      <c r="S698" s="402"/>
      <c r="T698" s="402"/>
      <c r="U698" s="402"/>
      <c r="V698" s="402"/>
      <c r="W698" s="402"/>
      <c r="X698" s="402"/>
      <c r="Y698" s="402"/>
    </row>
    <row r="699" spans="1:25" ht="12.75" customHeight="1">
      <c r="A699" s="402"/>
      <c r="B699" s="402"/>
      <c r="C699" s="402"/>
      <c r="D699" s="402"/>
      <c r="E699" s="402"/>
      <c r="F699" s="402"/>
      <c r="G699" s="402"/>
      <c r="H699" s="402"/>
      <c r="I699" s="402"/>
      <c r="J699" s="402"/>
      <c r="K699" s="402"/>
      <c r="L699" s="402"/>
      <c r="M699" s="402"/>
      <c r="N699" s="402"/>
      <c r="O699" s="402"/>
      <c r="P699" s="402"/>
      <c r="Q699" s="402"/>
      <c r="R699" s="402"/>
      <c r="S699" s="402"/>
      <c r="T699" s="402"/>
      <c r="U699" s="402"/>
      <c r="V699" s="402"/>
      <c r="W699" s="402"/>
      <c r="X699" s="402"/>
      <c r="Y699" s="402"/>
    </row>
    <row r="700" spans="1:25" ht="12.75" customHeight="1">
      <c r="A700" s="402"/>
      <c r="B700" s="402"/>
      <c r="C700" s="402"/>
      <c r="D700" s="402"/>
      <c r="E700" s="402"/>
      <c r="F700" s="402"/>
      <c r="G700" s="402"/>
      <c r="H700" s="402"/>
      <c r="I700" s="402"/>
      <c r="J700" s="402"/>
      <c r="K700" s="402"/>
      <c r="L700" s="402"/>
      <c r="M700" s="402"/>
      <c r="N700" s="402"/>
      <c r="O700" s="402"/>
      <c r="P700" s="402"/>
      <c r="Q700" s="402"/>
      <c r="R700" s="402"/>
      <c r="S700" s="402"/>
      <c r="T700" s="402"/>
      <c r="U700" s="402"/>
      <c r="V700" s="402"/>
      <c r="W700" s="402"/>
      <c r="X700" s="402"/>
      <c r="Y700" s="402"/>
    </row>
    <row r="701" spans="1:25" ht="12.75" customHeight="1">
      <c r="A701" s="402"/>
      <c r="B701" s="402"/>
      <c r="C701" s="402"/>
      <c r="D701" s="402"/>
      <c r="E701" s="402"/>
      <c r="F701" s="402"/>
      <c r="G701" s="402"/>
      <c r="H701" s="402"/>
      <c r="I701" s="402"/>
      <c r="J701" s="402"/>
      <c r="K701" s="402"/>
      <c r="L701" s="402"/>
      <c r="M701" s="402"/>
      <c r="N701" s="402"/>
      <c r="O701" s="402"/>
      <c r="P701" s="402"/>
      <c r="Q701" s="402"/>
      <c r="R701" s="402"/>
      <c r="S701" s="402"/>
      <c r="T701" s="402"/>
      <c r="U701" s="402"/>
      <c r="V701" s="402"/>
      <c r="W701" s="402"/>
      <c r="X701" s="402"/>
      <c r="Y701" s="402"/>
    </row>
    <row r="702" spans="1:25" ht="12.75" customHeight="1">
      <c r="A702" s="402"/>
      <c r="B702" s="402"/>
      <c r="C702" s="402"/>
      <c r="D702" s="402"/>
      <c r="E702" s="402"/>
      <c r="F702" s="402"/>
      <c r="G702" s="402"/>
      <c r="H702" s="402"/>
      <c r="I702" s="402"/>
      <c r="J702" s="402"/>
      <c r="K702" s="402"/>
      <c r="L702" s="402"/>
      <c r="M702" s="402"/>
      <c r="N702" s="402"/>
      <c r="O702" s="402"/>
      <c r="P702" s="402"/>
      <c r="Q702" s="402"/>
      <c r="R702" s="402"/>
      <c r="S702" s="402"/>
      <c r="T702" s="402"/>
      <c r="U702" s="402"/>
      <c r="V702" s="402"/>
      <c r="W702" s="402"/>
      <c r="X702" s="402"/>
      <c r="Y702" s="402"/>
    </row>
    <row r="703" spans="1:25" ht="12.75" customHeight="1">
      <c r="A703" s="402"/>
      <c r="B703" s="402"/>
      <c r="C703" s="402"/>
      <c r="D703" s="402"/>
      <c r="E703" s="402"/>
      <c r="F703" s="402"/>
      <c r="G703" s="402"/>
      <c r="H703" s="402"/>
      <c r="I703" s="402"/>
      <c r="J703" s="402"/>
      <c r="K703" s="402"/>
      <c r="L703" s="402"/>
      <c r="M703" s="402"/>
      <c r="N703" s="402"/>
      <c r="O703" s="402"/>
      <c r="P703" s="402"/>
      <c r="Q703" s="402"/>
      <c r="R703" s="402"/>
      <c r="S703" s="402"/>
      <c r="T703" s="402"/>
      <c r="U703" s="402"/>
      <c r="V703" s="402"/>
      <c r="W703" s="402"/>
      <c r="X703" s="402"/>
      <c r="Y703" s="402"/>
    </row>
    <row r="704" spans="1:25" ht="12.75" customHeight="1">
      <c r="A704" s="402"/>
      <c r="B704" s="402"/>
      <c r="C704" s="402"/>
      <c r="D704" s="402"/>
      <c r="E704" s="402"/>
      <c r="F704" s="402"/>
      <c r="G704" s="402"/>
      <c r="H704" s="402"/>
      <c r="I704" s="402"/>
      <c r="J704" s="402"/>
      <c r="K704" s="402"/>
      <c r="L704" s="402"/>
      <c r="M704" s="402"/>
      <c r="N704" s="402"/>
      <c r="O704" s="402"/>
      <c r="P704" s="402"/>
      <c r="Q704" s="402"/>
      <c r="R704" s="402"/>
      <c r="S704" s="402"/>
      <c r="T704" s="402"/>
      <c r="U704" s="402"/>
      <c r="V704" s="402"/>
      <c r="W704" s="402"/>
      <c r="X704" s="402"/>
      <c r="Y704" s="402"/>
    </row>
    <row r="705" spans="1:25" ht="12.75" customHeight="1">
      <c r="A705" s="402"/>
      <c r="B705" s="402"/>
      <c r="C705" s="402"/>
      <c r="D705" s="402"/>
      <c r="E705" s="402"/>
      <c r="F705" s="402"/>
      <c r="G705" s="402"/>
      <c r="H705" s="402"/>
      <c r="I705" s="402"/>
      <c r="J705" s="402"/>
      <c r="K705" s="402"/>
      <c r="L705" s="402"/>
      <c r="M705" s="402"/>
      <c r="N705" s="402"/>
      <c r="O705" s="402"/>
      <c r="P705" s="402"/>
      <c r="Q705" s="402"/>
      <c r="R705" s="402"/>
      <c r="S705" s="402"/>
      <c r="T705" s="402"/>
      <c r="U705" s="402"/>
      <c r="V705" s="402"/>
      <c r="W705" s="402"/>
      <c r="X705" s="402"/>
      <c r="Y705" s="402"/>
    </row>
    <row r="706" spans="1:25" ht="12.75" customHeight="1">
      <c r="A706" s="402"/>
      <c r="B706" s="402"/>
      <c r="C706" s="402"/>
      <c r="D706" s="402"/>
      <c r="E706" s="402"/>
      <c r="F706" s="402"/>
      <c r="G706" s="402"/>
      <c r="H706" s="402"/>
      <c r="I706" s="402"/>
      <c r="J706" s="402"/>
      <c r="K706" s="402"/>
      <c r="L706" s="402"/>
      <c r="M706" s="402"/>
      <c r="N706" s="402"/>
      <c r="O706" s="402"/>
      <c r="P706" s="402"/>
      <c r="Q706" s="402"/>
      <c r="R706" s="402"/>
      <c r="S706" s="402"/>
      <c r="T706" s="402"/>
      <c r="U706" s="402"/>
      <c r="V706" s="402"/>
      <c r="W706" s="402"/>
      <c r="X706" s="402"/>
      <c r="Y706" s="402"/>
    </row>
    <row r="707" spans="1:25" ht="12.75" customHeight="1">
      <c r="A707" s="402"/>
      <c r="B707" s="402"/>
      <c r="C707" s="402"/>
      <c r="D707" s="402"/>
      <c r="E707" s="402"/>
      <c r="F707" s="402"/>
      <c r="G707" s="402"/>
      <c r="H707" s="402"/>
      <c r="I707" s="402"/>
      <c r="J707" s="402"/>
      <c r="K707" s="402"/>
      <c r="L707" s="402"/>
      <c r="M707" s="402"/>
      <c r="N707" s="402"/>
      <c r="O707" s="402"/>
      <c r="P707" s="402"/>
      <c r="Q707" s="402"/>
      <c r="R707" s="402"/>
      <c r="S707" s="402"/>
      <c r="T707" s="402"/>
      <c r="U707" s="402"/>
      <c r="V707" s="402"/>
      <c r="W707" s="402"/>
      <c r="X707" s="402"/>
      <c r="Y707" s="402"/>
    </row>
    <row r="708" spans="1:25" ht="12.75" customHeight="1">
      <c r="A708" s="402"/>
      <c r="B708" s="402"/>
      <c r="C708" s="402"/>
      <c r="D708" s="402"/>
      <c r="E708" s="402"/>
      <c r="F708" s="402"/>
      <c r="G708" s="402"/>
      <c r="H708" s="402"/>
      <c r="I708" s="402"/>
      <c r="J708" s="402"/>
      <c r="K708" s="402"/>
      <c r="L708" s="402"/>
      <c r="M708" s="402"/>
      <c r="N708" s="402"/>
      <c r="O708" s="402"/>
      <c r="P708" s="402"/>
      <c r="Q708" s="402"/>
      <c r="R708" s="402"/>
      <c r="S708" s="402"/>
      <c r="T708" s="402"/>
      <c r="U708" s="402"/>
      <c r="V708" s="402"/>
      <c r="W708" s="402"/>
      <c r="X708" s="402"/>
      <c r="Y708" s="402"/>
    </row>
    <row r="709" spans="1:25" ht="12.75" customHeight="1">
      <c r="A709" s="402"/>
      <c r="B709" s="402"/>
      <c r="C709" s="402"/>
      <c r="D709" s="402"/>
      <c r="E709" s="402"/>
      <c r="F709" s="402"/>
      <c r="G709" s="402"/>
      <c r="H709" s="402"/>
      <c r="I709" s="402"/>
      <c r="J709" s="402"/>
      <c r="K709" s="402"/>
      <c r="L709" s="402"/>
      <c r="M709" s="402"/>
      <c r="N709" s="402"/>
      <c r="O709" s="402"/>
      <c r="P709" s="402"/>
      <c r="Q709" s="402"/>
      <c r="R709" s="402"/>
      <c r="S709" s="402"/>
      <c r="T709" s="402"/>
      <c r="U709" s="402"/>
      <c r="V709" s="402"/>
      <c r="W709" s="402"/>
      <c r="X709" s="402"/>
      <c r="Y709" s="402"/>
    </row>
    <row r="710" spans="1:25" ht="12.75" customHeight="1">
      <c r="A710" s="402"/>
      <c r="B710" s="402"/>
      <c r="C710" s="402"/>
      <c r="D710" s="402"/>
      <c r="E710" s="402"/>
      <c r="F710" s="402"/>
      <c r="G710" s="402"/>
      <c r="H710" s="402"/>
      <c r="I710" s="402"/>
      <c r="J710" s="402"/>
      <c r="K710" s="402"/>
      <c r="L710" s="402"/>
      <c r="M710" s="402"/>
      <c r="N710" s="402"/>
      <c r="O710" s="402"/>
      <c r="P710" s="402"/>
      <c r="Q710" s="402"/>
      <c r="R710" s="402"/>
      <c r="S710" s="402"/>
      <c r="T710" s="402"/>
      <c r="U710" s="402"/>
      <c r="V710" s="402"/>
      <c r="W710" s="402"/>
      <c r="X710" s="402"/>
      <c r="Y710" s="402"/>
    </row>
    <row r="711" spans="1:25" ht="12.75" customHeight="1">
      <c r="A711" s="402"/>
      <c r="B711" s="402"/>
      <c r="C711" s="402"/>
      <c r="D711" s="402"/>
      <c r="E711" s="402"/>
      <c r="F711" s="402"/>
      <c r="G711" s="402"/>
      <c r="H711" s="402"/>
      <c r="I711" s="402"/>
      <c r="J711" s="402"/>
      <c r="K711" s="402"/>
      <c r="L711" s="402"/>
      <c r="M711" s="402"/>
      <c r="N711" s="402"/>
      <c r="O711" s="402"/>
      <c r="P711" s="402"/>
      <c r="Q711" s="402"/>
      <c r="R711" s="402"/>
      <c r="S711" s="402"/>
      <c r="T711" s="402"/>
      <c r="U711" s="402"/>
      <c r="V711" s="402"/>
      <c r="W711" s="402"/>
      <c r="X711" s="402"/>
      <c r="Y711" s="402"/>
    </row>
    <row r="712" spans="1:25" ht="12.75" customHeight="1">
      <c r="A712" s="402"/>
      <c r="B712" s="402"/>
      <c r="C712" s="402"/>
      <c r="D712" s="402"/>
      <c r="E712" s="402"/>
      <c r="F712" s="402"/>
      <c r="G712" s="402"/>
      <c r="H712" s="402"/>
      <c r="I712" s="402"/>
      <c r="J712" s="402"/>
      <c r="K712" s="402"/>
      <c r="L712" s="402"/>
      <c r="M712" s="402"/>
      <c r="N712" s="402"/>
      <c r="O712" s="402"/>
      <c r="P712" s="402"/>
      <c r="Q712" s="402"/>
      <c r="R712" s="402"/>
      <c r="S712" s="402"/>
      <c r="T712" s="402"/>
      <c r="U712" s="402"/>
      <c r="V712" s="402"/>
      <c r="W712" s="402"/>
      <c r="X712" s="402"/>
      <c r="Y712" s="402"/>
    </row>
    <row r="713" spans="1:25" ht="12.75" customHeight="1">
      <c r="A713" s="402"/>
      <c r="B713" s="402"/>
      <c r="C713" s="402"/>
      <c r="D713" s="402"/>
      <c r="E713" s="402"/>
      <c r="F713" s="402"/>
      <c r="G713" s="402"/>
      <c r="H713" s="402"/>
      <c r="I713" s="402"/>
      <c r="J713" s="402"/>
      <c r="K713" s="402"/>
      <c r="L713" s="402"/>
      <c r="M713" s="402"/>
      <c r="N713" s="402"/>
      <c r="O713" s="402"/>
      <c r="P713" s="402"/>
      <c r="Q713" s="402"/>
      <c r="R713" s="402"/>
      <c r="S713" s="402"/>
      <c r="T713" s="402"/>
      <c r="U713" s="402"/>
      <c r="V713" s="402"/>
      <c r="W713" s="402"/>
      <c r="X713" s="402"/>
      <c r="Y713" s="402"/>
    </row>
    <row r="714" spans="1:25" ht="12.75" customHeight="1">
      <c r="A714" s="402"/>
      <c r="B714" s="402"/>
      <c r="C714" s="402"/>
      <c r="D714" s="402"/>
      <c r="E714" s="402"/>
      <c r="F714" s="402"/>
      <c r="G714" s="402"/>
      <c r="H714" s="402"/>
      <c r="I714" s="402"/>
      <c r="J714" s="402"/>
      <c r="K714" s="402"/>
      <c r="L714" s="402"/>
      <c r="M714" s="402"/>
      <c r="N714" s="402"/>
      <c r="O714" s="402"/>
      <c r="P714" s="402"/>
      <c r="Q714" s="402"/>
      <c r="R714" s="402"/>
      <c r="S714" s="402"/>
      <c r="T714" s="402"/>
      <c r="U714" s="402"/>
      <c r="V714" s="402"/>
      <c r="W714" s="402"/>
      <c r="X714" s="402"/>
      <c r="Y714" s="402"/>
    </row>
    <row r="715" spans="1:25" ht="12.75" customHeight="1">
      <c r="A715" s="402"/>
      <c r="B715" s="402"/>
      <c r="C715" s="402"/>
      <c r="D715" s="402"/>
      <c r="E715" s="402"/>
      <c r="F715" s="402"/>
      <c r="G715" s="402"/>
      <c r="H715" s="402"/>
      <c r="I715" s="402"/>
      <c r="J715" s="402"/>
      <c r="K715" s="402"/>
      <c r="L715" s="402"/>
      <c r="M715" s="402"/>
      <c r="N715" s="402"/>
      <c r="O715" s="402"/>
      <c r="P715" s="402"/>
      <c r="Q715" s="402"/>
      <c r="R715" s="402"/>
      <c r="S715" s="402"/>
      <c r="T715" s="402"/>
      <c r="U715" s="402"/>
      <c r="V715" s="402"/>
      <c r="W715" s="402"/>
      <c r="X715" s="402"/>
      <c r="Y715" s="402"/>
    </row>
    <row r="716" spans="1:25" ht="12.75" customHeight="1">
      <c r="A716" s="402"/>
      <c r="B716" s="402"/>
      <c r="C716" s="402"/>
      <c r="D716" s="402"/>
      <c r="E716" s="402"/>
      <c r="F716" s="402"/>
      <c r="G716" s="402"/>
      <c r="H716" s="402"/>
      <c r="I716" s="402"/>
      <c r="J716" s="402"/>
      <c r="K716" s="402"/>
      <c r="L716" s="402"/>
      <c r="M716" s="402"/>
      <c r="N716" s="402"/>
      <c r="O716" s="402"/>
      <c r="P716" s="402"/>
      <c r="Q716" s="402"/>
      <c r="R716" s="402"/>
      <c r="S716" s="402"/>
      <c r="T716" s="402"/>
      <c r="U716" s="402"/>
      <c r="V716" s="402"/>
      <c r="W716" s="402"/>
      <c r="X716" s="402"/>
      <c r="Y716" s="402"/>
    </row>
    <row r="717" spans="1:25" ht="12.75" customHeight="1">
      <c r="A717" s="402"/>
      <c r="B717" s="402"/>
      <c r="C717" s="402"/>
      <c r="D717" s="402"/>
      <c r="E717" s="402"/>
      <c r="F717" s="402"/>
      <c r="G717" s="402"/>
      <c r="H717" s="402"/>
      <c r="I717" s="402"/>
      <c r="J717" s="402"/>
      <c r="K717" s="402"/>
      <c r="L717" s="402"/>
      <c r="M717" s="402"/>
      <c r="N717" s="402"/>
      <c r="O717" s="402"/>
      <c r="P717" s="402"/>
      <c r="Q717" s="402"/>
      <c r="R717" s="402"/>
      <c r="S717" s="402"/>
      <c r="T717" s="402"/>
      <c r="U717" s="402"/>
      <c r="V717" s="402"/>
      <c r="W717" s="402"/>
      <c r="X717" s="402"/>
      <c r="Y717" s="402"/>
    </row>
    <row r="718" spans="1:25" ht="12.75" customHeight="1">
      <c r="A718" s="402"/>
      <c r="B718" s="402"/>
      <c r="C718" s="402"/>
      <c r="D718" s="402"/>
      <c r="E718" s="402"/>
      <c r="F718" s="402"/>
      <c r="G718" s="402"/>
      <c r="H718" s="402"/>
      <c r="I718" s="402"/>
      <c r="J718" s="402"/>
      <c r="K718" s="402"/>
      <c r="L718" s="402"/>
      <c r="M718" s="402"/>
      <c r="N718" s="402"/>
      <c r="O718" s="402"/>
      <c r="P718" s="402"/>
      <c r="Q718" s="402"/>
      <c r="R718" s="402"/>
      <c r="S718" s="402"/>
      <c r="T718" s="402"/>
      <c r="U718" s="402"/>
      <c r="V718" s="402"/>
      <c r="W718" s="402"/>
      <c r="X718" s="402"/>
      <c r="Y718" s="402"/>
    </row>
    <row r="719" spans="1:25" ht="12.75" customHeight="1">
      <c r="A719" s="402"/>
      <c r="B719" s="402"/>
      <c r="C719" s="402"/>
      <c r="D719" s="402"/>
      <c r="E719" s="402"/>
      <c r="F719" s="402"/>
      <c r="G719" s="402"/>
      <c r="H719" s="402"/>
      <c r="I719" s="402"/>
      <c r="J719" s="402"/>
      <c r="K719" s="402"/>
      <c r="L719" s="402"/>
      <c r="M719" s="402"/>
      <c r="N719" s="402"/>
      <c r="O719" s="402"/>
      <c r="P719" s="402"/>
      <c r="Q719" s="402"/>
      <c r="R719" s="402"/>
      <c r="S719" s="402"/>
      <c r="T719" s="402"/>
      <c r="U719" s="402"/>
      <c r="V719" s="402"/>
      <c r="W719" s="402"/>
      <c r="X719" s="402"/>
      <c r="Y719" s="402"/>
    </row>
    <row r="720" spans="1:25" ht="12.75" customHeight="1">
      <c r="A720" s="402"/>
      <c r="B720" s="402"/>
      <c r="C720" s="402"/>
      <c r="D720" s="402"/>
      <c r="E720" s="402"/>
      <c r="F720" s="402"/>
      <c r="G720" s="402"/>
      <c r="H720" s="402"/>
      <c r="I720" s="402"/>
      <c r="J720" s="402"/>
      <c r="K720" s="402"/>
      <c r="L720" s="402"/>
      <c r="M720" s="402"/>
      <c r="N720" s="402"/>
      <c r="O720" s="402"/>
      <c r="P720" s="402"/>
      <c r="Q720" s="402"/>
      <c r="R720" s="402"/>
      <c r="S720" s="402"/>
      <c r="T720" s="402"/>
      <c r="U720" s="402"/>
      <c r="V720" s="402"/>
      <c r="W720" s="402"/>
      <c r="X720" s="402"/>
      <c r="Y720" s="402"/>
    </row>
    <row r="721" spans="1:25" ht="12.75" customHeight="1">
      <c r="A721" s="402"/>
      <c r="B721" s="402"/>
      <c r="C721" s="402"/>
      <c r="D721" s="402"/>
      <c r="E721" s="402"/>
      <c r="F721" s="402"/>
      <c r="G721" s="402"/>
      <c r="H721" s="402"/>
      <c r="I721" s="402"/>
      <c r="J721" s="402"/>
      <c r="K721" s="402"/>
      <c r="L721" s="402"/>
      <c r="M721" s="402"/>
      <c r="N721" s="402"/>
      <c r="O721" s="402"/>
      <c r="P721" s="402"/>
      <c r="Q721" s="402"/>
      <c r="R721" s="402"/>
      <c r="S721" s="402"/>
      <c r="T721" s="402"/>
      <c r="U721" s="402"/>
      <c r="V721" s="402"/>
      <c r="W721" s="402"/>
      <c r="X721" s="402"/>
      <c r="Y721" s="402"/>
    </row>
    <row r="722" spans="1:25" ht="12.75" customHeight="1">
      <c r="A722" s="402"/>
      <c r="B722" s="402"/>
      <c r="C722" s="402"/>
      <c r="D722" s="402"/>
      <c r="E722" s="402"/>
      <c r="F722" s="402"/>
      <c r="G722" s="402"/>
      <c r="H722" s="402"/>
      <c r="I722" s="402"/>
      <c r="J722" s="402"/>
      <c r="K722" s="402"/>
      <c r="L722" s="402"/>
      <c r="M722" s="402"/>
      <c r="N722" s="402"/>
      <c r="O722" s="402"/>
      <c r="P722" s="402"/>
      <c r="Q722" s="402"/>
      <c r="R722" s="402"/>
      <c r="S722" s="402"/>
      <c r="T722" s="402"/>
      <c r="U722" s="402"/>
      <c r="V722" s="402"/>
      <c r="W722" s="402"/>
      <c r="X722" s="402"/>
      <c r="Y722" s="402"/>
    </row>
    <row r="723" spans="1:25" ht="12.75" customHeight="1">
      <c r="A723" s="402"/>
      <c r="B723" s="402"/>
      <c r="C723" s="402"/>
      <c r="D723" s="402"/>
      <c r="E723" s="402"/>
      <c r="F723" s="402"/>
      <c r="G723" s="402"/>
      <c r="H723" s="402"/>
      <c r="I723" s="402"/>
      <c r="J723" s="402"/>
      <c r="K723" s="402"/>
      <c r="L723" s="402"/>
      <c r="M723" s="402"/>
      <c r="N723" s="402"/>
      <c r="O723" s="402"/>
      <c r="P723" s="402"/>
      <c r="Q723" s="402"/>
      <c r="R723" s="402"/>
      <c r="S723" s="402"/>
      <c r="T723" s="402"/>
      <c r="U723" s="402"/>
      <c r="V723" s="402"/>
      <c r="W723" s="402"/>
      <c r="X723" s="402"/>
      <c r="Y723" s="402"/>
    </row>
    <row r="724" spans="1:25" ht="12.75" customHeight="1">
      <c r="A724" s="402"/>
      <c r="B724" s="402"/>
      <c r="C724" s="402"/>
      <c r="D724" s="402"/>
      <c r="E724" s="402"/>
      <c r="F724" s="402"/>
      <c r="G724" s="402"/>
      <c r="H724" s="402"/>
      <c r="I724" s="402"/>
      <c r="J724" s="402"/>
      <c r="K724" s="402"/>
      <c r="L724" s="402"/>
      <c r="M724" s="402"/>
      <c r="N724" s="402"/>
      <c r="O724" s="402"/>
      <c r="P724" s="402"/>
      <c r="Q724" s="402"/>
      <c r="R724" s="402"/>
      <c r="S724" s="402"/>
      <c r="T724" s="402"/>
      <c r="U724" s="402"/>
      <c r="V724" s="402"/>
      <c r="W724" s="402"/>
      <c r="X724" s="402"/>
      <c r="Y724" s="402"/>
    </row>
    <row r="725" spans="1:25" ht="12.75" customHeight="1">
      <c r="A725" s="402"/>
      <c r="B725" s="402"/>
      <c r="C725" s="402"/>
      <c r="D725" s="402"/>
      <c r="E725" s="402"/>
      <c r="F725" s="402"/>
      <c r="G725" s="402"/>
      <c r="H725" s="402"/>
      <c r="I725" s="402"/>
      <c r="J725" s="402"/>
      <c r="K725" s="402"/>
      <c r="L725" s="402"/>
      <c r="M725" s="402"/>
      <c r="N725" s="402"/>
      <c r="O725" s="402"/>
      <c r="P725" s="402"/>
      <c r="Q725" s="402"/>
      <c r="R725" s="402"/>
      <c r="S725" s="402"/>
      <c r="T725" s="402"/>
      <c r="U725" s="402"/>
      <c r="V725" s="402"/>
      <c r="W725" s="402"/>
      <c r="X725" s="402"/>
      <c r="Y725" s="402"/>
    </row>
    <row r="726" spans="1:25" ht="12.75" customHeight="1">
      <c r="A726" s="402"/>
      <c r="B726" s="402"/>
      <c r="C726" s="402"/>
      <c r="D726" s="402"/>
      <c r="E726" s="402"/>
      <c r="F726" s="402"/>
      <c r="G726" s="402"/>
      <c r="H726" s="402"/>
      <c r="I726" s="402"/>
      <c r="J726" s="402"/>
      <c r="K726" s="402"/>
      <c r="L726" s="402"/>
      <c r="M726" s="402"/>
      <c r="N726" s="402"/>
      <c r="O726" s="402"/>
      <c r="P726" s="402"/>
      <c r="Q726" s="402"/>
      <c r="R726" s="402"/>
      <c r="S726" s="402"/>
      <c r="T726" s="402"/>
      <c r="U726" s="402"/>
      <c r="V726" s="402"/>
      <c r="W726" s="402"/>
      <c r="X726" s="402"/>
      <c r="Y726" s="402"/>
    </row>
    <row r="727" spans="1:25" ht="12.75" customHeight="1">
      <c r="A727" s="402"/>
      <c r="B727" s="402"/>
      <c r="C727" s="402"/>
      <c r="D727" s="402"/>
      <c r="E727" s="402"/>
      <c r="F727" s="402"/>
      <c r="G727" s="402"/>
      <c r="H727" s="402"/>
      <c r="I727" s="402"/>
      <c r="J727" s="402"/>
      <c r="K727" s="402"/>
      <c r="L727" s="402"/>
      <c r="M727" s="402"/>
      <c r="N727" s="402"/>
      <c r="O727" s="402"/>
      <c r="P727" s="402"/>
      <c r="Q727" s="402"/>
      <c r="R727" s="402"/>
      <c r="S727" s="402"/>
      <c r="T727" s="402"/>
      <c r="U727" s="402"/>
      <c r="V727" s="402"/>
      <c r="W727" s="402"/>
      <c r="X727" s="402"/>
      <c r="Y727" s="402"/>
    </row>
    <row r="728" spans="1:25" ht="12.75" customHeight="1">
      <c r="A728" s="402"/>
      <c r="B728" s="402"/>
      <c r="C728" s="402"/>
      <c r="D728" s="402"/>
      <c r="E728" s="402"/>
      <c r="F728" s="402"/>
      <c r="G728" s="402"/>
      <c r="H728" s="402"/>
      <c r="I728" s="402"/>
      <c r="J728" s="402"/>
      <c r="K728" s="402"/>
      <c r="L728" s="402"/>
      <c r="M728" s="402"/>
      <c r="N728" s="402"/>
      <c r="O728" s="402"/>
      <c r="P728" s="402"/>
      <c r="Q728" s="402"/>
      <c r="R728" s="402"/>
      <c r="S728" s="402"/>
      <c r="T728" s="402"/>
      <c r="U728" s="402"/>
      <c r="V728" s="402"/>
      <c r="W728" s="402"/>
      <c r="X728" s="402"/>
      <c r="Y728" s="402"/>
    </row>
    <row r="729" spans="1:25" ht="12.75" customHeight="1">
      <c r="A729" s="402"/>
      <c r="B729" s="402"/>
      <c r="C729" s="402"/>
      <c r="D729" s="402"/>
      <c r="E729" s="402"/>
      <c r="F729" s="402"/>
      <c r="G729" s="402"/>
      <c r="H729" s="402"/>
      <c r="I729" s="402"/>
      <c r="J729" s="402"/>
      <c r="K729" s="402"/>
      <c r="L729" s="402"/>
      <c r="M729" s="402"/>
      <c r="N729" s="402"/>
      <c r="O729" s="402"/>
      <c r="P729" s="402"/>
      <c r="Q729" s="402"/>
      <c r="R729" s="402"/>
      <c r="S729" s="402"/>
      <c r="T729" s="402"/>
      <c r="U729" s="402"/>
      <c r="V729" s="402"/>
      <c r="W729" s="402"/>
      <c r="X729" s="402"/>
      <c r="Y729" s="402"/>
    </row>
    <row r="730" spans="1:25" ht="12.75" customHeight="1">
      <c r="A730" s="402"/>
      <c r="B730" s="402"/>
      <c r="C730" s="402"/>
      <c r="D730" s="402"/>
      <c r="E730" s="402"/>
      <c r="F730" s="402"/>
      <c r="G730" s="402"/>
      <c r="H730" s="402"/>
      <c r="I730" s="402"/>
      <c r="J730" s="402"/>
      <c r="K730" s="402"/>
      <c r="L730" s="402"/>
      <c r="M730" s="402"/>
      <c r="N730" s="402"/>
      <c r="O730" s="402"/>
      <c r="P730" s="402"/>
      <c r="Q730" s="402"/>
      <c r="R730" s="402"/>
      <c r="S730" s="402"/>
      <c r="T730" s="402"/>
      <c r="U730" s="402"/>
      <c r="V730" s="402"/>
      <c r="W730" s="402"/>
      <c r="X730" s="402"/>
      <c r="Y730" s="402"/>
    </row>
    <row r="731" spans="1:25" ht="12.75" customHeight="1">
      <c r="A731" s="402"/>
      <c r="B731" s="402"/>
      <c r="C731" s="402"/>
      <c r="D731" s="402"/>
      <c r="E731" s="402"/>
      <c r="F731" s="402"/>
      <c r="G731" s="402"/>
      <c r="H731" s="402"/>
      <c r="I731" s="402"/>
      <c r="J731" s="402"/>
      <c r="K731" s="402"/>
      <c r="L731" s="402"/>
      <c r="M731" s="402"/>
      <c r="N731" s="402"/>
      <c r="O731" s="402"/>
      <c r="P731" s="402"/>
      <c r="Q731" s="402"/>
      <c r="R731" s="402"/>
      <c r="S731" s="402"/>
      <c r="T731" s="402"/>
      <c r="U731" s="402"/>
      <c r="V731" s="402"/>
      <c r="W731" s="402"/>
      <c r="X731" s="402"/>
      <c r="Y731" s="402"/>
    </row>
    <row r="732" spans="1:25" ht="12.75" customHeight="1">
      <c r="A732" s="402"/>
      <c r="B732" s="402"/>
      <c r="C732" s="402"/>
      <c r="D732" s="402"/>
      <c r="E732" s="402"/>
      <c r="F732" s="402"/>
      <c r="G732" s="402"/>
      <c r="H732" s="402"/>
      <c r="I732" s="402"/>
      <c r="J732" s="402"/>
      <c r="K732" s="402"/>
      <c r="L732" s="402"/>
      <c r="M732" s="402"/>
      <c r="N732" s="402"/>
      <c r="O732" s="402"/>
      <c r="P732" s="402"/>
      <c r="Q732" s="402"/>
      <c r="R732" s="402"/>
      <c r="S732" s="402"/>
      <c r="T732" s="402"/>
      <c r="U732" s="402"/>
      <c r="V732" s="402"/>
      <c r="W732" s="402"/>
      <c r="X732" s="402"/>
      <c r="Y732" s="402"/>
    </row>
    <row r="733" spans="1:25" ht="12.75" customHeight="1">
      <c r="A733" s="402"/>
      <c r="B733" s="402"/>
      <c r="C733" s="402"/>
      <c r="D733" s="402"/>
      <c r="E733" s="402"/>
      <c r="F733" s="402"/>
      <c r="G733" s="402"/>
      <c r="H733" s="402"/>
      <c r="I733" s="402"/>
      <c r="J733" s="402"/>
      <c r="K733" s="402"/>
      <c r="L733" s="402"/>
      <c r="M733" s="402"/>
      <c r="N733" s="402"/>
      <c r="O733" s="402"/>
      <c r="P733" s="402"/>
      <c r="Q733" s="402"/>
      <c r="R733" s="402"/>
      <c r="S733" s="402"/>
      <c r="T733" s="402"/>
      <c r="U733" s="402"/>
      <c r="V733" s="402"/>
      <c r="W733" s="402"/>
      <c r="X733" s="402"/>
      <c r="Y733" s="402"/>
    </row>
    <row r="734" spans="1:25" ht="12.75" customHeight="1">
      <c r="A734" s="402"/>
      <c r="B734" s="402"/>
      <c r="C734" s="402"/>
      <c r="D734" s="402"/>
      <c r="E734" s="402"/>
      <c r="F734" s="402"/>
      <c r="G734" s="402"/>
      <c r="H734" s="402"/>
      <c r="I734" s="402"/>
      <c r="J734" s="402"/>
      <c r="K734" s="402"/>
      <c r="L734" s="402"/>
      <c r="M734" s="402"/>
      <c r="N734" s="402"/>
      <c r="O734" s="402"/>
      <c r="P734" s="402"/>
      <c r="Q734" s="402"/>
      <c r="R734" s="402"/>
      <c r="S734" s="402"/>
      <c r="T734" s="402"/>
      <c r="U734" s="402"/>
      <c r="V734" s="402"/>
      <c r="W734" s="402"/>
      <c r="X734" s="402"/>
      <c r="Y734" s="402"/>
    </row>
    <row r="735" spans="1:25" ht="12.75" customHeight="1">
      <c r="A735" s="402"/>
      <c r="B735" s="402"/>
      <c r="C735" s="402"/>
      <c r="D735" s="402"/>
      <c r="E735" s="402"/>
      <c r="F735" s="402"/>
      <c r="G735" s="402"/>
      <c r="H735" s="402"/>
      <c r="I735" s="402"/>
      <c r="J735" s="402"/>
      <c r="K735" s="402"/>
      <c r="L735" s="402"/>
      <c r="M735" s="402"/>
      <c r="N735" s="402"/>
      <c r="O735" s="402"/>
      <c r="P735" s="402"/>
      <c r="Q735" s="402"/>
      <c r="R735" s="402"/>
      <c r="S735" s="402"/>
      <c r="T735" s="402"/>
      <c r="U735" s="402"/>
      <c r="V735" s="402"/>
      <c r="W735" s="402"/>
      <c r="X735" s="402"/>
      <c r="Y735" s="402"/>
    </row>
    <row r="736" spans="1:25" ht="12.75" customHeight="1">
      <c r="A736" s="402"/>
      <c r="B736" s="402"/>
      <c r="C736" s="402"/>
      <c r="D736" s="402"/>
      <c r="E736" s="402"/>
      <c r="F736" s="402"/>
      <c r="G736" s="402"/>
      <c r="H736" s="402"/>
      <c r="I736" s="402"/>
      <c r="J736" s="402"/>
      <c r="K736" s="402"/>
      <c r="L736" s="402"/>
      <c r="M736" s="402"/>
      <c r="N736" s="402"/>
      <c r="O736" s="402"/>
      <c r="P736" s="402"/>
      <c r="Q736" s="402"/>
      <c r="R736" s="402"/>
      <c r="S736" s="402"/>
      <c r="T736" s="402"/>
      <c r="U736" s="402"/>
      <c r="V736" s="402"/>
      <c r="W736" s="402"/>
      <c r="X736" s="402"/>
      <c r="Y736" s="402"/>
    </row>
    <row r="737" spans="1:25" ht="12.75" customHeight="1">
      <c r="A737" s="402"/>
      <c r="B737" s="402"/>
      <c r="C737" s="402"/>
      <c r="D737" s="402"/>
      <c r="E737" s="402"/>
      <c r="F737" s="402"/>
      <c r="G737" s="402"/>
      <c r="H737" s="402"/>
      <c r="I737" s="402"/>
      <c r="J737" s="402"/>
      <c r="K737" s="402"/>
      <c r="L737" s="402"/>
      <c r="M737" s="402"/>
      <c r="N737" s="402"/>
      <c r="O737" s="402"/>
      <c r="P737" s="402"/>
      <c r="Q737" s="402"/>
      <c r="R737" s="402"/>
      <c r="S737" s="402"/>
      <c r="T737" s="402"/>
      <c r="U737" s="402"/>
      <c r="V737" s="402"/>
      <c r="W737" s="402"/>
      <c r="X737" s="402"/>
      <c r="Y737" s="402"/>
    </row>
    <row r="738" spans="1:25" ht="12.75" customHeight="1">
      <c r="A738" s="402"/>
      <c r="B738" s="402"/>
      <c r="C738" s="402"/>
      <c r="D738" s="402"/>
      <c r="E738" s="402"/>
      <c r="F738" s="402"/>
      <c r="G738" s="402"/>
      <c r="H738" s="402"/>
      <c r="I738" s="402"/>
      <c r="J738" s="402"/>
      <c r="K738" s="402"/>
      <c r="L738" s="402"/>
      <c r="M738" s="402"/>
      <c r="N738" s="402"/>
      <c r="O738" s="402"/>
      <c r="P738" s="402"/>
      <c r="Q738" s="402"/>
      <c r="R738" s="402"/>
      <c r="S738" s="402"/>
      <c r="T738" s="402"/>
      <c r="U738" s="402"/>
      <c r="V738" s="402"/>
      <c r="W738" s="402"/>
      <c r="X738" s="402"/>
      <c r="Y738" s="402"/>
    </row>
    <row r="739" spans="1:25" ht="12.75" customHeight="1">
      <c r="A739" s="402"/>
      <c r="B739" s="402"/>
      <c r="C739" s="402"/>
      <c r="D739" s="402"/>
      <c r="E739" s="402"/>
      <c r="F739" s="402"/>
      <c r="G739" s="402"/>
      <c r="H739" s="402"/>
      <c r="I739" s="402"/>
      <c r="J739" s="402"/>
      <c r="K739" s="402"/>
      <c r="L739" s="402"/>
      <c r="M739" s="402"/>
      <c r="N739" s="402"/>
      <c r="O739" s="402"/>
      <c r="P739" s="402"/>
      <c r="Q739" s="402"/>
      <c r="R739" s="402"/>
      <c r="S739" s="402"/>
      <c r="T739" s="402"/>
      <c r="U739" s="402"/>
      <c r="V739" s="402"/>
      <c r="W739" s="402"/>
      <c r="X739" s="402"/>
      <c r="Y739" s="402"/>
    </row>
    <row r="740" spans="1:25" ht="12.75" customHeight="1">
      <c r="A740" s="402"/>
      <c r="B740" s="402"/>
      <c r="C740" s="402"/>
      <c r="D740" s="402"/>
      <c r="E740" s="402"/>
      <c r="F740" s="402"/>
      <c r="G740" s="402"/>
      <c r="H740" s="402"/>
      <c r="I740" s="402"/>
      <c r="J740" s="402"/>
      <c r="K740" s="402"/>
      <c r="L740" s="402"/>
      <c r="M740" s="402"/>
      <c r="N740" s="402"/>
      <c r="O740" s="402"/>
      <c r="P740" s="402"/>
      <c r="Q740" s="402"/>
      <c r="R740" s="402"/>
      <c r="S740" s="402"/>
      <c r="T740" s="402"/>
      <c r="U740" s="402"/>
      <c r="V740" s="402"/>
      <c r="W740" s="402"/>
      <c r="X740" s="402"/>
      <c r="Y740" s="402"/>
    </row>
    <row r="741" spans="1:25" ht="12.75" customHeight="1">
      <c r="A741" s="402"/>
      <c r="B741" s="402"/>
      <c r="C741" s="402"/>
      <c r="D741" s="402"/>
      <c r="E741" s="402"/>
      <c r="F741" s="402"/>
      <c r="G741" s="402"/>
      <c r="H741" s="402"/>
      <c r="I741" s="402"/>
      <c r="J741" s="402"/>
      <c r="K741" s="402"/>
      <c r="L741" s="402"/>
      <c r="M741" s="402"/>
      <c r="N741" s="402"/>
      <c r="O741" s="402"/>
      <c r="P741" s="402"/>
      <c r="Q741" s="402"/>
      <c r="R741" s="402"/>
      <c r="S741" s="402"/>
      <c r="T741" s="402"/>
      <c r="U741" s="402"/>
      <c r="V741" s="402"/>
      <c r="W741" s="402"/>
      <c r="X741" s="402"/>
      <c r="Y741" s="402"/>
    </row>
    <row r="742" spans="1:25" ht="12.75" customHeight="1">
      <c r="A742" s="402"/>
      <c r="B742" s="402"/>
      <c r="C742" s="402"/>
      <c r="D742" s="402"/>
      <c r="E742" s="402"/>
      <c r="F742" s="402"/>
      <c r="G742" s="402"/>
      <c r="H742" s="402"/>
      <c r="I742" s="402"/>
      <c r="J742" s="402"/>
      <c r="K742" s="402"/>
      <c r="L742" s="402"/>
      <c r="M742" s="402"/>
      <c r="N742" s="402"/>
      <c r="O742" s="402"/>
      <c r="P742" s="402"/>
      <c r="Q742" s="402"/>
      <c r="R742" s="402"/>
      <c r="S742" s="402"/>
      <c r="T742" s="402"/>
      <c r="U742" s="402"/>
      <c r="V742" s="402"/>
      <c r="W742" s="402"/>
      <c r="X742" s="402"/>
      <c r="Y742" s="402"/>
    </row>
    <row r="743" spans="1:25" ht="12.75" customHeight="1">
      <c r="A743" s="402"/>
      <c r="B743" s="402"/>
      <c r="C743" s="402"/>
      <c r="D743" s="402"/>
      <c r="E743" s="402"/>
      <c r="F743" s="402"/>
      <c r="G743" s="402"/>
      <c r="H743" s="402"/>
      <c r="I743" s="402"/>
      <c r="J743" s="402"/>
      <c r="K743" s="402"/>
      <c r="L743" s="402"/>
      <c r="M743" s="402"/>
      <c r="N743" s="402"/>
      <c r="O743" s="402"/>
      <c r="P743" s="402"/>
      <c r="Q743" s="402"/>
      <c r="R743" s="402"/>
      <c r="S743" s="402"/>
      <c r="T743" s="402"/>
      <c r="U743" s="402"/>
      <c r="V743" s="402"/>
      <c r="W743" s="402"/>
      <c r="X743" s="402"/>
      <c r="Y743" s="402"/>
    </row>
    <row r="744" spans="1:25" ht="12.75" customHeight="1">
      <c r="A744" s="402"/>
      <c r="B744" s="402"/>
      <c r="C744" s="402"/>
      <c r="D744" s="402"/>
      <c r="E744" s="402"/>
      <c r="F744" s="402"/>
      <c r="G744" s="402"/>
      <c r="H744" s="402"/>
      <c r="I744" s="402"/>
      <c r="J744" s="402"/>
      <c r="K744" s="402"/>
      <c r="L744" s="402"/>
      <c r="M744" s="402"/>
      <c r="N744" s="402"/>
      <c r="O744" s="402"/>
      <c r="P744" s="402"/>
      <c r="Q744" s="402"/>
      <c r="R744" s="402"/>
      <c r="S744" s="402"/>
      <c r="T744" s="402"/>
      <c r="U744" s="402"/>
      <c r="V744" s="402"/>
      <c r="W744" s="402"/>
      <c r="X744" s="402"/>
      <c r="Y744" s="402"/>
    </row>
    <row r="745" spans="1:25" ht="12.75" customHeight="1">
      <c r="A745" s="402"/>
      <c r="B745" s="402"/>
      <c r="C745" s="402"/>
      <c r="D745" s="402"/>
      <c r="E745" s="402"/>
      <c r="F745" s="402"/>
      <c r="G745" s="402"/>
      <c r="H745" s="402"/>
      <c r="I745" s="402"/>
      <c r="J745" s="402"/>
      <c r="K745" s="402"/>
      <c r="L745" s="402"/>
      <c r="M745" s="402"/>
      <c r="N745" s="402"/>
      <c r="O745" s="402"/>
      <c r="P745" s="402"/>
      <c r="Q745" s="402"/>
      <c r="R745" s="402"/>
      <c r="S745" s="402"/>
      <c r="T745" s="402"/>
      <c r="U745" s="402"/>
      <c r="V745" s="402"/>
      <c r="W745" s="402"/>
      <c r="X745" s="402"/>
      <c r="Y745" s="402"/>
    </row>
    <row r="746" spans="1:25" ht="12.75" customHeight="1">
      <c r="A746" s="402"/>
      <c r="B746" s="402"/>
      <c r="C746" s="402"/>
      <c r="D746" s="402"/>
      <c r="E746" s="402"/>
      <c r="F746" s="402"/>
      <c r="G746" s="402"/>
      <c r="H746" s="402"/>
      <c r="I746" s="402"/>
      <c r="J746" s="402"/>
      <c r="K746" s="402"/>
      <c r="L746" s="402"/>
      <c r="M746" s="402"/>
      <c r="N746" s="402"/>
      <c r="O746" s="402"/>
      <c r="P746" s="402"/>
      <c r="Q746" s="402"/>
      <c r="R746" s="402"/>
      <c r="S746" s="402"/>
      <c r="T746" s="402"/>
      <c r="U746" s="402"/>
      <c r="V746" s="402"/>
      <c r="W746" s="402"/>
      <c r="X746" s="402"/>
      <c r="Y746" s="402"/>
    </row>
    <row r="747" spans="1:25" ht="12.75" customHeight="1">
      <c r="A747" s="402"/>
      <c r="B747" s="402"/>
      <c r="C747" s="402"/>
      <c r="D747" s="402"/>
      <c r="E747" s="402"/>
      <c r="F747" s="402"/>
      <c r="G747" s="402"/>
      <c r="H747" s="402"/>
      <c r="I747" s="402"/>
      <c r="J747" s="402"/>
      <c r="K747" s="402"/>
      <c r="L747" s="402"/>
      <c r="M747" s="402"/>
      <c r="N747" s="402"/>
      <c r="O747" s="402"/>
      <c r="P747" s="402"/>
      <c r="Q747" s="402"/>
      <c r="R747" s="402"/>
      <c r="S747" s="402"/>
      <c r="T747" s="402"/>
      <c r="U747" s="402"/>
      <c r="V747" s="402"/>
      <c r="W747" s="402"/>
      <c r="X747" s="402"/>
      <c r="Y747" s="402"/>
    </row>
    <row r="748" spans="1:25" ht="12.75" customHeight="1">
      <c r="A748" s="402"/>
      <c r="B748" s="402"/>
      <c r="C748" s="402"/>
      <c r="D748" s="402"/>
      <c r="E748" s="402"/>
      <c r="F748" s="402"/>
      <c r="G748" s="402"/>
      <c r="H748" s="402"/>
      <c r="I748" s="402"/>
      <c r="J748" s="402"/>
      <c r="K748" s="402"/>
      <c r="L748" s="402"/>
      <c r="M748" s="402"/>
      <c r="N748" s="402"/>
      <c r="O748" s="402"/>
      <c r="P748" s="402"/>
      <c r="Q748" s="402"/>
      <c r="R748" s="402"/>
      <c r="S748" s="402"/>
      <c r="T748" s="402"/>
      <c r="U748" s="402"/>
      <c r="V748" s="402"/>
      <c r="W748" s="402"/>
      <c r="X748" s="402"/>
      <c r="Y748" s="402"/>
    </row>
    <row r="749" spans="1:25" ht="12.75" customHeight="1">
      <c r="A749" s="402"/>
      <c r="B749" s="402"/>
      <c r="C749" s="402"/>
      <c r="D749" s="402"/>
      <c r="E749" s="402"/>
      <c r="F749" s="402"/>
      <c r="G749" s="402"/>
      <c r="H749" s="402"/>
      <c r="I749" s="402"/>
      <c r="J749" s="402"/>
      <c r="K749" s="402"/>
      <c r="L749" s="402"/>
      <c r="M749" s="402"/>
      <c r="N749" s="402"/>
      <c r="O749" s="402"/>
      <c r="P749" s="402"/>
      <c r="Q749" s="402"/>
      <c r="R749" s="402"/>
      <c r="S749" s="402"/>
      <c r="T749" s="402"/>
      <c r="U749" s="402"/>
      <c r="V749" s="402"/>
      <c r="W749" s="402"/>
      <c r="X749" s="402"/>
      <c r="Y749" s="402"/>
    </row>
    <row r="750" spans="1:25" ht="12.75" customHeight="1">
      <c r="A750" s="402"/>
      <c r="B750" s="402"/>
      <c r="C750" s="402"/>
      <c r="D750" s="402"/>
      <c r="E750" s="402"/>
      <c r="F750" s="402"/>
      <c r="G750" s="402"/>
      <c r="H750" s="402"/>
      <c r="I750" s="402"/>
      <c r="J750" s="402"/>
      <c r="K750" s="402"/>
      <c r="L750" s="402"/>
      <c r="M750" s="402"/>
      <c r="N750" s="402"/>
      <c r="O750" s="402"/>
      <c r="P750" s="402"/>
      <c r="Q750" s="402"/>
      <c r="R750" s="402"/>
      <c r="S750" s="402"/>
      <c r="T750" s="402"/>
      <c r="U750" s="402"/>
      <c r="V750" s="402"/>
      <c r="W750" s="402"/>
      <c r="X750" s="402"/>
      <c r="Y750" s="402"/>
    </row>
    <row r="751" spans="1:25" ht="12.75" customHeight="1">
      <c r="A751" s="402"/>
      <c r="B751" s="402"/>
      <c r="C751" s="402"/>
      <c r="D751" s="402"/>
      <c r="E751" s="402"/>
      <c r="F751" s="402"/>
      <c r="G751" s="402"/>
      <c r="H751" s="402"/>
      <c r="I751" s="402"/>
      <c r="J751" s="402"/>
      <c r="K751" s="402"/>
      <c r="L751" s="402"/>
      <c r="M751" s="402"/>
      <c r="N751" s="402"/>
      <c r="O751" s="402"/>
      <c r="P751" s="402"/>
      <c r="Q751" s="402"/>
      <c r="R751" s="402"/>
      <c r="S751" s="402"/>
      <c r="T751" s="402"/>
      <c r="U751" s="402"/>
      <c r="V751" s="402"/>
      <c r="W751" s="402"/>
      <c r="X751" s="402"/>
      <c r="Y751" s="402"/>
    </row>
    <row r="752" spans="1:25" ht="12.75" customHeight="1">
      <c r="A752" s="402"/>
      <c r="B752" s="402"/>
      <c r="C752" s="402"/>
      <c r="D752" s="402"/>
      <c r="E752" s="402"/>
      <c r="F752" s="402"/>
      <c r="G752" s="402"/>
      <c r="H752" s="402"/>
      <c r="I752" s="402"/>
      <c r="J752" s="402"/>
      <c r="K752" s="402"/>
      <c r="L752" s="402"/>
      <c r="M752" s="402"/>
      <c r="N752" s="402"/>
      <c r="O752" s="402"/>
      <c r="P752" s="402"/>
      <c r="Q752" s="402"/>
      <c r="R752" s="402"/>
      <c r="S752" s="402"/>
      <c r="T752" s="402"/>
      <c r="U752" s="402"/>
      <c r="V752" s="402"/>
      <c r="W752" s="402"/>
      <c r="X752" s="402"/>
      <c r="Y752" s="402"/>
    </row>
    <row r="753" spans="1:25" ht="12.75" customHeight="1">
      <c r="A753" s="402"/>
      <c r="B753" s="402"/>
      <c r="C753" s="402"/>
      <c r="D753" s="402"/>
      <c r="E753" s="402"/>
      <c r="F753" s="402"/>
      <c r="G753" s="402"/>
      <c r="H753" s="402"/>
      <c r="I753" s="402"/>
      <c r="J753" s="402"/>
      <c r="K753" s="402"/>
      <c r="L753" s="402"/>
      <c r="M753" s="402"/>
      <c r="N753" s="402"/>
      <c r="O753" s="402"/>
      <c r="P753" s="402"/>
      <c r="Q753" s="402"/>
      <c r="R753" s="402"/>
      <c r="S753" s="402"/>
      <c r="T753" s="402"/>
      <c r="U753" s="402"/>
      <c r="V753" s="402"/>
      <c r="W753" s="402"/>
      <c r="X753" s="402"/>
      <c r="Y753" s="402"/>
    </row>
    <row r="754" spans="1:25" ht="12.75" customHeight="1">
      <c r="A754" s="402"/>
      <c r="B754" s="402"/>
      <c r="C754" s="402"/>
      <c r="D754" s="402"/>
      <c r="E754" s="402"/>
      <c r="F754" s="402"/>
      <c r="G754" s="402"/>
      <c r="H754" s="402"/>
      <c r="I754" s="402"/>
      <c r="J754" s="402"/>
      <c r="K754" s="402"/>
      <c r="L754" s="402"/>
      <c r="M754" s="402"/>
      <c r="N754" s="402"/>
      <c r="O754" s="402"/>
      <c r="P754" s="402"/>
      <c r="Q754" s="402"/>
      <c r="R754" s="402"/>
      <c r="S754" s="402"/>
      <c r="T754" s="402"/>
      <c r="U754" s="402"/>
      <c r="V754" s="402"/>
      <c r="W754" s="402"/>
      <c r="X754" s="402"/>
      <c r="Y754" s="402"/>
    </row>
    <row r="755" spans="1:25" ht="12.75" customHeight="1">
      <c r="A755" s="402"/>
      <c r="B755" s="402"/>
      <c r="C755" s="402"/>
      <c r="D755" s="402"/>
      <c r="E755" s="402"/>
      <c r="F755" s="402"/>
      <c r="G755" s="402"/>
      <c r="H755" s="402"/>
      <c r="I755" s="402"/>
      <c r="J755" s="402"/>
      <c r="K755" s="402"/>
      <c r="L755" s="402"/>
      <c r="M755" s="402"/>
      <c r="N755" s="402"/>
      <c r="O755" s="402"/>
      <c r="P755" s="402"/>
      <c r="Q755" s="402"/>
      <c r="R755" s="402"/>
      <c r="S755" s="402"/>
      <c r="T755" s="402"/>
      <c r="U755" s="402"/>
      <c r="V755" s="402"/>
      <c r="W755" s="402"/>
      <c r="X755" s="402"/>
      <c r="Y755" s="402"/>
    </row>
    <row r="756" spans="1:25" ht="12.75" customHeight="1">
      <c r="A756" s="402"/>
      <c r="B756" s="402"/>
      <c r="C756" s="402"/>
      <c r="D756" s="402"/>
      <c r="E756" s="402"/>
      <c r="F756" s="402"/>
      <c r="G756" s="402"/>
      <c r="H756" s="402"/>
      <c r="I756" s="402"/>
      <c r="J756" s="402"/>
      <c r="K756" s="402"/>
      <c r="L756" s="402"/>
      <c r="M756" s="402"/>
      <c r="N756" s="402"/>
      <c r="O756" s="402"/>
      <c r="P756" s="402"/>
      <c r="Q756" s="402"/>
      <c r="R756" s="402"/>
      <c r="S756" s="402"/>
      <c r="T756" s="402"/>
      <c r="U756" s="402"/>
      <c r="V756" s="402"/>
      <c r="W756" s="402"/>
      <c r="X756" s="402"/>
      <c r="Y756" s="402"/>
    </row>
    <row r="757" spans="1:25" ht="12.75" customHeight="1">
      <c r="A757" s="402"/>
      <c r="B757" s="402"/>
      <c r="C757" s="402"/>
      <c r="D757" s="402"/>
      <c r="E757" s="402"/>
      <c r="F757" s="402"/>
      <c r="G757" s="402"/>
      <c r="H757" s="402"/>
      <c r="I757" s="402"/>
      <c r="J757" s="402"/>
      <c r="K757" s="402"/>
      <c r="L757" s="402"/>
      <c r="M757" s="402"/>
      <c r="N757" s="402"/>
      <c r="O757" s="402"/>
      <c r="P757" s="402"/>
      <c r="Q757" s="402"/>
      <c r="R757" s="402"/>
      <c r="S757" s="402"/>
      <c r="T757" s="402"/>
      <c r="U757" s="402"/>
      <c r="V757" s="402"/>
      <c r="W757" s="402"/>
      <c r="X757" s="402"/>
      <c r="Y757" s="402"/>
    </row>
    <row r="758" spans="1:25" ht="12.75" customHeight="1">
      <c r="A758" s="402"/>
      <c r="B758" s="402"/>
      <c r="C758" s="402"/>
      <c r="D758" s="402"/>
      <c r="E758" s="402"/>
      <c r="F758" s="402"/>
      <c r="G758" s="402"/>
      <c r="H758" s="402"/>
      <c r="I758" s="402"/>
      <c r="J758" s="402"/>
      <c r="K758" s="402"/>
      <c r="L758" s="402"/>
      <c r="M758" s="402"/>
      <c r="N758" s="402"/>
      <c r="O758" s="402"/>
      <c r="P758" s="402"/>
      <c r="Q758" s="402"/>
      <c r="R758" s="402"/>
      <c r="S758" s="402"/>
      <c r="T758" s="402"/>
      <c r="U758" s="402"/>
      <c r="V758" s="402"/>
      <c r="W758" s="402"/>
      <c r="X758" s="402"/>
      <c r="Y758" s="402"/>
    </row>
    <row r="759" spans="1:25" ht="12.75" customHeight="1">
      <c r="A759" s="402"/>
      <c r="B759" s="402"/>
      <c r="C759" s="402"/>
      <c r="D759" s="402"/>
      <c r="E759" s="402"/>
      <c r="F759" s="402"/>
      <c r="G759" s="402"/>
      <c r="H759" s="402"/>
      <c r="I759" s="402"/>
      <c r="J759" s="402"/>
      <c r="K759" s="402"/>
      <c r="L759" s="402"/>
      <c r="M759" s="402"/>
      <c r="N759" s="402"/>
      <c r="O759" s="402"/>
      <c r="P759" s="402"/>
      <c r="Q759" s="402"/>
      <c r="R759" s="402"/>
      <c r="S759" s="402"/>
      <c r="T759" s="402"/>
      <c r="U759" s="402"/>
      <c r="V759" s="402"/>
      <c r="W759" s="402"/>
      <c r="X759" s="402"/>
      <c r="Y759" s="402"/>
    </row>
    <row r="760" spans="1:25" ht="12.75" customHeight="1">
      <c r="A760" s="402"/>
      <c r="B760" s="402"/>
      <c r="C760" s="402"/>
      <c r="D760" s="402"/>
      <c r="E760" s="402"/>
      <c r="F760" s="402"/>
      <c r="G760" s="402"/>
      <c r="H760" s="402"/>
      <c r="I760" s="402"/>
      <c r="J760" s="402"/>
      <c r="K760" s="402"/>
      <c r="L760" s="402"/>
      <c r="M760" s="402"/>
      <c r="N760" s="402"/>
      <c r="O760" s="402"/>
      <c r="P760" s="402"/>
      <c r="Q760" s="402"/>
      <c r="R760" s="402"/>
      <c r="S760" s="402"/>
      <c r="T760" s="402"/>
      <c r="U760" s="402"/>
      <c r="V760" s="402"/>
      <c r="W760" s="402"/>
      <c r="X760" s="402"/>
      <c r="Y760" s="402"/>
    </row>
    <row r="761" spans="1:25" ht="12.75" customHeight="1">
      <c r="A761" s="402"/>
      <c r="B761" s="402"/>
      <c r="C761" s="402"/>
      <c r="D761" s="402"/>
      <c r="E761" s="402"/>
      <c r="F761" s="402"/>
      <c r="G761" s="402"/>
      <c r="H761" s="402"/>
      <c r="I761" s="402"/>
      <c r="J761" s="402"/>
      <c r="K761" s="402"/>
      <c r="L761" s="402"/>
      <c r="M761" s="402"/>
      <c r="N761" s="402"/>
      <c r="O761" s="402"/>
      <c r="P761" s="402"/>
      <c r="Q761" s="402"/>
      <c r="R761" s="402"/>
      <c r="S761" s="402"/>
      <c r="T761" s="402"/>
      <c r="U761" s="402"/>
      <c r="V761" s="402"/>
      <c r="W761" s="402"/>
      <c r="X761" s="402"/>
      <c r="Y761" s="402"/>
    </row>
    <row r="762" spans="1:25" ht="12.75" customHeight="1">
      <c r="A762" s="402"/>
      <c r="B762" s="402"/>
      <c r="C762" s="402"/>
      <c r="D762" s="402"/>
      <c r="E762" s="402"/>
      <c r="F762" s="402"/>
      <c r="G762" s="402"/>
      <c r="H762" s="402"/>
      <c r="I762" s="402"/>
      <c r="J762" s="402"/>
      <c r="K762" s="402"/>
      <c r="L762" s="402"/>
      <c r="M762" s="402"/>
      <c r="N762" s="402"/>
      <c r="O762" s="402"/>
      <c r="P762" s="402"/>
      <c r="Q762" s="402"/>
      <c r="R762" s="402"/>
      <c r="S762" s="402"/>
      <c r="T762" s="402"/>
      <c r="U762" s="402"/>
      <c r="V762" s="402"/>
      <c r="W762" s="402"/>
      <c r="X762" s="402"/>
      <c r="Y762" s="402"/>
    </row>
    <row r="763" spans="1:25" ht="12.75" customHeight="1">
      <c r="A763" s="402"/>
      <c r="B763" s="402"/>
      <c r="C763" s="402"/>
      <c r="D763" s="402"/>
      <c r="E763" s="402"/>
      <c r="F763" s="402"/>
      <c r="G763" s="402"/>
      <c r="H763" s="402"/>
      <c r="I763" s="402"/>
      <c r="J763" s="402"/>
      <c r="K763" s="402"/>
      <c r="L763" s="402"/>
      <c r="M763" s="402"/>
      <c r="N763" s="402"/>
      <c r="O763" s="402"/>
      <c r="P763" s="402"/>
      <c r="Q763" s="402"/>
      <c r="R763" s="402"/>
      <c r="S763" s="402"/>
      <c r="T763" s="402"/>
      <c r="U763" s="402"/>
      <c r="V763" s="402"/>
      <c r="W763" s="402"/>
      <c r="X763" s="402"/>
      <c r="Y763" s="402"/>
    </row>
    <row r="764" spans="1:25" ht="12.75" customHeight="1">
      <c r="A764" s="402"/>
      <c r="B764" s="402"/>
      <c r="C764" s="402"/>
      <c r="D764" s="402"/>
      <c r="E764" s="402"/>
      <c r="F764" s="402"/>
      <c r="G764" s="402"/>
      <c r="H764" s="402"/>
      <c r="I764" s="402"/>
      <c r="J764" s="402"/>
      <c r="K764" s="402"/>
      <c r="L764" s="402"/>
      <c r="M764" s="402"/>
      <c r="N764" s="402"/>
      <c r="O764" s="402"/>
      <c r="P764" s="402"/>
      <c r="Q764" s="402"/>
      <c r="R764" s="402"/>
      <c r="S764" s="402"/>
      <c r="T764" s="402"/>
      <c r="U764" s="402"/>
      <c r="V764" s="402"/>
      <c r="W764" s="402"/>
      <c r="X764" s="402"/>
      <c r="Y764" s="402"/>
    </row>
    <row r="765" spans="1:25" ht="12.75" customHeight="1">
      <c r="A765" s="402"/>
      <c r="B765" s="402"/>
      <c r="C765" s="402"/>
      <c r="D765" s="402"/>
      <c r="E765" s="402"/>
      <c r="F765" s="402"/>
      <c r="G765" s="402"/>
      <c r="H765" s="402"/>
      <c r="I765" s="402"/>
      <c r="J765" s="402"/>
      <c r="K765" s="402"/>
      <c r="L765" s="402"/>
      <c r="M765" s="402"/>
      <c r="N765" s="402"/>
      <c r="O765" s="402"/>
      <c r="P765" s="402"/>
      <c r="Q765" s="402"/>
      <c r="R765" s="402"/>
      <c r="S765" s="402"/>
      <c r="T765" s="402"/>
      <c r="U765" s="402"/>
      <c r="V765" s="402"/>
      <c r="W765" s="402"/>
      <c r="X765" s="402"/>
      <c r="Y765" s="402"/>
    </row>
    <row r="766" spans="1:25" ht="12.75" customHeight="1">
      <c r="A766" s="402"/>
      <c r="B766" s="402"/>
      <c r="C766" s="402"/>
      <c r="D766" s="402"/>
      <c r="E766" s="402"/>
      <c r="F766" s="402"/>
      <c r="G766" s="402"/>
      <c r="H766" s="402"/>
      <c r="I766" s="402"/>
      <c r="J766" s="402"/>
      <c r="K766" s="402"/>
      <c r="L766" s="402"/>
      <c r="M766" s="402"/>
      <c r="N766" s="402"/>
      <c r="O766" s="402"/>
      <c r="P766" s="402"/>
      <c r="Q766" s="402"/>
      <c r="R766" s="402"/>
      <c r="S766" s="402"/>
      <c r="T766" s="402"/>
      <c r="U766" s="402"/>
      <c r="V766" s="402"/>
      <c r="W766" s="402"/>
      <c r="X766" s="402"/>
      <c r="Y766" s="402"/>
    </row>
    <row r="767" spans="1:25" ht="12.75" customHeight="1">
      <c r="A767" s="402"/>
      <c r="B767" s="402"/>
      <c r="C767" s="402"/>
      <c r="D767" s="402"/>
      <c r="E767" s="402"/>
      <c r="F767" s="402"/>
      <c r="G767" s="402"/>
      <c r="H767" s="402"/>
      <c r="I767" s="402"/>
      <c r="J767" s="402"/>
      <c r="K767" s="402"/>
      <c r="L767" s="402"/>
      <c r="M767" s="402"/>
      <c r="N767" s="402"/>
      <c r="O767" s="402"/>
      <c r="P767" s="402"/>
      <c r="Q767" s="402"/>
      <c r="R767" s="402"/>
      <c r="S767" s="402"/>
      <c r="T767" s="402"/>
      <c r="U767" s="402"/>
      <c r="V767" s="402"/>
      <c r="W767" s="402"/>
      <c r="X767" s="402"/>
      <c r="Y767" s="402"/>
    </row>
    <row r="768" spans="1:25" ht="12.75" customHeight="1">
      <c r="A768" s="402"/>
      <c r="B768" s="402"/>
      <c r="C768" s="402"/>
      <c r="D768" s="402"/>
      <c r="E768" s="402"/>
      <c r="F768" s="402"/>
      <c r="G768" s="402"/>
      <c r="H768" s="402"/>
      <c r="I768" s="402"/>
      <c r="J768" s="402"/>
      <c r="K768" s="402"/>
      <c r="L768" s="402"/>
      <c r="M768" s="402"/>
      <c r="N768" s="402"/>
      <c r="O768" s="402"/>
      <c r="P768" s="402"/>
      <c r="Q768" s="402"/>
      <c r="R768" s="402"/>
      <c r="S768" s="402"/>
      <c r="T768" s="402"/>
      <c r="U768" s="402"/>
      <c r="V768" s="402"/>
      <c r="W768" s="402"/>
      <c r="X768" s="402"/>
      <c r="Y768" s="402"/>
    </row>
    <row r="769" spans="1:25" ht="12.75" customHeight="1">
      <c r="A769" s="402"/>
      <c r="B769" s="402"/>
      <c r="C769" s="402"/>
      <c r="D769" s="402"/>
      <c r="E769" s="402"/>
      <c r="F769" s="402"/>
      <c r="G769" s="402"/>
      <c r="H769" s="402"/>
      <c r="I769" s="402"/>
      <c r="J769" s="402"/>
      <c r="K769" s="402"/>
      <c r="L769" s="402"/>
      <c r="M769" s="402"/>
      <c r="N769" s="402"/>
      <c r="O769" s="402"/>
      <c r="P769" s="402"/>
      <c r="Q769" s="402"/>
      <c r="R769" s="402"/>
      <c r="S769" s="402"/>
      <c r="T769" s="402"/>
      <c r="U769" s="402"/>
      <c r="V769" s="402"/>
      <c r="W769" s="402"/>
      <c r="X769" s="402"/>
      <c r="Y769" s="402"/>
    </row>
    <row r="770" spans="1:25" ht="12.75" customHeight="1">
      <c r="A770" s="402"/>
      <c r="B770" s="402"/>
      <c r="C770" s="402"/>
      <c r="D770" s="402"/>
      <c r="E770" s="402"/>
      <c r="F770" s="402"/>
      <c r="G770" s="402"/>
      <c r="H770" s="402"/>
      <c r="I770" s="402"/>
      <c r="J770" s="402"/>
      <c r="K770" s="402"/>
      <c r="L770" s="402"/>
      <c r="M770" s="402"/>
      <c r="N770" s="402"/>
      <c r="O770" s="402"/>
      <c r="P770" s="402"/>
      <c r="Q770" s="402"/>
      <c r="R770" s="402"/>
      <c r="S770" s="402"/>
      <c r="T770" s="402"/>
      <c r="U770" s="402"/>
      <c r="V770" s="402"/>
      <c r="W770" s="402"/>
      <c r="X770" s="402"/>
      <c r="Y770" s="402"/>
    </row>
    <row r="771" spans="1:25" ht="12.75" customHeight="1">
      <c r="A771" s="402"/>
      <c r="B771" s="402"/>
      <c r="C771" s="402"/>
      <c r="D771" s="402"/>
      <c r="E771" s="402"/>
      <c r="F771" s="402"/>
      <c r="G771" s="402"/>
      <c r="H771" s="402"/>
      <c r="I771" s="402"/>
      <c r="J771" s="402"/>
      <c r="K771" s="402"/>
      <c r="L771" s="402"/>
      <c r="M771" s="402"/>
      <c r="N771" s="402"/>
      <c r="O771" s="402"/>
      <c r="P771" s="402"/>
      <c r="Q771" s="402"/>
      <c r="R771" s="402"/>
      <c r="S771" s="402"/>
      <c r="T771" s="402"/>
      <c r="U771" s="402"/>
      <c r="V771" s="402"/>
      <c r="W771" s="402"/>
      <c r="X771" s="402"/>
      <c r="Y771" s="402"/>
    </row>
    <row r="772" spans="1:25" ht="12.75" customHeight="1">
      <c r="A772" s="402"/>
      <c r="B772" s="402"/>
      <c r="C772" s="402"/>
      <c r="D772" s="402"/>
      <c r="E772" s="402"/>
      <c r="F772" s="402"/>
      <c r="G772" s="402"/>
      <c r="H772" s="402"/>
      <c r="I772" s="402"/>
      <c r="J772" s="402"/>
      <c r="K772" s="402"/>
      <c r="L772" s="402"/>
      <c r="M772" s="402"/>
      <c r="N772" s="402"/>
      <c r="O772" s="402"/>
      <c r="P772" s="402"/>
      <c r="Q772" s="402"/>
      <c r="R772" s="402"/>
      <c r="S772" s="402"/>
      <c r="T772" s="402"/>
      <c r="U772" s="402"/>
      <c r="V772" s="402"/>
      <c r="W772" s="402"/>
      <c r="X772" s="402"/>
      <c r="Y772" s="402"/>
    </row>
    <row r="773" spans="1:25" ht="12.75" customHeight="1">
      <c r="A773" s="402"/>
      <c r="B773" s="402"/>
      <c r="C773" s="402"/>
      <c r="D773" s="402"/>
      <c r="E773" s="402"/>
      <c r="F773" s="402"/>
      <c r="G773" s="402"/>
      <c r="H773" s="402"/>
      <c r="I773" s="402"/>
      <c r="J773" s="402"/>
      <c r="K773" s="402"/>
      <c r="L773" s="402"/>
      <c r="M773" s="402"/>
      <c r="N773" s="402"/>
      <c r="O773" s="402"/>
      <c r="P773" s="402"/>
      <c r="Q773" s="402"/>
      <c r="R773" s="402"/>
      <c r="S773" s="402"/>
      <c r="T773" s="402"/>
      <c r="U773" s="402"/>
      <c r="V773" s="402"/>
      <c r="W773" s="402"/>
      <c r="X773" s="402"/>
      <c r="Y773" s="402"/>
    </row>
    <row r="774" spans="1:25" ht="12.75" customHeight="1">
      <c r="A774" s="402"/>
      <c r="B774" s="402"/>
      <c r="C774" s="402"/>
      <c r="D774" s="402"/>
      <c r="E774" s="402"/>
      <c r="F774" s="402"/>
      <c r="G774" s="402"/>
      <c r="H774" s="402"/>
      <c r="I774" s="402"/>
      <c r="J774" s="402"/>
      <c r="K774" s="402"/>
      <c r="L774" s="402"/>
      <c r="M774" s="402"/>
      <c r="N774" s="402"/>
      <c r="O774" s="402"/>
      <c r="P774" s="402"/>
      <c r="Q774" s="402"/>
      <c r="R774" s="402"/>
      <c r="S774" s="402"/>
      <c r="T774" s="402"/>
      <c r="U774" s="402"/>
      <c r="V774" s="402"/>
      <c r="W774" s="402"/>
      <c r="X774" s="402"/>
      <c r="Y774" s="402"/>
    </row>
    <row r="775" spans="1:25" ht="12.75" customHeight="1">
      <c r="A775" s="402"/>
      <c r="B775" s="402"/>
      <c r="C775" s="402"/>
      <c r="D775" s="402"/>
      <c r="E775" s="402"/>
      <c r="F775" s="402"/>
      <c r="G775" s="402"/>
      <c r="H775" s="402"/>
      <c r="I775" s="402"/>
      <c r="J775" s="402"/>
      <c r="K775" s="402"/>
      <c r="L775" s="402"/>
      <c r="M775" s="402"/>
      <c r="N775" s="402"/>
      <c r="O775" s="402"/>
      <c r="P775" s="402"/>
      <c r="Q775" s="402"/>
      <c r="R775" s="402"/>
      <c r="S775" s="402"/>
      <c r="T775" s="402"/>
      <c r="U775" s="402"/>
      <c r="V775" s="402"/>
      <c r="W775" s="402"/>
      <c r="X775" s="402"/>
      <c r="Y775" s="402"/>
    </row>
    <row r="776" spans="1:25" ht="12.75" customHeight="1">
      <c r="A776" s="402"/>
      <c r="B776" s="402"/>
      <c r="C776" s="402"/>
      <c r="D776" s="402"/>
      <c r="E776" s="402"/>
      <c r="F776" s="402"/>
      <c r="G776" s="402"/>
      <c r="H776" s="402"/>
      <c r="I776" s="402"/>
      <c r="J776" s="402"/>
      <c r="K776" s="402"/>
      <c r="L776" s="402"/>
      <c r="M776" s="402"/>
      <c r="N776" s="402"/>
      <c r="O776" s="402"/>
      <c r="P776" s="402"/>
      <c r="Q776" s="402"/>
      <c r="R776" s="402"/>
      <c r="S776" s="402"/>
      <c r="T776" s="402"/>
      <c r="U776" s="402"/>
      <c r="V776" s="402"/>
      <c r="W776" s="402"/>
      <c r="X776" s="402"/>
      <c r="Y776" s="402"/>
    </row>
    <row r="777" spans="1:25" ht="12.75" customHeight="1">
      <c r="A777" s="402"/>
      <c r="B777" s="402"/>
      <c r="C777" s="402"/>
      <c r="D777" s="402"/>
      <c r="E777" s="402"/>
      <c r="F777" s="402"/>
      <c r="G777" s="402"/>
      <c r="H777" s="402"/>
      <c r="I777" s="402"/>
      <c r="J777" s="402"/>
      <c r="K777" s="402"/>
      <c r="L777" s="402"/>
      <c r="M777" s="402"/>
      <c r="N777" s="402"/>
      <c r="O777" s="402"/>
      <c r="P777" s="402"/>
      <c r="Q777" s="402"/>
      <c r="R777" s="402"/>
      <c r="S777" s="402"/>
      <c r="T777" s="402"/>
      <c r="U777" s="402"/>
      <c r="V777" s="402"/>
      <c r="W777" s="402"/>
      <c r="X777" s="402"/>
      <c r="Y777" s="402"/>
    </row>
    <row r="778" spans="1:25" ht="12.75" customHeight="1">
      <c r="A778" s="402"/>
      <c r="B778" s="402"/>
      <c r="C778" s="402"/>
      <c r="D778" s="402"/>
      <c r="E778" s="402"/>
      <c r="F778" s="402"/>
      <c r="G778" s="402"/>
      <c r="H778" s="402"/>
      <c r="I778" s="402"/>
      <c r="J778" s="402"/>
      <c r="K778" s="402"/>
      <c r="L778" s="402"/>
      <c r="M778" s="402"/>
      <c r="N778" s="402"/>
      <c r="O778" s="402"/>
      <c r="P778" s="402"/>
      <c r="Q778" s="402"/>
      <c r="R778" s="402"/>
      <c r="S778" s="402"/>
      <c r="T778" s="402"/>
      <c r="U778" s="402"/>
      <c r="V778" s="402"/>
      <c r="W778" s="402"/>
      <c r="X778" s="402"/>
      <c r="Y778" s="402"/>
    </row>
    <row r="779" spans="1:25" ht="12.75" customHeight="1">
      <c r="A779" s="402"/>
      <c r="B779" s="402"/>
      <c r="C779" s="402"/>
      <c r="D779" s="402"/>
      <c r="E779" s="402"/>
      <c r="F779" s="402"/>
      <c r="G779" s="402"/>
      <c r="H779" s="402"/>
      <c r="I779" s="402"/>
      <c r="J779" s="402"/>
      <c r="K779" s="402"/>
      <c r="L779" s="402"/>
      <c r="M779" s="402"/>
      <c r="N779" s="402"/>
      <c r="O779" s="402"/>
      <c r="P779" s="402"/>
      <c r="Q779" s="402"/>
      <c r="R779" s="402"/>
      <c r="S779" s="402"/>
      <c r="T779" s="402"/>
      <c r="U779" s="402"/>
      <c r="V779" s="402"/>
      <c r="W779" s="402"/>
      <c r="X779" s="402"/>
      <c r="Y779" s="402"/>
    </row>
    <row r="780" spans="1:25" ht="12.75" customHeight="1">
      <c r="A780" s="402"/>
      <c r="B780" s="402"/>
      <c r="C780" s="402"/>
      <c r="D780" s="402"/>
      <c r="E780" s="402"/>
      <c r="F780" s="402"/>
      <c r="G780" s="402"/>
      <c r="H780" s="402"/>
      <c r="I780" s="402"/>
      <c r="J780" s="402"/>
      <c r="K780" s="402"/>
      <c r="L780" s="402"/>
      <c r="M780" s="402"/>
      <c r="N780" s="402"/>
      <c r="O780" s="402"/>
      <c r="P780" s="402"/>
      <c r="Q780" s="402"/>
      <c r="R780" s="402"/>
      <c r="S780" s="402"/>
      <c r="T780" s="402"/>
      <c r="U780" s="402"/>
      <c r="V780" s="402"/>
      <c r="W780" s="402"/>
      <c r="X780" s="402"/>
      <c r="Y780" s="402"/>
    </row>
    <row r="781" spans="1:25" ht="12.75" customHeight="1">
      <c r="A781" s="402"/>
      <c r="B781" s="402"/>
      <c r="C781" s="402"/>
      <c r="D781" s="402"/>
      <c r="E781" s="402"/>
      <c r="F781" s="402"/>
      <c r="G781" s="402"/>
      <c r="H781" s="402"/>
      <c r="I781" s="402"/>
      <c r="J781" s="402"/>
      <c r="K781" s="402"/>
      <c r="L781" s="402"/>
      <c r="M781" s="402"/>
      <c r="N781" s="402"/>
      <c r="O781" s="402"/>
      <c r="P781" s="402"/>
      <c r="Q781" s="402"/>
      <c r="R781" s="402"/>
      <c r="S781" s="402"/>
      <c r="T781" s="402"/>
      <c r="U781" s="402"/>
      <c r="V781" s="402"/>
      <c r="W781" s="402"/>
      <c r="X781" s="402"/>
      <c r="Y781" s="402"/>
    </row>
    <row r="782" spans="1:25" ht="12.75" customHeight="1">
      <c r="A782" s="402"/>
      <c r="B782" s="402"/>
      <c r="C782" s="402"/>
      <c r="D782" s="402"/>
      <c r="E782" s="402"/>
      <c r="F782" s="402"/>
      <c r="G782" s="402"/>
      <c r="H782" s="402"/>
      <c r="I782" s="402"/>
      <c r="J782" s="402"/>
      <c r="K782" s="402"/>
      <c r="L782" s="402"/>
      <c r="M782" s="402"/>
      <c r="N782" s="402"/>
      <c r="O782" s="402"/>
      <c r="P782" s="402"/>
      <c r="Q782" s="402"/>
      <c r="R782" s="402"/>
      <c r="S782" s="402"/>
      <c r="T782" s="402"/>
      <c r="U782" s="402"/>
      <c r="V782" s="402"/>
      <c r="W782" s="402"/>
      <c r="X782" s="402"/>
      <c r="Y782" s="402"/>
    </row>
    <row r="783" spans="1:25" ht="12.75" customHeight="1">
      <c r="A783" s="402"/>
      <c r="B783" s="402"/>
      <c r="C783" s="402"/>
      <c r="D783" s="402"/>
      <c r="E783" s="402"/>
      <c r="F783" s="402"/>
      <c r="G783" s="402"/>
      <c r="H783" s="402"/>
      <c r="I783" s="402"/>
      <c r="J783" s="402"/>
      <c r="K783" s="402"/>
      <c r="L783" s="402"/>
      <c r="M783" s="402"/>
      <c r="N783" s="402"/>
      <c r="O783" s="402"/>
      <c r="P783" s="402"/>
      <c r="Q783" s="402"/>
      <c r="R783" s="402"/>
      <c r="S783" s="402"/>
      <c r="T783" s="402"/>
      <c r="U783" s="402"/>
      <c r="V783" s="402"/>
      <c r="W783" s="402"/>
      <c r="X783" s="402"/>
      <c r="Y783" s="402"/>
    </row>
    <row r="784" spans="1:25" ht="12.75" customHeight="1">
      <c r="A784" s="402"/>
      <c r="B784" s="402"/>
      <c r="C784" s="402"/>
      <c r="D784" s="402"/>
      <c r="E784" s="402"/>
      <c r="F784" s="402"/>
      <c r="G784" s="402"/>
      <c r="H784" s="402"/>
      <c r="I784" s="402"/>
      <c r="J784" s="402"/>
      <c r="K784" s="402"/>
      <c r="L784" s="402"/>
      <c r="M784" s="402"/>
      <c r="N784" s="402"/>
      <c r="O784" s="402"/>
      <c r="P784" s="402"/>
      <c r="Q784" s="402"/>
      <c r="R784" s="402"/>
      <c r="S784" s="402"/>
      <c r="T784" s="402"/>
      <c r="U784" s="402"/>
      <c r="V784" s="402"/>
      <c r="W784" s="402"/>
      <c r="X784" s="402"/>
      <c r="Y784" s="402"/>
    </row>
    <row r="785" spans="1:25" ht="12.75" customHeight="1">
      <c r="A785" s="402"/>
      <c r="B785" s="402"/>
      <c r="C785" s="402"/>
      <c r="D785" s="402"/>
      <c r="E785" s="402"/>
      <c r="F785" s="402"/>
      <c r="G785" s="402"/>
      <c r="H785" s="402"/>
      <c r="I785" s="402"/>
      <c r="J785" s="402"/>
      <c r="K785" s="402"/>
      <c r="L785" s="402"/>
      <c r="M785" s="402"/>
      <c r="N785" s="402"/>
      <c r="O785" s="402"/>
      <c r="P785" s="402"/>
      <c r="Q785" s="402"/>
      <c r="R785" s="402"/>
      <c r="S785" s="402"/>
      <c r="T785" s="402"/>
      <c r="U785" s="402"/>
      <c r="V785" s="402"/>
      <c r="W785" s="402"/>
      <c r="X785" s="402"/>
      <c r="Y785" s="402"/>
    </row>
    <row r="786" spans="1:25" ht="12.75" customHeight="1">
      <c r="A786" s="402"/>
      <c r="B786" s="402"/>
      <c r="C786" s="402"/>
      <c r="D786" s="402"/>
      <c r="E786" s="402"/>
      <c r="F786" s="402"/>
      <c r="G786" s="402"/>
      <c r="H786" s="402"/>
      <c r="I786" s="402"/>
      <c r="J786" s="402"/>
      <c r="K786" s="402"/>
      <c r="L786" s="402"/>
      <c r="M786" s="402"/>
      <c r="N786" s="402"/>
      <c r="O786" s="402"/>
      <c r="P786" s="402"/>
      <c r="Q786" s="402"/>
      <c r="R786" s="402"/>
      <c r="S786" s="402"/>
      <c r="T786" s="402"/>
      <c r="U786" s="402"/>
      <c r="V786" s="402"/>
      <c r="W786" s="402"/>
      <c r="X786" s="402"/>
      <c r="Y786" s="402"/>
    </row>
    <row r="787" spans="1:25" ht="12.75" customHeight="1">
      <c r="A787" s="402"/>
      <c r="B787" s="402"/>
      <c r="C787" s="402"/>
      <c r="D787" s="402"/>
      <c r="E787" s="402"/>
      <c r="F787" s="402"/>
      <c r="G787" s="402"/>
      <c r="H787" s="402"/>
      <c r="I787" s="402"/>
      <c r="J787" s="402"/>
      <c r="K787" s="402"/>
      <c r="L787" s="402"/>
      <c r="M787" s="402"/>
      <c r="N787" s="402"/>
      <c r="O787" s="402"/>
      <c r="P787" s="402"/>
      <c r="Q787" s="402"/>
      <c r="R787" s="402"/>
      <c r="S787" s="402"/>
      <c r="T787" s="402"/>
      <c r="U787" s="402"/>
      <c r="V787" s="402"/>
      <c r="W787" s="402"/>
      <c r="X787" s="402"/>
      <c r="Y787" s="402"/>
    </row>
    <row r="788" spans="1:25" ht="12.75" customHeight="1">
      <c r="A788" s="402"/>
      <c r="B788" s="402"/>
      <c r="C788" s="402"/>
      <c r="D788" s="402"/>
      <c r="E788" s="402"/>
      <c r="F788" s="402"/>
      <c r="G788" s="402"/>
      <c r="H788" s="402"/>
      <c r="I788" s="402"/>
      <c r="J788" s="402"/>
      <c r="K788" s="402"/>
      <c r="L788" s="402"/>
      <c r="M788" s="402"/>
      <c r="N788" s="402"/>
      <c r="O788" s="402"/>
      <c r="P788" s="402"/>
      <c r="Q788" s="402"/>
      <c r="R788" s="402"/>
      <c r="S788" s="402"/>
      <c r="T788" s="402"/>
      <c r="U788" s="402"/>
      <c r="V788" s="402"/>
      <c r="W788" s="402"/>
      <c r="X788" s="402"/>
      <c r="Y788" s="402"/>
    </row>
    <row r="789" spans="1:25" ht="12.75" customHeight="1">
      <c r="A789" s="402"/>
      <c r="B789" s="402"/>
      <c r="C789" s="402"/>
      <c r="D789" s="402"/>
      <c r="E789" s="402"/>
      <c r="F789" s="402"/>
      <c r="G789" s="402"/>
      <c r="H789" s="402"/>
      <c r="I789" s="402"/>
      <c r="J789" s="402"/>
      <c r="K789" s="402"/>
      <c r="L789" s="402"/>
      <c r="M789" s="402"/>
      <c r="N789" s="402"/>
      <c r="O789" s="402"/>
      <c r="P789" s="402"/>
      <c r="Q789" s="402"/>
      <c r="R789" s="402"/>
      <c r="S789" s="402"/>
      <c r="T789" s="402"/>
      <c r="U789" s="402"/>
      <c r="V789" s="402"/>
      <c r="W789" s="402"/>
      <c r="X789" s="402"/>
      <c r="Y789" s="402"/>
    </row>
    <row r="790" spans="1:25" ht="12.75" customHeight="1">
      <c r="A790" s="402"/>
      <c r="B790" s="402"/>
      <c r="C790" s="402"/>
      <c r="D790" s="402"/>
      <c r="E790" s="402"/>
      <c r="F790" s="402"/>
      <c r="G790" s="402"/>
      <c r="H790" s="402"/>
      <c r="I790" s="402"/>
      <c r="J790" s="402"/>
      <c r="K790" s="402"/>
      <c r="L790" s="402"/>
      <c r="M790" s="402"/>
      <c r="N790" s="402"/>
      <c r="O790" s="402"/>
      <c r="P790" s="402"/>
      <c r="Q790" s="402"/>
      <c r="R790" s="402"/>
      <c r="S790" s="402"/>
      <c r="T790" s="402"/>
      <c r="U790" s="402"/>
      <c r="V790" s="402"/>
      <c r="W790" s="402"/>
      <c r="X790" s="402"/>
      <c r="Y790" s="402"/>
    </row>
    <row r="791" spans="1:25" ht="12.75" customHeight="1">
      <c r="A791" s="402"/>
      <c r="B791" s="402"/>
      <c r="C791" s="402"/>
      <c r="D791" s="402"/>
      <c r="E791" s="402"/>
      <c r="F791" s="402"/>
      <c r="G791" s="402"/>
      <c r="H791" s="402"/>
      <c r="I791" s="402"/>
      <c r="J791" s="402"/>
      <c r="K791" s="402"/>
      <c r="L791" s="402"/>
      <c r="M791" s="402"/>
      <c r="N791" s="402"/>
      <c r="O791" s="402"/>
      <c r="P791" s="402"/>
      <c r="Q791" s="402"/>
      <c r="R791" s="402"/>
      <c r="S791" s="402"/>
      <c r="T791" s="402"/>
      <c r="U791" s="402"/>
      <c r="V791" s="402"/>
      <c r="W791" s="402"/>
      <c r="X791" s="402"/>
      <c r="Y791" s="402"/>
    </row>
    <row r="792" spans="1:25" ht="12.75" customHeight="1">
      <c r="A792" s="402"/>
      <c r="B792" s="402"/>
      <c r="C792" s="402"/>
      <c r="D792" s="402"/>
      <c r="E792" s="402"/>
      <c r="F792" s="402"/>
      <c r="G792" s="402"/>
      <c r="H792" s="402"/>
      <c r="I792" s="402"/>
      <c r="J792" s="402"/>
      <c r="K792" s="402"/>
      <c r="L792" s="402"/>
      <c r="M792" s="402"/>
      <c r="N792" s="402"/>
      <c r="O792" s="402"/>
      <c r="P792" s="402"/>
      <c r="Q792" s="402"/>
      <c r="R792" s="402"/>
      <c r="S792" s="402"/>
      <c r="T792" s="402"/>
      <c r="U792" s="402"/>
      <c r="V792" s="402"/>
      <c r="W792" s="402"/>
      <c r="X792" s="402"/>
      <c r="Y792" s="402"/>
    </row>
    <row r="793" spans="1:25" ht="12.75" customHeight="1">
      <c r="A793" s="402"/>
      <c r="B793" s="402"/>
      <c r="C793" s="402"/>
      <c r="D793" s="402"/>
      <c r="E793" s="402"/>
      <c r="F793" s="402"/>
      <c r="G793" s="402"/>
      <c r="H793" s="402"/>
      <c r="I793" s="402"/>
      <c r="J793" s="402"/>
      <c r="K793" s="402"/>
      <c r="L793" s="402"/>
      <c r="M793" s="402"/>
      <c r="N793" s="402"/>
      <c r="O793" s="402"/>
      <c r="P793" s="402"/>
      <c r="Q793" s="402"/>
      <c r="R793" s="402"/>
      <c r="S793" s="402"/>
      <c r="T793" s="402"/>
      <c r="U793" s="402"/>
      <c r="V793" s="402"/>
      <c r="W793" s="402"/>
      <c r="X793" s="402"/>
      <c r="Y793" s="402"/>
    </row>
    <row r="794" spans="1:25" ht="12.75" customHeight="1">
      <c r="A794" s="402"/>
      <c r="B794" s="402"/>
      <c r="C794" s="402"/>
      <c r="D794" s="402"/>
      <c r="E794" s="402"/>
      <c r="F794" s="402"/>
      <c r="G794" s="402"/>
      <c r="H794" s="402"/>
      <c r="I794" s="402"/>
      <c r="J794" s="402"/>
      <c r="K794" s="402"/>
      <c r="L794" s="402"/>
      <c r="M794" s="402"/>
      <c r="N794" s="402"/>
      <c r="O794" s="402"/>
      <c r="P794" s="402"/>
      <c r="Q794" s="402"/>
      <c r="R794" s="402"/>
      <c r="S794" s="402"/>
      <c r="T794" s="402"/>
      <c r="U794" s="402"/>
      <c r="V794" s="402"/>
      <c r="W794" s="402"/>
      <c r="X794" s="402"/>
      <c r="Y794" s="402"/>
    </row>
    <row r="795" spans="1:25" ht="12.75" customHeight="1">
      <c r="A795" s="402"/>
      <c r="B795" s="402"/>
      <c r="C795" s="402"/>
      <c r="D795" s="402"/>
      <c r="E795" s="402"/>
      <c r="F795" s="402"/>
      <c r="G795" s="402"/>
      <c r="H795" s="402"/>
      <c r="I795" s="402"/>
      <c r="J795" s="402"/>
      <c r="K795" s="402"/>
      <c r="L795" s="402"/>
      <c r="M795" s="402"/>
      <c r="N795" s="402"/>
      <c r="O795" s="402"/>
      <c r="P795" s="402"/>
      <c r="Q795" s="402"/>
      <c r="R795" s="402"/>
      <c r="S795" s="402"/>
      <c r="T795" s="402"/>
      <c r="U795" s="402"/>
      <c r="V795" s="402"/>
      <c r="W795" s="402"/>
      <c r="X795" s="402"/>
      <c r="Y795" s="402"/>
    </row>
    <row r="796" spans="1:25" ht="12.75" customHeight="1">
      <c r="A796" s="402"/>
      <c r="B796" s="402"/>
      <c r="C796" s="402"/>
      <c r="D796" s="402"/>
      <c r="E796" s="402"/>
      <c r="F796" s="402"/>
      <c r="G796" s="402"/>
      <c r="H796" s="402"/>
      <c r="I796" s="402"/>
      <c r="J796" s="402"/>
      <c r="K796" s="402"/>
      <c r="L796" s="402"/>
      <c r="M796" s="402"/>
      <c r="N796" s="402"/>
      <c r="O796" s="402"/>
      <c r="P796" s="402"/>
      <c r="Q796" s="402"/>
      <c r="R796" s="402"/>
      <c r="S796" s="402"/>
      <c r="T796" s="402"/>
      <c r="U796" s="402"/>
      <c r="V796" s="402"/>
      <c r="W796" s="402"/>
      <c r="X796" s="402"/>
      <c r="Y796" s="402"/>
    </row>
    <row r="797" spans="1:25" ht="12.75" customHeight="1">
      <c r="A797" s="402"/>
      <c r="B797" s="402"/>
      <c r="C797" s="402"/>
      <c r="D797" s="402"/>
      <c r="E797" s="402"/>
      <c r="F797" s="402"/>
      <c r="G797" s="402"/>
      <c r="H797" s="402"/>
      <c r="I797" s="402"/>
      <c r="J797" s="402"/>
      <c r="K797" s="402"/>
      <c r="L797" s="402"/>
      <c r="M797" s="402"/>
      <c r="N797" s="402"/>
      <c r="O797" s="402"/>
      <c r="P797" s="402"/>
      <c r="Q797" s="402"/>
      <c r="R797" s="402"/>
      <c r="S797" s="402"/>
      <c r="T797" s="402"/>
      <c r="U797" s="402"/>
      <c r="V797" s="402"/>
      <c r="W797" s="402"/>
      <c r="X797" s="402"/>
      <c r="Y797" s="402"/>
    </row>
    <row r="798" spans="1:25" ht="12.75" customHeight="1">
      <c r="A798" s="402"/>
      <c r="B798" s="402"/>
      <c r="C798" s="402"/>
      <c r="D798" s="402"/>
      <c r="E798" s="402"/>
      <c r="F798" s="402"/>
      <c r="G798" s="402"/>
      <c r="H798" s="402"/>
      <c r="I798" s="402"/>
      <c r="J798" s="402"/>
      <c r="K798" s="402"/>
      <c r="L798" s="402"/>
      <c r="M798" s="402"/>
      <c r="N798" s="402"/>
      <c r="O798" s="402"/>
      <c r="P798" s="402"/>
      <c r="Q798" s="402"/>
      <c r="R798" s="402"/>
      <c r="S798" s="402"/>
      <c r="T798" s="402"/>
      <c r="U798" s="402"/>
      <c r="V798" s="402"/>
      <c r="W798" s="402"/>
      <c r="X798" s="402"/>
      <c r="Y798" s="402"/>
    </row>
    <row r="799" spans="1:25" ht="12.75" customHeight="1">
      <c r="A799" s="402"/>
      <c r="B799" s="402"/>
      <c r="C799" s="402"/>
      <c r="D799" s="402"/>
      <c r="E799" s="402"/>
      <c r="F799" s="402"/>
      <c r="G799" s="402"/>
      <c r="H799" s="402"/>
      <c r="I799" s="402"/>
      <c r="J799" s="402"/>
      <c r="K799" s="402"/>
      <c r="L799" s="402"/>
      <c r="M799" s="402"/>
      <c r="N799" s="402"/>
      <c r="O799" s="402"/>
      <c r="P799" s="402"/>
      <c r="Q799" s="402"/>
      <c r="R799" s="402"/>
      <c r="S799" s="402"/>
      <c r="T799" s="402"/>
      <c r="U799" s="402"/>
      <c r="V799" s="402"/>
      <c r="W799" s="402"/>
      <c r="X799" s="402"/>
      <c r="Y799" s="402"/>
    </row>
    <row r="800" spans="1:25" ht="12.75" customHeight="1">
      <c r="A800" s="402"/>
      <c r="B800" s="402"/>
      <c r="C800" s="402"/>
      <c r="D800" s="402"/>
      <c r="E800" s="402"/>
      <c r="F800" s="402"/>
      <c r="G800" s="402"/>
      <c r="H800" s="402"/>
      <c r="I800" s="402"/>
      <c r="J800" s="402"/>
      <c r="K800" s="402"/>
      <c r="L800" s="402"/>
      <c r="M800" s="402"/>
      <c r="N800" s="402"/>
      <c r="O800" s="402"/>
      <c r="P800" s="402"/>
      <c r="Q800" s="402"/>
      <c r="R800" s="402"/>
      <c r="S800" s="402"/>
      <c r="T800" s="402"/>
      <c r="U800" s="402"/>
      <c r="V800" s="402"/>
      <c r="W800" s="402"/>
      <c r="X800" s="402"/>
      <c r="Y800" s="402"/>
    </row>
    <row r="801" spans="1:25" ht="12.75" customHeight="1">
      <c r="A801" s="402"/>
      <c r="B801" s="402"/>
      <c r="C801" s="402"/>
      <c r="D801" s="402"/>
      <c r="E801" s="402"/>
      <c r="F801" s="402"/>
      <c r="G801" s="402"/>
      <c r="H801" s="402"/>
      <c r="I801" s="402"/>
      <c r="J801" s="402"/>
      <c r="K801" s="402"/>
      <c r="L801" s="402"/>
      <c r="M801" s="402"/>
      <c r="N801" s="402"/>
      <c r="O801" s="402"/>
      <c r="P801" s="402"/>
      <c r="Q801" s="402"/>
      <c r="R801" s="402"/>
      <c r="S801" s="402"/>
      <c r="T801" s="402"/>
      <c r="U801" s="402"/>
      <c r="V801" s="402"/>
      <c r="W801" s="402"/>
      <c r="X801" s="402"/>
      <c r="Y801" s="402"/>
    </row>
    <row r="802" spans="1:25" ht="12.75" customHeight="1">
      <c r="A802" s="402"/>
      <c r="B802" s="402"/>
      <c r="C802" s="402"/>
      <c r="D802" s="402"/>
      <c r="E802" s="402"/>
      <c r="F802" s="402"/>
      <c r="G802" s="402"/>
      <c r="H802" s="402"/>
      <c r="I802" s="402"/>
      <c r="J802" s="402"/>
      <c r="K802" s="402"/>
      <c r="L802" s="402"/>
      <c r="M802" s="402"/>
      <c r="N802" s="402"/>
      <c r="O802" s="402"/>
      <c r="P802" s="402"/>
      <c r="Q802" s="402"/>
      <c r="R802" s="402"/>
      <c r="S802" s="402"/>
      <c r="T802" s="402"/>
      <c r="U802" s="402"/>
      <c r="V802" s="402"/>
      <c r="W802" s="402"/>
      <c r="X802" s="402"/>
      <c r="Y802" s="402"/>
    </row>
    <row r="803" spans="1:25" ht="12.75" customHeight="1">
      <c r="A803" s="402"/>
      <c r="B803" s="402"/>
      <c r="C803" s="402"/>
      <c r="D803" s="402"/>
      <c r="E803" s="402"/>
      <c r="F803" s="402"/>
      <c r="G803" s="402"/>
      <c r="H803" s="402"/>
      <c r="I803" s="402"/>
      <c r="J803" s="402"/>
      <c r="K803" s="402"/>
      <c r="L803" s="402"/>
      <c r="M803" s="402"/>
      <c r="N803" s="402"/>
      <c r="O803" s="402"/>
      <c r="P803" s="402"/>
      <c r="Q803" s="402"/>
      <c r="R803" s="402"/>
      <c r="S803" s="402"/>
      <c r="T803" s="402"/>
      <c r="U803" s="402"/>
      <c r="V803" s="402"/>
      <c r="W803" s="402"/>
      <c r="X803" s="402"/>
      <c r="Y803" s="402"/>
    </row>
    <row r="804" spans="1:25" ht="12.75" customHeight="1">
      <c r="A804" s="402"/>
      <c r="B804" s="402"/>
      <c r="C804" s="402"/>
      <c r="D804" s="402"/>
      <c r="E804" s="402"/>
      <c r="F804" s="402"/>
      <c r="G804" s="402"/>
      <c r="H804" s="402"/>
      <c r="I804" s="402"/>
      <c r="J804" s="402"/>
      <c r="K804" s="402"/>
      <c r="L804" s="402"/>
      <c r="M804" s="402"/>
      <c r="N804" s="402"/>
      <c r="O804" s="402"/>
      <c r="P804" s="402"/>
      <c r="Q804" s="402"/>
      <c r="R804" s="402"/>
      <c r="S804" s="402"/>
      <c r="T804" s="402"/>
      <c r="U804" s="402"/>
      <c r="V804" s="402"/>
      <c r="W804" s="402"/>
      <c r="X804" s="402"/>
      <c r="Y804" s="402"/>
    </row>
    <row r="805" spans="1:25" ht="12.75" customHeight="1">
      <c r="A805" s="402"/>
      <c r="B805" s="402"/>
      <c r="C805" s="402"/>
      <c r="D805" s="402"/>
      <c r="E805" s="402"/>
      <c r="F805" s="402"/>
      <c r="G805" s="402"/>
      <c r="H805" s="402"/>
      <c r="I805" s="402"/>
      <c r="J805" s="402"/>
      <c r="K805" s="402"/>
      <c r="L805" s="402"/>
      <c r="M805" s="402"/>
      <c r="N805" s="402"/>
      <c r="O805" s="402"/>
      <c r="P805" s="402"/>
      <c r="Q805" s="402"/>
      <c r="R805" s="402"/>
      <c r="S805" s="402"/>
      <c r="T805" s="402"/>
      <c r="U805" s="402"/>
      <c r="V805" s="402"/>
      <c r="W805" s="402"/>
      <c r="X805" s="402"/>
      <c r="Y805" s="402"/>
    </row>
    <row r="806" spans="1:25" ht="12.75" customHeight="1">
      <c r="A806" s="402"/>
      <c r="B806" s="402"/>
      <c r="C806" s="402"/>
      <c r="D806" s="402"/>
      <c r="E806" s="402"/>
      <c r="F806" s="402"/>
      <c r="G806" s="402"/>
      <c r="H806" s="402"/>
      <c r="I806" s="402"/>
      <c r="J806" s="402"/>
      <c r="K806" s="402"/>
      <c r="L806" s="402"/>
      <c r="M806" s="402"/>
      <c r="N806" s="402"/>
      <c r="O806" s="402"/>
      <c r="P806" s="402"/>
      <c r="Q806" s="402"/>
      <c r="R806" s="402"/>
      <c r="S806" s="402"/>
      <c r="T806" s="402"/>
      <c r="U806" s="402"/>
      <c r="V806" s="402"/>
      <c r="W806" s="402"/>
      <c r="X806" s="402"/>
      <c r="Y806" s="402"/>
    </row>
    <row r="807" spans="1:25" ht="12.75" customHeight="1">
      <c r="A807" s="402"/>
      <c r="B807" s="402"/>
      <c r="C807" s="402"/>
      <c r="D807" s="402"/>
      <c r="E807" s="402"/>
      <c r="F807" s="402"/>
      <c r="G807" s="402"/>
      <c r="H807" s="402"/>
      <c r="I807" s="402"/>
      <c r="J807" s="402"/>
      <c r="K807" s="402"/>
      <c r="L807" s="402"/>
      <c r="M807" s="402"/>
      <c r="N807" s="402"/>
      <c r="O807" s="402"/>
      <c r="P807" s="402"/>
      <c r="Q807" s="402"/>
      <c r="R807" s="402"/>
      <c r="S807" s="402"/>
      <c r="T807" s="402"/>
      <c r="U807" s="402"/>
      <c r="V807" s="402"/>
      <c r="W807" s="402"/>
      <c r="X807" s="402"/>
      <c r="Y807" s="402"/>
    </row>
    <row r="808" spans="1:25" ht="12.75" customHeight="1">
      <c r="A808" s="402"/>
      <c r="B808" s="402"/>
      <c r="C808" s="402"/>
      <c r="D808" s="402"/>
      <c r="E808" s="402"/>
      <c r="F808" s="402"/>
      <c r="G808" s="402"/>
      <c r="H808" s="402"/>
      <c r="I808" s="402"/>
      <c r="J808" s="402"/>
      <c r="K808" s="402"/>
      <c r="L808" s="402"/>
      <c r="M808" s="402"/>
      <c r="N808" s="402"/>
      <c r="O808" s="402"/>
      <c r="P808" s="402"/>
      <c r="Q808" s="402"/>
      <c r="R808" s="402"/>
      <c r="S808" s="402"/>
      <c r="T808" s="402"/>
      <c r="U808" s="402"/>
      <c r="V808" s="402"/>
      <c r="W808" s="402"/>
      <c r="X808" s="402"/>
      <c r="Y808" s="402"/>
    </row>
    <row r="809" spans="1:25" ht="12.75" customHeight="1">
      <c r="A809" s="402"/>
      <c r="B809" s="402"/>
      <c r="C809" s="402"/>
      <c r="D809" s="402"/>
      <c r="E809" s="402"/>
      <c r="F809" s="402"/>
      <c r="G809" s="402"/>
      <c r="H809" s="402"/>
      <c r="I809" s="402"/>
      <c r="J809" s="402"/>
      <c r="K809" s="402"/>
      <c r="L809" s="402"/>
      <c r="M809" s="402"/>
      <c r="N809" s="402"/>
      <c r="O809" s="402"/>
      <c r="P809" s="402"/>
      <c r="Q809" s="402"/>
      <c r="R809" s="402"/>
      <c r="S809" s="402"/>
      <c r="T809" s="402"/>
      <c r="U809" s="402"/>
      <c r="V809" s="402"/>
      <c r="W809" s="402"/>
      <c r="X809" s="402"/>
      <c r="Y809" s="402"/>
    </row>
    <row r="810" spans="1:25" ht="12.75" customHeight="1">
      <c r="A810" s="402"/>
      <c r="B810" s="402"/>
      <c r="C810" s="402"/>
      <c r="D810" s="402"/>
      <c r="E810" s="402"/>
      <c r="F810" s="402"/>
      <c r="G810" s="402"/>
      <c r="H810" s="402"/>
      <c r="I810" s="402"/>
      <c r="J810" s="402"/>
      <c r="K810" s="402"/>
      <c r="L810" s="402"/>
      <c r="M810" s="402"/>
      <c r="N810" s="402"/>
      <c r="O810" s="402"/>
      <c r="P810" s="402"/>
      <c r="Q810" s="402"/>
      <c r="R810" s="402"/>
      <c r="S810" s="402"/>
      <c r="T810" s="402"/>
      <c r="U810" s="402"/>
      <c r="V810" s="402"/>
      <c r="W810" s="402"/>
      <c r="X810" s="402"/>
      <c r="Y810" s="402"/>
    </row>
    <row r="811" spans="1:25" ht="12.75" customHeight="1">
      <c r="A811" s="402"/>
      <c r="B811" s="402"/>
      <c r="C811" s="402"/>
      <c r="D811" s="402"/>
      <c r="E811" s="402"/>
      <c r="F811" s="402"/>
      <c r="G811" s="402"/>
      <c r="H811" s="402"/>
      <c r="I811" s="402"/>
      <c r="J811" s="402"/>
      <c r="K811" s="402"/>
      <c r="L811" s="402"/>
      <c r="M811" s="402"/>
      <c r="N811" s="402"/>
      <c r="O811" s="402"/>
      <c r="P811" s="402"/>
      <c r="Q811" s="402"/>
      <c r="R811" s="402"/>
      <c r="S811" s="402"/>
      <c r="T811" s="402"/>
      <c r="U811" s="402"/>
      <c r="V811" s="402"/>
      <c r="W811" s="402"/>
      <c r="X811" s="402"/>
      <c r="Y811" s="402"/>
    </row>
    <row r="812" spans="1:25" ht="12.75" customHeight="1">
      <c r="A812" s="402"/>
      <c r="B812" s="402"/>
      <c r="C812" s="402"/>
      <c r="D812" s="402"/>
      <c r="E812" s="402"/>
      <c r="F812" s="402"/>
      <c r="G812" s="402"/>
      <c r="H812" s="402"/>
      <c r="I812" s="402"/>
      <c r="J812" s="402"/>
      <c r="K812" s="402"/>
      <c r="L812" s="402"/>
      <c r="M812" s="402"/>
      <c r="N812" s="402"/>
      <c r="O812" s="402"/>
      <c r="P812" s="402"/>
      <c r="Q812" s="402"/>
      <c r="R812" s="402"/>
      <c r="S812" s="402"/>
      <c r="T812" s="402"/>
      <c r="U812" s="402"/>
      <c r="V812" s="402"/>
      <c r="W812" s="402"/>
      <c r="X812" s="402"/>
      <c r="Y812" s="402"/>
    </row>
    <row r="813" spans="1:25" ht="12.75" customHeight="1">
      <c r="A813" s="402"/>
      <c r="B813" s="402"/>
      <c r="C813" s="402"/>
      <c r="D813" s="402"/>
      <c r="E813" s="402"/>
      <c r="F813" s="402"/>
      <c r="G813" s="402"/>
      <c r="H813" s="402"/>
      <c r="I813" s="402"/>
      <c r="J813" s="402"/>
      <c r="K813" s="402"/>
      <c r="L813" s="402"/>
      <c r="M813" s="402"/>
      <c r="N813" s="402"/>
      <c r="O813" s="402"/>
      <c r="P813" s="402"/>
      <c r="Q813" s="402"/>
      <c r="R813" s="402"/>
      <c r="S813" s="402"/>
      <c r="T813" s="402"/>
      <c r="U813" s="402"/>
      <c r="V813" s="402"/>
      <c r="W813" s="402"/>
      <c r="X813" s="402"/>
      <c r="Y813" s="402"/>
    </row>
    <row r="814" spans="1:25" ht="12.75" customHeight="1">
      <c r="A814" s="402"/>
      <c r="B814" s="402"/>
      <c r="C814" s="402"/>
      <c r="D814" s="402"/>
      <c r="E814" s="402"/>
      <c r="F814" s="402"/>
      <c r="G814" s="402"/>
      <c r="H814" s="402"/>
      <c r="I814" s="402"/>
      <c r="J814" s="402"/>
      <c r="K814" s="402"/>
      <c r="L814" s="402"/>
      <c r="M814" s="402"/>
      <c r="N814" s="402"/>
      <c r="O814" s="402"/>
      <c r="P814" s="402"/>
      <c r="Q814" s="402"/>
      <c r="R814" s="402"/>
      <c r="S814" s="402"/>
      <c r="T814" s="402"/>
      <c r="U814" s="402"/>
      <c r="V814" s="402"/>
      <c r="W814" s="402"/>
      <c r="X814" s="402"/>
      <c r="Y814" s="402"/>
    </row>
    <row r="815" spans="1:25" ht="12.75" customHeight="1">
      <c r="A815" s="402"/>
      <c r="B815" s="402"/>
      <c r="C815" s="402"/>
      <c r="D815" s="402"/>
      <c r="E815" s="402"/>
      <c r="F815" s="402"/>
      <c r="G815" s="402"/>
      <c r="H815" s="402"/>
      <c r="I815" s="402"/>
      <c r="J815" s="402"/>
      <c r="K815" s="402"/>
      <c r="L815" s="402"/>
      <c r="M815" s="402"/>
      <c r="N815" s="402"/>
      <c r="O815" s="402"/>
      <c r="P815" s="402"/>
      <c r="Q815" s="402"/>
      <c r="R815" s="402"/>
      <c r="S815" s="402"/>
      <c r="T815" s="402"/>
      <c r="U815" s="402"/>
      <c r="V815" s="402"/>
      <c r="W815" s="402"/>
      <c r="X815" s="402"/>
      <c r="Y815" s="402"/>
    </row>
    <row r="816" spans="1:25" ht="12.75" customHeight="1">
      <c r="A816" s="402"/>
      <c r="B816" s="402"/>
      <c r="C816" s="402"/>
      <c r="D816" s="402"/>
      <c r="E816" s="402"/>
      <c r="F816" s="402"/>
      <c r="G816" s="402"/>
      <c r="H816" s="402"/>
      <c r="I816" s="402"/>
      <c r="J816" s="402"/>
      <c r="K816" s="402"/>
      <c r="L816" s="402"/>
      <c r="M816" s="402"/>
      <c r="N816" s="402"/>
      <c r="O816" s="402"/>
      <c r="P816" s="402"/>
      <c r="Q816" s="402"/>
      <c r="R816" s="402"/>
      <c r="S816" s="402"/>
      <c r="T816" s="402"/>
      <c r="U816" s="402"/>
      <c r="V816" s="402"/>
      <c r="W816" s="402"/>
      <c r="X816" s="402"/>
      <c r="Y816" s="402"/>
    </row>
    <row r="817" spans="1:25" ht="12.75" customHeight="1">
      <c r="A817" s="402"/>
      <c r="B817" s="402"/>
      <c r="C817" s="402"/>
      <c r="D817" s="402"/>
      <c r="E817" s="402"/>
      <c r="F817" s="402"/>
      <c r="G817" s="402"/>
      <c r="H817" s="402"/>
      <c r="I817" s="402"/>
      <c r="J817" s="402"/>
      <c r="K817" s="402"/>
      <c r="L817" s="402"/>
      <c r="M817" s="402"/>
      <c r="N817" s="402"/>
      <c r="O817" s="402"/>
      <c r="P817" s="402"/>
      <c r="Q817" s="402"/>
      <c r="R817" s="402"/>
      <c r="S817" s="402"/>
      <c r="T817" s="402"/>
      <c r="U817" s="402"/>
      <c r="V817" s="402"/>
      <c r="W817" s="402"/>
      <c r="X817" s="402"/>
      <c r="Y817" s="402"/>
    </row>
    <row r="818" spans="1:25" ht="12.75" customHeight="1">
      <c r="A818" s="402"/>
      <c r="B818" s="402"/>
      <c r="C818" s="402"/>
      <c r="D818" s="402"/>
      <c r="E818" s="402"/>
      <c r="F818" s="402"/>
      <c r="G818" s="402"/>
      <c r="H818" s="402"/>
      <c r="I818" s="402"/>
      <c r="J818" s="402"/>
      <c r="K818" s="402"/>
      <c r="L818" s="402"/>
      <c r="M818" s="402"/>
      <c r="N818" s="402"/>
      <c r="O818" s="402"/>
      <c r="P818" s="402"/>
      <c r="Q818" s="402"/>
      <c r="R818" s="402"/>
      <c r="S818" s="402"/>
      <c r="T818" s="402"/>
      <c r="U818" s="402"/>
      <c r="V818" s="402"/>
      <c r="W818" s="402"/>
      <c r="X818" s="402"/>
      <c r="Y818" s="402"/>
    </row>
    <row r="819" spans="1:25" ht="12.75" customHeight="1">
      <c r="A819" s="402"/>
      <c r="B819" s="402"/>
      <c r="C819" s="402"/>
      <c r="D819" s="402"/>
      <c r="E819" s="402"/>
      <c r="F819" s="402"/>
      <c r="G819" s="402"/>
      <c r="H819" s="402"/>
      <c r="I819" s="402"/>
      <c r="J819" s="402"/>
      <c r="K819" s="402"/>
      <c r="L819" s="402"/>
      <c r="M819" s="402"/>
      <c r="N819" s="402"/>
      <c r="O819" s="402"/>
      <c r="P819" s="402"/>
      <c r="Q819" s="402"/>
      <c r="R819" s="402"/>
      <c r="S819" s="402"/>
      <c r="T819" s="402"/>
      <c r="U819" s="402"/>
      <c r="V819" s="402"/>
      <c r="W819" s="402"/>
      <c r="X819" s="402"/>
      <c r="Y819" s="402"/>
    </row>
    <row r="820" spans="1:25" ht="12.75" customHeight="1">
      <c r="A820" s="402"/>
      <c r="B820" s="402"/>
      <c r="C820" s="402"/>
      <c r="D820" s="402"/>
      <c r="E820" s="402"/>
      <c r="F820" s="402"/>
      <c r="G820" s="402"/>
      <c r="H820" s="402"/>
      <c r="I820" s="402"/>
      <c r="J820" s="402"/>
      <c r="K820" s="402"/>
      <c r="L820" s="402"/>
      <c r="M820" s="402"/>
      <c r="N820" s="402"/>
      <c r="O820" s="402"/>
      <c r="P820" s="402"/>
      <c r="Q820" s="402"/>
      <c r="R820" s="402"/>
      <c r="S820" s="402"/>
      <c r="T820" s="402"/>
      <c r="U820" s="402"/>
      <c r="V820" s="402"/>
      <c r="W820" s="402"/>
      <c r="X820" s="402"/>
      <c r="Y820" s="402"/>
    </row>
    <row r="821" spans="1:25" ht="12.75" customHeight="1">
      <c r="A821" s="402"/>
      <c r="B821" s="402"/>
      <c r="C821" s="402"/>
      <c r="D821" s="402"/>
      <c r="E821" s="402"/>
      <c r="F821" s="402"/>
      <c r="G821" s="402"/>
      <c r="H821" s="402"/>
      <c r="I821" s="402"/>
      <c r="J821" s="402"/>
      <c r="K821" s="402"/>
      <c r="L821" s="402"/>
      <c r="M821" s="402"/>
      <c r="N821" s="402"/>
      <c r="O821" s="402"/>
      <c r="P821" s="402"/>
      <c r="Q821" s="402"/>
      <c r="R821" s="402"/>
      <c r="S821" s="402"/>
      <c r="T821" s="402"/>
      <c r="U821" s="402"/>
      <c r="V821" s="402"/>
      <c r="W821" s="402"/>
      <c r="X821" s="402"/>
      <c r="Y821" s="402"/>
    </row>
    <row r="822" spans="1:25" ht="12.75" customHeight="1">
      <c r="A822" s="402"/>
      <c r="B822" s="402"/>
      <c r="C822" s="402"/>
      <c r="D822" s="402"/>
      <c r="E822" s="402"/>
      <c r="F822" s="402"/>
      <c r="G822" s="402"/>
      <c r="H822" s="402"/>
      <c r="I822" s="402"/>
      <c r="J822" s="402"/>
      <c r="K822" s="402"/>
      <c r="L822" s="402"/>
      <c r="M822" s="402"/>
      <c r="N822" s="402"/>
      <c r="O822" s="402"/>
      <c r="P822" s="402"/>
      <c r="Q822" s="402"/>
      <c r="R822" s="402"/>
      <c r="S822" s="402"/>
      <c r="T822" s="402"/>
      <c r="U822" s="402"/>
      <c r="V822" s="402"/>
      <c r="W822" s="402"/>
      <c r="X822" s="402"/>
      <c r="Y822" s="402"/>
    </row>
    <row r="823" spans="1:25" ht="12.75" customHeight="1">
      <c r="A823" s="402"/>
      <c r="B823" s="402"/>
      <c r="C823" s="402"/>
      <c r="D823" s="402"/>
      <c r="E823" s="402"/>
      <c r="F823" s="402"/>
      <c r="G823" s="402"/>
      <c r="H823" s="402"/>
      <c r="I823" s="402"/>
      <c r="J823" s="402"/>
      <c r="K823" s="402"/>
      <c r="L823" s="402"/>
      <c r="M823" s="402"/>
      <c r="N823" s="402"/>
      <c r="O823" s="402"/>
      <c r="P823" s="402"/>
      <c r="Q823" s="402"/>
      <c r="R823" s="402"/>
      <c r="S823" s="402"/>
      <c r="T823" s="402"/>
      <c r="U823" s="402"/>
      <c r="V823" s="402"/>
      <c r="W823" s="402"/>
      <c r="X823" s="402"/>
      <c r="Y823" s="402"/>
    </row>
    <row r="824" spans="1:25" ht="12.75" customHeight="1">
      <c r="A824" s="402"/>
      <c r="B824" s="402"/>
      <c r="C824" s="402"/>
      <c r="D824" s="402"/>
      <c r="E824" s="402"/>
      <c r="F824" s="402"/>
      <c r="G824" s="402"/>
      <c r="H824" s="402"/>
      <c r="I824" s="402"/>
      <c r="J824" s="402"/>
      <c r="K824" s="402"/>
      <c r="L824" s="402"/>
      <c r="M824" s="402"/>
      <c r="N824" s="402"/>
      <c r="O824" s="402"/>
      <c r="P824" s="402"/>
      <c r="Q824" s="402"/>
      <c r="R824" s="402"/>
      <c r="S824" s="402"/>
      <c r="T824" s="402"/>
      <c r="U824" s="402"/>
      <c r="V824" s="402"/>
      <c r="W824" s="402"/>
      <c r="X824" s="402"/>
      <c r="Y824" s="402"/>
    </row>
    <row r="825" spans="1:25" ht="12.75" customHeight="1">
      <c r="A825" s="402"/>
      <c r="B825" s="402"/>
      <c r="C825" s="402"/>
      <c r="D825" s="402"/>
      <c r="E825" s="402"/>
      <c r="F825" s="402"/>
      <c r="G825" s="402"/>
      <c r="H825" s="402"/>
      <c r="I825" s="402"/>
      <c r="J825" s="402"/>
      <c r="K825" s="402"/>
      <c r="L825" s="402"/>
      <c r="M825" s="402"/>
      <c r="N825" s="402"/>
      <c r="O825" s="402"/>
      <c r="P825" s="402"/>
      <c r="Q825" s="402"/>
      <c r="R825" s="402"/>
      <c r="S825" s="402"/>
      <c r="T825" s="402"/>
      <c r="U825" s="402"/>
      <c r="V825" s="402"/>
      <c r="W825" s="402"/>
      <c r="X825" s="402"/>
      <c r="Y825" s="402"/>
    </row>
    <row r="826" spans="1:25" ht="12.75" customHeight="1">
      <c r="A826" s="402"/>
      <c r="B826" s="402"/>
      <c r="C826" s="402"/>
      <c r="D826" s="402"/>
      <c r="E826" s="402"/>
      <c r="F826" s="402"/>
      <c r="G826" s="402"/>
      <c r="H826" s="402"/>
      <c r="I826" s="402"/>
      <c r="J826" s="402"/>
      <c r="K826" s="402"/>
      <c r="L826" s="402"/>
      <c r="M826" s="402"/>
      <c r="N826" s="402"/>
      <c r="O826" s="402"/>
      <c r="P826" s="402"/>
      <c r="Q826" s="402"/>
      <c r="R826" s="402"/>
      <c r="S826" s="402"/>
      <c r="T826" s="402"/>
      <c r="U826" s="402"/>
      <c r="V826" s="402"/>
      <c r="W826" s="402"/>
      <c r="X826" s="402"/>
      <c r="Y826" s="402"/>
    </row>
    <row r="827" spans="1:25" ht="12.75" customHeight="1">
      <c r="A827" s="402"/>
      <c r="B827" s="402"/>
      <c r="C827" s="402"/>
      <c r="D827" s="402"/>
      <c r="E827" s="402"/>
      <c r="F827" s="402"/>
      <c r="G827" s="402"/>
      <c r="H827" s="402"/>
      <c r="I827" s="402"/>
      <c r="J827" s="402"/>
      <c r="K827" s="402"/>
      <c r="L827" s="402"/>
      <c r="M827" s="402"/>
      <c r="N827" s="402"/>
      <c r="O827" s="402"/>
      <c r="P827" s="402"/>
      <c r="Q827" s="402"/>
      <c r="R827" s="402"/>
      <c r="S827" s="402"/>
      <c r="T827" s="402"/>
      <c r="U827" s="402"/>
      <c r="V827" s="402"/>
      <c r="W827" s="402"/>
      <c r="X827" s="402"/>
      <c r="Y827" s="402"/>
    </row>
    <row r="828" spans="1:25" ht="12.75" customHeight="1">
      <c r="A828" s="402"/>
      <c r="B828" s="402"/>
      <c r="C828" s="402"/>
      <c r="D828" s="402"/>
      <c r="E828" s="402"/>
      <c r="F828" s="402"/>
      <c r="G828" s="402"/>
      <c r="H828" s="402"/>
      <c r="I828" s="402"/>
      <c r="J828" s="402"/>
      <c r="K828" s="402"/>
      <c r="L828" s="402"/>
      <c r="M828" s="402"/>
      <c r="N828" s="402"/>
      <c r="O828" s="402"/>
      <c r="P828" s="402"/>
      <c r="Q828" s="402"/>
      <c r="R828" s="402"/>
      <c r="S828" s="402"/>
      <c r="T828" s="402"/>
      <c r="U828" s="402"/>
      <c r="V828" s="402"/>
      <c r="W828" s="402"/>
      <c r="X828" s="402"/>
      <c r="Y828" s="402"/>
    </row>
    <row r="829" spans="1:25" ht="12.75" customHeight="1">
      <c r="A829" s="402"/>
      <c r="B829" s="402"/>
      <c r="C829" s="402"/>
      <c r="D829" s="402"/>
      <c r="E829" s="402"/>
      <c r="F829" s="402"/>
      <c r="G829" s="402"/>
      <c r="H829" s="402"/>
      <c r="I829" s="402"/>
      <c r="J829" s="402"/>
      <c r="K829" s="402"/>
      <c r="L829" s="402"/>
      <c r="M829" s="402"/>
      <c r="N829" s="402"/>
      <c r="O829" s="402"/>
      <c r="P829" s="402"/>
      <c r="Q829" s="402"/>
      <c r="R829" s="402"/>
      <c r="S829" s="402"/>
      <c r="T829" s="402"/>
      <c r="U829" s="402"/>
      <c r="V829" s="402"/>
      <c r="W829" s="402"/>
      <c r="X829" s="402"/>
      <c r="Y829" s="402"/>
    </row>
    <row r="830" spans="1:25" ht="12.75" customHeight="1">
      <c r="A830" s="402"/>
      <c r="B830" s="402"/>
      <c r="C830" s="402"/>
      <c r="D830" s="402"/>
      <c r="E830" s="402"/>
      <c r="F830" s="402"/>
      <c r="G830" s="402"/>
      <c r="H830" s="402"/>
      <c r="I830" s="402"/>
      <c r="J830" s="402"/>
      <c r="K830" s="402"/>
      <c r="L830" s="402"/>
      <c r="M830" s="402"/>
      <c r="N830" s="402"/>
      <c r="O830" s="402"/>
      <c r="P830" s="402"/>
      <c r="Q830" s="402"/>
      <c r="R830" s="402"/>
      <c r="S830" s="402"/>
      <c r="T830" s="402"/>
      <c r="U830" s="402"/>
      <c r="V830" s="402"/>
      <c r="W830" s="402"/>
      <c r="X830" s="402"/>
      <c r="Y830" s="402"/>
    </row>
    <row r="831" spans="1:25" ht="12.75" customHeight="1">
      <c r="A831" s="402"/>
      <c r="B831" s="402"/>
      <c r="C831" s="402"/>
      <c r="D831" s="402"/>
      <c r="E831" s="402"/>
      <c r="F831" s="402"/>
      <c r="G831" s="402"/>
      <c r="H831" s="402"/>
      <c r="I831" s="402"/>
      <c r="J831" s="402"/>
      <c r="K831" s="402"/>
      <c r="L831" s="402"/>
      <c r="M831" s="402"/>
      <c r="N831" s="402"/>
      <c r="O831" s="402"/>
      <c r="P831" s="402"/>
      <c r="Q831" s="402"/>
      <c r="R831" s="402"/>
      <c r="S831" s="402"/>
      <c r="T831" s="402"/>
      <c r="U831" s="402"/>
      <c r="V831" s="402"/>
      <c r="W831" s="402"/>
      <c r="X831" s="402"/>
      <c r="Y831" s="402"/>
    </row>
    <row r="832" spans="1:25" ht="12.75" customHeight="1">
      <c r="A832" s="402"/>
      <c r="B832" s="402"/>
      <c r="C832" s="402"/>
      <c r="D832" s="402"/>
      <c r="E832" s="402"/>
      <c r="F832" s="402"/>
      <c r="G832" s="402"/>
      <c r="H832" s="402"/>
      <c r="I832" s="402"/>
      <c r="J832" s="402"/>
      <c r="K832" s="402"/>
      <c r="L832" s="402"/>
      <c r="M832" s="402"/>
      <c r="N832" s="402"/>
      <c r="O832" s="402"/>
      <c r="P832" s="402"/>
      <c r="Q832" s="402"/>
      <c r="R832" s="402"/>
      <c r="S832" s="402"/>
      <c r="T832" s="402"/>
      <c r="U832" s="402"/>
      <c r="V832" s="402"/>
      <c r="W832" s="402"/>
      <c r="X832" s="402"/>
      <c r="Y832" s="402"/>
    </row>
    <row r="833" spans="1:25" ht="12.75" customHeight="1">
      <c r="A833" s="402"/>
      <c r="B833" s="402"/>
      <c r="C833" s="402"/>
      <c r="D833" s="402"/>
      <c r="E833" s="402"/>
      <c r="F833" s="402"/>
      <c r="G833" s="402"/>
      <c r="H833" s="402"/>
      <c r="I833" s="402"/>
      <c r="J833" s="402"/>
      <c r="K833" s="402"/>
      <c r="L833" s="402"/>
      <c r="M833" s="402"/>
      <c r="N833" s="402"/>
      <c r="O833" s="402"/>
      <c r="P833" s="402"/>
      <c r="Q833" s="402"/>
      <c r="R833" s="402"/>
      <c r="S833" s="402"/>
      <c r="T833" s="402"/>
      <c r="U833" s="402"/>
      <c r="V833" s="402"/>
      <c r="W833" s="402"/>
      <c r="X833" s="402"/>
      <c r="Y833" s="402"/>
    </row>
    <row r="834" spans="1:25" ht="12.75" customHeight="1">
      <c r="A834" s="402"/>
      <c r="B834" s="402"/>
      <c r="C834" s="402"/>
      <c r="D834" s="402"/>
      <c r="E834" s="402"/>
      <c r="F834" s="402"/>
      <c r="G834" s="402"/>
      <c r="H834" s="402"/>
      <c r="I834" s="402"/>
      <c r="J834" s="402"/>
      <c r="K834" s="402"/>
      <c r="L834" s="402"/>
      <c r="M834" s="402"/>
      <c r="N834" s="402"/>
      <c r="O834" s="402"/>
      <c r="P834" s="402"/>
      <c r="Q834" s="402"/>
      <c r="R834" s="402"/>
      <c r="S834" s="402"/>
      <c r="T834" s="402"/>
      <c r="U834" s="402"/>
      <c r="V834" s="402"/>
      <c r="W834" s="402"/>
      <c r="X834" s="402"/>
      <c r="Y834" s="402"/>
    </row>
    <row r="835" spans="1:25" ht="12.75" customHeight="1">
      <c r="A835" s="402"/>
      <c r="B835" s="402"/>
      <c r="C835" s="402"/>
      <c r="D835" s="402"/>
      <c r="E835" s="402"/>
      <c r="F835" s="402"/>
      <c r="G835" s="402"/>
      <c r="H835" s="402"/>
      <c r="I835" s="402"/>
      <c r="J835" s="402"/>
      <c r="K835" s="402"/>
      <c r="L835" s="402"/>
      <c r="M835" s="402"/>
      <c r="N835" s="402"/>
      <c r="O835" s="402"/>
      <c r="P835" s="402"/>
      <c r="Q835" s="402"/>
      <c r="R835" s="402"/>
      <c r="S835" s="402"/>
      <c r="T835" s="402"/>
      <c r="U835" s="402"/>
      <c r="V835" s="402"/>
      <c r="W835" s="402"/>
      <c r="X835" s="402"/>
      <c r="Y835" s="402"/>
    </row>
    <row r="836" spans="1:25" ht="12.75" customHeight="1">
      <c r="A836" s="402"/>
      <c r="B836" s="402"/>
      <c r="C836" s="402"/>
      <c r="D836" s="402"/>
      <c r="E836" s="402"/>
      <c r="F836" s="402"/>
      <c r="G836" s="402"/>
      <c r="H836" s="402"/>
      <c r="I836" s="402"/>
      <c r="J836" s="402"/>
      <c r="K836" s="402"/>
      <c r="L836" s="402"/>
      <c r="M836" s="402"/>
      <c r="N836" s="402"/>
      <c r="O836" s="402"/>
      <c r="P836" s="402"/>
      <c r="Q836" s="402"/>
      <c r="R836" s="402"/>
      <c r="S836" s="402"/>
      <c r="T836" s="402"/>
      <c r="U836" s="402"/>
      <c r="V836" s="402"/>
      <c r="W836" s="402"/>
      <c r="X836" s="402"/>
      <c r="Y836" s="402"/>
    </row>
    <row r="837" spans="1:25" ht="12.75" customHeight="1">
      <c r="A837" s="402"/>
      <c r="B837" s="402"/>
      <c r="C837" s="402"/>
      <c r="D837" s="402"/>
      <c r="E837" s="402"/>
      <c r="F837" s="402"/>
      <c r="G837" s="402"/>
      <c r="H837" s="402"/>
      <c r="I837" s="402"/>
      <c r="J837" s="402"/>
      <c r="K837" s="402"/>
      <c r="L837" s="402"/>
      <c r="M837" s="402"/>
      <c r="N837" s="402"/>
      <c r="O837" s="402"/>
      <c r="P837" s="402"/>
      <c r="Q837" s="402"/>
      <c r="R837" s="402"/>
      <c r="S837" s="402"/>
      <c r="T837" s="402"/>
      <c r="U837" s="402"/>
      <c r="V837" s="402"/>
      <c r="W837" s="402"/>
      <c r="X837" s="402"/>
      <c r="Y837" s="402"/>
    </row>
    <row r="838" spans="1:25" ht="12.75" customHeight="1">
      <c r="A838" s="402"/>
      <c r="B838" s="402"/>
      <c r="C838" s="402"/>
      <c r="D838" s="402"/>
      <c r="E838" s="402"/>
      <c r="F838" s="402"/>
      <c r="G838" s="402"/>
      <c r="H838" s="402"/>
      <c r="I838" s="402"/>
      <c r="J838" s="402"/>
      <c r="K838" s="402"/>
      <c r="L838" s="402"/>
      <c r="M838" s="402"/>
      <c r="N838" s="402"/>
      <c r="O838" s="402"/>
      <c r="P838" s="402"/>
      <c r="Q838" s="402"/>
      <c r="R838" s="402"/>
      <c r="S838" s="402"/>
      <c r="T838" s="402"/>
      <c r="U838" s="402"/>
      <c r="V838" s="402"/>
      <c r="W838" s="402"/>
      <c r="X838" s="402"/>
      <c r="Y838" s="402"/>
    </row>
    <row r="839" spans="1:25" ht="12.75" customHeight="1">
      <c r="A839" s="402"/>
      <c r="B839" s="402"/>
      <c r="C839" s="402"/>
      <c r="D839" s="402"/>
      <c r="E839" s="402"/>
      <c r="F839" s="402"/>
      <c r="G839" s="402"/>
      <c r="H839" s="402"/>
      <c r="I839" s="402"/>
      <c r="J839" s="402"/>
      <c r="K839" s="402"/>
      <c r="L839" s="402"/>
      <c r="M839" s="402"/>
      <c r="N839" s="402"/>
      <c r="O839" s="402"/>
      <c r="P839" s="402"/>
      <c r="Q839" s="402"/>
      <c r="R839" s="402"/>
      <c r="S839" s="402"/>
      <c r="T839" s="402"/>
      <c r="U839" s="402"/>
      <c r="V839" s="402"/>
      <c r="W839" s="402"/>
      <c r="X839" s="402"/>
      <c r="Y839" s="402"/>
    </row>
    <row r="840" spans="1:25" ht="12.75" customHeight="1">
      <c r="A840" s="402"/>
      <c r="B840" s="402"/>
      <c r="C840" s="402"/>
      <c r="D840" s="402"/>
      <c r="E840" s="402"/>
      <c r="F840" s="402"/>
      <c r="G840" s="402"/>
      <c r="H840" s="402"/>
      <c r="I840" s="402"/>
      <c r="J840" s="402"/>
      <c r="K840" s="402"/>
      <c r="L840" s="402"/>
      <c r="M840" s="402"/>
      <c r="N840" s="402"/>
      <c r="O840" s="402"/>
      <c r="P840" s="402"/>
      <c r="Q840" s="402"/>
      <c r="R840" s="402"/>
      <c r="S840" s="402"/>
      <c r="T840" s="402"/>
      <c r="U840" s="402"/>
      <c r="V840" s="402"/>
      <c r="W840" s="402"/>
      <c r="X840" s="402"/>
      <c r="Y840" s="402"/>
    </row>
    <row r="841" spans="1:25" ht="12.75" customHeight="1">
      <c r="A841" s="402"/>
      <c r="B841" s="402"/>
      <c r="C841" s="402"/>
      <c r="D841" s="402"/>
      <c r="E841" s="402"/>
      <c r="F841" s="402"/>
      <c r="G841" s="402"/>
      <c r="H841" s="402"/>
      <c r="I841" s="402"/>
      <c r="J841" s="402"/>
      <c r="K841" s="402"/>
      <c r="L841" s="402"/>
      <c r="M841" s="402"/>
      <c r="N841" s="402"/>
      <c r="O841" s="402"/>
      <c r="P841" s="402"/>
      <c r="Q841" s="402"/>
      <c r="R841" s="402"/>
      <c r="S841" s="402"/>
      <c r="T841" s="402"/>
      <c r="U841" s="402"/>
      <c r="V841" s="402"/>
      <c r="W841" s="402"/>
      <c r="X841" s="402"/>
      <c r="Y841" s="402"/>
    </row>
    <row r="842" spans="1:25" ht="12.75" customHeight="1">
      <c r="A842" s="402"/>
      <c r="B842" s="402"/>
      <c r="C842" s="402"/>
      <c r="D842" s="402"/>
      <c r="E842" s="402"/>
      <c r="F842" s="402"/>
      <c r="G842" s="402"/>
      <c r="H842" s="402"/>
      <c r="I842" s="402"/>
      <c r="J842" s="402"/>
      <c r="K842" s="402"/>
      <c r="L842" s="402"/>
      <c r="M842" s="402"/>
      <c r="N842" s="402"/>
      <c r="O842" s="402"/>
      <c r="P842" s="402"/>
      <c r="Q842" s="402"/>
      <c r="R842" s="402"/>
      <c r="S842" s="402"/>
      <c r="T842" s="402"/>
      <c r="U842" s="402"/>
      <c r="V842" s="402"/>
      <c r="W842" s="402"/>
      <c r="X842" s="402"/>
      <c r="Y842" s="402"/>
    </row>
    <row r="843" spans="1:25" ht="12.75" customHeight="1">
      <c r="A843" s="402"/>
      <c r="B843" s="402"/>
      <c r="C843" s="402"/>
      <c r="D843" s="402"/>
      <c r="E843" s="402"/>
      <c r="F843" s="402"/>
      <c r="G843" s="402"/>
      <c r="H843" s="402"/>
      <c r="I843" s="402"/>
      <c r="J843" s="402"/>
      <c r="K843" s="402"/>
      <c r="L843" s="402"/>
      <c r="M843" s="402"/>
      <c r="N843" s="402"/>
      <c r="O843" s="402"/>
      <c r="P843" s="402"/>
      <c r="Q843" s="402"/>
      <c r="R843" s="402"/>
      <c r="S843" s="402"/>
      <c r="T843" s="402"/>
      <c r="U843" s="402"/>
      <c r="V843" s="402"/>
      <c r="W843" s="402"/>
      <c r="X843" s="402"/>
      <c r="Y843" s="402"/>
    </row>
    <row r="844" spans="1:25" ht="12.75" customHeight="1">
      <c r="A844" s="402"/>
      <c r="B844" s="402"/>
      <c r="C844" s="402"/>
      <c r="D844" s="402"/>
      <c r="E844" s="402"/>
      <c r="F844" s="402"/>
      <c r="G844" s="402"/>
      <c r="H844" s="402"/>
      <c r="I844" s="402"/>
      <c r="J844" s="402"/>
      <c r="K844" s="402"/>
      <c r="L844" s="402"/>
      <c r="M844" s="402"/>
      <c r="N844" s="402"/>
      <c r="O844" s="402"/>
      <c r="P844" s="402"/>
      <c r="Q844" s="402"/>
      <c r="R844" s="402"/>
      <c r="S844" s="402"/>
      <c r="T844" s="402"/>
      <c r="U844" s="402"/>
      <c r="V844" s="402"/>
      <c r="W844" s="402"/>
      <c r="X844" s="402"/>
      <c r="Y844" s="402"/>
    </row>
    <row r="845" spans="1:25" ht="12.75" customHeight="1">
      <c r="A845" s="402"/>
      <c r="B845" s="402"/>
      <c r="C845" s="402"/>
      <c r="D845" s="402"/>
      <c r="E845" s="402"/>
      <c r="F845" s="402"/>
      <c r="G845" s="402"/>
      <c r="H845" s="402"/>
      <c r="I845" s="402"/>
      <c r="J845" s="402"/>
      <c r="K845" s="402"/>
      <c r="L845" s="402"/>
      <c r="M845" s="402"/>
      <c r="N845" s="402"/>
      <c r="O845" s="402"/>
      <c r="P845" s="402"/>
      <c r="Q845" s="402"/>
      <c r="R845" s="402"/>
      <c r="S845" s="402"/>
      <c r="T845" s="402"/>
      <c r="U845" s="402"/>
      <c r="V845" s="402"/>
      <c r="W845" s="402"/>
      <c r="X845" s="402"/>
      <c r="Y845" s="402"/>
    </row>
    <row r="846" spans="1:25" ht="12.75" customHeight="1">
      <c r="A846" s="402"/>
      <c r="B846" s="402"/>
      <c r="C846" s="402"/>
      <c r="D846" s="402"/>
      <c r="E846" s="402"/>
      <c r="F846" s="402"/>
      <c r="G846" s="402"/>
      <c r="H846" s="402"/>
      <c r="I846" s="402"/>
      <c r="J846" s="402"/>
      <c r="K846" s="402"/>
      <c r="L846" s="402"/>
      <c r="M846" s="402"/>
      <c r="N846" s="402"/>
      <c r="O846" s="402"/>
      <c r="P846" s="402"/>
      <c r="Q846" s="402"/>
      <c r="R846" s="402"/>
      <c r="S846" s="402"/>
      <c r="T846" s="402"/>
      <c r="U846" s="402"/>
      <c r="V846" s="402"/>
      <c r="W846" s="402"/>
      <c r="X846" s="402"/>
      <c r="Y846" s="402"/>
    </row>
    <row r="847" spans="1:25" ht="12.75" customHeight="1">
      <c r="A847" s="402"/>
      <c r="B847" s="402"/>
      <c r="C847" s="402"/>
      <c r="D847" s="402"/>
      <c r="E847" s="402"/>
      <c r="F847" s="402"/>
      <c r="G847" s="402"/>
      <c r="H847" s="402"/>
      <c r="I847" s="402"/>
      <c r="J847" s="402"/>
      <c r="K847" s="402"/>
      <c r="L847" s="402"/>
      <c r="M847" s="402"/>
      <c r="N847" s="402"/>
      <c r="O847" s="402"/>
      <c r="P847" s="402"/>
      <c r="Q847" s="402"/>
      <c r="R847" s="402"/>
      <c r="S847" s="402"/>
      <c r="T847" s="402"/>
      <c r="U847" s="402"/>
      <c r="V847" s="402"/>
      <c r="W847" s="402"/>
      <c r="X847" s="402"/>
      <c r="Y847" s="402"/>
    </row>
    <row r="848" spans="1:25" ht="12.75" customHeight="1">
      <c r="A848" s="402"/>
      <c r="B848" s="402"/>
      <c r="C848" s="402"/>
      <c r="D848" s="402"/>
      <c r="E848" s="402"/>
      <c r="F848" s="402"/>
      <c r="G848" s="402"/>
      <c r="H848" s="402"/>
      <c r="I848" s="402"/>
      <c r="J848" s="402"/>
      <c r="K848" s="402"/>
      <c r="L848" s="402"/>
      <c r="M848" s="402"/>
      <c r="N848" s="402"/>
      <c r="O848" s="402"/>
      <c r="P848" s="402"/>
      <c r="Q848" s="402"/>
      <c r="R848" s="402"/>
      <c r="S848" s="402"/>
      <c r="T848" s="402"/>
      <c r="U848" s="402"/>
      <c r="V848" s="402"/>
      <c r="W848" s="402"/>
      <c r="X848" s="402"/>
      <c r="Y848" s="402"/>
    </row>
    <row r="849" spans="1:25" ht="12.75" customHeight="1">
      <c r="A849" s="402"/>
      <c r="B849" s="402"/>
      <c r="C849" s="402"/>
      <c r="D849" s="402"/>
      <c r="E849" s="402"/>
      <c r="F849" s="402"/>
      <c r="G849" s="402"/>
      <c r="H849" s="402"/>
      <c r="I849" s="402"/>
      <c r="J849" s="402"/>
      <c r="K849" s="402"/>
      <c r="L849" s="402"/>
      <c r="M849" s="402"/>
      <c r="N849" s="402"/>
      <c r="O849" s="402"/>
      <c r="P849" s="402"/>
      <c r="Q849" s="402"/>
      <c r="R849" s="402"/>
      <c r="S849" s="402"/>
      <c r="T849" s="402"/>
      <c r="U849" s="402"/>
      <c r="V849" s="402"/>
      <c r="W849" s="402"/>
      <c r="X849" s="402"/>
      <c r="Y849" s="402"/>
    </row>
    <row r="850" spans="1:25" ht="12.75" customHeight="1">
      <c r="A850" s="402"/>
      <c r="B850" s="402"/>
      <c r="C850" s="402"/>
      <c r="D850" s="402"/>
      <c r="E850" s="402"/>
      <c r="F850" s="402"/>
      <c r="G850" s="402"/>
      <c r="H850" s="402"/>
      <c r="I850" s="402"/>
      <c r="J850" s="402"/>
      <c r="K850" s="402"/>
      <c r="L850" s="402"/>
      <c r="M850" s="402"/>
      <c r="N850" s="402"/>
      <c r="O850" s="402"/>
      <c r="P850" s="402"/>
      <c r="Q850" s="402"/>
      <c r="R850" s="402"/>
      <c r="S850" s="402"/>
      <c r="T850" s="402"/>
      <c r="U850" s="402"/>
      <c r="V850" s="402"/>
      <c r="W850" s="402"/>
      <c r="X850" s="402"/>
      <c r="Y850" s="402"/>
    </row>
    <row r="851" spans="1:25" ht="12.75" customHeight="1">
      <c r="A851" s="402"/>
      <c r="B851" s="402"/>
      <c r="C851" s="402"/>
      <c r="D851" s="402"/>
      <c r="E851" s="402"/>
      <c r="F851" s="402"/>
      <c r="G851" s="402"/>
      <c r="H851" s="402"/>
      <c r="I851" s="402"/>
      <c r="J851" s="402"/>
      <c r="K851" s="402"/>
      <c r="L851" s="402"/>
      <c r="M851" s="402"/>
      <c r="N851" s="402"/>
      <c r="O851" s="402"/>
      <c r="P851" s="402"/>
      <c r="Q851" s="402"/>
      <c r="R851" s="402"/>
      <c r="S851" s="402"/>
      <c r="T851" s="402"/>
      <c r="U851" s="402"/>
      <c r="V851" s="402"/>
      <c r="W851" s="402"/>
      <c r="X851" s="402"/>
      <c r="Y851" s="402"/>
    </row>
    <row r="852" spans="1:25" ht="12.75" customHeight="1">
      <c r="A852" s="402"/>
      <c r="B852" s="402"/>
      <c r="C852" s="402"/>
      <c r="D852" s="402"/>
      <c r="E852" s="402"/>
      <c r="F852" s="402"/>
      <c r="G852" s="402"/>
      <c r="H852" s="402"/>
      <c r="I852" s="402"/>
      <c r="J852" s="402"/>
      <c r="K852" s="402"/>
      <c r="L852" s="402"/>
      <c r="M852" s="402"/>
      <c r="N852" s="402"/>
      <c r="O852" s="402"/>
      <c r="P852" s="402"/>
      <c r="Q852" s="402"/>
      <c r="R852" s="402"/>
      <c r="S852" s="402"/>
      <c r="T852" s="402"/>
      <c r="U852" s="402"/>
      <c r="V852" s="402"/>
      <c r="W852" s="402"/>
      <c r="X852" s="402"/>
      <c r="Y852" s="402"/>
    </row>
    <row r="853" spans="1:25" ht="12.75" customHeight="1">
      <c r="A853" s="402"/>
      <c r="B853" s="402"/>
      <c r="C853" s="402"/>
      <c r="D853" s="402"/>
      <c r="E853" s="402"/>
      <c r="F853" s="402"/>
      <c r="G853" s="402"/>
      <c r="H853" s="402"/>
      <c r="I853" s="402"/>
      <c r="J853" s="402"/>
      <c r="K853" s="402"/>
      <c r="L853" s="402"/>
      <c r="M853" s="402"/>
      <c r="N853" s="402"/>
      <c r="O853" s="402"/>
      <c r="P853" s="402"/>
      <c r="Q853" s="402"/>
      <c r="R853" s="402"/>
      <c r="S853" s="402"/>
      <c r="T853" s="402"/>
      <c r="U853" s="402"/>
      <c r="V853" s="402"/>
      <c r="W853" s="402"/>
      <c r="X853" s="402"/>
      <c r="Y853" s="402"/>
    </row>
    <row r="854" spans="1:25" ht="12.75" customHeight="1">
      <c r="A854" s="402"/>
      <c r="B854" s="402"/>
      <c r="C854" s="402"/>
      <c r="D854" s="402"/>
      <c r="E854" s="402"/>
      <c r="F854" s="402"/>
      <c r="G854" s="402"/>
      <c r="H854" s="402"/>
      <c r="I854" s="402"/>
      <c r="J854" s="402"/>
      <c r="K854" s="402"/>
      <c r="L854" s="402"/>
      <c r="M854" s="402"/>
      <c r="N854" s="402"/>
      <c r="O854" s="402"/>
      <c r="P854" s="402"/>
      <c r="Q854" s="402"/>
      <c r="R854" s="402"/>
      <c r="S854" s="402"/>
      <c r="T854" s="402"/>
      <c r="U854" s="402"/>
      <c r="V854" s="402"/>
      <c r="W854" s="402"/>
      <c r="X854" s="402"/>
      <c r="Y854" s="402"/>
    </row>
    <row r="855" spans="1:25" ht="12.75" customHeight="1">
      <c r="A855" s="402"/>
      <c r="B855" s="402"/>
      <c r="C855" s="402"/>
      <c r="D855" s="402"/>
      <c r="E855" s="402"/>
      <c r="F855" s="402"/>
      <c r="G855" s="402"/>
      <c r="H855" s="402"/>
      <c r="I855" s="402"/>
      <c r="J855" s="402"/>
      <c r="K855" s="402"/>
      <c r="L855" s="402"/>
      <c r="M855" s="402"/>
      <c r="N855" s="402"/>
      <c r="O855" s="402"/>
      <c r="P855" s="402"/>
      <c r="Q855" s="402"/>
      <c r="R855" s="402"/>
      <c r="S855" s="402"/>
      <c r="T855" s="402"/>
      <c r="U855" s="402"/>
      <c r="V855" s="402"/>
      <c r="W855" s="402"/>
      <c r="X855" s="402"/>
      <c r="Y855" s="402"/>
    </row>
    <row r="856" spans="1:25" ht="12.75" customHeight="1">
      <c r="A856" s="402"/>
      <c r="B856" s="402"/>
      <c r="C856" s="402"/>
      <c r="D856" s="402"/>
      <c r="E856" s="402"/>
      <c r="F856" s="402"/>
      <c r="G856" s="402"/>
      <c r="H856" s="402"/>
      <c r="I856" s="402"/>
      <c r="J856" s="402"/>
      <c r="K856" s="402"/>
      <c r="L856" s="402"/>
      <c r="M856" s="402"/>
      <c r="N856" s="402"/>
      <c r="O856" s="402"/>
      <c r="P856" s="402"/>
      <c r="Q856" s="402"/>
      <c r="R856" s="402"/>
      <c r="S856" s="402"/>
      <c r="T856" s="402"/>
      <c r="U856" s="402"/>
      <c r="V856" s="402"/>
      <c r="W856" s="402"/>
      <c r="X856" s="402"/>
      <c r="Y856" s="402"/>
    </row>
    <row r="857" spans="1:25" ht="12.75" customHeight="1">
      <c r="A857" s="402"/>
      <c r="B857" s="402"/>
      <c r="C857" s="402"/>
      <c r="D857" s="402"/>
      <c r="E857" s="402"/>
      <c r="F857" s="402"/>
      <c r="G857" s="402"/>
      <c r="H857" s="402"/>
      <c r="I857" s="402"/>
      <c r="J857" s="402"/>
      <c r="K857" s="402"/>
      <c r="L857" s="402"/>
      <c r="M857" s="402"/>
      <c r="N857" s="402"/>
      <c r="O857" s="402"/>
      <c r="P857" s="402"/>
      <c r="Q857" s="402"/>
      <c r="R857" s="402"/>
      <c r="S857" s="402"/>
      <c r="T857" s="402"/>
      <c r="U857" s="402"/>
      <c r="V857" s="402"/>
      <c r="W857" s="402"/>
      <c r="X857" s="402"/>
      <c r="Y857" s="402"/>
    </row>
    <row r="858" spans="1:25" ht="12.75" customHeight="1">
      <c r="A858" s="402"/>
      <c r="B858" s="402"/>
      <c r="C858" s="402"/>
      <c r="D858" s="402"/>
      <c r="E858" s="402"/>
      <c r="F858" s="402"/>
      <c r="G858" s="402"/>
      <c r="H858" s="402"/>
      <c r="I858" s="402"/>
      <c r="J858" s="402"/>
      <c r="K858" s="402"/>
      <c r="L858" s="402"/>
      <c r="M858" s="402"/>
      <c r="N858" s="402"/>
      <c r="O858" s="402"/>
      <c r="P858" s="402"/>
      <c r="Q858" s="402"/>
      <c r="R858" s="402"/>
      <c r="S858" s="402"/>
      <c r="T858" s="402"/>
      <c r="U858" s="402"/>
      <c r="V858" s="402"/>
      <c r="W858" s="402"/>
      <c r="X858" s="402"/>
      <c r="Y858" s="402"/>
    </row>
    <row r="859" spans="1:25" ht="12.75" customHeight="1">
      <c r="A859" s="402"/>
      <c r="B859" s="402"/>
      <c r="C859" s="402"/>
      <c r="D859" s="402"/>
      <c r="E859" s="402"/>
      <c r="F859" s="402"/>
      <c r="G859" s="402"/>
      <c r="H859" s="402"/>
      <c r="I859" s="402"/>
      <c r="J859" s="402"/>
      <c r="K859" s="402"/>
      <c r="L859" s="402"/>
      <c r="M859" s="402"/>
      <c r="N859" s="402"/>
      <c r="O859" s="402"/>
      <c r="P859" s="402"/>
      <c r="Q859" s="402"/>
      <c r="R859" s="402"/>
      <c r="S859" s="402"/>
      <c r="T859" s="402"/>
      <c r="U859" s="402"/>
      <c r="V859" s="402"/>
      <c r="W859" s="402"/>
      <c r="X859" s="402"/>
      <c r="Y859" s="402"/>
    </row>
    <row r="860" spans="1:25" ht="12.75" customHeight="1">
      <c r="A860" s="402"/>
      <c r="B860" s="402"/>
      <c r="C860" s="402"/>
      <c r="D860" s="402"/>
      <c r="E860" s="402"/>
      <c r="F860" s="402"/>
      <c r="G860" s="402"/>
      <c r="H860" s="402"/>
      <c r="I860" s="402"/>
      <c r="J860" s="402"/>
      <c r="K860" s="402"/>
      <c r="L860" s="402"/>
      <c r="M860" s="402"/>
      <c r="N860" s="402"/>
      <c r="O860" s="402"/>
      <c r="P860" s="402"/>
      <c r="Q860" s="402"/>
      <c r="R860" s="402"/>
      <c r="S860" s="402"/>
      <c r="T860" s="402"/>
      <c r="U860" s="402"/>
      <c r="V860" s="402"/>
      <c r="W860" s="402"/>
      <c r="X860" s="402"/>
      <c r="Y860" s="402"/>
    </row>
    <row r="861" spans="1:25" ht="12.75" customHeight="1">
      <c r="A861" s="402"/>
      <c r="B861" s="402"/>
      <c r="C861" s="402"/>
      <c r="D861" s="402"/>
      <c r="E861" s="402"/>
      <c r="F861" s="402"/>
      <c r="G861" s="402"/>
      <c r="H861" s="402"/>
      <c r="I861" s="402"/>
      <c r="J861" s="402"/>
      <c r="K861" s="402"/>
      <c r="L861" s="402"/>
      <c r="M861" s="402"/>
      <c r="N861" s="402"/>
      <c r="O861" s="402"/>
      <c r="P861" s="402"/>
      <c r="Q861" s="402"/>
      <c r="R861" s="402"/>
      <c r="S861" s="402"/>
      <c r="T861" s="402"/>
      <c r="U861" s="402"/>
      <c r="V861" s="402"/>
      <c r="W861" s="402"/>
      <c r="X861" s="402"/>
      <c r="Y861" s="402"/>
    </row>
    <row r="862" spans="1:25" ht="12.75" customHeight="1">
      <c r="A862" s="402"/>
      <c r="B862" s="402"/>
      <c r="C862" s="402"/>
      <c r="D862" s="402"/>
      <c r="E862" s="402"/>
      <c r="F862" s="402"/>
      <c r="G862" s="402"/>
      <c r="H862" s="402"/>
      <c r="I862" s="402"/>
      <c r="J862" s="402"/>
      <c r="K862" s="402"/>
      <c r="L862" s="402"/>
      <c r="M862" s="402"/>
      <c r="N862" s="402"/>
      <c r="O862" s="402"/>
      <c r="P862" s="402"/>
      <c r="Q862" s="402"/>
      <c r="R862" s="402"/>
      <c r="S862" s="402"/>
      <c r="T862" s="402"/>
      <c r="U862" s="402"/>
      <c r="V862" s="402"/>
      <c r="W862" s="402"/>
      <c r="X862" s="402"/>
      <c r="Y862" s="402"/>
    </row>
    <row r="863" spans="1:25" ht="12.75" customHeight="1">
      <c r="A863" s="402"/>
      <c r="B863" s="402"/>
      <c r="C863" s="402"/>
      <c r="D863" s="402"/>
      <c r="E863" s="402"/>
      <c r="F863" s="402"/>
      <c r="G863" s="402"/>
      <c r="H863" s="402"/>
      <c r="I863" s="402"/>
      <c r="J863" s="402"/>
      <c r="K863" s="402"/>
      <c r="L863" s="402"/>
      <c r="M863" s="402"/>
      <c r="N863" s="402"/>
      <c r="O863" s="402"/>
      <c r="P863" s="402"/>
      <c r="Q863" s="402"/>
      <c r="R863" s="402"/>
      <c r="S863" s="402"/>
      <c r="T863" s="402"/>
      <c r="U863" s="402"/>
      <c r="V863" s="402"/>
      <c r="W863" s="402"/>
      <c r="X863" s="402"/>
      <c r="Y863" s="402"/>
    </row>
    <row r="864" spans="1:25" ht="12.75" customHeight="1">
      <c r="A864" s="402"/>
      <c r="B864" s="402"/>
      <c r="C864" s="402"/>
      <c r="D864" s="402"/>
      <c r="E864" s="402"/>
      <c r="F864" s="402"/>
      <c r="G864" s="402"/>
      <c r="H864" s="402"/>
      <c r="I864" s="402"/>
      <c r="J864" s="402"/>
      <c r="K864" s="402"/>
      <c r="L864" s="402"/>
      <c r="M864" s="402"/>
      <c r="N864" s="402"/>
      <c r="O864" s="402"/>
      <c r="P864" s="402"/>
      <c r="Q864" s="402"/>
      <c r="R864" s="402"/>
      <c r="S864" s="402"/>
      <c r="T864" s="402"/>
      <c r="U864" s="402"/>
      <c r="V864" s="402"/>
      <c r="W864" s="402"/>
      <c r="X864" s="402"/>
      <c r="Y864" s="402"/>
    </row>
    <row r="865" spans="1:25" ht="12.75" customHeight="1">
      <c r="A865" s="402"/>
      <c r="B865" s="402"/>
      <c r="C865" s="402"/>
      <c r="D865" s="402"/>
      <c r="E865" s="402"/>
      <c r="F865" s="402"/>
      <c r="G865" s="402"/>
      <c r="H865" s="402"/>
      <c r="I865" s="402"/>
      <c r="J865" s="402"/>
      <c r="K865" s="402"/>
      <c r="L865" s="402"/>
      <c r="M865" s="402"/>
      <c r="N865" s="402"/>
      <c r="O865" s="402"/>
      <c r="P865" s="402"/>
      <c r="Q865" s="402"/>
      <c r="R865" s="402"/>
      <c r="S865" s="402"/>
      <c r="T865" s="402"/>
      <c r="U865" s="402"/>
      <c r="V865" s="402"/>
      <c r="W865" s="402"/>
      <c r="X865" s="402"/>
      <c r="Y865" s="402"/>
    </row>
    <row r="866" spans="1:25" ht="12.75" customHeight="1">
      <c r="A866" s="402"/>
      <c r="B866" s="402"/>
      <c r="C866" s="402"/>
      <c r="D866" s="402"/>
      <c r="E866" s="402"/>
      <c r="F866" s="402"/>
      <c r="G866" s="402"/>
      <c r="H866" s="402"/>
      <c r="I866" s="402"/>
      <c r="J866" s="402"/>
      <c r="K866" s="402"/>
      <c r="L866" s="402"/>
      <c r="M866" s="402"/>
      <c r="N866" s="402"/>
      <c r="O866" s="402"/>
      <c r="P866" s="402"/>
      <c r="Q866" s="402"/>
      <c r="R866" s="402"/>
      <c r="S866" s="402"/>
      <c r="T866" s="402"/>
      <c r="U866" s="402"/>
      <c r="V866" s="402"/>
      <c r="W866" s="402"/>
      <c r="X866" s="402"/>
      <c r="Y866" s="402"/>
    </row>
    <row r="867" spans="1:25" ht="12.75" customHeight="1">
      <c r="A867" s="402"/>
      <c r="B867" s="402"/>
      <c r="C867" s="402"/>
      <c r="D867" s="402"/>
      <c r="E867" s="402"/>
      <c r="F867" s="402"/>
      <c r="G867" s="402"/>
      <c r="H867" s="402"/>
      <c r="I867" s="402"/>
      <c r="J867" s="402"/>
      <c r="K867" s="402"/>
      <c r="L867" s="402"/>
      <c r="M867" s="402"/>
      <c r="N867" s="402"/>
      <c r="O867" s="402"/>
      <c r="P867" s="402"/>
      <c r="Q867" s="402"/>
      <c r="R867" s="402"/>
      <c r="S867" s="402"/>
      <c r="T867" s="402"/>
      <c r="U867" s="402"/>
      <c r="V867" s="402"/>
      <c r="W867" s="402"/>
      <c r="X867" s="402"/>
      <c r="Y867" s="402"/>
    </row>
    <row r="868" spans="1:25" ht="12.75" customHeight="1">
      <c r="A868" s="402"/>
      <c r="B868" s="402"/>
      <c r="C868" s="402"/>
      <c r="D868" s="402"/>
      <c r="E868" s="402"/>
      <c r="F868" s="402"/>
      <c r="G868" s="402"/>
      <c r="H868" s="402"/>
      <c r="I868" s="402"/>
      <c r="J868" s="402"/>
      <c r="K868" s="402"/>
      <c r="L868" s="402"/>
      <c r="M868" s="402"/>
      <c r="N868" s="402"/>
      <c r="O868" s="402"/>
      <c r="P868" s="402"/>
      <c r="Q868" s="402"/>
      <c r="R868" s="402"/>
      <c r="S868" s="402"/>
      <c r="T868" s="402"/>
      <c r="U868" s="402"/>
      <c r="V868" s="402"/>
      <c r="W868" s="402"/>
      <c r="X868" s="402"/>
      <c r="Y868" s="402"/>
    </row>
    <row r="869" spans="1:25" ht="12.75" customHeight="1">
      <c r="A869" s="402"/>
      <c r="B869" s="402"/>
      <c r="C869" s="402"/>
      <c r="D869" s="402"/>
      <c r="E869" s="402"/>
      <c r="F869" s="402"/>
      <c r="G869" s="402"/>
      <c r="H869" s="402"/>
      <c r="I869" s="402"/>
      <c r="J869" s="402"/>
      <c r="K869" s="402"/>
      <c r="L869" s="402"/>
      <c r="M869" s="402"/>
      <c r="N869" s="402"/>
      <c r="O869" s="402"/>
      <c r="P869" s="402"/>
      <c r="Q869" s="402"/>
      <c r="R869" s="402"/>
      <c r="S869" s="402"/>
      <c r="T869" s="402"/>
      <c r="U869" s="402"/>
      <c r="V869" s="402"/>
      <c r="W869" s="402"/>
      <c r="X869" s="402"/>
      <c r="Y869" s="402"/>
    </row>
    <row r="870" spans="1:25" ht="12.75" customHeight="1">
      <c r="A870" s="402"/>
      <c r="B870" s="402"/>
      <c r="C870" s="402"/>
      <c r="D870" s="402"/>
      <c r="E870" s="402"/>
      <c r="F870" s="402"/>
      <c r="G870" s="402"/>
      <c r="H870" s="402"/>
      <c r="I870" s="402"/>
      <c r="J870" s="402"/>
      <c r="K870" s="402"/>
      <c r="L870" s="402"/>
      <c r="M870" s="402"/>
      <c r="N870" s="402"/>
      <c r="O870" s="402"/>
      <c r="P870" s="402"/>
      <c r="Q870" s="402"/>
      <c r="R870" s="402"/>
      <c r="S870" s="402"/>
      <c r="T870" s="402"/>
      <c r="U870" s="402"/>
      <c r="V870" s="402"/>
      <c r="W870" s="402"/>
      <c r="X870" s="402"/>
      <c r="Y870" s="402"/>
    </row>
    <row r="871" spans="1:25" ht="12.75" customHeight="1">
      <c r="A871" s="402"/>
      <c r="B871" s="402"/>
      <c r="C871" s="402"/>
      <c r="D871" s="402"/>
      <c r="E871" s="402"/>
      <c r="F871" s="402"/>
      <c r="G871" s="402"/>
      <c r="H871" s="402"/>
      <c r="I871" s="402"/>
      <c r="J871" s="402"/>
      <c r="K871" s="402"/>
      <c r="L871" s="402"/>
      <c r="M871" s="402"/>
      <c r="N871" s="402"/>
      <c r="O871" s="402"/>
      <c r="P871" s="402"/>
      <c r="Q871" s="402"/>
      <c r="R871" s="402"/>
      <c r="S871" s="402"/>
      <c r="T871" s="402"/>
      <c r="U871" s="402"/>
      <c r="V871" s="402"/>
      <c r="W871" s="402"/>
      <c r="X871" s="402"/>
      <c r="Y871" s="402"/>
    </row>
    <row r="872" spans="1:25" ht="12.75" customHeight="1">
      <c r="A872" s="402"/>
      <c r="B872" s="402"/>
      <c r="C872" s="402"/>
      <c r="D872" s="402"/>
      <c r="E872" s="402"/>
      <c r="F872" s="402"/>
      <c r="G872" s="402"/>
      <c r="H872" s="402"/>
      <c r="I872" s="402"/>
      <c r="J872" s="402"/>
      <c r="K872" s="402"/>
      <c r="L872" s="402"/>
      <c r="M872" s="402"/>
      <c r="N872" s="402"/>
      <c r="O872" s="402"/>
      <c r="P872" s="402"/>
      <c r="Q872" s="402"/>
      <c r="R872" s="402"/>
      <c r="S872" s="402"/>
      <c r="T872" s="402"/>
      <c r="U872" s="402"/>
      <c r="V872" s="402"/>
      <c r="W872" s="402"/>
      <c r="X872" s="402"/>
      <c r="Y872" s="402"/>
    </row>
    <row r="873" spans="1:25" ht="12.75" customHeight="1">
      <c r="A873" s="402"/>
      <c r="B873" s="402"/>
      <c r="C873" s="402"/>
      <c r="D873" s="402"/>
      <c r="E873" s="402"/>
      <c r="F873" s="402"/>
      <c r="G873" s="402"/>
      <c r="H873" s="402"/>
      <c r="I873" s="402"/>
      <c r="J873" s="402"/>
      <c r="K873" s="402"/>
      <c r="L873" s="402"/>
      <c r="M873" s="402"/>
      <c r="N873" s="402"/>
      <c r="O873" s="402"/>
      <c r="P873" s="402"/>
      <c r="Q873" s="402"/>
      <c r="R873" s="402"/>
      <c r="S873" s="402"/>
      <c r="T873" s="402"/>
      <c r="U873" s="402"/>
      <c r="V873" s="402"/>
      <c r="W873" s="402"/>
      <c r="X873" s="402"/>
      <c r="Y873" s="402"/>
    </row>
    <row r="874" spans="1:25" ht="12.75" customHeight="1">
      <c r="A874" s="402"/>
      <c r="B874" s="402"/>
      <c r="C874" s="402"/>
      <c r="D874" s="402"/>
      <c r="E874" s="402"/>
      <c r="F874" s="402"/>
      <c r="G874" s="402"/>
      <c r="H874" s="402"/>
      <c r="I874" s="402"/>
      <c r="J874" s="402"/>
      <c r="K874" s="402"/>
      <c r="L874" s="402"/>
      <c r="M874" s="402"/>
      <c r="N874" s="402"/>
      <c r="O874" s="402"/>
      <c r="P874" s="402"/>
      <c r="Q874" s="402"/>
      <c r="R874" s="402"/>
      <c r="S874" s="402"/>
      <c r="T874" s="402"/>
      <c r="U874" s="402"/>
      <c r="V874" s="402"/>
      <c r="W874" s="402"/>
      <c r="X874" s="402"/>
      <c r="Y874" s="402"/>
    </row>
    <row r="875" spans="1:25" ht="12.75" customHeight="1">
      <c r="A875" s="402"/>
      <c r="B875" s="402"/>
      <c r="C875" s="402"/>
      <c r="D875" s="402"/>
      <c r="E875" s="402"/>
      <c r="F875" s="402"/>
      <c r="G875" s="402"/>
      <c r="H875" s="402"/>
      <c r="I875" s="402"/>
      <c r="J875" s="402"/>
      <c r="K875" s="402"/>
      <c r="L875" s="402"/>
      <c r="M875" s="402"/>
      <c r="N875" s="402"/>
      <c r="O875" s="402"/>
      <c r="P875" s="402"/>
      <c r="Q875" s="402"/>
      <c r="R875" s="402"/>
      <c r="S875" s="402"/>
      <c r="T875" s="402"/>
      <c r="U875" s="402"/>
      <c r="V875" s="402"/>
      <c r="W875" s="402"/>
      <c r="X875" s="402"/>
      <c r="Y875" s="402"/>
    </row>
    <row r="876" spans="1:25" ht="12.75" customHeight="1">
      <c r="A876" s="402"/>
      <c r="B876" s="402"/>
      <c r="C876" s="402"/>
      <c r="D876" s="402"/>
      <c r="E876" s="402"/>
      <c r="F876" s="402"/>
      <c r="G876" s="402"/>
      <c r="H876" s="402"/>
      <c r="I876" s="402"/>
      <c r="J876" s="402"/>
      <c r="K876" s="402"/>
      <c r="L876" s="402"/>
      <c r="M876" s="402"/>
      <c r="N876" s="402"/>
      <c r="O876" s="402"/>
      <c r="P876" s="402"/>
      <c r="Q876" s="402"/>
      <c r="R876" s="402"/>
      <c r="S876" s="402"/>
      <c r="T876" s="402"/>
      <c r="U876" s="402"/>
      <c r="V876" s="402"/>
      <c r="W876" s="402"/>
      <c r="X876" s="402"/>
      <c r="Y876" s="402"/>
    </row>
    <row r="877" spans="1:25" ht="12.75" customHeight="1">
      <c r="A877" s="402"/>
      <c r="B877" s="402"/>
      <c r="C877" s="402"/>
      <c r="D877" s="402"/>
      <c r="E877" s="402"/>
      <c r="F877" s="402"/>
      <c r="G877" s="402"/>
      <c r="H877" s="402"/>
      <c r="I877" s="402"/>
      <c r="J877" s="402"/>
      <c r="K877" s="402"/>
      <c r="L877" s="402"/>
      <c r="M877" s="402"/>
      <c r="N877" s="402"/>
      <c r="O877" s="402"/>
      <c r="P877" s="402"/>
      <c r="Q877" s="402"/>
      <c r="R877" s="402"/>
      <c r="S877" s="402"/>
      <c r="T877" s="402"/>
      <c r="U877" s="402"/>
      <c r="V877" s="402"/>
      <c r="W877" s="402"/>
      <c r="X877" s="402"/>
      <c r="Y877" s="402"/>
    </row>
    <row r="878" spans="1:25" ht="12.75" customHeight="1">
      <c r="A878" s="402"/>
      <c r="B878" s="402"/>
      <c r="C878" s="402"/>
      <c r="D878" s="402"/>
      <c r="E878" s="402"/>
      <c r="F878" s="402"/>
      <c r="G878" s="402"/>
      <c r="H878" s="402"/>
      <c r="I878" s="402"/>
      <c r="J878" s="402"/>
      <c r="K878" s="402"/>
      <c r="L878" s="402"/>
      <c r="M878" s="402"/>
      <c r="N878" s="402"/>
      <c r="O878" s="402"/>
      <c r="P878" s="402"/>
      <c r="Q878" s="402"/>
      <c r="R878" s="402"/>
      <c r="S878" s="402"/>
      <c r="T878" s="402"/>
      <c r="U878" s="402"/>
      <c r="V878" s="402"/>
      <c r="W878" s="402"/>
      <c r="X878" s="402"/>
      <c r="Y878" s="402"/>
    </row>
    <row r="879" spans="1:25" ht="12.75" customHeight="1">
      <c r="A879" s="402"/>
      <c r="B879" s="402"/>
      <c r="C879" s="402"/>
      <c r="D879" s="402"/>
      <c r="E879" s="402"/>
      <c r="F879" s="402"/>
      <c r="G879" s="402"/>
      <c r="H879" s="402"/>
      <c r="I879" s="402"/>
      <c r="J879" s="402"/>
      <c r="K879" s="402"/>
      <c r="L879" s="402"/>
      <c r="M879" s="402"/>
      <c r="N879" s="402"/>
      <c r="O879" s="402"/>
      <c r="P879" s="402"/>
      <c r="Q879" s="402"/>
      <c r="R879" s="402"/>
      <c r="S879" s="402"/>
      <c r="T879" s="402"/>
      <c r="U879" s="402"/>
      <c r="V879" s="402"/>
      <c r="W879" s="402"/>
      <c r="X879" s="402"/>
      <c r="Y879" s="402"/>
    </row>
    <row r="880" spans="1:25" ht="12.75" customHeight="1">
      <c r="A880" s="402"/>
      <c r="B880" s="402"/>
      <c r="C880" s="402"/>
      <c r="D880" s="402"/>
      <c r="E880" s="402"/>
      <c r="F880" s="402"/>
      <c r="G880" s="402"/>
      <c r="H880" s="402"/>
      <c r="I880" s="402"/>
      <c r="J880" s="402"/>
      <c r="K880" s="402"/>
      <c r="L880" s="402"/>
      <c r="M880" s="402"/>
      <c r="N880" s="402"/>
      <c r="O880" s="402"/>
      <c r="P880" s="402"/>
      <c r="Q880" s="402"/>
      <c r="R880" s="402"/>
      <c r="S880" s="402"/>
      <c r="T880" s="402"/>
      <c r="U880" s="402"/>
      <c r="V880" s="402"/>
      <c r="W880" s="402"/>
      <c r="X880" s="402"/>
      <c r="Y880" s="402"/>
    </row>
    <row r="881" spans="1:25" ht="12.75" customHeight="1">
      <c r="A881" s="402"/>
      <c r="B881" s="402"/>
      <c r="C881" s="402"/>
      <c r="D881" s="402"/>
      <c r="E881" s="402"/>
      <c r="F881" s="402"/>
      <c r="G881" s="402"/>
      <c r="H881" s="402"/>
      <c r="I881" s="402"/>
      <c r="J881" s="402"/>
      <c r="K881" s="402"/>
      <c r="L881" s="402"/>
      <c r="M881" s="402"/>
      <c r="N881" s="402"/>
      <c r="O881" s="402"/>
      <c r="P881" s="402"/>
      <c r="Q881" s="402"/>
      <c r="R881" s="402"/>
      <c r="S881" s="402"/>
      <c r="T881" s="402"/>
      <c r="U881" s="402"/>
      <c r="V881" s="402"/>
      <c r="W881" s="402"/>
      <c r="X881" s="402"/>
      <c r="Y881" s="402"/>
    </row>
    <row r="882" spans="1:25" ht="12.75" customHeight="1">
      <c r="A882" s="402"/>
      <c r="B882" s="402"/>
      <c r="C882" s="402"/>
      <c r="D882" s="402"/>
      <c r="E882" s="402"/>
      <c r="F882" s="402"/>
      <c r="G882" s="402"/>
      <c r="H882" s="402"/>
      <c r="I882" s="402"/>
      <c r="J882" s="402"/>
      <c r="K882" s="402"/>
      <c r="L882" s="402"/>
      <c r="M882" s="402"/>
      <c r="N882" s="402"/>
      <c r="O882" s="402"/>
      <c r="P882" s="402"/>
      <c r="Q882" s="402"/>
      <c r="R882" s="402"/>
      <c r="S882" s="402"/>
      <c r="T882" s="402"/>
      <c r="U882" s="402"/>
      <c r="V882" s="402"/>
      <c r="W882" s="402"/>
      <c r="X882" s="402"/>
      <c r="Y882" s="402"/>
    </row>
    <row r="883" spans="1:25" ht="12.75" customHeight="1">
      <c r="A883" s="402"/>
      <c r="B883" s="402"/>
      <c r="C883" s="402"/>
      <c r="D883" s="402"/>
      <c r="E883" s="402"/>
      <c r="F883" s="402"/>
      <c r="G883" s="402"/>
      <c r="H883" s="402"/>
      <c r="I883" s="402"/>
      <c r="J883" s="402"/>
      <c r="K883" s="402"/>
      <c r="L883" s="402"/>
      <c r="M883" s="402"/>
      <c r="N883" s="402"/>
      <c r="O883" s="402"/>
      <c r="P883" s="402"/>
      <c r="Q883" s="402"/>
      <c r="R883" s="402"/>
      <c r="S883" s="402"/>
      <c r="T883" s="402"/>
      <c r="U883" s="402"/>
      <c r="V883" s="402"/>
      <c r="W883" s="402"/>
      <c r="X883" s="402"/>
      <c r="Y883" s="402"/>
    </row>
    <row r="884" spans="1:25" ht="12.75" customHeight="1">
      <c r="A884" s="402"/>
      <c r="B884" s="402"/>
      <c r="C884" s="402"/>
      <c r="D884" s="402"/>
      <c r="E884" s="402"/>
      <c r="F884" s="402"/>
      <c r="G884" s="402"/>
      <c r="H884" s="402"/>
      <c r="I884" s="402"/>
      <c r="J884" s="402"/>
      <c r="K884" s="402"/>
      <c r="L884" s="402"/>
      <c r="M884" s="402"/>
      <c r="N884" s="402"/>
      <c r="O884" s="402"/>
      <c r="P884" s="402"/>
      <c r="Q884" s="402"/>
      <c r="R884" s="402"/>
      <c r="S884" s="402"/>
      <c r="T884" s="402"/>
      <c r="U884" s="402"/>
      <c r="V884" s="402"/>
      <c r="W884" s="402"/>
      <c r="X884" s="402"/>
      <c r="Y884" s="402"/>
    </row>
    <row r="885" spans="1:25" ht="12.75" customHeight="1">
      <c r="A885" s="402"/>
      <c r="B885" s="402"/>
      <c r="C885" s="402"/>
      <c r="D885" s="402"/>
      <c r="E885" s="402"/>
      <c r="F885" s="402"/>
      <c r="G885" s="402"/>
      <c r="H885" s="402"/>
      <c r="I885" s="402"/>
      <c r="J885" s="402"/>
      <c r="K885" s="402"/>
      <c r="L885" s="402"/>
      <c r="M885" s="402"/>
      <c r="N885" s="402"/>
      <c r="O885" s="402"/>
      <c r="P885" s="402"/>
      <c r="Q885" s="402"/>
      <c r="R885" s="402"/>
      <c r="S885" s="402"/>
      <c r="T885" s="402"/>
      <c r="U885" s="402"/>
      <c r="V885" s="402"/>
      <c r="W885" s="402"/>
      <c r="X885" s="402"/>
      <c r="Y885" s="402"/>
    </row>
    <row r="886" spans="1:25" ht="12.75" customHeight="1">
      <c r="A886" s="402"/>
      <c r="B886" s="402"/>
      <c r="C886" s="402"/>
      <c r="D886" s="402"/>
      <c r="E886" s="402"/>
      <c r="F886" s="402"/>
      <c r="G886" s="402"/>
      <c r="H886" s="402"/>
      <c r="I886" s="402"/>
      <c r="J886" s="402"/>
      <c r="K886" s="402"/>
      <c r="L886" s="402"/>
      <c r="M886" s="402"/>
      <c r="N886" s="402"/>
      <c r="O886" s="402"/>
      <c r="P886" s="402"/>
      <c r="Q886" s="402"/>
      <c r="R886" s="402"/>
      <c r="S886" s="402"/>
      <c r="T886" s="402"/>
      <c r="U886" s="402"/>
      <c r="V886" s="402"/>
      <c r="W886" s="402"/>
      <c r="X886" s="402"/>
      <c r="Y886" s="402"/>
    </row>
    <row r="887" spans="1:25" ht="12.75" customHeight="1">
      <c r="A887" s="402"/>
      <c r="B887" s="402"/>
      <c r="C887" s="402"/>
      <c r="D887" s="402"/>
      <c r="E887" s="402"/>
      <c r="F887" s="402"/>
      <c r="G887" s="402"/>
      <c r="H887" s="402"/>
      <c r="I887" s="402"/>
      <c r="J887" s="402"/>
      <c r="K887" s="402"/>
      <c r="L887" s="402"/>
      <c r="M887" s="402"/>
      <c r="N887" s="402"/>
      <c r="O887" s="402"/>
      <c r="P887" s="402"/>
      <c r="Q887" s="402"/>
      <c r="R887" s="402"/>
      <c r="S887" s="402"/>
      <c r="T887" s="402"/>
      <c r="U887" s="402"/>
      <c r="V887" s="402"/>
      <c r="W887" s="402"/>
      <c r="X887" s="402"/>
      <c r="Y887" s="402"/>
    </row>
    <row r="888" spans="1:25" ht="12.75" customHeight="1">
      <c r="A888" s="402"/>
      <c r="B888" s="402"/>
      <c r="C888" s="402"/>
      <c r="D888" s="402"/>
      <c r="E888" s="402"/>
      <c r="F888" s="402"/>
      <c r="G888" s="402"/>
      <c r="H888" s="402"/>
      <c r="I888" s="402"/>
      <c r="J888" s="402"/>
      <c r="K888" s="402"/>
      <c r="L888" s="402"/>
      <c r="M888" s="402"/>
      <c r="N888" s="402"/>
      <c r="O888" s="402"/>
      <c r="P888" s="402"/>
      <c r="Q888" s="402"/>
      <c r="R888" s="402"/>
      <c r="S888" s="402"/>
      <c r="T888" s="402"/>
      <c r="U888" s="402"/>
      <c r="V888" s="402"/>
      <c r="W888" s="402"/>
      <c r="X888" s="402"/>
      <c r="Y888" s="402"/>
    </row>
    <row r="889" spans="1:25" ht="12.75" customHeight="1">
      <c r="A889" s="402"/>
      <c r="B889" s="402"/>
      <c r="C889" s="402"/>
      <c r="D889" s="402"/>
      <c r="E889" s="402"/>
      <c r="F889" s="402"/>
      <c r="G889" s="402"/>
      <c r="H889" s="402"/>
      <c r="I889" s="402"/>
      <c r="J889" s="402"/>
      <c r="K889" s="402"/>
      <c r="L889" s="402"/>
      <c r="M889" s="402"/>
      <c r="N889" s="402"/>
      <c r="O889" s="402"/>
      <c r="P889" s="402"/>
      <c r="Q889" s="402"/>
      <c r="R889" s="402"/>
      <c r="S889" s="402"/>
      <c r="T889" s="402"/>
      <c r="U889" s="402"/>
      <c r="V889" s="402"/>
      <c r="W889" s="402"/>
      <c r="X889" s="402"/>
      <c r="Y889" s="402"/>
    </row>
    <row r="890" spans="1:25" ht="12.75" customHeight="1">
      <c r="A890" s="402"/>
      <c r="B890" s="402"/>
      <c r="C890" s="402"/>
      <c r="D890" s="402"/>
      <c r="E890" s="402"/>
      <c r="F890" s="402"/>
      <c r="G890" s="402"/>
      <c r="H890" s="402"/>
      <c r="I890" s="402"/>
      <c r="J890" s="402"/>
      <c r="K890" s="402"/>
      <c r="L890" s="402"/>
      <c r="M890" s="402"/>
      <c r="N890" s="402"/>
      <c r="O890" s="402"/>
      <c r="P890" s="402"/>
      <c r="Q890" s="402"/>
      <c r="R890" s="402"/>
      <c r="S890" s="402"/>
      <c r="T890" s="402"/>
      <c r="U890" s="402"/>
      <c r="V890" s="402"/>
      <c r="W890" s="402"/>
      <c r="X890" s="402"/>
      <c r="Y890" s="402"/>
    </row>
    <row r="891" spans="1:25" ht="12.75" customHeight="1">
      <c r="A891" s="402"/>
      <c r="B891" s="402"/>
      <c r="C891" s="402"/>
      <c r="D891" s="402"/>
      <c r="E891" s="402"/>
      <c r="F891" s="402"/>
      <c r="G891" s="402"/>
      <c r="H891" s="402"/>
      <c r="I891" s="402"/>
      <c r="J891" s="402"/>
      <c r="K891" s="402"/>
      <c r="L891" s="402"/>
      <c r="M891" s="402"/>
      <c r="N891" s="402"/>
      <c r="O891" s="402"/>
      <c r="P891" s="402"/>
      <c r="Q891" s="402"/>
      <c r="R891" s="402"/>
      <c r="S891" s="402"/>
      <c r="T891" s="402"/>
      <c r="U891" s="402"/>
      <c r="V891" s="402"/>
      <c r="W891" s="402"/>
      <c r="X891" s="402"/>
      <c r="Y891" s="402"/>
    </row>
    <row r="892" spans="1:25" ht="12.75" customHeight="1">
      <c r="A892" s="402"/>
      <c r="B892" s="402"/>
      <c r="C892" s="402"/>
      <c r="D892" s="402"/>
      <c r="E892" s="402"/>
      <c r="F892" s="402"/>
      <c r="G892" s="402"/>
      <c r="H892" s="402"/>
      <c r="I892" s="402"/>
      <c r="J892" s="402"/>
      <c r="K892" s="402"/>
      <c r="L892" s="402"/>
      <c r="M892" s="402"/>
      <c r="N892" s="402"/>
      <c r="O892" s="402"/>
      <c r="P892" s="402"/>
      <c r="Q892" s="402"/>
      <c r="R892" s="402"/>
      <c r="S892" s="402"/>
      <c r="T892" s="402"/>
      <c r="U892" s="402"/>
      <c r="V892" s="402"/>
      <c r="W892" s="402"/>
      <c r="X892" s="402"/>
      <c r="Y892" s="402"/>
    </row>
    <row r="893" spans="1:25" ht="12.75" customHeight="1">
      <c r="A893" s="402"/>
      <c r="B893" s="402"/>
      <c r="C893" s="402"/>
      <c r="D893" s="402"/>
      <c r="E893" s="402"/>
      <c r="F893" s="402"/>
      <c r="G893" s="402"/>
      <c r="H893" s="402"/>
      <c r="I893" s="402"/>
      <c r="J893" s="402"/>
      <c r="K893" s="402"/>
      <c r="L893" s="402"/>
      <c r="M893" s="402"/>
      <c r="N893" s="402"/>
      <c r="O893" s="402"/>
      <c r="P893" s="402"/>
      <c r="Q893" s="402"/>
      <c r="R893" s="402"/>
      <c r="S893" s="402"/>
      <c r="T893" s="402"/>
      <c r="U893" s="402"/>
      <c r="V893" s="402"/>
      <c r="W893" s="402"/>
      <c r="X893" s="402"/>
      <c r="Y893" s="402"/>
    </row>
    <row r="894" spans="1:25" ht="12.75" customHeight="1">
      <c r="A894" s="402"/>
      <c r="B894" s="402"/>
      <c r="C894" s="402"/>
      <c r="D894" s="402"/>
      <c r="E894" s="402"/>
      <c r="F894" s="402"/>
      <c r="G894" s="402"/>
      <c r="H894" s="402"/>
      <c r="I894" s="402"/>
      <c r="J894" s="402"/>
      <c r="K894" s="402"/>
      <c r="L894" s="402"/>
      <c r="M894" s="402"/>
      <c r="N894" s="402"/>
      <c r="O894" s="402"/>
      <c r="P894" s="402"/>
      <c r="Q894" s="402"/>
      <c r="R894" s="402"/>
      <c r="S894" s="402"/>
      <c r="T894" s="402"/>
      <c r="U894" s="402"/>
      <c r="V894" s="402"/>
      <c r="W894" s="402"/>
      <c r="X894" s="402"/>
      <c r="Y894" s="402"/>
    </row>
    <row r="895" spans="1:25" ht="12.75" customHeight="1">
      <c r="A895" s="402"/>
      <c r="B895" s="402"/>
      <c r="C895" s="402"/>
      <c r="D895" s="402"/>
      <c r="E895" s="402"/>
      <c r="F895" s="402"/>
      <c r="G895" s="402"/>
      <c r="H895" s="402"/>
      <c r="I895" s="402"/>
      <c r="J895" s="402"/>
      <c r="K895" s="402"/>
      <c r="L895" s="402"/>
      <c r="M895" s="402"/>
      <c r="N895" s="402"/>
      <c r="O895" s="402"/>
      <c r="P895" s="402"/>
      <c r="Q895" s="402"/>
      <c r="R895" s="402"/>
      <c r="S895" s="402"/>
      <c r="T895" s="402"/>
      <c r="U895" s="402"/>
      <c r="V895" s="402"/>
      <c r="W895" s="402"/>
      <c r="X895" s="402"/>
      <c r="Y895" s="402"/>
    </row>
    <row r="896" spans="1:25" ht="12.75" customHeight="1">
      <c r="A896" s="402"/>
      <c r="B896" s="402"/>
      <c r="C896" s="402"/>
      <c r="D896" s="402"/>
      <c r="E896" s="402"/>
      <c r="F896" s="402"/>
      <c r="G896" s="402"/>
      <c r="H896" s="402"/>
      <c r="I896" s="402"/>
      <c r="J896" s="402"/>
      <c r="K896" s="402"/>
      <c r="L896" s="402"/>
      <c r="M896" s="402"/>
      <c r="N896" s="402"/>
      <c r="O896" s="402"/>
      <c r="P896" s="402"/>
      <c r="Q896" s="402"/>
      <c r="R896" s="402"/>
      <c r="S896" s="402"/>
      <c r="T896" s="402"/>
      <c r="U896" s="402"/>
      <c r="V896" s="402"/>
      <c r="W896" s="402"/>
      <c r="X896" s="402"/>
      <c r="Y896" s="402"/>
    </row>
    <row r="897" spans="1:25" ht="12.75" customHeight="1">
      <c r="A897" s="402"/>
      <c r="B897" s="402"/>
      <c r="C897" s="402"/>
      <c r="D897" s="402"/>
      <c r="E897" s="402"/>
      <c r="F897" s="402"/>
      <c r="G897" s="402"/>
      <c r="H897" s="402"/>
      <c r="I897" s="402"/>
      <c r="J897" s="402"/>
      <c r="K897" s="402"/>
      <c r="L897" s="402"/>
      <c r="M897" s="402"/>
      <c r="N897" s="402"/>
      <c r="O897" s="402"/>
      <c r="P897" s="402"/>
      <c r="Q897" s="402"/>
      <c r="R897" s="402"/>
      <c r="S897" s="402"/>
      <c r="T897" s="402"/>
      <c r="U897" s="402"/>
      <c r="V897" s="402"/>
      <c r="W897" s="402"/>
      <c r="X897" s="402"/>
      <c r="Y897" s="402"/>
    </row>
    <row r="898" spans="1:25" ht="12.75" customHeight="1">
      <c r="A898" s="402"/>
      <c r="B898" s="402"/>
      <c r="C898" s="402"/>
      <c r="D898" s="402"/>
      <c r="E898" s="402"/>
      <c r="F898" s="402"/>
      <c r="G898" s="402"/>
      <c r="H898" s="402"/>
      <c r="I898" s="402"/>
      <c r="J898" s="402"/>
      <c r="K898" s="402"/>
      <c r="L898" s="402"/>
      <c r="M898" s="402"/>
      <c r="N898" s="402"/>
      <c r="O898" s="402"/>
      <c r="P898" s="402"/>
      <c r="Q898" s="402"/>
      <c r="R898" s="402"/>
      <c r="S898" s="402"/>
      <c r="T898" s="402"/>
      <c r="U898" s="402"/>
      <c r="V898" s="402"/>
      <c r="W898" s="402"/>
      <c r="X898" s="402"/>
      <c r="Y898" s="402"/>
    </row>
    <row r="899" spans="1:25" ht="12.75" customHeight="1">
      <c r="A899" s="402"/>
      <c r="B899" s="402"/>
      <c r="C899" s="402"/>
      <c r="D899" s="402"/>
      <c r="E899" s="402"/>
      <c r="F899" s="402"/>
      <c r="G899" s="402"/>
      <c r="H899" s="402"/>
      <c r="I899" s="402"/>
      <c r="J899" s="402"/>
      <c r="K899" s="402"/>
      <c r="L899" s="402"/>
      <c r="M899" s="402"/>
      <c r="N899" s="402"/>
      <c r="O899" s="402"/>
      <c r="P899" s="402"/>
      <c r="Q899" s="402"/>
      <c r="R899" s="402"/>
      <c r="S899" s="402"/>
      <c r="T899" s="402"/>
      <c r="U899" s="402"/>
      <c r="V899" s="402"/>
      <c r="W899" s="402"/>
      <c r="X899" s="402"/>
      <c r="Y899" s="402"/>
    </row>
    <row r="900" spans="1:25" ht="12.75" customHeight="1">
      <c r="A900" s="402"/>
      <c r="B900" s="402"/>
      <c r="C900" s="402"/>
      <c r="D900" s="402"/>
      <c r="E900" s="402"/>
      <c r="F900" s="402"/>
      <c r="G900" s="402"/>
      <c r="H900" s="402"/>
      <c r="I900" s="402"/>
      <c r="J900" s="402"/>
      <c r="K900" s="402"/>
      <c r="L900" s="402"/>
      <c r="M900" s="402"/>
      <c r="N900" s="402"/>
      <c r="O900" s="402"/>
      <c r="P900" s="402"/>
      <c r="Q900" s="402"/>
      <c r="R900" s="402"/>
      <c r="S900" s="402"/>
      <c r="T900" s="402"/>
      <c r="U900" s="402"/>
      <c r="V900" s="402"/>
      <c r="W900" s="402"/>
      <c r="X900" s="402"/>
      <c r="Y900" s="402"/>
    </row>
    <row r="901" spans="1:25" ht="12.75" customHeight="1">
      <c r="A901" s="402"/>
      <c r="B901" s="402"/>
      <c r="C901" s="402"/>
      <c r="D901" s="402"/>
      <c r="E901" s="402"/>
      <c r="F901" s="402"/>
      <c r="G901" s="402"/>
      <c r="H901" s="402"/>
      <c r="I901" s="402"/>
      <c r="J901" s="402"/>
      <c r="K901" s="402"/>
      <c r="L901" s="402"/>
      <c r="M901" s="402"/>
      <c r="N901" s="402"/>
      <c r="O901" s="402"/>
      <c r="P901" s="402"/>
      <c r="Q901" s="402"/>
      <c r="R901" s="402"/>
      <c r="S901" s="402"/>
      <c r="T901" s="402"/>
      <c r="U901" s="402"/>
      <c r="V901" s="402"/>
      <c r="W901" s="402"/>
      <c r="X901" s="402"/>
      <c r="Y901" s="402"/>
    </row>
    <row r="902" spans="1:25" ht="12.75" customHeight="1">
      <c r="A902" s="402"/>
      <c r="B902" s="402"/>
      <c r="C902" s="402"/>
      <c r="D902" s="402"/>
      <c r="E902" s="402"/>
      <c r="F902" s="402"/>
      <c r="G902" s="402"/>
      <c r="H902" s="402"/>
      <c r="I902" s="402"/>
      <c r="J902" s="402"/>
      <c r="K902" s="402"/>
      <c r="L902" s="402"/>
      <c r="M902" s="402"/>
      <c r="N902" s="402"/>
      <c r="O902" s="402"/>
      <c r="P902" s="402"/>
      <c r="Q902" s="402"/>
      <c r="R902" s="402"/>
      <c r="S902" s="402"/>
      <c r="T902" s="402"/>
      <c r="U902" s="402"/>
      <c r="V902" s="402"/>
      <c r="W902" s="402"/>
      <c r="X902" s="402"/>
      <c r="Y902" s="402"/>
    </row>
    <row r="903" spans="1:25" ht="12.75" customHeight="1">
      <c r="A903" s="402"/>
      <c r="B903" s="402"/>
      <c r="C903" s="402"/>
      <c r="D903" s="402"/>
      <c r="E903" s="402"/>
      <c r="F903" s="402"/>
      <c r="G903" s="402"/>
      <c r="H903" s="402"/>
      <c r="I903" s="402"/>
      <c r="J903" s="402"/>
      <c r="K903" s="402"/>
      <c r="L903" s="402"/>
      <c r="M903" s="402"/>
      <c r="N903" s="402"/>
      <c r="O903" s="402"/>
      <c r="P903" s="402"/>
      <c r="Q903" s="402"/>
      <c r="R903" s="402"/>
      <c r="S903" s="402"/>
      <c r="T903" s="402"/>
      <c r="U903" s="402"/>
      <c r="V903" s="402"/>
      <c r="W903" s="402"/>
      <c r="X903" s="402"/>
      <c r="Y903" s="402"/>
    </row>
    <row r="904" spans="1:25" ht="12.75" customHeight="1">
      <c r="A904" s="402"/>
      <c r="B904" s="402"/>
      <c r="C904" s="402"/>
      <c r="D904" s="402"/>
      <c r="E904" s="402"/>
      <c r="F904" s="402"/>
      <c r="G904" s="402"/>
      <c r="H904" s="402"/>
      <c r="I904" s="402"/>
      <c r="J904" s="402"/>
      <c r="K904" s="402"/>
      <c r="L904" s="402"/>
      <c r="M904" s="402"/>
      <c r="N904" s="402"/>
      <c r="O904" s="402"/>
      <c r="P904" s="402"/>
      <c r="Q904" s="402"/>
      <c r="R904" s="402"/>
      <c r="S904" s="402"/>
      <c r="T904" s="402"/>
      <c r="U904" s="402"/>
      <c r="V904" s="402"/>
      <c r="W904" s="402"/>
      <c r="X904" s="402"/>
      <c r="Y904" s="402"/>
    </row>
    <row r="905" spans="1:25" ht="12.75" customHeight="1">
      <c r="A905" s="402"/>
      <c r="B905" s="402"/>
      <c r="C905" s="402"/>
      <c r="D905" s="402"/>
      <c r="E905" s="402"/>
      <c r="F905" s="402"/>
      <c r="G905" s="402"/>
      <c r="H905" s="402"/>
      <c r="I905" s="402"/>
      <c r="J905" s="402"/>
      <c r="K905" s="402"/>
      <c r="L905" s="402"/>
      <c r="M905" s="402"/>
      <c r="N905" s="402"/>
      <c r="O905" s="402"/>
      <c r="P905" s="402"/>
      <c r="Q905" s="402"/>
      <c r="R905" s="402"/>
      <c r="S905" s="402"/>
      <c r="T905" s="402"/>
      <c r="U905" s="402"/>
      <c r="V905" s="402"/>
      <c r="W905" s="402"/>
      <c r="X905" s="402"/>
      <c r="Y905" s="402"/>
    </row>
    <row r="906" spans="1:25" ht="12.75" customHeight="1">
      <c r="A906" s="402"/>
      <c r="B906" s="402"/>
      <c r="C906" s="402"/>
      <c r="D906" s="402"/>
      <c r="E906" s="402"/>
      <c r="F906" s="402"/>
      <c r="G906" s="402"/>
      <c r="H906" s="402"/>
      <c r="I906" s="402"/>
      <c r="J906" s="402"/>
      <c r="K906" s="402"/>
      <c r="L906" s="402"/>
      <c r="M906" s="402"/>
      <c r="N906" s="402"/>
      <c r="O906" s="402"/>
      <c r="P906" s="402"/>
      <c r="Q906" s="402"/>
      <c r="R906" s="402"/>
      <c r="S906" s="402"/>
      <c r="T906" s="402"/>
      <c r="U906" s="402"/>
      <c r="V906" s="402"/>
      <c r="W906" s="402"/>
      <c r="X906" s="402"/>
      <c r="Y906" s="402"/>
    </row>
    <row r="907" spans="1:25" ht="12.75" customHeight="1">
      <c r="A907" s="402"/>
      <c r="B907" s="402"/>
      <c r="C907" s="402"/>
      <c r="D907" s="402"/>
      <c r="E907" s="402"/>
      <c r="F907" s="402"/>
      <c r="G907" s="402"/>
      <c r="H907" s="402"/>
      <c r="I907" s="402"/>
      <c r="J907" s="402"/>
      <c r="K907" s="402"/>
      <c r="L907" s="402"/>
      <c r="M907" s="402"/>
      <c r="N907" s="402"/>
      <c r="O907" s="402"/>
      <c r="P907" s="402"/>
      <c r="Q907" s="402"/>
      <c r="R907" s="402"/>
      <c r="S907" s="402"/>
      <c r="T907" s="402"/>
      <c r="U907" s="402"/>
      <c r="V907" s="402"/>
      <c r="W907" s="402"/>
      <c r="X907" s="402"/>
      <c r="Y907" s="402"/>
    </row>
    <row r="908" spans="1:25" ht="12.75" customHeight="1">
      <c r="A908" s="402"/>
      <c r="B908" s="402"/>
      <c r="C908" s="402"/>
      <c r="D908" s="402"/>
      <c r="E908" s="402"/>
      <c r="F908" s="402"/>
      <c r="G908" s="402"/>
      <c r="H908" s="402"/>
      <c r="I908" s="402"/>
      <c r="J908" s="402"/>
      <c r="K908" s="402"/>
      <c r="L908" s="402"/>
      <c r="M908" s="402"/>
      <c r="N908" s="402"/>
      <c r="O908" s="402"/>
      <c r="P908" s="402"/>
      <c r="Q908" s="402"/>
      <c r="R908" s="402"/>
      <c r="S908" s="402"/>
      <c r="T908" s="402"/>
      <c r="U908" s="402"/>
      <c r="V908" s="402"/>
      <c r="W908" s="402"/>
      <c r="X908" s="402"/>
      <c r="Y908" s="402"/>
    </row>
    <row r="909" spans="1:25" ht="12.75" customHeight="1">
      <c r="A909" s="402"/>
      <c r="B909" s="402"/>
      <c r="C909" s="402"/>
      <c r="D909" s="402"/>
      <c r="E909" s="402"/>
      <c r="F909" s="402"/>
      <c r="G909" s="402"/>
      <c r="H909" s="402"/>
      <c r="I909" s="402"/>
      <c r="J909" s="402"/>
      <c r="K909" s="402"/>
      <c r="L909" s="402"/>
      <c r="M909" s="402"/>
      <c r="N909" s="402"/>
      <c r="O909" s="402"/>
      <c r="P909" s="402"/>
      <c r="Q909" s="402"/>
      <c r="R909" s="402"/>
      <c r="S909" s="402"/>
      <c r="T909" s="402"/>
      <c r="U909" s="402"/>
      <c r="V909" s="402"/>
      <c r="W909" s="402"/>
      <c r="X909" s="402"/>
      <c r="Y909" s="402"/>
    </row>
    <row r="910" spans="1:25" ht="12.75" customHeight="1">
      <c r="A910" s="402"/>
      <c r="B910" s="402"/>
      <c r="C910" s="402"/>
      <c r="D910" s="402"/>
      <c r="E910" s="402"/>
      <c r="F910" s="402"/>
      <c r="G910" s="402"/>
      <c r="H910" s="402"/>
      <c r="I910" s="402"/>
      <c r="J910" s="402"/>
      <c r="K910" s="402"/>
      <c r="L910" s="402"/>
      <c r="M910" s="402"/>
      <c r="N910" s="402"/>
      <c r="O910" s="402"/>
      <c r="P910" s="402"/>
      <c r="Q910" s="402"/>
      <c r="R910" s="402"/>
      <c r="S910" s="402"/>
      <c r="T910" s="402"/>
      <c r="U910" s="402"/>
      <c r="V910" s="402"/>
      <c r="W910" s="402"/>
      <c r="X910" s="402"/>
      <c r="Y910" s="402"/>
    </row>
    <row r="911" spans="1:25" ht="12.75" customHeight="1">
      <c r="A911" s="402"/>
      <c r="B911" s="402"/>
      <c r="C911" s="402"/>
      <c r="D911" s="402"/>
      <c r="E911" s="402"/>
      <c r="F911" s="402"/>
      <c r="G911" s="402"/>
      <c r="H911" s="402"/>
      <c r="I911" s="402"/>
      <c r="J911" s="402"/>
      <c r="K911" s="402"/>
      <c r="L911" s="402"/>
      <c r="M911" s="402"/>
      <c r="N911" s="402"/>
      <c r="O911" s="402"/>
      <c r="P911" s="402"/>
      <c r="Q911" s="402"/>
      <c r="R911" s="402"/>
      <c r="S911" s="402"/>
      <c r="T911" s="402"/>
      <c r="U911" s="402"/>
      <c r="V911" s="402"/>
      <c r="W911" s="402"/>
      <c r="X911" s="402"/>
      <c r="Y911" s="402"/>
    </row>
    <row r="912" spans="1:25" ht="12.75" customHeight="1">
      <c r="A912" s="402"/>
      <c r="B912" s="402"/>
      <c r="C912" s="402"/>
      <c r="D912" s="402"/>
      <c r="E912" s="402"/>
      <c r="F912" s="402"/>
      <c r="G912" s="402"/>
      <c r="H912" s="402"/>
      <c r="I912" s="402"/>
      <c r="J912" s="402"/>
      <c r="K912" s="402"/>
      <c r="L912" s="402"/>
      <c r="M912" s="402"/>
      <c r="N912" s="402"/>
      <c r="O912" s="402"/>
      <c r="P912" s="402"/>
      <c r="Q912" s="402"/>
      <c r="R912" s="402"/>
      <c r="S912" s="402"/>
      <c r="T912" s="402"/>
      <c r="U912" s="402"/>
      <c r="V912" s="402"/>
      <c r="W912" s="402"/>
      <c r="X912" s="402"/>
      <c r="Y912" s="402"/>
    </row>
    <row r="913" spans="1:25" ht="12.75" customHeight="1">
      <c r="A913" s="402"/>
      <c r="B913" s="402"/>
      <c r="C913" s="402"/>
      <c r="D913" s="402"/>
      <c r="E913" s="402"/>
      <c r="F913" s="402"/>
      <c r="G913" s="402"/>
      <c r="H913" s="402"/>
      <c r="I913" s="402"/>
      <c r="J913" s="402"/>
      <c r="K913" s="402"/>
      <c r="L913" s="402"/>
      <c r="M913" s="402"/>
      <c r="N913" s="402"/>
      <c r="O913" s="402"/>
      <c r="P913" s="402"/>
      <c r="Q913" s="402"/>
      <c r="R913" s="402"/>
      <c r="S913" s="402"/>
      <c r="T913" s="402"/>
      <c r="U913" s="402"/>
      <c r="V913" s="402"/>
      <c r="W913" s="402"/>
      <c r="X913" s="402"/>
      <c r="Y913" s="402"/>
    </row>
    <row r="914" spans="1:25" ht="12.75" customHeight="1">
      <c r="A914" s="402"/>
      <c r="B914" s="402"/>
      <c r="C914" s="402"/>
      <c r="D914" s="402"/>
      <c r="E914" s="402"/>
      <c r="F914" s="402"/>
      <c r="G914" s="402"/>
      <c r="H914" s="402"/>
      <c r="I914" s="402"/>
      <c r="J914" s="402"/>
      <c r="K914" s="402"/>
      <c r="L914" s="402"/>
      <c r="M914" s="402"/>
      <c r="N914" s="402"/>
      <c r="O914" s="402"/>
      <c r="P914" s="402"/>
      <c r="Q914" s="402"/>
      <c r="R914" s="402"/>
      <c r="S914" s="402"/>
      <c r="T914" s="402"/>
      <c r="U914" s="402"/>
      <c r="V914" s="402"/>
      <c r="W914" s="402"/>
      <c r="X914" s="402"/>
      <c r="Y914" s="402"/>
    </row>
    <row r="915" spans="1:25" ht="12.75" customHeight="1">
      <c r="A915" s="402"/>
      <c r="B915" s="402"/>
      <c r="C915" s="402"/>
      <c r="D915" s="402"/>
      <c r="E915" s="402"/>
      <c r="F915" s="402"/>
      <c r="G915" s="402"/>
      <c r="H915" s="402"/>
      <c r="I915" s="402"/>
      <c r="J915" s="402"/>
      <c r="K915" s="402"/>
      <c r="L915" s="402"/>
      <c r="M915" s="402"/>
      <c r="N915" s="402"/>
      <c r="O915" s="402"/>
      <c r="P915" s="402"/>
      <c r="Q915" s="402"/>
      <c r="R915" s="402"/>
      <c r="S915" s="402"/>
      <c r="T915" s="402"/>
      <c r="U915" s="402"/>
      <c r="V915" s="402"/>
      <c r="W915" s="402"/>
      <c r="X915" s="402"/>
      <c r="Y915" s="402"/>
    </row>
    <row r="916" spans="1:25" ht="12.75" customHeight="1">
      <c r="A916" s="402"/>
      <c r="B916" s="402"/>
      <c r="C916" s="402"/>
      <c r="D916" s="402"/>
      <c r="E916" s="402"/>
      <c r="F916" s="402"/>
      <c r="G916" s="402"/>
      <c r="H916" s="402"/>
      <c r="I916" s="402"/>
      <c r="J916" s="402"/>
      <c r="K916" s="402"/>
      <c r="L916" s="402"/>
      <c r="M916" s="402"/>
      <c r="N916" s="402"/>
      <c r="O916" s="402"/>
      <c r="P916" s="402"/>
      <c r="Q916" s="402"/>
      <c r="R916" s="402"/>
      <c r="S916" s="402"/>
      <c r="T916" s="402"/>
      <c r="U916" s="402"/>
      <c r="V916" s="402"/>
      <c r="W916" s="402"/>
      <c r="X916" s="402"/>
      <c r="Y916" s="402"/>
    </row>
    <row r="917" spans="1:25" ht="12.75" customHeight="1">
      <c r="A917" s="402"/>
      <c r="B917" s="402"/>
      <c r="C917" s="402"/>
      <c r="D917" s="402"/>
      <c r="E917" s="402"/>
      <c r="F917" s="402"/>
      <c r="G917" s="402"/>
      <c r="H917" s="402"/>
      <c r="I917" s="402"/>
      <c r="J917" s="402"/>
      <c r="K917" s="402"/>
      <c r="L917" s="402"/>
      <c r="M917" s="402"/>
      <c r="N917" s="402"/>
      <c r="O917" s="402"/>
      <c r="P917" s="402"/>
      <c r="Q917" s="402"/>
      <c r="R917" s="402"/>
      <c r="S917" s="402"/>
      <c r="T917" s="402"/>
      <c r="U917" s="402"/>
      <c r="V917" s="402"/>
      <c r="W917" s="402"/>
      <c r="X917" s="402"/>
      <c r="Y917" s="402"/>
    </row>
    <row r="918" spans="1:25" ht="12.75" customHeight="1">
      <c r="A918" s="402"/>
      <c r="B918" s="402"/>
      <c r="C918" s="402"/>
      <c r="D918" s="402"/>
      <c r="E918" s="402"/>
      <c r="F918" s="402"/>
      <c r="G918" s="402"/>
      <c r="H918" s="402"/>
      <c r="I918" s="402"/>
      <c r="J918" s="402"/>
      <c r="K918" s="402"/>
      <c r="L918" s="402"/>
      <c r="M918" s="402"/>
      <c r="N918" s="402"/>
      <c r="O918" s="402"/>
      <c r="P918" s="402"/>
      <c r="Q918" s="402"/>
      <c r="R918" s="402"/>
      <c r="S918" s="402"/>
      <c r="T918" s="402"/>
      <c r="U918" s="402"/>
      <c r="V918" s="402"/>
      <c r="W918" s="402"/>
      <c r="X918" s="402"/>
      <c r="Y918" s="402"/>
    </row>
    <row r="919" spans="1:25" ht="12.75" customHeight="1">
      <c r="A919" s="402"/>
      <c r="B919" s="402"/>
      <c r="C919" s="402"/>
      <c r="D919" s="402"/>
      <c r="E919" s="402"/>
      <c r="F919" s="402"/>
      <c r="G919" s="402"/>
      <c r="H919" s="402"/>
      <c r="I919" s="402"/>
      <c r="J919" s="402"/>
      <c r="K919" s="402"/>
      <c r="L919" s="402"/>
      <c r="M919" s="402"/>
      <c r="N919" s="402"/>
      <c r="O919" s="402"/>
      <c r="P919" s="402"/>
      <c r="Q919" s="402"/>
      <c r="R919" s="402"/>
      <c r="S919" s="402"/>
      <c r="T919" s="402"/>
      <c r="U919" s="402"/>
      <c r="V919" s="402"/>
      <c r="W919" s="402"/>
      <c r="X919" s="402"/>
      <c r="Y919" s="402"/>
    </row>
    <row r="920" spans="1:25" ht="12.75" customHeight="1">
      <c r="A920" s="402"/>
      <c r="B920" s="402"/>
      <c r="C920" s="402"/>
      <c r="D920" s="402"/>
      <c r="E920" s="402"/>
      <c r="F920" s="402"/>
      <c r="G920" s="402"/>
      <c r="H920" s="402"/>
      <c r="I920" s="402"/>
      <c r="J920" s="402"/>
      <c r="K920" s="402"/>
      <c r="L920" s="402"/>
      <c r="M920" s="402"/>
      <c r="N920" s="402"/>
      <c r="O920" s="402"/>
      <c r="P920" s="402"/>
      <c r="Q920" s="402"/>
      <c r="R920" s="402"/>
      <c r="S920" s="402"/>
      <c r="T920" s="402"/>
      <c r="U920" s="402"/>
      <c r="V920" s="402"/>
      <c r="W920" s="402"/>
      <c r="X920" s="402"/>
      <c r="Y920" s="402"/>
    </row>
    <row r="921" spans="1:25" ht="12.75" customHeight="1">
      <c r="A921" s="402"/>
      <c r="B921" s="402"/>
      <c r="C921" s="402"/>
      <c r="D921" s="402"/>
      <c r="E921" s="402"/>
      <c r="F921" s="402"/>
      <c r="G921" s="402"/>
      <c r="H921" s="402"/>
      <c r="I921" s="402"/>
      <c r="J921" s="402"/>
      <c r="K921" s="402"/>
      <c r="L921" s="402"/>
      <c r="M921" s="402"/>
      <c r="N921" s="402"/>
      <c r="O921" s="402"/>
      <c r="P921" s="402"/>
      <c r="Q921" s="402"/>
      <c r="R921" s="402"/>
      <c r="S921" s="402"/>
      <c r="T921" s="402"/>
      <c r="U921" s="402"/>
      <c r="V921" s="402"/>
      <c r="W921" s="402"/>
      <c r="X921" s="402"/>
      <c r="Y921" s="402"/>
    </row>
    <row r="922" spans="1:25" ht="12.75" customHeight="1">
      <c r="A922" s="402"/>
      <c r="B922" s="402"/>
      <c r="C922" s="402"/>
      <c r="D922" s="402"/>
      <c r="E922" s="402"/>
      <c r="F922" s="402"/>
      <c r="G922" s="402"/>
      <c r="H922" s="402"/>
      <c r="I922" s="402"/>
      <c r="J922" s="402"/>
      <c r="K922" s="402"/>
      <c r="L922" s="402"/>
      <c r="M922" s="402"/>
      <c r="N922" s="402"/>
      <c r="O922" s="402"/>
      <c r="P922" s="402"/>
      <c r="Q922" s="402"/>
      <c r="R922" s="402"/>
      <c r="S922" s="402"/>
      <c r="T922" s="402"/>
      <c r="U922" s="402"/>
      <c r="V922" s="402"/>
      <c r="W922" s="402"/>
      <c r="X922" s="402"/>
      <c r="Y922" s="402"/>
    </row>
    <row r="923" spans="1:25" ht="12.75" customHeight="1">
      <c r="A923" s="402"/>
      <c r="B923" s="402"/>
      <c r="C923" s="402"/>
      <c r="D923" s="402"/>
      <c r="E923" s="402"/>
      <c r="F923" s="402"/>
      <c r="G923" s="402"/>
      <c r="H923" s="402"/>
      <c r="I923" s="402"/>
      <c r="J923" s="402"/>
      <c r="K923" s="402"/>
      <c r="L923" s="402"/>
      <c r="M923" s="402"/>
      <c r="N923" s="402"/>
      <c r="O923" s="402"/>
      <c r="P923" s="402"/>
      <c r="Q923" s="402"/>
      <c r="R923" s="402"/>
      <c r="S923" s="402"/>
      <c r="T923" s="402"/>
      <c r="U923" s="402"/>
      <c r="V923" s="402"/>
      <c r="W923" s="402"/>
      <c r="X923" s="402"/>
      <c r="Y923" s="402"/>
    </row>
    <row r="924" spans="1:25" ht="12.75" customHeight="1">
      <c r="A924" s="402"/>
      <c r="B924" s="402"/>
      <c r="C924" s="402"/>
      <c r="D924" s="402"/>
      <c r="E924" s="402"/>
      <c r="F924" s="402"/>
      <c r="G924" s="402"/>
      <c r="H924" s="402"/>
      <c r="I924" s="402"/>
      <c r="J924" s="402"/>
      <c r="K924" s="402"/>
      <c r="L924" s="402"/>
      <c r="M924" s="402"/>
      <c r="N924" s="402"/>
      <c r="O924" s="402"/>
      <c r="P924" s="402"/>
      <c r="Q924" s="402"/>
      <c r="R924" s="402"/>
      <c r="S924" s="402"/>
      <c r="T924" s="402"/>
      <c r="U924" s="402"/>
      <c r="V924" s="402"/>
      <c r="W924" s="402"/>
      <c r="X924" s="402"/>
      <c r="Y924" s="402"/>
    </row>
    <row r="925" spans="1:25" ht="12.75" customHeight="1">
      <c r="A925" s="402"/>
      <c r="B925" s="402"/>
      <c r="C925" s="402"/>
      <c r="D925" s="402"/>
      <c r="E925" s="402"/>
      <c r="F925" s="402"/>
      <c r="G925" s="402"/>
      <c r="H925" s="402"/>
      <c r="I925" s="402"/>
      <c r="J925" s="402"/>
      <c r="K925" s="402"/>
      <c r="L925" s="402"/>
      <c r="M925" s="402"/>
      <c r="N925" s="402"/>
      <c r="O925" s="402"/>
      <c r="P925" s="402"/>
      <c r="Q925" s="402"/>
      <c r="R925" s="402"/>
      <c r="S925" s="402"/>
      <c r="T925" s="402"/>
      <c r="U925" s="402"/>
      <c r="V925" s="402"/>
      <c r="W925" s="402"/>
      <c r="X925" s="402"/>
      <c r="Y925" s="402"/>
    </row>
    <row r="926" spans="1:25" ht="12.75" customHeight="1">
      <c r="A926" s="402"/>
      <c r="B926" s="402"/>
      <c r="C926" s="402"/>
      <c r="D926" s="402"/>
      <c r="E926" s="402"/>
      <c r="F926" s="402"/>
      <c r="G926" s="402"/>
      <c r="H926" s="402"/>
      <c r="I926" s="402"/>
      <c r="J926" s="402"/>
      <c r="K926" s="402"/>
      <c r="L926" s="402"/>
      <c r="M926" s="402"/>
      <c r="N926" s="402"/>
      <c r="O926" s="402"/>
      <c r="P926" s="402"/>
      <c r="Q926" s="402"/>
      <c r="R926" s="402"/>
      <c r="S926" s="402"/>
      <c r="T926" s="402"/>
      <c r="U926" s="402"/>
      <c r="V926" s="402"/>
      <c r="W926" s="402"/>
      <c r="X926" s="402"/>
      <c r="Y926" s="402"/>
    </row>
    <row r="927" spans="1:25" ht="12.75" customHeight="1">
      <c r="A927" s="402"/>
      <c r="B927" s="402"/>
      <c r="C927" s="402"/>
      <c r="D927" s="402"/>
      <c r="E927" s="402"/>
      <c r="F927" s="402"/>
      <c r="G927" s="402"/>
      <c r="H927" s="402"/>
      <c r="I927" s="402"/>
      <c r="J927" s="402"/>
      <c r="K927" s="402"/>
      <c r="L927" s="402"/>
      <c r="M927" s="402"/>
      <c r="N927" s="402"/>
      <c r="O927" s="402"/>
      <c r="P927" s="402"/>
      <c r="Q927" s="402"/>
      <c r="R927" s="402"/>
      <c r="S927" s="402"/>
      <c r="T927" s="402"/>
      <c r="U927" s="402"/>
      <c r="V927" s="402"/>
      <c r="W927" s="402"/>
      <c r="X927" s="402"/>
      <c r="Y927" s="402"/>
    </row>
    <row r="928" spans="1:25" ht="12.75" customHeight="1">
      <c r="A928" s="402"/>
      <c r="B928" s="402"/>
      <c r="C928" s="402"/>
      <c r="D928" s="402"/>
      <c r="E928" s="402"/>
      <c r="F928" s="402"/>
      <c r="G928" s="402"/>
      <c r="H928" s="402"/>
      <c r="I928" s="402"/>
      <c r="J928" s="402"/>
      <c r="K928" s="402"/>
      <c r="L928" s="402"/>
      <c r="M928" s="402"/>
      <c r="N928" s="402"/>
      <c r="O928" s="402"/>
      <c r="P928" s="402"/>
      <c r="Q928" s="402"/>
      <c r="R928" s="402"/>
      <c r="S928" s="402"/>
      <c r="T928" s="402"/>
      <c r="U928" s="402"/>
      <c r="V928" s="402"/>
      <c r="W928" s="402"/>
      <c r="X928" s="402"/>
      <c r="Y928" s="402"/>
    </row>
    <row r="929" spans="1:25" ht="12.75" customHeight="1">
      <c r="A929" s="402"/>
      <c r="B929" s="402"/>
      <c r="C929" s="402"/>
      <c r="D929" s="402"/>
      <c r="E929" s="402"/>
      <c r="F929" s="402"/>
      <c r="G929" s="402"/>
      <c r="H929" s="402"/>
      <c r="I929" s="402"/>
      <c r="J929" s="402"/>
      <c r="K929" s="402"/>
      <c r="L929" s="402"/>
      <c r="M929" s="402"/>
      <c r="N929" s="402"/>
      <c r="O929" s="402"/>
      <c r="P929" s="402"/>
      <c r="Q929" s="402"/>
      <c r="R929" s="402"/>
      <c r="S929" s="402"/>
      <c r="T929" s="402"/>
      <c r="U929" s="402"/>
      <c r="V929" s="402"/>
      <c r="W929" s="402"/>
      <c r="X929" s="402"/>
      <c r="Y929" s="402"/>
    </row>
    <row r="930" spans="1:25" ht="12.75" customHeight="1">
      <c r="A930" s="402"/>
      <c r="B930" s="402"/>
      <c r="C930" s="402"/>
      <c r="D930" s="402"/>
      <c r="E930" s="402"/>
      <c r="F930" s="402"/>
      <c r="G930" s="402"/>
      <c r="H930" s="402"/>
      <c r="I930" s="402"/>
      <c r="J930" s="402"/>
      <c r="K930" s="402"/>
      <c r="L930" s="402"/>
      <c r="M930" s="402"/>
      <c r="N930" s="402"/>
      <c r="O930" s="402"/>
      <c r="P930" s="402"/>
      <c r="Q930" s="402"/>
      <c r="R930" s="402"/>
      <c r="S930" s="402"/>
      <c r="T930" s="402"/>
      <c r="U930" s="402"/>
      <c r="V930" s="402"/>
      <c r="W930" s="402"/>
      <c r="X930" s="402"/>
      <c r="Y930" s="402"/>
    </row>
    <row r="931" spans="1:25" ht="12.75" customHeight="1">
      <c r="A931" s="402"/>
      <c r="B931" s="402"/>
      <c r="C931" s="402"/>
      <c r="D931" s="402"/>
      <c r="E931" s="402"/>
      <c r="F931" s="402"/>
      <c r="G931" s="402"/>
      <c r="H931" s="402"/>
      <c r="I931" s="402"/>
      <c r="J931" s="402"/>
      <c r="K931" s="402"/>
      <c r="L931" s="402"/>
      <c r="M931" s="402"/>
      <c r="N931" s="402"/>
      <c r="O931" s="402"/>
      <c r="P931" s="402"/>
      <c r="Q931" s="402"/>
      <c r="R931" s="402"/>
      <c r="S931" s="402"/>
      <c r="T931" s="402"/>
      <c r="U931" s="402"/>
      <c r="V931" s="402"/>
      <c r="W931" s="402"/>
      <c r="X931" s="402"/>
      <c r="Y931" s="402"/>
    </row>
    <row r="932" spans="1:25" ht="12.75" customHeight="1">
      <c r="A932" s="402"/>
      <c r="B932" s="402"/>
      <c r="C932" s="402"/>
      <c r="D932" s="402"/>
      <c r="E932" s="402"/>
      <c r="F932" s="402"/>
      <c r="G932" s="402"/>
      <c r="H932" s="402"/>
      <c r="I932" s="402"/>
      <c r="J932" s="402"/>
      <c r="K932" s="402"/>
      <c r="L932" s="402"/>
      <c r="M932" s="402"/>
      <c r="N932" s="402"/>
      <c r="O932" s="402"/>
      <c r="P932" s="402"/>
      <c r="Q932" s="402"/>
      <c r="R932" s="402"/>
      <c r="S932" s="402"/>
      <c r="T932" s="402"/>
      <c r="U932" s="402"/>
      <c r="V932" s="402"/>
      <c r="W932" s="402"/>
      <c r="X932" s="402"/>
      <c r="Y932" s="402"/>
    </row>
    <row r="933" spans="1:25" ht="12.75" customHeight="1">
      <c r="A933" s="402"/>
      <c r="B933" s="402"/>
      <c r="C933" s="402"/>
      <c r="D933" s="402"/>
      <c r="E933" s="402"/>
      <c r="F933" s="402"/>
      <c r="G933" s="402"/>
      <c r="H933" s="402"/>
      <c r="I933" s="402"/>
      <c r="J933" s="402"/>
      <c r="K933" s="402"/>
      <c r="L933" s="402"/>
      <c r="M933" s="402"/>
      <c r="N933" s="402"/>
      <c r="O933" s="402"/>
      <c r="P933" s="402"/>
      <c r="Q933" s="402"/>
      <c r="R933" s="402"/>
      <c r="S933" s="402"/>
      <c r="T933" s="402"/>
      <c r="U933" s="402"/>
      <c r="V933" s="402"/>
      <c r="W933" s="402"/>
      <c r="X933" s="402"/>
      <c r="Y933" s="402"/>
    </row>
    <row r="934" spans="1:25" ht="12.75" customHeight="1">
      <c r="A934" s="402"/>
      <c r="B934" s="402"/>
      <c r="C934" s="402"/>
      <c r="D934" s="402"/>
      <c r="E934" s="402"/>
      <c r="F934" s="402"/>
      <c r="G934" s="402"/>
      <c r="H934" s="402"/>
      <c r="I934" s="402"/>
      <c r="J934" s="402"/>
      <c r="K934" s="402"/>
      <c r="L934" s="402"/>
      <c r="M934" s="402"/>
      <c r="N934" s="402"/>
      <c r="O934" s="402"/>
      <c r="P934" s="402"/>
      <c r="Q934" s="402"/>
      <c r="R934" s="402"/>
      <c r="S934" s="402"/>
      <c r="T934" s="402"/>
      <c r="U934" s="402"/>
      <c r="V934" s="402"/>
      <c r="W934" s="402"/>
      <c r="X934" s="402"/>
      <c r="Y934" s="402"/>
    </row>
    <row r="935" spans="1:25" ht="12.75" customHeight="1">
      <c r="A935" s="402"/>
      <c r="B935" s="402"/>
      <c r="C935" s="402"/>
      <c r="D935" s="402"/>
      <c r="E935" s="402"/>
      <c r="F935" s="402"/>
      <c r="G935" s="402"/>
      <c r="H935" s="402"/>
      <c r="I935" s="402"/>
      <c r="J935" s="402"/>
      <c r="K935" s="402"/>
      <c r="L935" s="402"/>
      <c r="M935" s="402"/>
      <c r="N935" s="402"/>
      <c r="O935" s="402"/>
      <c r="P935" s="402"/>
      <c r="Q935" s="402"/>
      <c r="R935" s="402"/>
      <c r="S935" s="402"/>
      <c r="T935" s="402"/>
      <c r="U935" s="402"/>
      <c r="V935" s="402"/>
      <c r="W935" s="402"/>
      <c r="X935" s="402"/>
      <c r="Y935" s="402"/>
    </row>
    <row r="936" spans="1:25" ht="12.75" customHeight="1">
      <c r="A936" s="402"/>
      <c r="B936" s="402"/>
      <c r="C936" s="402"/>
      <c r="D936" s="402"/>
      <c r="E936" s="402"/>
      <c r="F936" s="402"/>
      <c r="G936" s="402"/>
      <c r="H936" s="402"/>
      <c r="I936" s="402"/>
      <c r="J936" s="402"/>
      <c r="K936" s="402"/>
      <c r="L936" s="402"/>
      <c r="M936" s="402"/>
      <c r="N936" s="402"/>
      <c r="O936" s="402"/>
      <c r="P936" s="402"/>
      <c r="Q936" s="402"/>
      <c r="R936" s="402"/>
      <c r="S936" s="402"/>
      <c r="T936" s="402"/>
      <c r="U936" s="402"/>
      <c r="V936" s="402"/>
      <c r="W936" s="402"/>
      <c r="X936" s="402"/>
      <c r="Y936" s="402"/>
    </row>
    <row r="937" spans="1:25" ht="12.75" customHeight="1">
      <c r="A937" s="402"/>
      <c r="B937" s="402"/>
      <c r="C937" s="402"/>
      <c r="D937" s="402"/>
      <c r="E937" s="402"/>
      <c r="F937" s="402"/>
      <c r="G937" s="402"/>
      <c r="H937" s="402"/>
      <c r="I937" s="402"/>
      <c r="J937" s="402"/>
      <c r="K937" s="402"/>
      <c r="L937" s="402"/>
      <c r="M937" s="402"/>
      <c r="N937" s="402"/>
      <c r="O937" s="402"/>
      <c r="P937" s="402"/>
      <c r="Q937" s="402"/>
      <c r="R937" s="402"/>
      <c r="S937" s="402"/>
      <c r="T937" s="402"/>
      <c r="U937" s="402"/>
      <c r="V937" s="402"/>
      <c r="W937" s="402"/>
      <c r="X937" s="402"/>
      <c r="Y937" s="402"/>
    </row>
    <row r="938" spans="1:25" ht="12.75" customHeight="1">
      <c r="A938" s="402"/>
      <c r="B938" s="402"/>
      <c r="C938" s="402"/>
      <c r="D938" s="402"/>
      <c r="E938" s="402"/>
      <c r="F938" s="402"/>
      <c r="G938" s="402"/>
      <c r="H938" s="402"/>
      <c r="I938" s="402"/>
      <c r="J938" s="402"/>
      <c r="K938" s="402"/>
      <c r="L938" s="402"/>
      <c r="M938" s="402"/>
      <c r="N938" s="402"/>
      <c r="O938" s="402"/>
      <c r="P938" s="402"/>
      <c r="Q938" s="402"/>
      <c r="R938" s="402"/>
      <c r="S938" s="402"/>
      <c r="T938" s="402"/>
      <c r="U938" s="402"/>
      <c r="V938" s="402"/>
      <c r="W938" s="402"/>
      <c r="X938" s="402"/>
      <c r="Y938" s="402"/>
    </row>
    <row r="939" spans="1:25" ht="12.75" customHeight="1">
      <c r="A939" s="402"/>
      <c r="B939" s="402"/>
      <c r="C939" s="402"/>
      <c r="D939" s="402"/>
      <c r="E939" s="402"/>
      <c r="F939" s="402"/>
      <c r="G939" s="402"/>
      <c r="H939" s="402"/>
      <c r="I939" s="402"/>
      <c r="J939" s="402"/>
      <c r="K939" s="402"/>
      <c r="L939" s="402"/>
      <c r="M939" s="402"/>
      <c r="N939" s="402"/>
      <c r="O939" s="402"/>
      <c r="P939" s="402"/>
      <c r="Q939" s="402"/>
      <c r="R939" s="402"/>
      <c r="S939" s="402"/>
      <c r="T939" s="402"/>
      <c r="U939" s="402"/>
      <c r="V939" s="402"/>
      <c r="W939" s="402"/>
      <c r="X939" s="402"/>
      <c r="Y939" s="402"/>
    </row>
    <row r="940" spans="1:25" ht="12.75" customHeight="1">
      <c r="A940" s="402"/>
      <c r="B940" s="402"/>
      <c r="C940" s="402"/>
      <c r="D940" s="402"/>
      <c r="E940" s="402"/>
      <c r="F940" s="402"/>
      <c r="G940" s="402"/>
      <c r="H940" s="402"/>
      <c r="I940" s="402"/>
      <c r="J940" s="402"/>
      <c r="K940" s="402"/>
      <c r="L940" s="402"/>
      <c r="M940" s="402"/>
      <c r="N940" s="402"/>
      <c r="O940" s="402"/>
      <c r="P940" s="402"/>
      <c r="Q940" s="402"/>
      <c r="R940" s="402"/>
      <c r="S940" s="402"/>
      <c r="T940" s="402"/>
      <c r="U940" s="402"/>
      <c r="V940" s="402"/>
      <c r="W940" s="402"/>
      <c r="X940" s="402"/>
      <c r="Y940" s="402"/>
    </row>
    <row r="941" spans="1:25" ht="12.75" customHeight="1">
      <c r="A941" s="402"/>
      <c r="B941" s="402"/>
      <c r="C941" s="402"/>
      <c r="D941" s="402"/>
      <c r="E941" s="402"/>
      <c r="F941" s="402"/>
      <c r="G941" s="402"/>
      <c r="H941" s="402"/>
      <c r="I941" s="402"/>
      <c r="J941" s="402"/>
      <c r="K941" s="402"/>
      <c r="L941" s="402"/>
      <c r="M941" s="402"/>
      <c r="N941" s="402"/>
      <c r="O941" s="402"/>
      <c r="P941" s="402"/>
      <c r="Q941" s="402"/>
      <c r="R941" s="402"/>
      <c r="S941" s="402"/>
      <c r="T941" s="402"/>
      <c r="U941" s="402"/>
      <c r="V941" s="402"/>
      <c r="W941" s="402"/>
      <c r="X941" s="402"/>
      <c r="Y941" s="402"/>
    </row>
    <row r="942" spans="1:25" ht="12.75" customHeight="1">
      <c r="A942" s="402"/>
      <c r="B942" s="402"/>
      <c r="C942" s="402"/>
      <c r="D942" s="402"/>
      <c r="E942" s="402"/>
      <c r="F942" s="402"/>
      <c r="G942" s="402"/>
      <c r="H942" s="402"/>
      <c r="I942" s="402"/>
      <c r="J942" s="402"/>
      <c r="K942" s="402"/>
      <c r="L942" s="402"/>
      <c r="M942" s="402"/>
      <c r="N942" s="402"/>
      <c r="O942" s="402"/>
      <c r="P942" s="402"/>
      <c r="Q942" s="402"/>
      <c r="R942" s="402"/>
      <c r="S942" s="402"/>
      <c r="T942" s="402"/>
      <c r="U942" s="402"/>
      <c r="V942" s="402"/>
      <c r="W942" s="402"/>
      <c r="X942" s="402"/>
      <c r="Y942" s="402"/>
    </row>
    <row r="943" spans="1:25" ht="12.75" customHeight="1">
      <c r="A943" s="402"/>
      <c r="B943" s="402"/>
      <c r="C943" s="402"/>
      <c r="D943" s="402"/>
      <c r="E943" s="402"/>
      <c r="F943" s="402"/>
      <c r="G943" s="402"/>
      <c r="H943" s="402"/>
      <c r="I943" s="402"/>
      <c r="J943" s="402"/>
      <c r="K943" s="402"/>
      <c r="L943" s="402"/>
      <c r="M943" s="402"/>
      <c r="N943" s="402"/>
      <c r="O943" s="402"/>
      <c r="P943" s="402"/>
      <c r="Q943" s="402"/>
      <c r="R943" s="402"/>
      <c r="S943" s="402"/>
      <c r="T943" s="402"/>
      <c r="U943" s="402"/>
      <c r="V943" s="402"/>
      <c r="W943" s="402"/>
      <c r="X943" s="402"/>
      <c r="Y943" s="402"/>
    </row>
    <row r="944" spans="1:25" ht="12.75" customHeight="1">
      <c r="A944" s="402"/>
      <c r="B944" s="402"/>
      <c r="C944" s="402"/>
      <c r="D944" s="402"/>
      <c r="E944" s="402"/>
      <c r="F944" s="402"/>
      <c r="G944" s="402"/>
      <c r="H944" s="402"/>
      <c r="I944" s="402"/>
      <c r="J944" s="402"/>
      <c r="K944" s="402"/>
      <c r="L944" s="402"/>
      <c r="M944" s="402"/>
      <c r="N944" s="402"/>
      <c r="O944" s="402"/>
      <c r="P944" s="402"/>
      <c r="Q944" s="402"/>
      <c r="R944" s="402"/>
      <c r="S944" s="402"/>
      <c r="T944" s="402"/>
      <c r="U944" s="402"/>
      <c r="V944" s="402"/>
      <c r="W944" s="402"/>
      <c r="X944" s="402"/>
      <c r="Y944" s="402"/>
    </row>
    <row r="945" spans="1:25" ht="12.75" customHeight="1">
      <c r="A945" s="402"/>
      <c r="B945" s="402"/>
      <c r="C945" s="402"/>
      <c r="D945" s="402"/>
      <c r="E945" s="402"/>
      <c r="F945" s="402"/>
      <c r="G945" s="402"/>
      <c r="H945" s="402"/>
      <c r="I945" s="402"/>
      <c r="J945" s="402"/>
      <c r="K945" s="402"/>
      <c r="L945" s="402"/>
      <c r="M945" s="402"/>
      <c r="N945" s="402"/>
      <c r="O945" s="402"/>
      <c r="P945" s="402"/>
      <c r="Q945" s="402"/>
      <c r="R945" s="402"/>
      <c r="S945" s="402"/>
      <c r="T945" s="402"/>
      <c r="U945" s="402"/>
      <c r="V945" s="402"/>
      <c r="W945" s="402"/>
      <c r="X945" s="402"/>
      <c r="Y945" s="402"/>
    </row>
    <row r="946" spans="1:25" ht="12.75" customHeight="1">
      <c r="A946" s="402"/>
      <c r="B946" s="402"/>
      <c r="C946" s="402"/>
      <c r="D946" s="402"/>
      <c r="E946" s="402"/>
      <c r="F946" s="402"/>
      <c r="G946" s="402"/>
      <c r="H946" s="402"/>
      <c r="I946" s="402"/>
      <c r="J946" s="402"/>
      <c r="K946" s="402"/>
      <c r="L946" s="402"/>
      <c r="M946" s="402"/>
      <c r="N946" s="402"/>
      <c r="O946" s="402"/>
      <c r="P946" s="402"/>
      <c r="Q946" s="402"/>
      <c r="R946" s="402"/>
      <c r="S946" s="402"/>
      <c r="T946" s="402"/>
      <c r="U946" s="402"/>
      <c r="V946" s="402"/>
      <c r="W946" s="402"/>
      <c r="X946" s="402"/>
      <c r="Y946" s="402"/>
    </row>
    <row r="947" spans="1:25" ht="12.75" customHeight="1">
      <c r="A947" s="402"/>
      <c r="B947" s="402"/>
      <c r="C947" s="402"/>
      <c r="D947" s="402"/>
      <c r="E947" s="402"/>
      <c r="F947" s="402"/>
      <c r="G947" s="402"/>
      <c r="H947" s="402"/>
      <c r="I947" s="402"/>
      <c r="J947" s="402"/>
      <c r="K947" s="402"/>
      <c r="L947" s="402"/>
      <c r="M947" s="402"/>
      <c r="N947" s="402"/>
      <c r="O947" s="402"/>
      <c r="P947" s="402"/>
      <c r="Q947" s="402"/>
      <c r="R947" s="402"/>
      <c r="S947" s="402"/>
      <c r="T947" s="402"/>
      <c r="U947" s="402"/>
      <c r="V947" s="402"/>
      <c r="W947" s="402"/>
      <c r="X947" s="402"/>
      <c r="Y947" s="402"/>
    </row>
    <row r="948" spans="1:25" ht="12.75" customHeight="1">
      <c r="A948" s="402"/>
      <c r="B948" s="402"/>
      <c r="C948" s="402"/>
      <c r="D948" s="402"/>
      <c r="E948" s="402"/>
      <c r="F948" s="402"/>
      <c r="G948" s="402"/>
      <c r="H948" s="402"/>
      <c r="I948" s="402"/>
      <c r="J948" s="402"/>
      <c r="K948" s="402"/>
      <c r="L948" s="402"/>
      <c r="M948" s="402"/>
      <c r="N948" s="402"/>
      <c r="O948" s="402"/>
      <c r="P948" s="402"/>
      <c r="Q948" s="402"/>
      <c r="R948" s="402"/>
      <c r="S948" s="402"/>
      <c r="T948" s="402"/>
      <c r="U948" s="402"/>
      <c r="V948" s="402"/>
      <c r="W948" s="402"/>
      <c r="X948" s="402"/>
      <c r="Y948" s="402"/>
    </row>
    <row r="949" spans="1:25" ht="12.75" customHeight="1">
      <c r="A949" s="402"/>
      <c r="B949" s="402"/>
      <c r="C949" s="402"/>
      <c r="D949" s="402"/>
      <c r="E949" s="402"/>
      <c r="F949" s="402"/>
      <c r="G949" s="402"/>
      <c r="H949" s="402"/>
      <c r="I949" s="402"/>
      <c r="J949" s="402"/>
      <c r="K949" s="402"/>
      <c r="L949" s="402"/>
      <c r="M949" s="402"/>
      <c r="N949" s="402"/>
      <c r="O949" s="402"/>
      <c r="P949" s="402"/>
      <c r="Q949" s="402"/>
      <c r="R949" s="402"/>
      <c r="S949" s="402"/>
      <c r="T949" s="402"/>
      <c r="U949" s="402"/>
      <c r="V949" s="402"/>
      <c r="W949" s="402"/>
      <c r="X949" s="402"/>
      <c r="Y949" s="402"/>
    </row>
    <row r="950" spans="1:25" ht="12.75" customHeight="1">
      <c r="A950" s="402"/>
      <c r="B950" s="402"/>
      <c r="C950" s="402"/>
      <c r="D950" s="402"/>
      <c r="E950" s="402"/>
      <c r="F950" s="402"/>
      <c r="G950" s="402"/>
      <c r="H950" s="402"/>
      <c r="I950" s="402"/>
      <c r="J950" s="402"/>
      <c r="K950" s="402"/>
      <c r="L950" s="402"/>
      <c r="M950" s="402"/>
      <c r="N950" s="402"/>
      <c r="O950" s="402"/>
      <c r="P950" s="402"/>
      <c r="Q950" s="402"/>
      <c r="R950" s="402"/>
      <c r="S950" s="402"/>
      <c r="T950" s="402"/>
      <c r="U950" s="402"/>
      <c r="V950" s="402"/>
      <c r="W950" s="402"/>
      <c r="X950" s="402"/>
      <c r="Y950" s="402"/>
    </row>
    <row r="951" spans="1:25" ht="12.75" customHeight="1">
      <c r="A951" s="402"/>
      <c r="B951" s="402"/>
      <c r="C951" s="402"/>
      <c r="D951" s="402"/>
      <c r="E951" s="402"/>
      <c r="F951" s="402"/>
      <c r="G951" s="402"/>
      <c r="H951" s="402"/>
      <c r="I951" s="402"/>
      <c r="J951" s="402"/>
      <c r="K951" s="402"/>
      <c r="L951" s="402"/>
      <c r="M951" s="402"/>
      <c r="N951" s="402"/>
      <c r="O951" s="402"/>
      <c r="P951" s="402"/>
      <c r="Q951" s="402"/>
      <c r="R951" s="402"/>
      <c r="S951" s="402"/>
      <c r="T951" s="402"/>
      <c r="U951" s="402"/>
      <c r="V951" s="402"/>
      <c r="W951" s="402"/>
      <c r="X951" s="402"/>
      <c r="Y951" s="402"/>
    </row>
    <row r="952" spans="1:25" ht="12.75" customHeight="1">
      <c r="A952" s="402"/>
      <c r="B952" s="402"/>
      <c r="C952" s="402"/>
      <c r="D952" s="402"/>
      <c r="E952" s="402"/>
      <c r="F952" s="402"/>
      <c r="G952" s="402"/>
      <c r="H952" s="402"/>
      <c r="I952" s="402"/>
      <c r="J952" s="402"/>
      <c r="K952" s="402"/>
      <c r="L952" s="402"/>
      <c r="M952" s="402"/>
      <c r="N952" s="402"/>
      <c r="O952" s="402"/>
      <c r="P952" s="402"/>
      <c r="Q952" s="402"/>
      <c r="R952" s="402"/>
      <c r="S952" s="402"/>
      <c r="T952" s="402"/>
      <c r="U952" s="402"/>
      <c r="V952" s="402"/>
      <c r="W952" s="402"/>
      <c r="X952" s="402"/>
      <c r="Y952" s="402"/>
    </row>
    <row r="953" spans="1:25" ht="12.75" customHeight="1">
      <c r="A953" s="402"/>
      <c r="B953" s="402"/>
      <c r="C953" s="402"/>
      <c r="D953" s="402"/>
      <c r="E953" s="402"/>
      <c r="F953" s="402"/>
      <c r="G953" s="402"/>
      <c r="H953" s="402"/>
      <c r="I953" s="402"/>
      <c r="J953" s="402"/>
      <c r="K953" s="402"/>
      <c r="L953" s="402"/>
      <c r="M953" s="402"/>
      <c r="N953" s="402"/>
      <c r="O953" s="402"/>
      <c r="P953" s="402"/>
      <c r="Q953" s="402"/>
      <c r="R953" s="402"/>
      <c r="S953" s="402"/>
      <c r="T953" s="402"/>
      <c r="U953" s="402"/>
      <c r="V953" s="402"/>
      <c r="W953" s="402"/>
      <c r="X953" s="402"/>
      <c r="Y953" s="402"/>
    </row>
    <row r="954" spans="1:25" ht="12.75" customHeight="1">
      <c r="A954" s="402"/>
      <c r="B954" s="402"/>
      <c r="C954" s="402"/>
      <c r="D954" s="402"/>
      <c r="E954" s="402"/>
      <c r="F954" s="402"/>
      <c r="G954" s="402"/>
      <c r="H954" s="402"/>
      <c r="I954" s="402"/>
      <c r="J954" s="402"/>
      <c r="K954" s="402"/>
      <c r="L954" s="402"/>
      <c r="M954" s="402"/>
      <c r="N954" s="402"/>
      <c r="O954" s="402"/>
      <c r="P954" s="402"/>
      <c r="Q954" s="402"/>
      <c r="R954" s="402"/>
      <c r="S954" s="402"/>
      <c r="T954" s="402"/>
      <c r="U954" s="402"/>
      <c r="V954" s="402"/>
      <c r="W954" s="402"/>
      <c r="X954" s="402"/>
      <c r="Y954" s="402"/>
    </row>
    <row r="955" spans="1:25" ht="12.75" customHeight="1">
      <c r="A955" s="402"/>
      <c r="B955" s="402"/>
      <c r="C955" s="402"/>
      <c r="D955" s="402"/>
      <c r="E955" s="402"/>
      <c r="F955" s="402"/>
      <c r="G955" s="402"/>
      <c r="H955" s="402"/>
      <c r="I955" s="402"/>
      <c r="J955" s="402"/>
      <c r="K955" s="402"/>
      <c r="L955" s="402"/>
      <c r="M955" s="402"/>
      <c r="N955" s="402"/>
      <c r="O955" s="402"/>
      <c r="P955" s="402"/>
      <c r="Q955" s="402"/>
      <c r="R955" s="402"/>
      <c r="S955" s="402"/>
      <c r="T955" s="402"/>
      <c r="U955" s="402"/>
      <c r="V955" s="402"/>
      <c r="W955" s="402"/>
      <c r="X955" s="402"/>
      <c r="Y955" s="402"/>
    </row>
    <row r="956" spans="1:25" ht="12.75" customHeight="1">
      <c r="A956" s="402"/>
      <c r="B956" s="402"/>
      <c r="C956" s="402"/>
      <c r="D956" s="402"/>
      <c r="E956" s="402"/>
      <c r="F956" s="402"/>
      <c r="G956" s="402"/>
      <c r="H956" s="402"/>
      <c r="I956" s="402"/>
      <c r="J956" s="402"/>
      <c r="K956" s="402"/>
      <c r="L956" s="402"/>
      <c r="M956" s="402"/>
      <c r="N956" s="402"/>
      <c r="O956" s="402"/>
      <c r="P956" s="402"/>
      <c r="Q956" s="402"/>
      <c r="R956" s="402"/>
      <c r="S956" s="402"/>
      <c r="T956" s="402"/>
      <c r="U956" s="402"/>
      <c r="V956" s="402"/>
      <c r="W956" s="402"/>
      <c r="X956" s="402"/>
      <c r="Y956" s="402"/>
    </row>
    <row r="957" spans="1:25" ht="12.75" customHeight="1">
      <c r="A957" s="402"/>
      <c r="B957" s="402"/>
      <c r="C957" s="402"/>
      <c r="D957" s="402"/>
      <c r="E957" s="402"/>
      <c r="F957" s="402"/>
      <c r="G957" s="402"/>
      <c r="H957" s="402"/>
      <c r="I957" s="402"/>
      <c r="J957" s="402"/>
      <c r="K957" s="402"/>
      <c r="L957" s="402"/>
      <c r="M957" s="402"/>
      <c r="N957" s="402"/>
      <c r="O957" s="402"/>
      <c r="P957" s="402"/>
      <c r="Q957" s="402"/>
      <c r="R957" s="402"/>
      <c r="S957" s="402"/>
      <c r="T957" s="402"/>
      <c r="U957" s="402"/>
      <c r="V957" s="402"/>
      <c r="W957" s="402"/>
      <c r="X957" s="402"/>
      <c r="Y957" s="402"/>
    </row>
    <row r="958" spans="1:25" ht="12.75" customHeight="1">
      <c r="A958" s="402"/>
      <c r="B958" s="402"/>
      <c r="C958" s="402"/>
      <c r="D958" s="402"/>
      <c r="E958" s="402"/>
      <c r="F958" s="402"/>
      <c r="G958" s="402"/>
      <c r="H958" s="402"/>
      <c r="I958" s="402"/>
      <c r="J958" s="402"/>
      <c r="K958" s="402"/>
      <c r="L958" s="402"/>
      <c r="M958" s="402"/>
      <c r="N958" s="402"/>
      <c r="O958" s="402"/>
      <c r="P958" s="402"/>
      <c r="Q958" s="402"/>
      <c r="R958" s="402"/>
      <c r="S958" s="402"/>
      <c r="T958" s="402"/>
      <c r="U958" s="402"/>
      <c r="V958" s="402"/>
      <c r="W958" s="402"/>
      <c r="X958" s="402"/>
      <c r="Y958" s="402"/>
    </row>
    <row r="959" spans="1:25" ht="12.75" customHeight="1">
      <c r="A959" s="402"/>
      <c r="B959" s="402"/>
      <c r="C959" s="402"/>
      <c r="D959" s="402"/>
      <c r="E959" s="402"/>
      <c r="F959" s="402"/>
      <c r="G959" s="402"/>
      <c r="H959" s="402"/>
      <c r="I959" s="402"/>
      <c r="J959" s="402"/>
      <c r="K959" s="402"/>
      <c r="L959" s="402"/>
      <c r="M959" s="402"/>
      <c r="N959" s="402"/>
      <c r="O959" s="402"/>
      <c r="P959" s="402"/>
      <c r="Q959" s="402"/>
      <c r="R959" s="402"/>
      <c r="S959" s="402"/>
      <c r="T959" s="402"/>
      <c r="U959" s="402"/>
      <c r="V959" s="402"/>
      <c r="W959" s="402"/>
      <c r="X959" s="402"/>
      <c r="Y959" s="402"/>
    </row>
    <row r="960" spans="1:25" ht="12.75" customHeight="1">
      <c r="A960" s="402"/>
      <c r="B960" s="402"/>
      <c r="C960" s="402"/>
      <c r="D960" s="402"/>
      <c r="E960" s="402"/>
      <c r="F960" s="402"/>
      <c r="G960" s="402"/>
      <c r="H960" s="402"/>
      <c r="I960" s="402"/>
      <c r="J960" s="402"/>
      <c r="K960" s="402"/>
      <c r="L960" s="402"/>
      <c r="M960" s="402"/>
      <c r="N960" s="402"/>
      <c r="O960" s="402"/>
      <c r="P960" s="402"/>
      <c r="Q960" s="402"/>
      <c r="R960" s="402"/>
      <c r="S960" s="402"/>
      <c r="T960" s="402"/>
      <c r="U960" s="402"/>
      <c r="V960" s="402"/>
      <c r="W960" s="402"/>
      <c r="X960" s="402"/>
      <c r="Y960" s="402"/>
    </row>
    <row r="961" spans="1:25" ht="12.75" customHeight="1">
      <c r="A961" s="402"/>
      <c r="B961" s="402"/>
      <c r="C961" s="402"/>
      <c r="D961" s="402"/>
      <c r="E961" s="402"/>
      <c r="F961" s="402"/>
      <c r="G961" s="402"/>
      <c r="H961" s="402"/>
      <c r="I961" s="402"/>
      <c r="J961" s="402"/>
      <c r="K961" s="402"/>
      <c r="L961" s="402"/>
      <c r="M961" s="402"/>
      <c r="N961" s="402"/>
      <c r="O961" s="402"/>
      <c r="P961" s="402"/>
      <c r="Q961" s="402"/>
      <c r="R961" s="402"/>
      <c r="S961" s="402"/>
      <c r="T961" s="402"/>
      <c r="U961" s="402"/>
      <c r="V961" s="402"/>
      <c r="W961" s="402"/>
      <c r="X961" s="402"/>
      <c r="Y961" s="402"/>
    </row>
    <row r="962" spans="1:25" ht="12.75" customHeight="1">
      <c r="A962" s="402"/>
      <c r="B962" s="402"/>
      <c r="C962" s="402"/>
      <c r="D962" s="402"/>
      <c r="E962" s="402"/>
      <c r="F962" s="402"/>
      <c r="G962" s="402"/>
      <c r="H962" s="402"/>
      <c r="I962" s="402"/>
      <c r="J962" s="402"/>
      <c r="K962" s="402"/>
      <c r="L962" s="402"/>
      <c r="M962" s="402"/>
      <c r="N962" s="402"/>
      <c r="O962" s="402"/>
      <c r="P962" s="402"/>
      <c r="Q962" s="402"/>
      <c r="R962" s="402"/>
      <c r="S962" s="402"/>
      <c r="T962" s="402"/>
      <c r="U962" s="402"/>
      <c r="V962" s="402"/>
      <c r="W962" s="402"/>
      <c r="X962" s="402"/>
      <c r="Y962" s="402"/>
    </row>
    <row r="963" spans="1:25" ht="12.75" customHeight="1">
      <c r="A963" s="402"/>
      <c r="B963" s="402"/>
      <c r="C963" s="402"/>
      <c r="D963" s="402"/>
      <c r="E963" s="402"/>
      <c r="F963" s="402"/>
      <c r="G963" s="402"/>
      <c r="H963" s="402"/>
      <c r="I963" s="402"/>
      <c r="J963" s="402"/>
      <c r="K963" s="402"/>
      <c r="L963" s="402"/>
      <c r="M963" s="402"/>
      <c r="N963" s="402"/>
      <c r="O963" s="402"/>
      <c r="P963" s="402"/>
      <c r="Q963" s="402"/>
      <c r="R963" s="402"/>
      <c r="S963" s="402"/>
      <c r="T963" s="402"/>
      <c r="U963" s="402"/>
      <c r="V963" s="402"/>
      <c r="W963" s="402"/>
      <c r="X963" s="402"/>
      <c r="Y963" s="402"/>
    </row>
    <row r="964" spans="1:25" ht="12.75" customHeight="1">
      <c r="A964" s="402"/>
      <c r="B964" s="402"/>
      <c r="C964" s="402"/>
      <c r="D964" s="402"/>
      <c r="E964" s="402"/>
      <c r="F964" s="402"/>
      <c r="G964" s="402"/>
      <c r="H964" s="402"/>
      <c r="I964" s="402"/>
      <c r="J964" s="402"/>
      <c r="K964" s="402"/>
      <c r="L964" s="402"/>
      <c r="M964" s="402"/>
      <c r="N964" s="402"/>
      <c r="O964" s="402"/>
      <c r="P964" s="402"/>
      <c r="Q964" s="402"/>
      <c r="R964" s="402"/>
      <c r="S964" s="402"/>
      <c r="T964" s="402"/>
      <c r="U964" s="402"/>
      <c r="V964" s="402"/>
      <c r="W964" s="402"/>
      <c r="X964" s="402"/>
      <c r="Y964" s="402"/>
    </row>
    <row r="965" spans="1:25" ht="12.75" customHeight="1">
      <c r="A965" s="402"/>
      <c r="B965" s="402"/>
      <c r="C965" s="402"/>
      <c r="D965" s="402"/>
      <c r="E965" s="402"/>
      <c r="F965" s="402"/>
      <c r="G965" s="402"/>
      <c r="H965" s="402"/>
      <c r="I965" s="402"/>
      <c r="J965" s="402"/>
      <c r="K965" s="402"/>
      <c r="L965" s="402"/>
      <c r="M965" s="402"/>
      <c r="N965" s="402"/>
      <c r="O965" s="402"/>
      <c r="P965" s="402"/>
      <c r="Q965" s="402"/>
      <c r="R965" s="402"/>
      <c r="S965" s="402"/>
      <c r="T965" s="402"/>
      <c r="U965" s="402"/>
      <c r="V965" s="402"/>
      <c r="W965" s="402"/>
      <c r="X965" s="402"/>
      <c r="Y965" s="402"/>
    </row>
    <row r="966" spans="1:25" ht="12.75" customHeight="1">
      <c r="A966" s="402"/>
      <c r="B966" s="402"/>
      <c r="C966" s="402"/>
      <c r="D966" s="402"/>
      <c r="E966" s="402"/>
      <c r="F966" s="402"/>
      <c r="G966" s="402"/>
      <c r="H966" s="402"/>
      <c r="I966" s="402"/>
      <c r="J966" s="402"/>
      <c r="K966" s="402"/>
      <c r="L966" s="402"/>
      <c r="M966" s="402"/>
      <c r="N966" s="402"/>
      <c r="O966" s="402"/>
      <c r="P966" s="402"/>
      <c r="Q966" s="402"/>
      <c r="R966" s="402"/>
      <c r="S966" s="402"/>
      <c r="T966" s="402"/>
      <c r="U966" s="402"/>
      <c r="V966" s="402"/>
      <c r="W966" s="402"/>
      <c r="X966" s="402"/>
      <c r="Y966" s="402"/>
    </row>
    <row r="967" spans="1:25" ht="12.75" customHeight="1">
      <c r="A967" s="402"/>
      <c r="B967" s="402"/>
      <c r="C967" s="402"/>
      <c r="D967" s="402"/>
      <c r="E967" s="402"/>
      <c r="F967" s="402"/>
      <c r="G967" s="402"/>
      <c r="H967" s="402"/>
      <c r="I967" s="402"/>
      <c r="J967" s="402"/>
      <c r="K967" s="402"/>
      <c r="L967" s="402"/>
      <c r="M967" s="402"/>
      <c r="N967" s="402"/>
      <c r="O967" s="402"/>
      <c r="P967" s="402"/>
      <c r="Q967" s="402"/>
      <c r="R967" s="402"/>
      <c r="S967" s="402"/>
      <c r="T967" s="402"/>
      <c r="U967" s="402"/>
      <c r="V967" s="402"/>
      <c r="W967" s="402"/>
      <c r="X967" s="402"/>
      <c r="Y967" s="402"/>
    </row>
    <row r="968" spans="1:25" ht="12.75" customHeight="1">
      <c r="A968" s="402"/>
      <c r="B968" s="402"/>
      <c r="C968" s="402"/>
      <c r="D968" s="402"/>
      <c r="E968" s="402"/>
      <c r="F968" s="402"/>
      <c r="G968" s="402"/>
      <c r="H968" s="402"/>
      <c r="I968" s="402"/>
      <c r="J968" s="402"/>
      <c r="K968" s="402"/>
      <c r="L968" s="402"/>
      <c r="M968" s="402"/>
      <c r="N968" s="402"/>
      <c r="O968" s="402"/>
      <c r="P968" s="402"/>
      <c r="Q968" s="402"/>
      <c r="R968" s="402"/>
      <c r="S968" s="402"/>
      <c r="T968" s="402"/>
      <c r="U968" s="402"/>
      <c r="V968" s="402"/>
      <c r="W968" s="402"/>
      <c r="X968" s="402"/>
      <c r="Y968" s="402"/>
    </row>
    <row r="969" spans="1:25" ht="12.75" customHeight="1">
      <c r="A969" s="402"/>
      <c r="B969" s="402"/>
      <c r="C969" s="402"/>
      <c r="D969" s="402"/>
      <c r="E969" s="402"/>
      <c r="F969" s="402"/>
      <c r="G969" s="402"/>
      <c r="H969" s="402"/>
      <c r="I969" s="402"/>
      <c r="J969" s="402"/>
      <c r="K969" s="402"/>
      <c r="L969" s="402"/>
      <c r="M969" s="402"/>
      <c r="N969" s="402"/>
      <c r="O969" s="402"/>
      <c r="P969" s="402"/>
      <c r="Q969" s="402"/>
      <c r="R969" s="402"/>
      <c r="S969" s="402"/>
      <c r="T969" s="402"/>
      <c r="U969" s="402"/>
      <c r="V969" s="402"/>
      <c r="W969" s="402"/>
      <c r="X969" s="402"/>
      <c r="Y969" s="402"/>
    </row>
    <row r="970" spans="1:25" ht="12.75" customHeight="1">
      <c r="A970" s="402"/>
      <c r="B970" s="402"/>
      <c r="C970" s="402"/>
      <c r="D970" s="402"/>
      <c r="E970" s="402"/>
      <c r="F970" s="402"/>
      <c r="G970" s="402"/>
      <c r="H970" s="402"/>
      <c r="I970" s="402"/>
      <c r="J970" s="402"/>
      <c r="K970" s="402"/>
      <c r="L970" s="402"/>
      <c r="M970" s="402"/>
      <c r="N970" s="402"/>
      <c r="O970" s="402"/>
      <c r="P970" s="402"/>
      <c r="Q970" s="402"/>
      <c r="R970" s="402"/>
      <c r="S970" s="402"/>
      <c r="T970" s="402"/>
      <c r="U970" s="402"/>
      <c r="V970" s="402"/>
      <c r="W970" s="402"/>
      <c r="X970" s="402"/>
      <c r="Y970" s="402"/>
    </row>
    <row r="971" spans="1:25" ht="12.75" customHeight="1">
      <c r="A971" s="402"/>
      <c r="B971" s="402"/>
      <c r="C971" s="402"/>
      <c r="D971" s="402"/>
      <c r="E971" s="402"/>
      <c r="F971" s="402"/>
      <c r="G971" s="402"/>
      <c r="H971" s="402"/>
      <c r="I971" s="402"/>
      <c r="J971" s="402"/>
      <c r="K971" s="402"/>
      <c r="L971" s="402"/>
      <c r="M971" s="402"/>
      <c r="N971" s="402"/>
      <c r="O971" s="402"/>
      <c r="P971" s="402"/>
      <c r="Q971" s="402"/>
      <c r="R971" s="402"/>
      <c r="S971" s="402"/>
      <c r="T971" s="402"/>
      <c r="U971" s="402"/>
      <c r="V971" s="402"/>
      <c r="W971" s="402"/>
      <c r="X971" s="402"/>
      <c r="Y971" s="402"/>
    </row>
    <row r="972" spans="1:25" ht="12.75" customHeight="1">
      <c r="A972" s="402"/>
      <c r="B972" s="402"/>
      <c r="C972" s="402"/>
      <c r="D972" s="402"/>
      <c r="E972" s="402"/>
      <c r="F972" s="402"/>
      <c r="G972" s="402"/>
      <c r="H972" s="402"/>
      <c r="I972" s="402"/>
      <c r="J972" s="402"/>
      <c r="K972" s="402"/>
      <c r="L972" s="402"/>
      <c r="M972" s="402"/>
      <c r="N972" s="402"/>
      <c r="O972" s="402"/>
      <c r="P972" s="402"/>
      <c r="Q972" s="402"/>
      <c r="R972" s="402"/>
      <c r="S972" s="402"/>
      <c r="T972" s="402"/>
      <c r="U972" s="402"/>
      <c r="V972" s="402"/>
      <c r="W972" s="402"/>
      <c r="X972" s="402"/>
      <c r="Y972" s="402"/>
    </row>
    <row r="973" spans="1:25" ht="12.75" customHeight="1">
      <c r="A973" s="402"/>
      <c r="B973" s="402"/>
      <c r="C973" s="402"/>
      <c r="D973" s="402"/>
      <c r="E973" s="402"/>
      <c r="F973" s="402"/>
      <c r="G973" s="402"/>
      <c r="H973" s="402"/>
      <c r="I973" s="402"/>
      <c r="J973" s="402"/>
      <c r="K973" s="402"/>
      <c r="L973" s="402"/>
      <c r="M973" s="402"/>
      <c r="N973" s="402"/>
      <c r="O973" s="402"/>
      <c r="P973" s="402"/>
      <c r="Q973" s="402"/>
      <c r="R973" s="402"/>
      <c r="S973" s="402"/>
      <c r="T973" s="402"/>
      <c r="U973" s="402"/>
      <c r="V973" s="402"/>
      <c r="W973" s="402"/>
      <c r="X973" s="402"/>
      <c r="Y973" s="402"/>
    </row>
    <row r="974" spans="1:25" ht="12.75" customHeight="1">
      <c r="A974" s="402"/>
      <c r="B974" s="402"/>
      <c r="C974" s="402"/>
      <c r="D974" s="402"/>
      <c r="E974" s="402"/>
      <c r="F974" s="402"/>
      <c r="G974" s="402"/>
      <c r="H974" s="402"/>
      <c r="I974" s="402"/>
      <c r="J974" s="402"/>
      <c r="K974" s="402"/>
      <c r="L974" s="402"/>
      <c r="M974" s="402"/>
      <c r="N974" s="402"/>
      <c r="O974" s="402"/>
      <c r="P974" s="402"/>
      <c r="Q974" s="402"/>
      <c r="R974" s="402"/>
      <c r="S974" s="402"/>
      <c r="T974" s="402"/>
      <c r="U974" s="402"/>
      <c r="V974" s="402"/>
      <c r="W974" s="402"/>
      <c r="X974" s="402"/>
      <c r="Y974" s="402"/>
    </row>
    <row r="975" spans="1:25" ht="12.75" customHeight="1">
      <c r="A975" s="402"/>
      <c r="B975" s="402"/>
      <c r="C975" s="402"/>
      <c r="D975" s="402"/>
      <c r="E975" s="402"/>
      <c r="F975" s="402"/>
      <c r="G975" s="402"/>
      <c r="H975" s="402"/>
      <c r="I975" s="402"/>
      <c r="J975" s="402"/>
      <c r="K975" s="402"/>
      <c r="L975" s="402"/>
      <c r="M975" s="402"/>
      <c r="N975" s="402"/>
      <c r="O975" s="402"/>
      <c r="P975" s="402"/>
      <c r="Q975" s="402"/>
      <c r="R975" s="402"/>
      <c r="S975" s="402"/>
      <c r="T975" s="402"/>
      <c r="U975" s="402"/>
      <c r="V975" s="402"/>
      <c r="W975" s="402"/>
      <c r="X975" s="402"/>
      <c r="Y975" s="402"/>
    </row>
    <row r="976" spans="1:25" ht="12.75" customHeight="1">
      <c r="A976" s="402"/>
      <c r="B976" s="402"/>
      <c r="C976" s="402"/>
      <c r="D976" s="402"/>
      <c r="E976" s="402"/>
      <c r="F976" s="402"/>
      <c r="G976" s="402"/>
      <c r="H976" s="402"/>
      <c r="I976" s="402"/>
      <c r="J976" s="402"/>
      <c r="K976" s="402"/>
      <c r="L976" s="402"/>
      <c r="M976" s="402"/>
      <c r="N976" s="402"/>
      <c r="O976" s="402"/>
      <c r="P976" s="402"/>
      <c r="Q976" s="402"/>
      <c r="R976" s="402"/>
      <c r="S976" s="402"/>
      <c r="T976" s="402"/>
      <c r="U976" s="402"/>
      <c r="V976" s="402"/>
      <c r="W976" s="402"/>
      <c r="X976" s="402"/>
      <c r="Y976" s="402"/>
    </row>
    <row r="977" spans="1:25" ht="12.75" customHeight="1">
      <c r="A977" s="402"/>
      <c r="B977" s="402"/>
      <c r="C977" s="402"/>
      <c r="D977" s="402"/>
      <c r="E977" s="402"/>
      <c r="F977" s="402"/>
      <c r="G977" s="402"/>
      <c r="H977" s="402"/>
      <c r="I977" s="402"/>
      <c r="J977" s="402"/>
      <c r="K977" s="402"/>
      <c r="L977" s="402"/>
      <c r="M977" s="402"/>
      <c r="N977" s="402"/>
      <c r="O977" s="402"/>
      <c r="P977" s="402"/>
      <c r="Q977" s="402"/>
      <c r="R977" s="402"/>
      <c r="S977" s="402"/>
      <c r="T977" s="402"/>
      <c r="U977" s="402"/>
      <c r="V977" s="402"/>
      <c r="W977" s="402"/>
      <c r="X977" s="402"/>
      <c r="Y977" s="402"/>
    </row>
    <row r="978" spans="1:25" ht="12.75" customHeight="1">
      <c r="A978" s="402"/>
      <c r="B978" s="402"/>
      <c r="C978" s="402"/>
      <c r="D978" s="402"/>
      <c r="E978" s="402"/>
      <c r="F978" s="402"/>
      <c r="G978" s="402"/>
      <c r="H978" s="402"/>
      <c r="I978" s="402"/>
      <c r="J978" s="402"/>
      <c r="K978" s="402"/>
      <c r="L978" s="402"/>
      <c r="M978" s="402"/>
      <c r="N978" s="402"/>
      <c r="O978" s="402"/>
      <c r="P978" s="402"/>
      <c r="Q978" s="402"/>
      <c r="R978" s="402"/>
      <c r="S978" s="402"/>
      <c r="T978" s="402"/>
      <c r="U978" s="402"/>
      <c r="V978" s="402"/>
      <c r="W978" s="402"/>
      <c r="X978" s="402"/>
      <c r="Y978" s="402"/>
    </row>
    <row r="979" spans="1:25" ht="12.75" customHeight="1">
      <c r="A979" s="402"/>
      <c r="B979" s="402"/>
      <c r="C979" s="402"/>
      <c r="D979" s="402"/>
      <c r="E979" s="402"/>
      <c r="F979" s="402"/>
      <c r="G979" s="402"/>
      <c r="H979" s="402"/>
      <c r="I979" s="402"/>
      <c r="J979" s="402"/>
      <c r="K979" s="402"/>
      <c r="L979" s="402"/>
      <c r="M979" s="402"/>
      <c r="N979" s="402"/>
      <c r="O979" s="402"/>
      <c r="P979" s="402"/>
      <c r="Q979" s="402"/>
      <c r="R979" s="402"/>
      <c r="S979" s="402"/>
      <c r="T979" s="402"/>
      <c r="U979" s="402"/>
      <c r="V979" s="402"/>
      <c r="W979" s="402"/>
      <c r="X979" s="402"/>
      <c r="Y979" s="402"/>
    </row>
    <row r="980" spans="1:25" ht="12.75" customHeight="1">
      <c r="A980" s="402"/>
      <c r="B980" s="402"/>
      <c r="C980" s="402"/>
      <c r="D980" s="402"/>
      <c r="E980" s="402"/>
      <c r="F980" s="402"/>
      <c r="G980" s="402"/>
      <c r="H980" s="402"/>
      <c r="I980" s="402"/>
      <c r="J980" s="402"/>
      <c r="K980" s="402"/>
      <c r="L980" s="402"/>
      <c r="M980" s="402"/>
      <c r="N980" s="402"/>
      <c r="O980" s="402"/>
      <c r="P980" s="402"/>
      <c r="Q980" s="402"/>
      <c r="R980" s="402"/>
      <c r="S980" s="402"/>
      <c r="T980" s="402"/>
      <c r="U980" s="402"/>
      <c r="V980" s="402"/>
      <c r="W980" s="402"/>
      <c r="X980" s="402"/>
      <c r="Y980" s="402"/>
    </row>
    <row r="981" spans="1:25" ht="12.75" customHeight="1">
      <c r="A981" s="402"/>
      <c r="B981" s="402"/>
      <c r="C981" s="402"/>
      <c r="D981" s="402"/>
      <c r="E981" s="402"/>
      <c r="F981" s="402"/>
      <c r="G981" s="402"/>
      <c r="H981" s="402"/>
      <c r="I981" s="402"/>
      <c r="J981" s="402"/>
      <c r="K981" s="402"/>
      <c r="L981" s="402"/>
      <c r="M981" s="402"/>
      <c r="N981" s="402"/>
      <c r="O981" s="402"/>
      <c r="P981" s="402"/>
      <c r="Q981" s="402"/>
      <c r="R981" s="402"/>
      <c r="S981" s="402"/>
      <c r="T981" s="402"/>
      <c r="U981" s="402"/>
      <c r="V981" s="402"/>
      <c r="W981" s="402"/>
      <c r="X981" s="402"/>
      <c r="Y981" s="402"/>
    </row>
    <row r="982" spans="1:25" ht="12.75" customHeight="1">
      <c r="A982" s="402"/>
      <c r="B982" s="402"/>
      <c r="C982" s="402"/>
      <c r="D982" s="402"/>
      <c r="E982" s="402"/>
      <c r="F982" s="402"/>
      <c r="G982" s="402"/>
      <c r="H982" s="402"/>
      <c r="I982" s="402"/>
      <c r="J982" s="402"/>
      <c r="K982" s="402"/>
      <c r="L982" s="402"/>
      <c r="M982" s="402"/>
      <c r="N982" s="402"/>
      <c r="O982" s="402"/>
      <c r="P982" s="402"/>
      <c r="Q982" s="402"/>
      <c r="R982" s="402"/>
      <c r="S982" s="402"/>
      <c r="T982" s="402"/>
      <c r="U982" s="402"/>
      <c r="V982" s="402"/>
      <c r="W982" s="402"/>
      <c r="X982" s="402"/>
      <c r="Y982" s="402"/>
    </row>
    <row r="983" spans="1:25" ht="12.75" customHeight="1">
      <c r="A983" s="402"/>
      <c r="B983" s="402"/>
      <c r="C983" s="402"/>
      <c r="D983" s="402"/>
      <c r="E983" s="402"/>
      <c r="F983" s="402"/>
      <c r="G983" s="402"/>
      <c r="H983" s="402"/>
      <c r="I983" s="402"/>
      <c r="J983" s="402"/>
      <c r="K983" s="402"/>
      <c r="L983" s="402"/>
      <c r="M983" s="402"/>
      <c r="N983" s="402"/>
      <c r="O983" s="402"/>
      <c r="P983" s="402"/>
      <c r="Q983" s="402"/>
      <c r="R983" s="402"/>
      <c r="S983" s="402"/>
      <c r="T983" s="402"/>
      <c r="U983" s="402"/>
      <c r="V983" s="402"/>
      <c r="W983" s="402"/>
      <c r="X983" s="402"/>
      <c r="Y983" s="402"/>
    </row>
    <row r="984" spans="1:25" ht="12.75" customHeight="1">
      <c r="A984" s="402"/>
      <c r="B984" s="402"/>
      <c r="C984" s="402"/>
      <c r="D984" s="402"/>
      <c r="E984" s="402"/>
      <c r="F984" s="402"/>
      <c r="G984" s="402"/>
      <c r="H984" s="402"/>
      <c r="I984" s="402"/>
      <c r="J984" s="402"/>
      <c r="K984" s="402"/>
      <c r="L984" s="402"/>
      <c r="M984" s="402"/>
      <c r="N984" s="402"/>
      <c r="O984" s="402"/>
      <c r="P984" s="402"/>
      <c r="Q984" s="402"/>
      <c r="R984" s="402"/>
      <c r="S984" s="402"/>
      <c r="T984" s="402"/>
      <c r="U984" s="402"/>
      <c r="V984" s="402"/>
      <c r="W984" s="402"/>
      <c r="X984" s="402"/>
      <c r="Y984" s="402"/>
    </row>
    <row r="985" spans="1:25" ht="12.75" customHeight="1">
      <c r="A985" s="402"/>
      <c r="B985" s="402"/>
      <c r="C985" s="402"/>
      <c r="D985" s="402"/>
      <c r="E985" s="402"/>
      <c r="F985" s="402"/>
      <c r="G985" s="402"/>
      <c r="H985" s="402"/>
      <c r="I985" s="402"/>
      <c r="J985" s="402"/>
      <c r="K985" s="402"/>
      <c r="L985" s="402"/>
      <c r="M985" s="402"/>
      <c r="N985" s="402"/>
      <c r="O985" s="402"/>
      <c r="P985" s="402"/>
      <c r="Q985" s="402"/>
      <c r="R985" s="402"/>
      <c r="S985" s="402"/>
      <c r="T985" s="402"/>
      <c r="U985" s="402"/>
      <c r="V985" s="402"/>
      <c r="W985" s="402"/>
      <c r="X985" s="402"/>
      <c r="Y985" s="402"/>
    </row>
    <row r="986" spans="1:25" ht="12.75" customHeight="1">
      <c r="A986" s="402"/>
      <c r="B986" s="402"/>
      <c r="C986" s="402"/>
      <c r="D986" s="402"/>
      <c r="E986" s="402"/>
      <c r="F986" s="402"/>
      <c r="G986" s="402"/>
      <c r="H986" s="402"/>
      <c r="I986" s="402"/>
      <c r="J986" s="402"/>
      <c r="K986" s="402"/>
      <c r="L986" s="402"/>
      <c r="M986" s="402"/>
      <c r="N986" s="402"/>
      <c r="O986" s="402"/>
      <c r="P986" s="402"/>
      <c r="Q986" s="402"/>
      <c r="R986" s="402"/>
      <c r="S986" s="402"/>
      <c r="T986" s="402"/>
      <c r="U986" s="402"/>
      <c r="V986" s="402"/>
      <c r="W986" s="402"/>
      <c r="X986" s="402"/>
      <c r="Y986" s="402"/>
    </row>
    <row r="987" spans="1:25" ht="12.75" customHeight="1">
      <c r="A987" s="402"/>
      <c r="B987" s="402"/>
      <c r="C987" s="402"/>
      <c r="D987" s="402"/>
      <c r="E987" s="402"/>
      <c r="F987" s="402"/>
      <c r="G987" s="402"/>
      <c r="H987" s="402"/>
      <c r="I987" s="402"/>
      <c r="J987" s="402"/>
      <c r="K987" s="402"/>
      <c r="L987" s="402"/>
      <c r="M987" s="402"/>
      <c r="N987" s="402"/>
      <c r="O987" s="402"/>
      <c r="P987" s="402"/>
      <c r="Q987" s="402"/>
      <c r="R987" s="402"/>
      <c r="S987" s="402"/>
      <c r="T987" s="402"/>
      <c r="U987" s="402"/>
      <c r="V987" s="402"/>
      <c r="W987" s="402"/>
      <c r="X987" s="402"/>
      <c r="Y987" s="402"/>
    </row>
    <row r="988" spans="1:25" ht="12.75" customHeight="1">
      <c r="A988" s="402"/>
      <c r="B988" s="402"/>
      <c r="C988" s="402"/>
      <c r="D988" s="402"/>
      <c r="E988" s="402"/>
      <c r="F988" s="402"/>
      <c r="G988" s="402"/>
      <c r="H988" s="402"/>
      <c r="I988" s="402"/>
      <c r="J988" s="402"/>
      <c r="K988" s="402"/>
      <c r="L988" s="402"/>
      <c r="M988" s="402"/>
      <c r="N988" s="402"/>
      <c r="O988" s="402"/>
      <c r="P988" s="402"/>
      <c r="Q988" s="402"/>
      <c r="R988" s="402"/>
      <c r="S988" s="402"/>
      <c r="T988" s="402"/>
      <c r="U988" s="402"/>
      <c r="V988" s="402"/>
      <c r="W988" s="402"/>
      <c r="X988" s="402"/>
      <c r="Y988" s="402"/>
    </row>
    <row r="989" spans="1:25" ht="12.75" customHeight="1">
      <c r="A989" s="402"/>
      <c r="B989" s="402"/>
      <c r="C989" s="402"/>
      <c r="D989" s="402"/>
      <c r="E989" s="402"/>
      <c r="F989" s="402"/>
      <c r="G989" s="402"/>
      <c r="H989" s="402"/>
      <c r="I989" s="402"/>
      <c r="J989" s="402"/>
      <c r="K989" s="402"/>
      <c r="L989" s="402"/>
      <c r="M989" s="402"/>
      <c r="N989" s="402"/>
      <c r="O989" s="402"/>
      <c r="P989" s="402"/>
      <c r="Q989" s="402"/>
      <c r="R989" s="402"/>
      <c r="S989" s="402"/>
      <c r="T989" s="402"/>
      <c r="U989" s="402"/>
      <c r="V989" s="402"/>
      <c r="W989" s="402"/>
      <c r="X989" s="402"/>
      <c r="Y989" s="402"/>
    </row>
    <row r="990" spans="1:25" ht="12.75" customHeight="1">
      <c r="A990" s="402"/>
      <c r="B990" s="402"/>
      <c r="C990" s="402"/>
      <c r="D990" s="402"/>
      <c r="E990" s="402"/>
      <c r="F990" s="402"/>
      <c r="G990" s="402"/>
      <c r="H990" s="402"/>
      <c r="I990" s="402"/>
      <c r="J990" s="402"/>
      <c r="K990" s="402"/>
      <c r="L990" s="402"/>
      <c r="M990" s="402"/>
      <c r="N990" s="402"/>
      <c r="O990" s="402"/>
      <c r="P990" s="402"/>
      <c r="Q990" s="402"/>
      <c r="R990" s="402"/>
      <c r="S990" s="402"/>
      <c r="T990" s="402"/>
      <c r="U990" s="402"/>
      <c r="V990" s="402"/>
      <c r="W990" s="402"/>
      <c r="X990" s="402"/>
      <c r="Y990" s="402"/>
    </row>
    <row r="991" spans="1:25" ht="12.75" customHeight="1">
      <c r="A991" s="402"/>
      <c r="B991" s="402"/>
      <c r="C991" s="402"/>
      <c r="D991" s="402"/>
      <c r="E991" s="402"/>
      <c r="F991" s="402"/>
      <c r="G991" s="402"/>
      <c r="H991" s="402"/>
      <c r="I991" s="402"/>
      <c r="J991" s="402"/>
      <c r="K991" s="402"/>
      <c r="L991" s="402"/>
      <c r="M991" s="402"/>
      <c r="N991" s="402"/>
      <c r="O991" s="402"/>
      <c r="P991" s="402"/>
      <c r="Q991" s="402"/>
      <c r="R991" s="402"/>
      <c r="S991" s="402"/>
      <c r="T991" s="402"/>
      <c r="U991" s="402"/>
      <c r="V991" s="402"/>
      <c r="W991" s="402"/>
      <c r="X991" s="402"/>
      <c r="Y991" s="402"/>
    </row>
    <row r="992" spans="1:25" ht="12.75" customHeight="1">
      <c r="A992" s="402"/>
      <c r="B992" s="402"/>
      <c r="C992" s="402"/>
      <c r="D992" s="402"/>
      <c r="E992" s="402"/>
      <c r="F992" s="402"/>
      <c r="G992" s="402"/>
      <c r="H992" s="402"/>
      <c r="I992" s="402"/>
      <c r="J992" s="402"/>
      <c r="K992" s="402"/>
      <c r="L992" s="402"/>
      <c r="M992" s="402"/>
      <c r="N992" s="402"/>
      <c r="O992" s="402"/>
      <c r="P992" s="402"/>
      <c r="Q992" s="402"/>
      <c r="R992" s="402"/>
      <c r="S992" s="402"/>
      <c r="T992" s="402"/>
      <c r="U992" s="402"/>
      <c r="V992" s="402"/>
      <c r="W992" s="402"/>
      <c r="X992" s="402"/>
      <c r="Y992" s="402"/>
    </row>
    <row r="993" spans="1:25" ht="12.75" customHeight="1">
      <c r="A993" s="402"/>
      <c r="B993" s="402"/>
      <c r="C993" s="402"/>
      <c r="D993" s="402"/>
      <c r="E993" s="402"/>
      <c r="F993" s="402"/>
      <c r="G993" s="402"/>
      <c r="H993" s="402"/>
      <c r="I993" s="402"/>
      <c r="J993" s="402"/>
      <c r="K993" s="402"/>
      <c r="L993" s="402"/>
      <c r="M993" s="402"/>
      <c r="N993" s="402"/>
      <c r="O993" s="402"/>
      <c r="P993" s="402"/>
      <c r="Q993" s="402"/>
      <c r="R993" s="402"/>
      <c r="S993" s="402"/>
      <c r="T993" s="402"/>
      <c r="U993" s="402"/>
      <c r="V993" s="402"/>
      <c r="W993" s="402"/>
      <c r="X993" s="402"/>
      <c r="Y993" s="402"/>
    </row>
    <row r="994" spans="1:25" ht="12.75" customHeight="1">
      <c r="A994" s="402"/>
      <c r="B994" s="402"/>
      <c r="C994" s="402"/>
      <c r="D994" s="402"/>
      <c r="E994" s="402"/>
      <c r="F994" s="402"/>
      <c r="G994" s="402"/>
      <c r="H994" s="402"/>
      <c r="I994" s="402"/>
      <c r="J994" s="402"/>
      <c r="K994" s="402"/>
      <c r="L994" s="402"/>
      <c r="M994" s="402"/>
      <c r="N994" s="402"/>
      <c r="O994" s="402"/>
      <c r="P994" s="402"/>
      <c r="Q994" s="402"/>
      <c r="R994" s="402"/>
      <c r="S994" s="402"/>
      <c r="T994" s="402"/>
      <c r="U994" s="402"/>
      <c r="V994" s="402"/>
      <c r="W994" s="402"/>
      <c r="X994" s="402"/>
      <c r="Y994" s="402"/>
    </row>
    <row r="995" spans="1:25" ht="12.75" customHeight="1">
      <c r="A995" s="402"/>
      <c r="B995" s="402"/>
      <c r="C995" s="402"/>
      <c r="D995" s="402"/>
      <c r="E995" s="402"/>
      <c r="F995" s="402"/>
      <c r="G995" s="402"/>
      <c r="H995" s="402"/>
      <c r="I995" s="402"/>
      <c r="J995" s="402"/>
      <c r="K995" s="402"/>
      <c r="L995" s="402"/>
      <c r="M995" s="402"/>
      <c r="N995" s="402"/>
      <c r="O995" s="402"/>
      <c r="P995" s="402"/>
      <c r="Q995" s="402"/>
      <c r="R995" s="402"/>
      <c r="S995" s="402"/>
      <c r="T995" s="402"/>
      <c r="U995" s="402"/>
      <c r="V995" s="402"/>
      <c r="W995" s="402"/>
      <c r="X995" s="402"/>
      <c r="Y995" s="402"/>
    </row>
    <row r="996" spans="1:25" ht="12.75" customHeight="1">
      <c r="A996" s="402"/>
      <c r="B996" s="402"/>
      <c r="C996" s="402"/>
      <c r="D996" s="402"/>
      <c r="E996" s="402"/>
      <c r="F996" s="402"/>
      <c r="G996" s="402"/>
      <c r="H996" s="402"/>
      <c r="I996" s="402"/>
      <c r="J996" s="402"/>
      <c r="K996" s="402"/>
      <c r="L996" s="402"/>
      <c r="M996" s="402"/>
      <c r="N996" s="402"/>
      <c r="O996" s="402"/>
      <c r="P996" s="402"/>
      <c r="Q996" s="402"/>
      <c r="R996" s="402"/>
      <c r="S996" s="402"/>
      <c r="T996" s="402"/>
      <c r="U996" s="402"/>
      <c r="V996" s="402"/>
      <c r="W996" s="402"/>
      <c r="X996" s="402"/>
      <c r="Y996" s="402"/>
    </row>
    <row r="997" spans="1:25" ht="12.75" customHeight="1">
      <c r="A997" s="402"/>
      <c r="B997" s="402"/>
      <c r="C997" s="402"/>
      <c r="D997" s="402"/>
      <c r="E997" s="402"/>
      <c r="F997" s="402"/>
      <c r="G997" s="402"/>
      <c r="H997" s="402"/>
      <c r="I997" s="402"/>
      <c r="J997" s="402"/>
      <c r="K997" s="402"/>
      <c r="L997" s="402"/>
      <c r="M997" s="402"/>
      <c r="N997" s="402"/>
      <c r="O997" s="402"/>
      <c r="P997" s="402"/>
      <c r="Q997" s="402"/>
      <c r="R997" s="402"/>
      <c r="S997" s="402"/>
      <c r="T997" s="402"/>
      <c r="U997" s="402"/>
      <c r="V997" s="402"/>
      <c r="W997" s="402"/>
      <c r="X997" s="402"/>
      <c r="Y997" s="402"/>
    </row>
    <row r="998" spans="1:25" ht="12.75" customHeight="1">
      <c r="A998" s="402"/>
      <c r="B998" s="402"/>
      <c r="C998" s="402"/>
      <c r="D998" s="402"/>
      <c r="E998" s="402"/>
      <c r="F998" s="402"/>
      <c r="G998" s="402"/>
      <c r="H998" s="402"/>
      <c r="I998" s="402"/>
      <c r="J998" s="402"/>
      <c r="K998" s="402"/>
      <c r="L998" s="402"/>
      <c r="M998" s="402"/>
      <c r="N998" s="402"/>
      <c r="O998" s="402"/>
      <c r="P998" s="402"/>
      <c r="Q998" s="402"/>
      <c r="R998" s="402"/>
      <c r="S998" s="402"/>
      <c r="T998" s="402"/>
      <c r="U998" s="402"/>
      <c r="V998" s="402"/>
      <c r="W998" s="402"/>
      <c r="X998" s="402"/>
      <c r="Y998" s="402"/>
    </row>
    <row r="999" spans="1:25" ht="12.75" customHeight="1">
      <c r="A999" s="402"/>
      <c r="B999" s="402"/>
      <c r="C999" s="402"/>
      <c r="D999" s="402"/>
      <c r="E999" s="402"/>
      <c r="F999" s="402"/>
      <c r="G999" s="402"/>
      <c r="H999" s="402"/>
      <c r="I999" s="402"/>
      <c r="J999" s="402"/>
      <c r="K999" s="402"/>
      <c r="L999" s="402"/>
      <c r="M999" s="402"/>
      <c r="N999" s="402"/>
      <c r="O999" s="402"/>
      <c r="P999" s="402"/>
      <c r="Q999" s="402"/>
      <c r="R999" s="402"/>
      <c r="S999" s="402"/>
      <c r="T999" s="402"/>
      <c r="U999" s="402"/>
      <c r="V999" s="402"/>
      <c r="W999" s="402"/>
      <c r="X999" s="402"/>
      <c r="Y999" s="402"/>
    </row>
    <row r="1000" spans="1:25" ht="12.75" customHeight="1">
      <c r="A1000" s="402"/>
      <c r="B1000" s="402"/>
      <c r="C1000" s="402"/>
      <c r="D1000" s="402"/>
      <c r="E1000" s="402"/>
      <c r="F1000" s="402"/>
      <c r="G1000" s="402"/>
      <c r="H1000" s="402"/>
      <c r="I1000" s="402"/>
      <c r="J1000" s="402"/>
      <c r="K1000" s="402"/>
      <c r="L1000" s="402"/>
      <c r="M1000" s="402"/>
      <c r="N1000" s="402"/>
      <c r="O1000" s="402"/>
      <c r="P1000" s="402"/>
      <c r="Q1000" s="402"/>
      <c r="R1000" s="402"/>
      <c r="S1000" s="402"/>
      <c r="T1000" s="402"/>
      <c r="U1000" s="402"/>
      <c r="V1000" s="402"/>
      <c r="W1000" s="402"/>
      <c r="X1000" s="402"/>
      <c r="Y1000" s="402"/>
    </row>
  </sheetData>
  <mergeCells count="19">
    <mergeCell ref="E28:E29"/>
    <mergeCell ref="F28:G28"/>
    <mergeCell ref="H28:J28"/>
    <mergeCell ref="K28:K29"/>
    <mergeCell ref="A12:G12"/>
    <mergeCell ref="A20:G20"/>
    <mergeCell ref="A27:K27"/>
    <mergeCell ref="A28:A29"/>
    <mergeCell ref="B28:B29"/>
    <mergeCell ref="C28:C29"/>
    <mergeCell ref="D28:D29"/>
    <mergeCell ref="B8:B9"/>
    <mergeCell ref="C8:C9"/>
    <mergeCell ref="A1:B1"/>
    <mergeCell ref="A2:G2"/>
    <mergeCell ref="A6:A7"/>
    <mergeCell ref="B6:B7"/>
    <mergeCell ref="C6:C7"/>
    <mergeCell ref="A8:A9"/>
  </mergeCells>
  <pageMargins left="0.52" right="0.5" top="0.23" bottom="0.86" header="0" footer="0"/>
  <pageSetup paperSize="9" scale="66" orientation="landscape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K34"/>
  <sheetViews>
    <sheetView workbookViewId="0">
      <selection activeCell="J7" sqref="J7"/>
    </sheetView>
  </sheetViews>
  <sheetFormatPr defaultColWidth="14.42578125" defaultRowHeight="15.75" customHeight="1"/>
  <cols>
    <col min="1" max="1" width="70" customWidth="1"/>
    <col min="2" max="6" width="20.42578125" customWidth="1"/>
    <col min="7" max="7" width="22.7109375" customWidth="1"/>
  </cols>
  <sheetData>
    <row r="1" spans="1:11" ht="34.5">
      <c r="A1" s="1318" t="s">
        <v>547</v>
      </c>
      <c r="B1" s="1239"/>
      <c r="C1" s="1239"/>
      <c r="D1" s="1239"/>
      <c r="E1" s="1239"/>
      <c r="F1" s="1239"/>
      <c r="G1" s="533"/>
      <c r="J1" s="534"/>
      <c r="K1" s="534"/>
    </row>
    <row r="2" spans="1:11" ht="12.75">
      <c r="A2" s="1319" t="s">
        <v>548</v>
      </c>
      <c r="B2" s="1321" t="s">
        <v>549</v>
      </c>
      <c r="C2" s="1321" t="s">
        <v>315</v>
      </c>
      <c r="D2" s="1321" t="s">
        <v>7</v>
      </c>
      <c r="E2" s="1321" t="s">
        <v>6</v>
      </c>
      <c r="F2" s="1323" t="s">
        <v>401</v>
      </c>
      <c r="G2" s="535" t="s">
        <v>9</v>
      </c>
    </row>
    <row r="3" spans="1:11" ht="12.75">
      <c r="A3" s="1320"/>
      <c r="B3" s="1322"/>
      <c r="C3" s="1322"/>
      <c r="D3" s="1322"/>
      <c r="E3" s="1322"/>
      <c r="F3" s="1324"/>
      <c r="G3" s="536" t="s">
        <v>550</v>
      </c>
    </row>
    <row r="4" spans="1:11" ht="27.75" customHeight="1">
      <c r="A4" s="1316" t="s">
        <v>551</v>
      </c>
      <c r="B4" s="1239"/>
      <c r="C4" s="1239"/>
      <c r="D4" s="1239"/>
      <c r="E4" s="1239"/>
      <c r="F4" s="1239"/>
      <c r="G4" s="1239"/>
    </row>
    <row r="5" spans="1:11" ht="51.75" customHeight="1">
      <c r="A5" s="537" t="s">
        <v>552</v>
      </c>
      <c r="B5" s="538"/>
      <c r="C5" s="539" t="s">
        <v>553</v>
      </c>
      <c r="D5" s="539" t="s">
        <v>554</v>
      </c>
      <c r="E5" s="539" t="s">
        <v>24</v>
      </c>
      <c r="F5" s="540" t="s">
        <v>15</v>
      </c>
      <c r="G5" s="541">
        <v>1045</v>
      </c>
    </row>
    <row r="6" spans="1:11" ht="51">
      <c r="A6" s="542" t="s">
        <v>555</v>
      </c>
      <c r="B6" s="543"/>
      <c r="C6" s="544" t="s">
        <v>556</v>
      </c>
      <c r="D6" s="544" t="s">
        <v>557</v>
      </c>
      <c r="E6" s="545" t="s">
        <v>558</v>
      </c>
      <c r="F6" s="545" t="s">
        <v>15</v>
      </c>
      <c r="G6" s="545">
        <v>120</v>
      </c>
    </row>
    <row r="7" spans="1:11" ht="51">
      <c r="A7" s="546" t="s">
        <v>559</v>
      </c>
      <c r="B7" s="543"/>
      <c r="C7" s="547" t="s">
        <v>560</v>
      </c>
      <c r="D7" s="544" t="s">
        <v>561</v>
      </c>
      <c r="E7" s="545" t="s">
        <v>558</v>
      </c>
      <c r="F7" s="545" t="s">
        <v>15</v>
      </c>
      <c r="G7" s="545">
        <v>120</v>
      </c>
    </row>
    <row r="8" spans="1:11" ht="33.75" customHeight="1">
      <c r="A8" s="548" t="s">
        <v>562</v>
      </c>
      <c r="B8" s="549"/>
      <c r="C8" s="550" t="s">
        <v>563</v>
      </c>
      <c r="D8" s="551" t="s">
        <v>564</v>
      </c>
      <c r="E8" s="552" t="s">
        <v>565</v>
      </c>
      <c r="F8" s="553" t="s">
        <v>15</v>
      </c>
      <c r="G8" s="553">
        <v>150</v>
      </c>
    </row>
    <row r="9" spans="1:11" ht="27" customHeight="1">
      <c r="A9" s="548" t="s">
        <v>566</v>
      </c>
      <c r="B9" s="549"/>
      <c r="C9" s="17" t="s">
        <v>567</v>
      </c>
      <c r="D9" s="551" t="s">
        <v>568</v>
      </c>
      <c r="E9" s="553" t="s">
        <v>569</v>
      </c>
      <c r="F9" s="553" t="s">
        <v>15</v>
      </c>
      <c r="G9" s="554">
        <v>2700</v>
      </c>
    </row>
    <row r="10" spans="1:11" ht="25.5">
      <c r="A10" s="555" t="s">
        <v>570</v>
      </c>
      <c r="B10" s="556"/>
      <c r="C10" s="557" t="s">
        <v>571</v>
      </c>
      <c r="D10" s="558" t="s">
        <v>572</v>
      </c>
      <c r="E10" s="559" t="s">
        <v>569</v>
      </c>
      <c r="F10" s="559" t="s">
        <v>15</v>
      </c>
      <c r="G10" s="560">
        <v>22500</v>
      </c>
    </row>
    <row r="11" spans="1:11" ht="12.75">
      <c r="A11" s="561"/>
      <c r="B11" s="562"/>
      <c r="C11" s="562"/>
      <c r="D11" s="562"/>
      <c r="E11" s="562"/>
      <c r="F11" s="562"/>
      <c r="G11" s="562"/>
    </row>
    <row r="12" spans="1:11" ht="27" customHeight="1">
      <c r="A12" s="1317" t="s">
        <v>573</v>
      </c>
      <c r="B12" s="1272"/>
      <c r="C12" s="1272"/>
      <c r="D12" s="1272"/>
      <c r="E12" s="1272"/>
      <c r="F12" s="1272"/>
      <c r="G12" s="1272"/>
    </row>
    <row r="13" spans="1:11" ht="57" customHeight="1">
      <c r="A13" s="537" t="s">
        <v>574</v>
      </c>
      <c r="B13" s="545"/>
      <c r="C13" s="563" t="s">
        <v>575</v>
      </c>
      <c r="D13" s="563" t="s">
        <v>576</v>
      </c>
      <c r="E13" s="545" t="s">
        <v>24</v>
      </c>
      <c r="F13" s="545" t="s">
        <v>15</v>
      </c>
      <c r="G13" s="564">
        <v>1320</v>
      </c>
    </row>
    <row r="14" spans="1:11" ht="51">
      <c r="A14" s="542" t="s">
        <v>577</v>
      </c>
      <c r="B14" s="565"/>
      <c r="C14" s="552" t="s">
        <v>578</v>
      </c>
      <c r="D14" s="550" t="s">
        <v>579</v>
      </c>
      <c r="E14" s="545" t="s">
        <v>558</v>
      </c>
      <c r="F14" s="545" t="s">
        <v>15</v>
      </c>
      <c r="G14" s="545">
        <v>135</v>
      </c>
    </row>
    <row r="15" spans="1:11" ht="51">
      <c r="A15" s="546" t="s">
        <v>580</v>
      </c>
      <c r="B15" s="565"/>
      <c r="C15" s="552" t="s">
        <v>581</v>
      </c>
      <c r="D15" s="550" t="s">
        <v>582</v>
      </c>
      <c r="E15" s="545" t="s">
        <v>558</v>
      </c>
      <c r="F15" s="545" t="s">
        <v>15</v>
      </c>
      <c r="G15" s="545">
        <v>135</v>
      </c>
    </row>
    <row r="16" spans="1:11" ht="34.5" customHeight="1">
      <c r="A16" s="548" t="s">
        <v>562</v>
      </c>
      <c r="B16" s="551"/>
      <c r="C16" s="550" t="s">
        <v>563</v>
      </c>
      <c r="D16" s="17" t="s">
        <v>564</v>
      </c>
      <c r="E16" s="552" t="s">
        <v>565</v>
      </c>
      <c r="F16" s="553" t="s">
        <v>15</v>
      </c>
      <c r="G16" s="553">
        <v>150</v>
      </c>
    </row>
    <row r="17" spans="1:8" ht="27.75" customHeight="1">
      <c r="A17" s="548" t="s">
        <v>566</v>
      </c>
      <c r="B17" s="551"/>
      <c r="C17" s="17" t="s">
        <v>567</v>
      </c>
      <c r="D17" s="17" t="s">
        <v>568</v>
      </c>
      <c r="E17" s="553" t="s">
        <v>569</v>
      </c>
      <c r="F17" s="553" t="s">
        <v>15</v>
      </c>
      <c r="G17" s="554">
        <v>2700</v>
      </c>
    </row>
    <row r="18" spans="1:8" ht="25.5">
      <c r="A18" s="555" t="s">
        <v>570</v>
      </c>
      <c r="B18" s="558"/>
      <c r="C18" s="557" t="s">
        <v>571</v>
      </c>
      <c r="D18" s="558" t="s">
        <v>572</v>
      </c>
      <c r="E18" s="559" t="s">
        <v>569</v>
      </c>
      <c r="F18" s="559" t="s">
        <v>15</v>
      </c>
      <c r="G18" s="560">
        <v>22500</v>
      </c>
    </row>
    <row r="19" spans="1:8" ht="12.75">
      <c r="A19" s="561"/>
      <c r="B19" s="562"/>
      <c r="C19" s="562"/>
      <c r="D19" s="562"/>
      <c r="E19" s="562"/>
      <c r="F19" s="562"/>
      <c r="G19" s="562"/>
    </row>
    <row r="20" spans="1:8" ht="26.25" customHeight="1">
      <c r="A20" s="1317" t="s">
        <v>583</v>
      </c>
      <c r="B20" s="1272"/>
      <c r="C20" s="1272"/>
      <c r="D20" s="1272"/>
      <c r="E20" s="1272"/>
      <c r="F20" s="1272"/>
      <c r="G20" s="1272"/>
    </row>
    <row r="21" spans="1:8" ht="59.25" customHeight="1">
      <c r="A21" s="537" t="s">
        <v>584</v>
      </c>
      <c r="B21" s="538"/>
      <c r="C21" s="539" t="s">
        <v>585</v>
      </c>
      <c r="D21" s="539" t="s">
        <v>586</v>
      </c>
      <c r="E21" s="540" t="s">
        <v>24</v>
      </c>
      <c r="F21" s="540" t="s">
        <v>15</v>
      </c>
      <c r="G21" s="541">
        <v>1650</v>
      </c>
    </row>
    <row r="22" spans="1:8" ht="51">
      <c r="A22" s="542" t="s">
        <v>587</v>
      </c>
      <c r="B22" s="543"/>
      <c r="C22" s="552" t="s">
        <v>588</v>
      </c>
      <c r="D22" s="550" t="s">
        <v>589</v>
      </c>
      <c r="E22" s="545" t="s">
        <v>558</v>
      </c>
      <c r="F22" s="545" t="s">
        <v>15</v>
      </c>
      <c r="G22" s="545">
        <v>160</v>
      </c>
    </row>
    <row r="23" spans="1:8" ht="51">
      <c r="A23" s="546" t="s">
        <v>590</v>
      </c>
      <c r="B23" s="543"/>
      <c r="C23" s="552" t="s">
        <v>591</v>
      </c>
      <c r="D23" s="550" t="s">
        <v>592</v>
      </c>
      <c r="E23" s="545" t="s">
        <v>558</v>
      </c>
      <c r="F23" s="566" t="s">
        <v>15</v>
      </c>
      <c r="G23" s="566">
        <v>160</v>
      </c>
    </row>
    <row r="24" spans="1:8" ht="33.75" customHeight="1">
      <c r="A24" s="548" t="s">
        <v>562</v>
      </c>
      <c r="B24" s="549"/>
      <c r="C24" s="550" t="s">
        <v>563</v>
      </c>
      <c r="D24" s="17" t="s">
        <v>564</v>
      </c>
      <c r="E24" s="552" t="s">
        <v>565</v>
      </c>
      <c r="F24" s="553" t="s">
        <v>15</v>
      </c>
      <c r="G24" s="553">
        <v>150</v>
      </c>
    </row>
    <row r="25" spans="1:8" ht="27.75" customHeight="1">
      <c r="A25" s="548" t="s">
        <v>566</v>
      </c>
      <c r="B25" s="549"/>
      <c r="C25" s="17" t="s">
        <v>567</v>
      </c>
      <c r="D25" s="17" t="s">
        <v>568</v>
      </c>
      <c r="E25" s="553" t="s">
        <v>569</v>
      </c>
      <c r="F25" s="553" t="s">
        <v>15</v>
      </c>
      <c r="G25" s="554">
        <v>2700</v>
      </c>
    </row>
    <row r="26" spans="1:8" ht="25.5">
      <c r="A26" s="555" t="s">
        <v>570</v>
      </c>
      <c r="B26" s="556"/>
      <c r="C26" s="557" t="s">
        <v>571</v>
      </c>
      <c r="D26" s="557" t="s">
        <v>572</v>
      </c>
      <c r="E26" s="559" t="s">
        <v>569</v>
      </c>
      <c r="F26" s="559" t="s">
        <v>15</v>
      </c>
      <c r="G26" s="560">
        <v>22500</v>
      </c>
    </row>
    <row r="27" spans="1:8" ht="12.75">
      <c r="A27" s="561"/>
      <c r="B27" s="562"/>
      <c r="C27" s="562"/>
      <c r="D27" s="562"/>
      <c r="E27" s="562"/>
      <c r="F27" s="562"/>
      <c r="G27" s="562"/>
    </row>
    <row r="28" spans="1:8" ht="25.5" customHeight="1">
      <c r="A28" s="1317" t="s">
        <v>593</v>
      </c>
      <c r="B28" s="1272"/>
      <c r="C28" s="1272"/>
      <c r="D28" s="1272"/>
      <c r="E28" s="1272"/>
      <c r="F28" s="1272"/>
      <c r="G28" s="1272"/>
    </row>
    <row r="29" spans="1:8" ht="49.5" customHeight="1">
      <c r="A29" s="537" t="s">
        <v>594</v>
      </c>
      <c r="B29" s="545"/>
      <c r="C29" s="563" t="s">
        <v>595</v>
      </c>
      <c r="D29" s="563" t="s">
        <v>596</v>
      </c>
      <c r="E29" s="545" t="s">
        <v>24</v>
      </c>
      <c r="F29" s="545" t="s">
        <v>15</v>
      </c>
      <c r="G29" s="564">
        <v>1970</v>
      </c>
      <c r="H29" s="567" t="s">
        <v>597</v>
      </c>
    </row>
    <row r="30" spans="1:8" ht="51">
      <c r="A30" s="542" t="s">
        <v>598</v>
      </c>
      <c r="B30" s="565"/>
      <c r="C30" s="552" t="s">
        <v>599</v>
      </c>
      <c r="D30" s="550" t="s">
        <v>600</v>
      </c>
      <c r="E30" s="545" t="s">
        <v>558</v>
      </c>
      <c r="F30" s="545" t="s">
        <v>15</v>
      </c>
      <c r="G30" s="545">
        <v>170</v>
      </c>
    </row>
    <row r="31" spans="1:8" ht="51">
      <c r="A31" s="546" t="s">
        <v>601</v>
      </c>
      <c r="B31" s="565"/>
      <c r="C31" s="552" t="s">
        <v>602</v>
      </c>
      <c r="D31" s="550" t="s">
        <v>603</v>
      </c>
      <c r="E31" s="545" t="s">
        <v>558</v>
      </c>
      <c r="F31" s="566" t="s">
        <v>15</v>
      </c>
      <c r="G31" s="566">
        <v>170</v>
      </c>
    </row>
    <row r="32" spans="1:8" ht="33" customHeight="1">
      <c r="A32" s="548" t="s">
        <v>562</v>
      </c>
      <c r="B32" s="551"/>
      <c r="C32" s="550" t="s">
        <v>563</v>
      </c>
      <c r="D32" s="17" t="s">
        <v>564</v>
      </c>
      <c r="E32" s="552" t="s">
        <v>565</v>
      </c>
      <c r="F32" s="553" t="s">
        <v>15</v>
      </c>
      <c r="G32" s="553">
        <v>150</v>
      </c>
    </row>
    <row r="33" spans="1:7" ht="27.75" customHeight="1">
      <c r="A33" s="548" t="s">
        <v>566</v>
      </c>
      <c r="B33" s="551"/>
      <c r="C33" s="17" t="s">
        <v>567</v>
      </c>
      <c r="D33" s="17" t="s">
        <v>568</v>
      </c>
      <c r="E33" s="553" t="s">
        <v>569</v>
      </c>
      <c r="F33" s="553" t="s">
        <v>15</v>
      </c>
      <c r="G33" s="554">
        <v>2700</v>
      </c>
    </row>
    <row r="34" spans="1:7" ht="25.5">
      <c r="A34" s="555" t="s">
        <v>570</v>
      </c>
      <c r="B34" s="556"/>
      <c r="C34" s="557" t="s">
        <v>571</v>
      </c>
      <c r="D34" s="557" t="s">
        <v>572</v>
      </c>
      <c r="E34" s="559" t="s">
        <v>569</v>
      </c>
      <c r="F34" s="559" t="s">
        <v>15</v>
      </c>
      <c r="G34" s="560">
        <v>22500</v>
      </c>
    </row>
  </sheetData>
  <mergeCells count="11">
    <mergeCell ref="A4:G4"/>
    <mergeCell ref="A12:G12"/>
    <mergeCell ref="A20:G20"/>
    <mergeCell ref="A28:G28"/>
    <mergeCell ref="A1:F1"/>
    <mergeCell ref="A2:A3"/>
    <mergeCell ref="B2:B3"/>
    <mergeCell ref="C2:C3"/>
    <mergeCell ref="D2:D3"/>
    <mergeCell ref="E2:E3"/>
    <mergeCell ref="F2:F3"/>
  </mergeCells>
  <pageMargins left="0.19685039370078741" right="0.19685039370078741" top="0.19685039370078741" bottom="0.19685039370078741" header="0" footer="0"/>
  <pageSetup paperSize="9" fitToHeight="0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74806"/>
    <pageSetUpPr fitToPage="1"/>
  </sheetPr>
  <dimension ref="A1:Y1006"/>
  <sheetViews>
    <sheetView workbookViewId="0">
      <selection activeCell="J14" sqref="J14"/>
    </sheetView>
  </sheetViews>
  <sheetFormatPr defaultColWidth="14.42578125" defaultRowHeight="15.75" customHeight="1"/>
  <cols>
    <col min="1" max="1" width="17.5703125" customWidth="1"/>
    <col min="2" max="2" width="20.5703125" customWidth="1"/>
    <col min="3" max="3" width="58.85546875" customWidth="1"/>
    <col min="4" max="4" width="17.7109375" customWidth="1"/>
    <col min="5" max="5" width="22" customWidth="1"/>
    <col min="6" max="6" width="26" customWidth="1"/>
    <col min="7" max="7" width="12" customWidth="1"/>
    <col min="8" max="8" width="11.140625" customWidth="1"/>
    <col min="9" max="9" width="14.42578125" customWidth="1"/>
    <col min="10" max="10" width="18.140625" customWidth="1"/>
    <col min="11" max="25" width="8.7109375" customWidth="1"/>
  </cols>
  <sheetData>
    <row r="1" spans="1:25" ht="48" customHeight="1">
      <c r="A1" s="1333" t="s">
        <v>604</v>
      </c>
      <c r="B1" s="1286"/>
      <c r="C1" s="1286"/>
      <c r="D1" s="1286"/>
      <c r="E1" s="1286"/>
      <c r="F1" s="1334"/>
      <c r="G1" s="1286"/>
      <c r="H1" s="1286"/>
      <c r="I1" s="568"/>
    </row>
    <row r="2" spans="1:25" ht="12.75" customHeight="1">
      <c r="A2" s="569" t="s">
        <v>605</v>
      </c>
      <c r="B2" s="570" t="s">
        <v>2</v>
      </c>
      <c r="C2" s="571" t="s">
        <v>606</v>
      </c>
      <c r="D2" s="571" t="s">
        <v>5</v>
      </c>
      <c r="E2" s="571" t="s">
        <v>7</v>
      </c>
      <c r="F2" s="571" t="s">
        <v>6</v>
      </c>
      <c r="G2" s="571" t="s">
        <v>401</v>
      </c>
      <c r="H2" s="571" t="s">
        <v>9</v>
      </c>
      <c r="I2" s="572" t="s">
        <v>11</v>
      </c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25" ht="15.75" customHeight="1">
      <c r="A3" s="1252" t="s">
        <v>607</v>
      </c>
      <c r="B3" s="1253"/>
      <c r="C3" s="1253"/>
      <c r="D3" s="1253"/>
      <c r="E3" s="1253"/>
      <c r="F3" s="1253"/>
      <c r="G3" s="1253"/>
      <c r="H3" s="1253"/>
      <c r="I3" s="127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25" ht="22.5" customHeight="1">
      <c r="A4" s="1223" t="s">
        <v>17</v>
      </c>
      <c r="B4" s="1327"/>
      <c r="C4" s="1326" t="s">
        <v>608</v>
      </c>
      <c r="D4" s="1327"/>
      <c r="E4" s="1255" t="s">
        <v>609</v>
      </c>
      <c r="F4" s="1332" t="s">
        <v>610</v>
      </c>
      <c r="G4" s="114" t="s">
        <v>396</v>
      </c>
      <c r="H4" s="573">
        <f>H5/2.95</f>
        <v>372.88135593220335</v>
      </c>
      <c r="I4" s="1332" t="s">
        <v>611</v>
      </c>
      <c r="J4" s="1335"/>
      <c r="K4" s="46"/>
    </row>
    <row r="5" spans="1:25" ht="22.5" customHeight="1">
      <c r="A5" s="1218"/>
      <c r="B5" s="1218"/>
      <c r="C5" s="1218"/>
      <c r="D5" s="1218"/>
      <c r="E5" s="1218"/>
      <c r="F5" s="1218"/>
      <c r="G5" s="114" t="s">
        <v>612</v>
      </c>
      <c r="H5" s="573">
        <v>1100</v>
      </c>
      <c r="I5" s="1218"/>
      <c r="J5" s="1239"/>
    </row>
    <row r="6" spans="1:25" ht="22.5" customHeight="1">
      <c r="A6" s="1223" t="s">
        <v>17</v>
      </c>
      <c r="B6" s="1327"/>
      <c r="C6" s="1326" t="s">
        <v>613</v>
      </c>
      <c r="D6" s="1327"/>
      <c r="E6" s="1255" t="s">
        <v>614</v>
      </c>
      <c r="F6" s="1332" t="s">
        <v>610</v>
      </c>
      <c r="G6" s="114" t="s">
        <v>396</v>
      </c>
      <c r="H6" s="573">
        <f t="shared" ref="H6" si="0">H7/2.95</f>
        <v>576.27118644067798</v>
      </c>
      <c r="I6" s="1332" t="s">
        <v>615</v>
      </c>
      <c r="J6" s="1336" t="s">
        <v>616</v>
      </c>
      <c r="K6" s="46"/>
    </row>
    <row r="7" spans="1:25" ht="22.5" customHeight="1">
      <c r="A7" s="1218"/>
      <c r="B7" s="1218"/>
      <c r="C7" s="1218"/>
      <c r="D7" s="1218"/>
      <c r="E7" s="1218"/>
      <c r="F7" s="1218"/>
      <c r="G7" s="114" t="s">
        <v>612</v>
      </c>
      <c r="H7" s="573">
        <v>1700</v>
      </c>
      <c r="I7" s="1218"/>
      <c r="J7" s="1239"/>
    </row>
    <row r="8" spans="1:25" ht="22.5" customHeight="1">
      <c r="A8" s="1223" t="s">
        <v>17</v>
      </c>
      <c r="B8" s="1278"/>
      <c r="C8" s="1325" t="s">
        <v>613</v>
      </c>
      <c r="D8" s="1278"/>
      <c r="E8" s="1219" t="s">
        <v>617</v>
      </c>
      <c r="F8" s="1328" t="s">
        <v>610</v>
      </c>
      <c r="G8" s="114" t="s">
        <v>396</v>
      </c>
      <c r="H8" s="573">
        <f t="shared" ref="H8" si="1">H9/2.95</f>
        <v>745.7627118644067</v>
      </c>
      <c r="I8" s="1328" t="s">
        <v>618</v>
      </c>
      <c r="J8" s="1336" t="s">
        <v>616</v>
      </c>
    </row>
    <row r="9" spans="1:25" ht="22.5" customHeight="1">
      <c r="A9" s="1218"/>
      <c r="B9" s="1218"/>
      <c r="C9" s="1218"/>
      <c r="D9" s="1218"/>
      <c r="E9" s="1218"/>
      <c r="F9" s="1218"/>
      <c r="G9" s="114" t="s">
        <v>612</v>
      </c>
      <c r="H9" s="573">
        <v>2200</v>
      </c>
      <c r="I9" s="1218"/>
      <c r="J9" s="1239"/>
    </row>
    <row r="10" spans="1:25" ht="22.5" customHeight="1">
      <c r="A10" s="1223" t="s">
        <v>17</v>
      </c>
      <c r="B10" s="574"/>
      <c r="C10" s="1326" t="s">
        <v>619</v>
      </c>
      <c r="D10" s="1327"/>
      <c r="E10" s="1219" t="s">
        <v>620</v>
      </c>
      <c r="F10" s="1328" t="s">
        <v>621</v>
      </c>
      <c r="G10" s="114" t="s">
        <v>396</v>
      </c>
      <c r="H10" s="573">
        <f t="shared" ref="H10" si="2">H11/2.95</f>
        <v>447.45762711864404</v>
      </c>
      <c r="I10" s="1328" t="s">
        <v>622</v>
      </c>
    </row>
    <row r="11" spans="1:25" ht="22.5" customHeight="1">
      <c r="A11" s="1218"/>
      <c r="B11" s="574"/>
      <c r="C11" s="1220"/>
      <c r="D11" s="1218"/>
      <c r="E11" s="1218"/>
      <c r="F11" s="1218"/>
      <c r="G11" s="114" t="s">
        <v>612</v>
      </c>
      <c r="H11" s="575">
        <v>1320</v>
      </c>
      <c r="I11" s="1218"/>
    </row>
    <row r="12" spans="1:25" ht="22.5" customHeight="1">
      <c r="A12" s="1223" t="s">
        <v>17</v>
      </c>
      <c r="B12" s="574"/>
      <c r="C12" s="1220"/>
      <c r="D12" s="1327"/>
      <c r="E12" s="1219" t="s">
        <v>623</v>
      </c>
      <c r="F12" s="1328" t="s">
        <v>624</v>
      </c>
      <c r="G12" s="114" t="s">
        <v>396</v>
      </c>
      <c r="H12" s="573">
        <f t="shared" ref="H12" si="3">H13/2.95</f>
        <v>410.16949152542372</v>
      </c>
      <c r="I12" s="1328" t="s">
        <v>625</v>
      </c>
    </row>
    <row r="13" spans="1:25" ht="22.5" customHeight="1">
      <c r="A13" s="1218"/>
      <c r="B13" s="574"/>
      <c r="C13" s="1218"/>
      <c r="D13" s="1218"/>
      <c r="E13" s="1218"/>
      <c r="F13" s="1218"/>
      <c r="G13" s="114" t="s">
        <v>612</v>
      </c>
      <c r="H13" s="575">
        <v>1210</v>
      </c>
      <c r="I13" s="1218"/>
    </row>
    <row r="14" spans="1:25" ht="22.5" customHeight="1">
      <c r="A14" s="1223" t="s">
        <v>17</v>
      </c>
      <c r="B14" s="1327"/>
      <c r="C14" s="1325" t="s">
        <v>626</v>
      </c>
      <c r="D14" s="1327"/>
      <c r="E14" s="1219" t="s">
        <v>627</v>
      </c>
      <c r="F14" s="1328" t="s">
        <v>621</v>
      </c>
      <c r="G14" s="114" t="s">
        <v>396</v>
      </c>
      <c r="H14" s="573">
        <f t="shared" ref="H14" si="4">H15/2.95</f>
        <v>698.30508474576266</v>
      </c>
      <c r="I14" s="1328" t="s">
        <v>628</v>
      </c>
    </row>
    <row r="15" spans="1:25" ht="22.5" customHeight="1">
      <c r="A15" s="1218"/>
      <c r="B15" s="1220"/>
      <c r="C15" s="1220"/>
      <c r="D15" s="1218"/>
      <c r="E15" s="1218"/>
      <c r="F15" s="1218"/>
      <c r="G15" s="114" t="s">
        <v>612</v>
      </c>
      <c r="H15" s="575">
        <v>2060</v>
      </c>
      <c r="I15" s="1218"/>
    </row>
    <row r="16" spans="1:25" ht="22.5" customHeight="1">
      <c r="A16" s="1223" t="s">
        <v>17</v>
      </c>
      <c r="B16" s="1220"/>
      <c r="C16" s="1220"/>
      <c r="D16" s="1278"/>
      <c r="E16" s="1219" t="s">
        <v>629</v>
      </c>
      <c r="F16" s="1328" t="s">
        <v>624</v>
      </c>
      <c r="G16" s="114" t="s">
        <v>396</v>
      </c>
      <c r="H16" s="573">
        <f t="shared" ref="H16" si="5">H17/2.95</f>
        <v>633.89830508474574</v>
      </c>
      <c r="I16" s="1328" t="s">
        <v>630</v>
      </c>
    </row>
    <row r="17" spans="1:25" ht="22.5" customHeight="1">
      <c r="A17" s="1218"/>
      <c r="B17" s="1218"/>
      <c r="C17" s="1218"/>
      <c r="D17" s="1218"/>
      <c r="E17" s="1218"/>
      <c r="F17" s="1218"/>
      <c r="G17" s="114" t="s">
        <v>612</v>
      </c>
      <c r="H17" s="575">
        <v>1870</v>
      </c>
      <c r="I17" s="1218"/>
    </row>
    <row r="18" spans="1:25" ht="22.5" customHeight="1">
      <c r="A18" s="1223" t="s">
        <v>17</v>
      </c>
      <c r="B18" s="1278"/>
      <c r="C18" s="1331" t="s">
        <v>631</v>
      </c>
      <c r="D18" s="1278"/>
      <c r="E18" s="1219" t="s">
        <v>632</v>
      </c>
      <c r="F18" s="1328" t="s">
        <v>633</v>
      </c>
      <c r="G18" s="114" t="s">
        <v>396</v>
      </c>
      <c r="H18" s="573">
        <f t="shared" ref="H18" si="6">H19/2.95</f>
        <v>894.91525423728808</v>
      </c>
      <c r="I18" s="1328" t="s">
        <v>634</v>
      </c>
    </row>
    <row r="19" spans="1:25" ht="22.5" customHeight="1">
      <c r="A19" s="1218"/>
      <c r="B19" s="1220"/>
      <c r="C19" s="1220"/>
      <c r="D19" s="1218"/>
      <c r="E19" s="1218"/>
      <c r="F19" s="1218"/>
      <c r="G19" s="114" t="s">
        <v>612</v>
      </c>
      <c r="H19" s="575">
        <v>2640</v>
      </c>
      <c r="I19" s="1218"/>
    </row>
    <row r="20" spans="1:25" ht="21.75" customHeight="1">
      <c r="A20" s="1223" t="s">
        <v>17</v>
      </c>
      <c r="B20" s="1220"/>
      <c r="C20" s="1220"/>
      <c r="D20" s="1329"/>
      <c r="E20" s="1219" t="s">
        <v>635</v>
      </c>
      <c r="F20" s="1328" t="s">
        <v>636</v>
      </c>
      <c r="G20" s="114" t="s">
        <v>396</v>
      </c>
      <c r="H20" s="573">
        <f t="shared" ref="H20" si="7">H21/2.95</f>
        <v>820.33898305084745</v>
      </c>
      <c r="I20" s="1328" t="s">
        <v>637</v>
      </c>
    </row>
    <row r="21" spans="1:25" ht="23.25" customHeight="1">
      <c r="A21" s="1218"/>
      <c r="B21" s="1218"/>
      <c r="C21" s="1218"/>
      <c r="D21" s="1218"/>
      <c r="E21" s="1218"/>
      <c r="F21" s="1218"/>
      <c r="G21" s="114" t="s">
        <v>612</v>
      </c>
      <c r="H21" s="575">
        <v>2420</v>
      </c>
      <c r="I21" s="1218"/>
    </row>
    <row r="22" spans="1:25" ht="27" customHeight="1">
      <c r="A22" s="1223" t="s">
        <v>17</v>
      </c>
      <c r="B22" s="1278"/>
      <c r="C22" s="1330" t="s">
        <v>631</v>
      </c>
      <c r="D22" s="1278"/>
      <c r="E22" s="1219" t="s">
        <v>638</v>
      </c>
      <c r="F22" s="1328" t="s">
        <v>636</v>
      </c>
      <c r="G22" s="114" t="s">
        <v>396</v>
      </c>
      <c r="H22" s="573">
        <f t="shared" ref="H22" si="8">H23/2.95</f>
        <v>1377.9661016949151</v>
      </c>
      <c r="I22" s="1328" t="s">
        <v>639</v>
      </c>
    </row>
    <row r="23" spans="1:25" ht="33" customHeight="1">
      <c r="A23" s="1218"/>
      <c r="B23" s="1218"/>
      <c r="C23" s="1218"/>
      <c r="D23" s="1218"/>
      <c r="E23" s="1218"/>
      <c r="F23" s="1218"/>
      <c r="G23" s="114" t="s">
        <v>612</v>
      </c>
      <c r="H23" s="573">
        <v>4065</v>
      </c>
      <c r="I23" s="1218"/>
    </row>
    <row r="24" spans="1:25" ht="15.75" customHeight="1">
      <c r="A24" s="1252" t="s">
        <v>640</v>
      </c>
      <c r="B24" s="1253"/>
      <c r="C24" s="1253"/>
      <c r="D24" s="1253"/>
      <c r="E24" s="1253"/>
      <c r="F24" s="1253"/>
      <c r="G24" s="1253"/>
      <c r="H24" s="1253"/>
      <c r="I24" s="1275"/>
      <c r="P24" s="25"/>
      <c r="Q24" s="25"/>
      <c r="R24" s="25"/>
      <c r="S24" s="25"/>
      <c r="T24" s="25"/>
      <c r="U24" s="25"/>
      <c r="V24" s="25"/>
      <c r="W24" s="25"/>
      <c r="X24" s="25"/>
      <c r="Y24" s="25"/>
    </row>
    <row r="25" spans="1:25" ht="53.25" customHeight="1">
      <c r="A25" s="111" t="s">
        <v>17</v>
      </c>
      <c r="B25" s="576"/>
      <c r="C25" s="577" t="s">
        <v>641</v>
      </c>
      <c r="D25" s="578"/>
      <c r="E25" s="478"/>
      <c r="F25" s="28" t="s">
        <v>642</v>
      </c>
      <c r="G25" s="114" t="s">
        <v>15</v>
      </c>
      <c r="H25" s="573">
        <v>220</v>
      </c>
      <c r="I25" s="28" t="s">
        <v>643</v>
      </c>
    </row>
    <row r="26" spans="1:25" ht="53.25" customHeight="1">
      <c r="A26" s="111" t="s">
        <v>17</v>
      </c>
      <c r="B26" s="576"/>
      <c r="C26" s="577" t="s">
        <v>644</v>
      </c>
      <c r="D26" s="578"/>
      <c r="E26" s="478"/>
      <c r="F26" s="28" t="s">
        <v>645</v>
      </c>
      <c r="G26" s="114" t="s">
        <v>15</v>
      </c>
      <c r="H26" s="573">
        <v>250</v>
      </c>
      <c r="I26" s="28" t="s">
        <v>646</v>
      </c>
    </row>
    <row r="27" spans="1:25" ht="53.25" customHeight="1">
      <c r="A27" s="111" t="s">
        <v>17</v>
      </c>
      <c r="B27" s="576"/>
      <c r="C27" s="577" t="s">
        <v>647</v>
      </c>
      <c r="D27" s="578"/>
      <c r="E27" s="478"/>
      <c r="F27" s="28" t="s">
        <v>642</v>
      </c>
      <c r="G27" s="114" t="s">
        <v>15</v>
      </c>
      <c r="H27" s="573">
        <v>350</v>
      </c>
      <c r="I27" s="28" t="s">
        <v>648</v>
      </c>
    </row>
    <row r="28" spans="1:25" ht="53.25" customHeight="1">
      <c r="A28" s="111" t="s">
        <v>17</v>
      </c>
      <c r="B28" s="576"/>
      <c r="C28" s="577" t="s">
        <v>649</v>
      </c>
      <c r="D28" s="578"/>
      <c r="E28" s="478"/>
      <c r="F28" s="28" t="s">
        <v>645</v>
      </c>
      <c r="G28" s="114" t="s">
        <v>15</v>
      </c>
      <c r="H28" s="573">
        <v>370</v>
      </c>
      <c r="I28" s="28" t="s">
        <v>650</v>
      </c>
    </row>
    <row r="29" spans="1:25" ht="59.25" customHeight="1">
      <c r="A29" s="111" t="s">
        <v>17</v>
      </c>
      <c r="B29" s="576"/>
      <c r="C29" s="577" t="s">
        <v>651</v>
      </c>
      <c r="D29" s="578"/>
      <c r="E29" s="17"/>
      <c r="F29" s="28" t="s">
        <v>642</v>
      </c>
      <c r="G29" s="114" t="s">
        <v>15</v>
      </c>
      <c r="H29" s="573">
        <v>450</v>
      </c>
      <c r="I29" s="28" t="s">
        <v>648</v>
      </c>
    </row>
    <row r="30" spans="1:25" ht="63.75" customHeight="1">
      <c r="A30" s="111" t="s">
        <v>17</v>
      </c>
      <c r="B30" s="576"/>
      <c r="C30" s="577" t="s">
        <v>652</v>
      </c>
      <c r="D30" s="578"/>
      <c r="E30" s="17"/>
      <c r="F30" s="28" t="s">
        <v>645</v>
      </c>
      <c r="G30" s="114" t="s">
        <v>15</v>
      </c>
      <c r="H30" s="573">
        <v>500</v>
      </c>
      <c r="I30" s="28" t="s">
        <v>653</v>
      </c>
    </row>
    <row r="31" spans="1:25" ht="60" customHeight="1">
      <c r="A31" s="579"/>
      <c r="B31" s="576"/>
      <c r="C31" s="580" t="s">
        <v>555</v>
      </c>
      <c r="D31" s="578"/>
      <c r="E31" s="550" t="s">
        <v>654</v>
      </c>
      <c r="F31" s="581" t="s">
        <v>642</v>
      </c>
      <c r="G31" s="582"/>
      <c r="H31" s="583">
        <v>120</v>
      </c>
      <c r="I31" s="581"/>
      <c r="K31" s="584"/>
    </row>
    <row r="32" spans="1:25" ht="57.75" customHeight="1">
      <c r="A32" s="579"/>
      <c r="B32" s="576"/>
      <c r="C32" s="580" t="s">
        <v>655</v>
      </c>
      <c r="D32" s="578"/>
      <c r="E32" s="550" t="s">
        <v>656</v>
      </c>
      <c r="F32" s="581" t="s">
        <v>642</v>
      </c>
      <c r="G32" s="582"/>
      <c r="H32" s="583">
        <v>120</v>
      </c>
      <c r="I32" s="581"/>
      <c r="K32" s="584"/>
    </row>
    <row r="33" spans="1:11" ht="59.25" customHeight="1">
      <c r="A33" s="175" t="s">
        <v>17</v>
      </c>
      <c r="B33" s="576"/>
      <c r="C33" s="580" t="s">
        <v>657</v>
      </c>
      <c r="D33" s="578"/>
      <c r="E33" s="550" t="s">
        <v>658</v>
      </c>
      <c r="F33" s="581" t="s">
        <v>642</v>
      </c>
      <c r="G33" s="582" t="s">
        <v>15</v>
      </c>
      <c r="H33" s="573">
        <v>145</v>
      </c>
      <c r="I33" s="581" t="s">
        <v>659</v>
      </c>
      <c r="K33" s="1337" t="s">
        <v>660</v>
      </c>
    </row>
    <row r="34" spans="1:11" ht="51" customHeight="1">
      <c r="A34" s="579"/>
      <c r="B34" s="576"/>
      <c r="C34" s="580" t="s">
        <v>661</v>
      </c>
      <c r="D34" s="578"/>
      <c r="E34" s="550" t="s">
        <v>662</v>
      </c>
      <c r="F34" s="581" t="s">
        <v>642</v>
      </c>
      <c r="G34" s="582"/>
      <c r="H34" s="583">
        <v>145</v>
      </c>
      <c r="I34" s="581"/>
      <c r="K34" s="1239"/>
    </row>
    <row r="35" spans="1:11" ht="55.5" customHeight="1">
      <c r="A35" s="175" t="s">
        <v>17</v>
      </c>
      <c r="B35" s="576"/>
      <c r="C35" s="580" t="s">
        <v>663</v>
      </c>
      <c r="D35" s="578"/>
      <c r="E35" s="550" t="s">
        <v>664</v>
      </c>
      <c r="F35" s="581" t="s">
        <v>642</v>
      </c>
      <c r="G35" s="582" t="s">
        <v>15</v>
      </c>
      <c r="H35" s="583">
        <v>180</v>
      </c>
      <c r="I35" s="581" t="s">
        <v>665</v>
      </c>
      <c r="K35" s="1239"/>
    </row>
    <row r="36" spans="1:11" ht="55.5" customHeight="1">
      <c r="A36" s="125"/>
      <c r="B36" s="576"/>
      <c r="C36" s="580" t="s">
        <v>666</v>
      </c>
      <c r="D36" s="578"/>
      <c r="E36" s="550" t="s">
        <v>667</v>
      </c>
      <c r="F36" s="581" t="s">
        <v>642</v>
      </c>
      <c r="G36" s="582" t="s">
        <v>15</v>
      </c>
      <c r="H36" s="583">
        <v>180</v>
      </c>
      <c r="I36" s="581" t="s">
        <v>668</v>
      </c>
      <c r="K36" s="1239"/>
    </row>
    <row r="37" spans="1:11" ht="42" customHeight="1">
      <c r="A37" s="111" t="s">
        <v>17</v>
      </c>
      <c r="B37" s="576"/>
      <c r="C37" s="580" t="s">
        <v>669</v>
      </c>
      <c r="D37" s="481"/>
      <c r="E37" s="17" t="s">
        <v>670</v>
      </c>
      <c r="F37" s="28" t="s">
        <v>645</v>
      </c>
      <c r="G37" s="114" t="s">
        <v>15</v>
      </c>
      <c r="H37" s="573">
        <v>350</v>
      </c>
      <c r="I37" s="28" t="s">
        <v>671</v>
      </c>
    </row>
    <row r="38" spans="1:11" ht="42" customHeight="1">
      <c r="A38" s="111" t="s">
        <v>17</v>
      </c>
      <c r="B38" s="576"/>
      <c r="C38" s="577" t="s">
        <v>672</v>
      </c>
      <c r="D38" s="481"/>
      <c r="E38" s="17" t="s">
        <v>673</v>
      </c>
      <c r="F38" s="28" t="s">
        <v>645</v>
      </c>
      <c r="G38" s="114" t="s">
        <v>15</v>
      </c>
      <c r="H38" s="573">
        <v>430</v>
      </c>
      <c r="I38" s="28" t="s">
        <v>674</v>
      </c>
    </row>
    <row r="39" spans="1:11" ht="48" customHeight="1">
      <c r="A39" s="111" t="s">
        <v>17</v>
      </c>
      <c r="B39" s="576"/>
      <c r="C39" s="577" t="s">
        <v>675</v>
      </c>
      <c r="D39" s="481"/>
      <c r="E39" s="17" t="s">
        <v>673</v>
      </c>
      <c r="F39" s="28" t="s">
        <v>645</v>
      </c>
      <c r="G39" s="114" t="s">
        <v>15</v>
      </c>
      <c r="H39" s="573">
        <v>550</v>
      </c>
      <c r="I39" s="28" t="s">
        <v>676</v>
      </c>
    </row>
    <row r="40" spans="1:11" ht="48" customHeight="1">
      <c r="A40" s="111" t="s">
        <v>17</v>
      </c>
      <c r="B40" s="576"/>
      <c r="C40" s="577" t="s">
        <v>677</v>
      </c>
      <c r="D40" s="481"/>
      <c r="E40" s="17" t="s">
        <v>678</v>
      </c>
      <c r="F40" s="28" t="s">
        <v>645</v>
      </c>
      <c r="G40" s="585" t="s">
        <v>679</v>
      </c>
      <c r="H40" s="583">
        <v>3600</v>
      </c>
      <c r="I40" s="28" t="s">
        <v>680</v>
      </c>
    </row>
    <row r="41" spans="1:11" ht="48" customHeight="1">
      <c r="A41" s="111" t="s">
        <v>17</v>
      </c>
      <c r="B41" s="576"/>
      <c r="C41" s="577" t="s">
        <v>681</v>
      </c>
      <c r="D41" s="184"/>
      <c r="E41" s="17" t="s">
        <v>564</v>
      </c>
      <c r="F41" s="28" t="s">
        <v>682</v>
      </c>
      <c r="G41" s="114" t="s">
        <v>15</v>
      </c>
      <c r="H41" s="573">
        <v>150</v>
      </c>
      <c r="I41" s="573"/>
    </row>
    <row r="42" spans="1:11" ht="62.25" customHeight="1">
      <c r="A42" s="111" t="s">
        <v>17</v>
      </c>
      <c r="B42" s="576"/>
      <c r="C42" s="586" t="s">
        <v>683</v>
      </c>
      <c r="D42" s="184"/>
      <c r="E42" s="17" t="s">
        <v>568</v>
      </c>
      <c r="F42" s="28" t="s">
        <v>684</v>
      </c>
      <c r="G42" s="114" t="s">
        <v>15</v>
      </c>
      <c r="H42" s="573">
        <v>2700</v>
      </c>
      <c r="I42" s="28" t="s">
        <v>567</v>
      </c>
    </row>
    <row r="43" spans="1:11" ht="72.75" customHeight="1">
      <c r="A43" s="111" t="s">
        <v>17</v>
      </c>
      <c r="B43" s="576"/>
      <c r="C43" s="586" t="s">
        <v>685</v>
      </c>
      <c r="D43" s="184"/>
      <c r="E43" s="17" t="s">
        <v>572</v>
      </c>
      <c r="F43" s="28" t="s">
        <v>684</v>
      </c>
      <c r="G43" s="114" t="s">
        <v>15</v>
      </c>
      <c r="H43" s="573">
        <v>22500</v>
      </c>
      <c r="I43" s="28" t="s">
        <v>571</v>
      </c>
    </row>
    <row r="44" spans="1:11" ht="12.75" customHeight="1">
      <c r="F44" s="5"/>
      <c r="G44" s="5"/>
      <c r="H44" s="5"/>
    </row>
    <row r="45" spans="1:11" ht="12.75" customHeight="1">
      <c r="F45" s="5"/>
      <c r="G45" s="5"/>
      <c r="H45" s="5"/>
    </row>
    <row r="46" spans="1:11" ht="12.75" customHeight="1">
      <c r="F46" s="5"/>
      <c r="G46" s="5"/>
      <c r="H46" s="5"/>
    </row>
    <row r="47" spans="1:11" ht="12.75" customHeight="1">
      <c r="F47" s="5"/>
      <c r="G47" s="5"/>
      <c r="H47" s="5"/>
    </row>
    <row r="48" spans="1:11" ht="12.75" customHeight="1">
      <c r="F48" s="5"/>
      <c r="G48" s="5"/>
      <c r="H48" s="5"/>
    </row>
    <row r="49" spans="6:8" ht="12.75" customHeight="1">
      <c r="F49" s="5"/>
      <c r="G49" s="5"/>
      <c r="H49" s="5"/>
    </row>
    <row r="50" spans="6:8" ht="12.75" customHeight="1">
      <c r="F50" s="5"/>
      <c r="G50" s="5"/>
      <c r="H50" s="5"/>
    </row>
    <row r="51" spans="6:8" ht="12.75" customHeight="1">
      <c r="F51" s="5"/>
      <c r="G51" s="5"/>
      <c r="H51" s="5"/>
    </row>
    <row r="52" spans="6:8" ht="12.75" customHeight="1">
      <c r="F52" s="5"/>
      <c r="G52" s="5"/>
      <c r="H52" s="5"/>
    </row>
    <row r="53" spans="6:8" ht="12.75" customHeight="1">
      <c r="F53" s="5"/>
      <c r="G53" s="5"/>
      <c r="H53" s="5"/>
    </row>
    <row r="54" spans="6:8" ht="12.75" customHeight="1">
      <c r="G54" s="5"/>
      <c r="H54" s="5"/>
    </row>
    <row r="55" spans="6:8" ht="12.75" customHeight="1"/>
    <row r="56" spans="6:8" ht="12.75" customHeight="1"/>
    <row r="57" spans="6:8" ht="12.75" customHeight="1"/>
    <row r="58" spans="6:8" ht="12.75" customHeight="1"/>
    <row r="59" spans="6:8" ht="12.75" customHeight="1"/>
    <row r="60" spans="6:8" ht="12.75" customHeight="1"/>
    <row r="61" spans="6:8" ht="12.75" customHeight="1"/>
    <row r="62" spans="6:8" ht="12.75" customHeight="1"/>
    <row r="63" spans="6:8" ht="12.75" customHeight="1"/>
    <row r="64" spans="6:8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</sheetData>
  <mergeCells count="71">
    <mergeCell ref="K33:K36"/>
    <mergeCell ref="I22:I23"/>
    <mergeCell ref="A24:I24"/>
    <mergeCell ref="I4:I5"/>
    <mergeCell ref="J4:J5"/>
    <mergeCell ref="I6:I7"/>
    <mergeCell ref="J6:J7"/>
    <mergeCell ref="I8:I9"/>
    <mergeCell ref="J8:J9"/>
    <mergeCell ref="I10:I11"/>
    <mergeCell ref="I12:I13"/>
    <mergeCell ref="I14:I15"/>
    <mergeCell ref="I16:I17"/>
    <mergeCell ref="I18:I19"/>
    <mergeCell ref="I20:I21"/>
    <mergeCell ref="F8:F9"/>
    <mergeCell ref="D12:D13"/>
    <mergeCell ref="D14:D15"/>
    <mergeCell ref="E14:E15"/>
    <mergeCell ref="F14:F15"/>
    <mergeCell ref="D8:D9"/>
    <mergeCell ref="E8:E9"/>
    <mergeCell ref="D10:D11"/>
    <mergeCell ref="E10:E11"/>
    <mergeCell ref="F10:F11"/>
    <mergeCell ref="E12:E13"/>
    <mergeCell ref="F12:F13"/>
    <mergeCell ref="A22:A23"/>
    <mergeCell ref="E4:E5"/>
    <mergeCell ref="F4:F5"/>
    <mergeCell ref="A1:E1"/>
    <mergeCell ref="F1:H1"/>
    <mergeCell ref="A3:I3"/>
    <mergeCell ref="A4:A5"/>
    <mergeCell ref="B4:B5"/>
    <mergeCell ref="C4:C5"/>
    <mergeCell ref="D4:D5"/>
    <mergeCell ref="A6:A7"/>
    <mergeCell ref="B6:B7"/>
    <mergeCell ref="C6:C7"/>
    <mergeCell ref="D6:D7"/>
    <mergeCell ref="E6:E7"/>
    <mergeCell ref="F6:F7"/>
    <mergeCell ref="A14:A15"/>
    <mergeCell ref="A16:A17"/>
    <mergeCell ref="A18:A19"/>
    <mergeCell ref="B18:B21"/>
    <mergeCell ref="C18:C21"/>
    <mergeCell ref="A20:A21"/>
    <mergeCell ref="B22:B23"/>
    <mergeCell ref="C22:C23"/>
    <mergeCell ref="D22:D23"/>
    <mergeCell ref="E22:E23"/>
    <mergeCell ref="F22:F23"/>
    <mergeCell ref="B14:B17"/>
    <mergeCell ref="C14:C17"/>
    <mergeCell ref="E20:E21"/>
    <mergeCell ref="F20:F21"/>
    <mergeCell ref="D16:D17"/>
    <mergeCell ref="E16:E17"/>
    <mergeCell ref="F16:F17"/>
    <mergeCell ref="D18:D19"/>
    <mergeCell ref="E18:E19"/>
    <mergeCell ref="F18:F19"/>
    <mergeCell ref="D20:D21"/>
    <mergeCell ref="B8:B9"/>
    <mergeCell ref="C8:C9"/>
    <mergeCell ref="A10:A11"/>
    <mergeCell ref="C10:C13"/>
    <mergeCell ref="A12:A13"/>
    <mergeCell ref="A8:A9"/>
  </mergeCells>
  <hyperlinks>
    <hyperlink ref="A4" r:id="rId1"/>
    <hyperlink ref="A6" r:id="rId2"/>
    <hyperlink ref="A8" r:id="rId3"/>
    <hyperlink ref="A10" r:id="rId4"/>
    <hyperlink ref="A12" r:id="rId5"/>
    <hyperlink ref="A14" r:id="rId6"/>
    <hyperlink ref="A16" r:id="rId7"/>
    <hyperlink ref="A18" r:id="rId8"/>
    <hyperlink ref="A20" r:id="rId9"/>
    <hyperlink ref="A22" r:id="rId10"/>
    <hyperlink ref="A25" r:id="rId11"/>
    <hyperlink ref="A26" r:id="rId12"/>
    <hyperlink ref="A27" r:id="rId13"/>
    <hyperlink ref="A28" r:id="rId14"/>
    <hyperlink ref="A29" r:id="rId15"/>
    <hyperlink ref="A30" r:id="rId16"/>
    <hyperlink ref="A33" r:id="rId17"/>
    <hyperlink ref="A35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</hyperlinks>
  <pageMargins left="0.74803149606299213" right="0.31496062992125984" top="0.39370078740157483" bottom="0.19685039370078741" header="0" footer="0"/>
  <pageSetup paperSize="9" orientation="portrait"/>
  <drawing r:id="rId26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548DD4"/>
    <pageSetUpPr fitToPage="1"/>
  </sheetPr>
  <dimension ref="A1:I1000"/>
  <sheetViews>
    <sheetView workbookViewId="0">
      <selection activeCell="L11" sqref="L11"/>
    </sheetView>
  </sheetViews>
  <sheetFormatPr defaultColWidth="14.42578125" defaultRowHeight="15.75" customHeight="1"/>
  <cols>
    <col min="1" max="1" width="66.85546875" customWidth="1"/>
    <col min="2" max="2" width="11.85546875" customWidth="1"/>
    <col min="3" max="3" width="19.5703125" customWidth="1"/>
    <col min="4" max="4" width="19" customWidth="1"/>
    <col min="5" max="5" width="16.140625" customWidth="1"/>
    <col min="6" max="24" width="8.7109375" customWidth="1"/>
  </cols>
  <sheetData>
    <row r="1" spans="1:7" ht="46.5" customHeight="1">
      <c r="A1" s="1338" t="s">
        <v>686</v>
      </c>
      <c r="B1" s="1242"/>
      <c r="C1" s="1242"/>
      <c r="D1" s="1242"/>
      <c r="E1" s="587"/>
      <c r="F1" s="1242"/>
      <c r="G1" s="1242"/>
    </row>
    <row r="2" spans="1:7" ht="12.75" customHeight="1">
      <c r="A2" s="588" t="s">
        <v>687</v>
      </c>
      <c r="B2" s="589" t="s">
        <v>401</v>
      </c>
      <c r="C2" s="589" t="s">
        <v>688</v>
      </c>
      <c r="D2" s="589"/>
      <c r="E2" s="589" t="s">
        <v>455</v>
      </c>
      <c r="F2" s="1236"/>
      <c r="G2" s="1237"/>
    </row>
    <row r="3" spans="1:7" ht="25.5" customHeight="1">
      <c r="A3" s="511" t="s">
        <v>690</v>
      </c>
      <c r="B3" s="345" t="s">
        <v>396</v>
      </c>
      <c r="C3" s="590">
        <v>2800</v>
      </c>
      <c r="D3" s="591"/>
      <c r="E3" s="482" t="s">
        <v>691</v>
      </c>
      <c r="F3" s="1239"/>
      <c r="G3" s="1240"/>
    </row>
    <row r="4" spans="1:7" ht="12.75" customHeight="1">
      <c r="A4" s="115" t="s">
        <v>692</v>
      </c>
      <c r="B4" s="345" t="s">
        <v>15</v>
      </c>
      <c r="C4" s="590">
        <v>180</v>
      </c>
      <c r="D4" s="591"/>
      <c r="E4" s="345" t="s">
        <v>693</v>
      </c>
      <c r="F4" s="1239"/>
      <c r="G4" s="1240"/>
    </row>
    <row r="5" spans="1:7" ht="12.75" customHeight="1">
      <c r="A5" s="115" t="s">
        <v>694</v>
      </c>
      <c r="B5" s="345" t="s">
        <v>15</v>
      </c>
      <c r="C5" s="590">
        <v>245</v>
      </c>
      <c r="D5" s="591"/>
      <c r="E5" s="345" t="s">
        <v>695</v>
      </c>
      <c r="F5" s="1239"/>
      <c r="G5" s="1240"/>
    </row>
    <row r="6" spans="1:7" ht="12.75" customHeight="1">
      <c r="A6" s="115" t="s">
        <v>696</v>
      </c>
      <c r="B6" s="345" t="s">
        <v>396</v>
      </c>
      <c r="C6" s="590">
        <v>250</v>
      </c>
      <c r="D6" s="591"/>
      <c r="E6" s="345" t="s">
        <v>697</v>
      </c>
      <c r="F6" s="1239"/>
      <c r="G6" s="1240"/>
    </row>
    <row r="7" spans="1:7" ht="12.75" customHeight="1">
      <c r="A7" s="511" t="s">
        <v>698</v>
      </c>
      <c r="B7" s="345" t="s">
        <v>396</v>
      </c>
      <c r="C7" s="592">
        <v>600</v>
      </c>
      <c r="D7" s="593"/>
      <c r="E7" s="345" t="s">
        <v>699</v>
      </c>
      <c r="F7" s="1239"/>
      <c r="G7" s="1240"/>
    </row>
    <row r="8" spans="1:7" ht="12.75" customHeight="1">
      <c r="A8" s="511" t="s">
        <v>700</v>
      </c>
      <c r="B8" s="345" t="s">
        <v>396</v>
      </c>
      <c r="C8" s="590">
        <v>330</v>
      </c>
      <c r="D8" s="591"/>
      <c r="E8" s="345" t="s">
        <v>701</v>
      </c>
      <c r="F8" s="1239"/>
      <c r="G8" s="1240"/>
    </row>
    <row r="9" spans="1:7" ht="12.75" customHeight="1">
      <c r="A9" s="511" t="s">
        <v>702</v>
      </c>
      <c r="B9" s="345" t="s">
        <v>396</v>
      </c>
      <c r="C9" s="590">
        <v>700</v>
      </c>
      <c r="D9" s="591"/>
      <c r="E9" s="482" t="s">
        <v>703</v>
      </c>
      <c r="F9" s="1239"/>
      <c r="G9" s="1240"/>
    </row>
    <row r="10" spans="1:7" ht="12.75" customHeight="1">
      <c r="A10" s="115" t="s">
        <v>704</v>
      </c>
      <c r="B10" s="345" t="s">
        <v>15</v>
      </c>
      <c r="C10" s="590">
        <v>35</v>
      </c>
      <c r="D10" s="591"/>
      <c r="E10" s="482" t="s">
        <v>705</v>
      </c>
      <c r="F10" s="1239"/>
      <c r="G10" s="1240"/>
    </row>
    <row r="11" spans="1:7" ht="12.75" customHeight="1">
      <c r="A11" s="115" t="s">
        <v>706</v>
      </c>
      <c r="B11" s="345" t="s">
        <v>396</v>
      </c>
      <c r="C11" s="594">
        <f>893+0.1*893</f>
        <v>982.3</v>
      </c>
      <c r="D11" s="595"/>
      <c r="E11" s="596" t="s">
        <v>707</v>
      </c>
      <c r="F11" s="1239"/>
      <c r="G11" s="1240"/>
    </row>
    <row r="12" spans="1:7" ht="12.75" customHeight="1">
      <c r="A12" s="115" t="s">
        <v>708</v>
      </c>
      <c r="B12" s="345" t="s">
        <v>396</v>
      </c>
      <c r="C12" s="590">
        <v>200</v>
      </c>
      <c r="D12" s="591"/>
      <c r="E12" s="345" t="s">
        <v>709</v>
      </c>
      <c r="F12" s="1239"/>
      <c r="G12" s="1240"/>
    </row>
    <row r="13" spans="1:7" ht="12.75" customHeight="1">
      <c r="A13" s="115" t="s">
        <v>710</v>
      </c>
      <c r="B13" s="345" t="s">
        <v>15</v>
      </c>
      <c r="C13" s="590">
        <v>22</v>
      </c>
      <c r="D13" s="591"/>
      <c r="E13" s="482" t="s">
        <v>711</v>
      </c>
      <c r="F13" s="1239"/>
      <c r="G13" s="1240"/>
    </row>
    <row r="14" spans="1:7" ht="12.75" customHeight="1">
      <c r="A14" s="188" t="s">
        <v>712</v>
      </c>
      <c r="B14" s="597" t="s">
        <v>396</v>
      </c>
      <c r="C14" s="598">
        <f>314+314*0.1</f>
        <v>345.4</v>
      </c>
      <c r="D14" s="595"/>
      <c r="E14" s="482"/>
      <c r="F14" s="1239"/>
      <c r="G14" s="1240"/>
    </row>
    <row r="15" spans="1:7" ht="12.75" customHeight="1">
      <c r="A15" s="115" t="s">
        <v>713</v>
      </c>
      <c r="B15" s="345" t="s">
        <v>396</v>
      </c>
      <c r="C15" s="590">
        <v>270</v>
      </c>
      <c r="D15" s="591"/>
      <c r="E15" s="482" t="s">
        <v>714</v>
      </c>
      <c r="F15" s="1239"/>
      <c r="G15" s="1240"/>
    </row>
    <row r="16" spans="1:7" ht="12.75" customHeight="1">
      <c r="A16" s="115" t="s">
        <v>715</v>
      </c>
      <c r="B16" s="345" t="s">
        <v>15</v>
      </c>
      <c r="C16" s="592">
        <v>33</v>
      </c>
      <c r="D16" s="599"/>
      <c r="E16" s="345" t="s">
        <v>716</v>
      </c>
      <c r="F16" s="1239"/>
      <c r="G16" s="1240"/>
    </row>
    <row r="17" spans="1:9" ht="12.75" customHeight="1">
      <c r="A17" s="115" t="s">
        <v>717</v>
      </c>
      <c r="B17" s="345" t="s">
        <v>396</v>
      </c>
      <c r="C17" s="600">
        <v>250</v>
      </c>
      <c r="D17" s="591"/>
      <c r="E17" s="345"/>
      <c r="F17" s="1239"/>
      <c r="G17" s="1240"/>
    </row>
    <row r="18" spans="1:9" ht="12.75" customHeight="1">
      <c r="A18" s="115" t="s">
        <v>718</v>
      </c>
      <c r="B18" s="345" t="s">
        <v>396</v>
      </c>
      <c r="C18" s="590">
        <v>270</v>
      </c>
      <c r="D18" s="591"/>
      <c r="E18" s="345"/>
      <c r="F18" s="1239"/>
      <c r="G18" s="1240"/>
    </row>
    <row r="19" spans="1:9" ht="12.75" customHeight="1">
      <c r="A19" s="601" t="s">
        <v>719</v>
      </c>
      <c r="B19" s="345" t="s">
        <v>396</v>
      </c>
      <c r="C19" s="602">
        <v>276</v>
      </c>
      <c r="D19" s="603"/>
      <c r="E19" s="345"/>
      <c r="F19" s="1239"/>
      <c r="G19" s="1240"/>
    </row>
    <row r="20" spans="1:9" ht="12.75" customHeight="1">
      <c r="A20" s="511" t="s">
        <v>720</v>
      </c>
      <c r="B20" s="345" t="s">
        <v>396</v>
      </c>
      <c r="C20" s="604">
        <v>750</v>
      </c>
      <c r="D20" s="591"/>
      <c r="E20" s="345"/>
      <c r="F20" s="1239"/>
      <c r="G20" s="1240"/>
    </row>
    <row r="21" spans="1:9" ht="12.75" customHeight="1">
      <c r="A21" s="511" t="s">
        <v>721</v>
      </c>
      <c r="B21" s="345" t="s">
        <v>396</v>
      </c>
      <c r="C21" s="590">
        <v>600</v>
      </c>
      <c r="D21" s="591"/>
      <c r="E21" s="345"/>
      <c r="F21" s="1239"/>
      <c r="G21" s="1240"/>
    </row>
    <row r="22" spans="1:9" ht="12.75" customHeight="1">
      <c r="A22" s="605" t="s">
        <v>722</v>
      </c>
      <c r="B22" s="345" t="s">
        <v>723</v>
      </c>
      <c r="C22" s="592">
        <v>2750</v>
      </c>
      <c r="D22" s="599"/>
      <c r="E22" s="345"/>
      <c r="F22" s="1239"/>
      <c r="G22" s="1240"/>
    </row>
    <row r="23" spans="1:9" ht="12.75" customHeight="1">
      <c r="A23" s="511" t="s">
        <v>724</v>
      </c>
      <c r="B23" s="345" t="s">
        <v>15</v>
      </c>
      <c r="C23" s="590">
        <f>'Ограждения ДПК'!F39</f>
        <v>90</v>
      </c>
      <c r="D23" s="591"/>
      <c r="E23" s="345"/>
      <c r="F23" s="1239"/>
      <c r="G23" s="1240"/>
    </row>
    <row r="24" spans="1:9" ht="12.75" customHeight="1">
      <c r="A24" s="115" t="s">
        <v>472</v>
      </c>
      <c r="B24" s="345" t="s">
        <v>15</v>
      </c>
      <c r="C24" s="590"/>
      <c r="D24" s="591"/>
      <c r="E24" s="345"/>
      <c r="F24" s="1239"/>
      <c r="G24" s="1240"/>
    </row>
    <row r="25" spans="1:9" ht="12.75" customHeight="1">
      <c r="A25" s="511" t="s">
        <v>725</v>
      </c>
      <c r="B25" s="345" t="s">
        <v>396</v>
      </c>
      <c r="C25" s="590">
        <f>'Грядки ДПК '!H4</f>
        <v>372.88135593220335</v>
      </c>
      <c r="D25" s="591"/>
      <c r="E25" s="482" t="s">
        <v>726</v>
      </c>
      <c r="F25" s="1239"/>
      <c r="G25" s="1240"/>
    </row>
    <row r="26" spans="1:9" ht="12.75" customHeight="1">
      <c r="A26" s="115" t="s">
        <v>472</v>
      </c>
      <c r="B26" s="345" t="s">
        <v>15</v>
      </c>
      <c r="C26" s="590"/>
      <c r="D26" s="591"/>
      <c r="E26" s="345"/>
      <c r="F26" s="1239"/>
      <c r="G26" s="1240"/>
    </row>
    <row r="27" spans="1:9" ht="12.75" customHeight="1">
      <c r="A27" s="1339" t="s">
        <v>727</v>
      </c>
      <c r="B27" s="1236"/>
      <c r="C27" s="1236"/>
      <c r="D27" s="1236"/>
      <c r="E27" s="12"/>
    </row>
    <row r="28" spans="1:9" ht="12.75" customHeight="1">
      <c r="A28" s="1340" t="s">
        <v>728</v>
      </c>
      <c r="B28" s="1341"/>
      <c r="C28" s="1341"/>
      <c r="D28" s="1341"/>
      <c r="E28" s="1341"/>
      <c r="F28" s="1341"/>
      <c r="G28" s="1341"/>
      <c r="H28" s="1341"/>
      <c r="I28" s="1342"/>
    </row>
    <row r="29" spans="1:9" ht="12.75" customHeight="1">
      <c r="A29" s="606" t="s">
        <v>687</v>
      </c>
      <c r="B29" s="607" t="s">
        <v>401</v>
      </c>
      <c r="C29" s="607" t="s">
        <v>439</v>
      </c>
      <c r="D29" s="607" t="s">
        <v>688</v>
      </c>
      <c r="E29" s="607" t="s">
        <v>729</v>
      </c>
      <c r="F29" s="1343" t="s">
        <v>5</v>
      </c>
      <c r="G29" s="1253"/>
      <c r="H29" s="1253"/>
      <c r="I29" s="1344"/>
    </row>
    <row r="30" spans="1:9" ht="12.75" customHeight="1">
      <c r="A30" s="511" t="s">
        <v>690</v>
      </c>
      <c r="B30" s="345" t="s">
        <v>396</v>
      </c>
      <c r="C30" s="590">
        <v>2</v>
      </c>
      <c r="D30" s="590">
        <f t="shared" ref="D30:D31" si="0">C3</f>
        <v>2800</v>
      </c>
      <c r="E30" s="590">
        <f>D30*C30</f>
        <v>5600</v>
      </c>
      <c r="F30" s="1345"/>
      <c r="G30" s="1236"/>
      <c r="H30" s="1236"/>
      <c r="I30" s="1237"/>
    </row>
    <row r="31" spans="1:9" ht="12.75" customHeight="1">
      <c r="A31" s="115" t="s">
        <v>692</v>
      </c>
      <c r="B31" s="345" t="s">
        <v>15</v>
      </c>
      <c r="C31" s="590">
        <v>1</v>
      </c>
      <c r="D31" s="590">
        <f t="shared" si="0"/>
        <v>180</v>
      </c>
      <c r="E31" s="590">
        <f>D31*C31</f>
        <v>180</v>
      </c>
      <c r="F31" s="1238"/>
      <c r="G31" s="1239"/>
      <c r="H31" s="1239"/>
      <c r="I31" s="1240"/>
    </row>
    <row r="32" spans="1:9" ht="12.75" customHeight="1">
      <c r="A32" s="115" t="s">
        <v>696</v>
      </c>
      <c r="B32" s="345" t="s">
        <v>396</v>
      </c>
      <c r="C32" s="590">
        <v>6</v>
      </c>
      <c r="D32" s="590">
        <f>C6</f>
        <v>250</v>
      </c>
      <c r="E32" s="590">
        <f>D32*C32</f>
        <v>1500</v>
      </c>
      <c r="F32" s="1238"/>
      <c r="G32" s="1239"/>
      <c r="H32" s="1239"/>
      <c r="I32" s="1240"/>
    </row>
    <row r="33" spans="1:9" ht="12.75" customHeight="1">
      <c r="A33" s="511" t="s">
        <v>702</v>
      </c>
      <c r="B33" s="345" t="s">
        <v>396</v>
      </c>
      <c r="C33" s="590">
        <v>4</v>
      </c>
      <c r="D33" s="590">
        <f t="shared" ref="D33:D34" si="1">C9</f>
        <v>700</v>
      </c>
      <c r="E33" s="590">
        <f>D33*C33</f>
        <v>2800</v>
      </c>
      <c r="F33" s="1238"/>
      <c r="G33" s="1239"/>
      <c r="H33" s="1239"/>
      <c r="I33" s="1240"/>
    </row>
    <row r="34" spans="1:9" ht="12.75" customHeight="1">
      <c r="A34" s="115" t="s">
        <v>704</v>
      </c>
      <c r="B34" s="345" t="s">
        <v>15</v>
      </c>
      <c r="C34" s="590">
        <v>8</v>
      </c>
      <c r="D34" s="590">
        <f t="shared" si="1"/>
        <v>35</v>
      </c>
      <c r="E34" s="590">
        <f>D34*C34</f>
        <v>280</v>
      </c>
      <c r="F34" s="1238"/>
      <c r="G34" s="1239"/>
      <c r="H34" s="1239"/>
      <c r="I34" s="1240"/>
    </row>
    <row r="35" spans="1:9" ht="12.75" customHeight="1">
      <c r="A35" s="115" t="s">
        <v>713</v>
      </c>
      <c r="B35" s="345" t="s">
        <v>396</v>
      </c>
      <c r="C35" s="590">
        <v>44</v>
      </c>
      <c r="D35" s="590">
        <f t="shared" ref="D35:D36" si="2">C15</f>
        <v>270</v>
      </c>
      <c r="E35" s="590">
        <f>D35*C35</f>
        <v>11880</v>
      </c>
      <c r="F35" s="1238"/>
      <c r="G35" s="1239"/>
      <c r="H35" s="1239"/>
      <c r="I35" s="1240"/>
    </row>
    <row r="36" spans="1:9" ht="12.75" customHeight="1">
      <c r="A36" s="115" t="s">
        <v>715</v>
      </c>
      <c r="B36" s="345" t="s">
        <v>15</v>
      </c>
      <c r="C36" s="590">
        <v>22</v>
      </c>
      <c r="D36" s="590">
        <f t="shared" si="2"/>
        <v>33</v>
      </c>
      <c r="E36" s="590">
        <f>D36*C36</f>
        <v>726</v>
      </c>
      <c r="F36" s="1238"/>
      <c r="G36" s="1239"/>
      <c r="H36" s="1239"/>
      <c r="I36" s="1240"/>
    </row>
    <row r="37" spans="1:9" ht="12.75" customHeight="1">
      <c r="A37" s="115" t="s">
        <v>472</v>
      </c>
      <c r="B37" s="345" t="s">
        <v>15</v>
      </c>
      <c r="C37" s="345"/>
      <c r="D37" s="590"/>
      <c r="E37" s="345"/>
      <c r="F37" s="1238"/>
      <c r="G37" s="1239"/>
      <c r="H37" s="1239"/>
      <c r="I37" s="1240"/>
    </row>
    <row r="38" spans="1:9" ht="12.75" customHeight="1">
      <c r="A38" s="606" t="s">
        <v>730</v>
      </c>
      <c r="B38" s="607"/>
      <c r="C38" s="607"/>
      <c r="D38" s="609"/>
      <c r="E38" s="609">
        <f>SUM(E30:E36)</f>
        <v>22966</v>
      </c>
      <c r="F38" s="1238"/>
      <c r="G38" s="1239"/>
      <c r="H38" s="1239"/>
      <c r="I38" s="1240"/>
    </row>
    <row r="39" spans="1:9" ht="12.75" customHeight="1">
      <c r="A39" s="606" t="s">
        <v>731</v>
      </c>
      <c r="B39" s="607"/>
      <c r="C39" s="607"/>
      <c r="D39" s="609"/>
      <c r="E39" s="609">
        <f>E38/2</f>
        <v>11483</v>
      </c>
      <c r="F39" s="1238"/>
      <c r="G39" s="1239"/>
      <c r="H39" s="1239"/>
      <c r="I39" s="1240"/>
    </row>
    <row r="40" spans="1:9" ht="12.75" customHeight="1">
      <c r="A40" s="606" t="s">
        <v>732</v>
      </c>
      <c r="B40" s="607"/>
      <c r="C40" s="607"/>
      <c r="D40" s="609"/>
      <c r="E40" s="609">
        <f>E38/4</f>
        <v>5741.5</v>
      </c>
      <c r="F40" s="1241"/>
      <c r="G40" s="1242"/>
      <c r="H40" s="1242"/>
      <c r="I40" s="1243"/>
    </row>
    <row r="41" spans="1:9" ht="12.75" customHeight="1">
      <c r="A41" s="1346"/>
      <c r="B41" s="1236"/>
      <c r="C41" s="1236"/>
      <c r="D41" s="1236"/>
      <c r="E41" s="1236"/>
      <c r="F41" s="1236"/>
      <c r="G41" s="1236"/>
      <c r="H41" s="1236"/>
      <c r="I41" s="1236"/>
    </row>
    <row r="42" spans="1:9" ht="12.75" customHeight="1">
      <c r="A42" s="1340" t="s">
        <v>733</v>
      </c>
      <c r="B42" s="1341"/>
      <c r="C42" s="1341"/>
      <c r="D42" s="1341"/>
      <c r="E42" s="1341"/>
      <c r="F42" s="1341"/>
      <c r="G42" s="1341"/>
      <c r="H42" s="1341"/>
      <c r="I42" s="1342"/>
    </row>
    <row r="43" spans="1:9" ht="12.75" customHeight="1">
      <c r="A43" s="606" t="s">
        <v>687</v>
      </c>
      <c r="B43" s="607" t="s">
        <v>401</v>
      </c>
      <c r="C43" s="607" t="s">
        <v>439</v>
      </c>
      <c r="D43" s="607" t="s">
        <v>688</v>
      </c>
      <c r="E43" s="607" t="s">
        <v>729</v>
      </c>
      <c r="F43" s="1343" t="s">
        <v>5</v>
      </c>
      <c r="G43" s="1253"/>
      <c r="H43" s="1253"/>
      <c r="I43" s="1344"/>
    </row>
    <row r="44" spans="1:9" ht="12.75" customHeight="1">
      <c r="A44" s="511" t="s">
        <v>690</v>
      </c>
      <c r="B44" s="345" t="s">
        <v>396</v>
      </c>
      <c r="C44" s="345">
        <v>2</v>
      </c>
      <c r="D44" s="590">
        <f t="shared" ref="D44:D45" si="3">C3</f>
        <v>2800</v>
      </c>
      <c r="E44" s="590">
        <f>D44*C44</f>
        <v>5600</v>
      </c>
      <c r="F44" s="1345"/>
      <c r="G44" s="1236"/>
      <c r="H44" s="1236"/>
      <c r="I44" s="1237"/>
    </row>
    <row r="45" spans="1:9" ht="12.75" customHeight="1">
      <c r="A45" s="115" t="s">
        <v>692</v>
      </c>
      <c r="B45" s="345" t="s">
        <v>15</v>
      </c>
      <c r="C45" s="345">
        <v>1</v>
      </c>
      <c r="D45" s="590">
        <f t="shared" si="3"/>
        <v>180</v>
      </c>
      <c r="E45" s="590">
        <f>D45*C45</f>
        <v>180</v>
      </c>
      <c r="F45" s="1238"/>
      <c r="G45" s="1239"/>
      <c r="H45" s="1239"/>
      <c r="I45" s="1240"/>
    </row>
    <row r="46" spans="1:9" ht="12.75" customHeight="1">
      <c r="A46" s="115" t="s">
        <v>734</v>
      </c>
      <c r="B46" s="345" t="s">
        <v>396</v>
      </c>
      <c r="C46" s="345">
        <v>2</v>
      </c>
      <c r="D46" s="590">
        <f t="shared" ref="D46:D47" si="4">C6</f>
        <v>250</v>
      </c>
      <c r="E46" s="590">
        <f>D46*C46</f>
        <v>500</v>
      </c>
      <c r="F46" s="1238"/>
      <c r="G46" s="1239"/>
      <c r="H46" s="1239"/>
      <c r="I46" s="1240"/>
    </row>
    <row r="47" spans="1:9" ht="12.75" customHeight="1">
      <c r="A47" s="511" t="s">
        <v>698</v>
      </c>
      <c r="B47" s="345" t="s">
        <v>396</v>
      </c>
      <c r="C47" s="345">
        <v>4</v>
      </c>
      <c r="D47" s="590">
        <f t="shared" si="4"/>
        <v>600</v>
      </c>
      <c r="E47" s="590">
        <f>D47*C47</f>
        <v>2400</v>
      </c>
      <c r="F47" s="1238"/>
      <c r="G47" s="1239"/>
      <c r="H47" s="1239"/>
      <c r="I47" s="1240"/>
    </row>
    <row r="48" spans="1:9" ht="12.75" customHeight="1">
      <c r="A48" s="115" t="s">
        <v>704</v>
      </c>
      <c r="B48" s="345" t="s">
        <v>15</v>
      </c>
      <c r="C48" s="345">
        <v>4</v>
      </c>
      <c r="D48" s="590">
        <f>C10</f>
        <v>35</v>
      </c>
      <c r="E48" s="590">
        <f>D48*C48</f>
        <v>140</v>
      </c>
      <c r="F48" s="1238"/>
      <c r="G48" s="1239"/>
      <c r="H48" s="1239"/>
      <c r="I48" s="1240"/>
    </row>
    <row r="49" spans="1:9" ht="12.75" customHeight="1">
      <c r="A49" s="115" t="s">
        <v>713</v>
      </c>
      <c r="B49" s="345" t="s">
        <v>396</v>
      </c>
      <c r="C49" s="345">
        <v>62</v>
      </c>
      <c r="D49" s="590">
        <f>C15</f>
        <v>270</v>
      </c>
      <c r="E49" s="590">
        <f>D49*C49</f>
        <v>16740</v>
      </c>
      <c r="F49" s="1238"/>
      <c r="G49" s="1239"/>
      <c r="H49" s="1239"/>
      <c r="I49" s="1240"/>
    </row>
    <row r="50" spans="1:9" ht="12.75" customHeight="1">
      <c r="A50" s="115" t="s">
        <v>472</v>
      </c>
      <c r="B50" s="345" t="s">
        <v>15</v>
      </c>
      <c r="C50" s="345"/>
      <c r="D50" s="590">
        <f>C24</f>
        <v>0</v>
      </c>
      <c r="E50" s="590">
        <f>D50*C50</f>
        <v>0</v>
      </c>
      <c r="F50" s="1238"/>
      <c r="G50" s="1239"/>
      <c r="H50" s="1239"/>
      <c r="I50" s="1240"/>
    </row>
    <row r="51" spans="1:9" ht="12.75" customHeight="1">
      <c r="A51" s="606" t="s">
        <v>730</v>
      </c>
      <c r="B51" s="607"/>
      <c r="C51" s="607"/>
      <c r="D51" s="609"/>
      <c r="E51" s="609">
        <f>SUM(E44:E50)</f>
        <v>25560</v>
      </c>
      <c r="F51" s="1238"/>
      <c r="G51" s="1239"/>
      <c r="H51" s="1239"/>
      <c r="I51" s="1240"/>
    </row>
    <row r="52" spans="1:9" ht="12.75" customHeight="1">
      <c r="A52" s="606" t="s">
        <v>731</v>
      </c>
      <c r="B52" s="607"/>
      <c r="C52" s="607"/>
      <c r="D52" s="609"/>
      <c r="E52" s="609">
        <f>E51/2</f>
        <v>12780</v>
      </c>
      <c r="F52" s="1238"/>
      <c r="G52" s="1239"/>
      <c r="H52" s="1239"/>
      <c r="I52" s="1240"/>
    </row>
    <row r="53" spans="1:9" ht="12.75" customHeight="1">
      <c r="A53" s="606" t="s">
        <v>732</v>
      </c>
      <c r="B53" s="607"/>
      <c r="C53" s="607"/>
      <c r="D53" s="609"/>
      <c r="E53" s="609">
        <f>E51/4</f>
        <v>6390</v>
      </c>
      <c r="F53" s="1241"/>
      <c r="G53" s="1242"/>
      <c r="H53" s="1242"/>
      <c r="I53" s="1243"/>
    </row>
    <row r="54" spans="1:9" ht="12.75" customHeight="1">
      <c r="A54" s="1346"/>
      <c r="B54" s="1236"/>
      <c r="C54" s="1236"/>
      <c r="D54" s="1236"/>
      <c r="E54" s="1236"/>
      <c r="F54" s="1236"/>
      <c r="G54" s="1236"/>
      <c r="H54" s="1236"/>
      <c r="I54" s="1236"/>
    </row>
    <row r="55" spans="1:9" ht="12.75" customHeight="1">
      <c r="A55" s="1340" t="s">
        <v>735</v>
      </c>
      <c r="B55" s="1341"/>
      <c r="C55" s="1341"/>
      <c r="D55" s="1341"/>
      <c r="E55" s="1341"/>
      <c r="F55" s="1341"/>
      <c r="G55" s="1341"/>
      <c r="H55" s="1341"/>
      <c r="I55" s="1342"/>
    </row>
    <row r="56" spans="1:9" ht="12.75" customHeight="1">
      <c r="A56" s="606" t="s">
        <v>687</v>
      </c>
      <c r="B56" s="607" t="s">
        <v>401</v>
      </c>
      <c r="C56" s="607" t="s">
        <v>439</v>
      </c>
      <c r="D56" s="607" t="s">
        <v>688</v>
      </c>
      <c r="E56" s="607" t="s">
        <v>729</v>
      </c>
      <c r="F56" s="1343" t="s">
        <v>5</v>
      </c>
      <c r="G56" s="1253"/>
      <c r="H56" s="1253"/>
      <c r="I56" s="1344"/>
    </row>
    <row r="57" spans="1:9" ht="12.75" customHeight="1">
      <c r="A57" s="511" t="s">
        <v>690</v>
      </c>
      <c r="B57" s="345" t="s">
        <v>396</v>
      </c>
      <c r="C57" s="345">
        <v>2</v>
      </c>
      <c r="D57" s="590">
        <f t="shared" ref="D57:D58" si="5">C3</f>
        <v>2800</v>
      </c>
      <c r="E57" s="590">
        <f>C57*D57</f>
        <v>5600</v>
      </c>
      <c r="F57" s="1345"/>
      <c r="G57" s="1236"/>
      <c r="H57" s="1236"/>
      <c r="I57" s="1237"/>
    </row>
    <row r="58" spans="1:9" ht="12.75" customHeight="1">
      <c r="A58" s="115" t="s">
        <v>692</v>
      </c>
      <c r="B58" s="345" t="s">
        <v>15</v>
      </c>
      <c r="C58" s="345">
        <v>1</v>
      </c>
      <c r="D58" s="590">
        <f t="shared" si="5"/>
        <v>180</v>
      </c>
      <c r="E58" s="590">
        <f>C58*D58</f>
        <v>180</v>
      </c>
      <c r="F58" s="1238"/>
      <c r="G58" s="1239"/>
      <c r="H58" s="1239"/>
      <c r="I58" s="1240"/>
    </row>
    <row r="59" spans="1:9" ht="12.75" customHeight="1">
      <c r="A59" s="115" t="s">
        <v>734</v>
      </c>
      <c r="B59" s="345" t="s">
        <v>396</v>
      </c>
      <c r="C59" s="345">
        <v>2</v>
      </c>
      <c r="D59" s="590">
        <f t="shared" ref="D59:D60" si="6">C6</f>
        <v>250</v>
      </c>
      <c r="E59" s="590">
        <f>C59*D59</f>
        <v>500</v>
      </c>
      <c r="F59" s="1238"/>
      <c r="G59" s="1239"/>
      <c r="H59" s="1239"/>
      <c r="I59" s="1240"/>
    </row>
    <row r="60" spans="1:9" ht="12.75" customHeight="1">
      <c r="A60" s="511" t="s">
        <v>698</v>
      </c>
      <c r="B60" s="345" t="s">
        <v>396</v>
      </c>
      <c r="C60" s="345">
        <v>4</v>
      </c>
      <c r="D60" s="590">
        <f t="shared" si="6"/>
        <v>600</v>
      </c>
      <c r="E60" s="590">
        <f>C60*D60</f>
        <v>2400</v>
      </c>
      <c r="F60" s="1238"/>
      <c r="G60" s="1239"/>
      <c r="H60" s="1239"/>
      <c r="I60" s="1240"/>
    </row>
    <row r="61" spans="1:9" ht="12.75" customHeight="1">
      <c r="A61" s="115" t="s">
        <v>704</v>
      </c>
      <c r="B61" s="345" t="s">
        <v>15</v>
      </c>
      <c r="C61" s="345">
        <v>4</v>
      </c>
      <c r="D61" s="590">
        <f t="shared" ref="D61:D62" si="7">C10</f>
        <v>35</v>
      </c>
      <c r="E61" s="590">
        <f>C61*D61</f>
        <v>140</v>
      </c>
      <c r="F61" s="1238"/>
      <c r="G61" s="1239"/>
      <c r="H61" s="1239"/>
      <c r="I61" s="1240"/>
    </row>
    <row r="62" spans="1:9" ht="12.75" customHeight="1">
      <c r="A62" s="601" t="str">
        <f>A11</f>
        <v>Доска ДПК заборная с тиснением А/Б, шип-паз, 280*25мм</v>
      </c>
      <c r="B62" s="610" t="s">
        <v>396</v>
      </c>
      <c r="C62" s="610">
        <v>14</v>
      </c>
      <c r="D62" s="611">
        <f t="shared" si="7"/>
        <v>982.3</v>
      </c>
      <c r="E62" s="611">
        <f>C62*D62</f>
        <v>13752.199999999999</v>
      </c>
      <c r="F62" s="1238"/>
      <c r="G62" s="1239"/>
      <c r="H62" s="1239"/>
      <c r="I62" s="1240"/>
    </row>
    <row r="63" spans="1:9" ht="12.75" customHeight="1">
      <c r="A63" s="115" t="s">
        <v>472</v>
      </c>
      <c r="B63" s="345" t="s">
        <v>15</v>
      </c>
      <c r="C63" s="345">
        <v>0</v>
      </c>
      <c r="D63" s="590"/>
      <c r="E63" s="590"/>
      <c r="F63" s="1238"/>
      <c r="G63" s="1239"/>
      <c r="H63" s="1239"/>
      <c r="I63" s="1240"/>
    </row>
    <row r="64" spans="1:9" ht="12.75" customHeight="1">
      <c r="A64" s="606" t="s">
        <v>730</v>
      </c>
      <c r="B64" s="607"/>
      <c r="C64" s="607"/>
      <c r="D64" s="609"/>
      <c r="E64" s="609">
        <f>SUM(E57:E62)</f>
        <v>22572.199999999997</v>
      </c>
      <c r="F64" s="1238"/>
      <c r="G64" s="1239"/>
      <c r="H64" s="1239"/>
      <c r="I64" s="1240"/>
    </row>
    <row r="65" spans="1:9" ht="12.75" customHeight="1">
      <c r="A65" s="606" t="s">
        <v>731</v>
      </c>
      <c r="B65" s="607"/>
      <c r="C65" s="607"/>
      <c r="D65" s="609"/>
      <c r="E65" s="609">
        <f t="shared" ref="E65:E66" si="8">E64/2</f>
        <v>11286.099999999999</v>
      </c>
      <c r="F65" s="1238"/>
      <c r="G65" s="1239"/>
      <c r="H65" s="1239"/>
      <c r="I65" s="1240"/>
    </row>
    <row r="66" spans="1:9" ht="12.75" customHeight="1">
      <c r="A66" s="606" t="s">
        <v>732</v>
      </c>
      <c r="B66" s="607"/>
      <c r="C66" s="607"/>
      <c r="D66" s="609"/>
      <c r="E66" s="609">
        <f t="shared" si="8"/>
        <v>5643.0499999999993</v>
      </c>
      <c r="F66" s="1241"/>
      <c r="G66" s="1242"/>
      <c r="H66" s="1242"/>
      <c r="I66" s="1243"/>
    </row>
    <row r="67" spans="1:9" ht="12.75" customHeight="1">
      <c r="A67" s="1346"/>
      <c r="B67" s="1236"/>
      <c r="C67" s="1236"/>
      <c r="D67" s="1236"/>
      <c r="E67" s="1236"/>
      <c r="F67" s="1236"/>
      <c r="G67" s="1236"/>
      <c r="H67" s="1236"/>
      <c r="I67" s="1236"/>
    </row>
    <row r="68" spans="1:9" ht="12.75" customHeight="1">
      <c r="A68" s="1340" t="s">
        <v>736</v>
      </c>
      <c r="B68" s="1341"/>
      <c r="C68" s="1341"/>
      <c r="D68" s="1341"/>
      <c r="E68" s="1341"/>
      <c r="F68" s="1341"/>
      <c r="G68" s="1341"/>
      <c r="H68" s="1341"/>
      <c r="I68" s="1342"/>
    </row>
    <row r="69" spans="1:9" ht="12.75" customHeight="1">
      <c r="A69" s="606" t="s">
        <v>687</v>
      </c>
      <c r="B69" s="607" t="s">
        <v>401</v>
      </c>
      <c r="C69" s="607" t="s">
        <v>439</v>
      </c>
      <c r="D69" s="607" t="s">
        <v>688</v>
      </c>
      <c r="E69" s="607" t="s">
        <v>729</v>
      </c>
      <c r="F69" s="1343" t="s">
        <v>5</v>
      </c>
      <c r="G69" s="1253"/>
      <c r="H69" s="1253"/>
      <c r="I69" s="1344"/>
    </row>
    <row r="70" spans="1:9" ht="12.75" customHeight="1">
      <c r="A70" s="511" t="s">
        <v>690</v>
      </c>
      <c r="B70" s="345" t="s">
        <v>396</v>
      </c>
      <c r="C70" s="345">
        <v>2</v>
      </c>
      <c r="D70" s="590">
        <f t="shared" ref="D70:D71" si="9">C3</f>
        <v>2800</v>
      </c>
      <c r="E70" s="590">
        <f>D70*C70</f>
        <v>5600</v>
      </c>
      <c r="F70" s="1345"/>
      <c r="G70" s="1236"/>
      <c r="H70" s="1236"/>
      <c r="I70" s="1237"/>
    </row>
    <row r="71" spans="1:9" ht="12.75" customHeight="1">
      <c r="A71" s="115" t="s">
        <v>692</v>
      </c>
      <c r="B71" s="345" t="s">
        <v>15</v>
      </c>
      <c r="C71" s="345">
        <v>1</v>
      </c>
      <c r="D71" s="590">
        <f t="shared" si="9"/>
        <v>180</v>
      </c>
      <c r="E71" s="590">
        <f>D71*C71</f>
        <v>180</v>
      </c>
      <c r="F71" s="1238"/>
      <c r="G71" s="1239"/>
      <c r="H71" s="1239"/>
      <c r="I71" s="1240"/>
    </row>
    <row r="72" spans="1:9" ht="12.75" customHeight="1">
      <c r="A72" s="115" t="s">
        <v>734</v>
      </c>
      <c r="B72" s="345" t="s">
        <v>396</v>
      </c>
      <c r="C72" s="345">
        <v>2</v>
      </c>
      <c r="D72" s="590">
        <f t="shared" ref="D72:D73" si="10">C6</f>
        <v>250</v>
      </c>
      <c r="E72" s="590">
        <f>D72*C72</f>
        <v>500</v>
      </c>
      <c r="F72" s="1238"/>
      <c r="G72" s="1239"/>
      <c r="H72" s="1239"/>
      <c r="I72" s="1240"/>
    </row>
    <row r="73" spans="1:9" ht="12.75" customHeight="1">
      <c r="A73" s="511" t="s">
        <v>698</v>
      </c>
      <c r="B73" s="345" t="s">
        <v>396</v>
      </c>
      <c r="C73" s="345">
        <v>4</v>
      </c>
      <c r="D73" s="590">
        <f t="shared" si="10"/>
        <v>600</v>
      </c>
      <c r="E73" s="590">
        <f>D73*C73</f>
        <v>2400</v>
      </c>
      <c r="F73" s="1238"/>
      <c r="G73" s="1239"/>
      <c r="H73" s="1239"/>
      <c r="I73" s="1240"/>
    </row>
    <row r="74" spans="1:9" ht="12.75" customHeight="1">
      <c r="A74" s="511" t="s">
        <v>702</v>
      </c>
      <c r="B74" s="345" t="s">
        <v>396</v>
      </c>
      <c r="C74" s="345">
        <v>8</v>
      </c>
      <c r="D74" s="590">
        <f t="shared" ref="D74:D75" si="11">C9</f>
        <v>700</v>
      </c>
      <c r="E74" s="590">
        <f>D74*C74</f>
        <v>5600</v>
      </c>
      <c r="F74" s="1238"/>
      <c r="G74" s="1239"/>
      <c r="H74" s="1239"/>
      <c r="I74" s="1240"/>
    </row>
    <row r="75" spans="1:9" ht="12.75" customHeight="1">
      <c r="A75" s="115" t="s">
        <v>704</v>
      </c>
      <c r="B75" s="345" t="s">
        <v>15</v>
      </c>
      <c r="C75" s="345">
        <v>8</v>
      </c>
      <c r="D75" s="590">
        <f t="shared" si="11"/>
        <v>35</v>
      </c>
      <c r="E75" s="590">
        <f>D75*C75</f>
        <v>280</v>
      </c>
      <c r="F75" s="1238"/>
      <c r="G75" s="1239"/>
      <c r="H75" s="1239"/>
      <c r="I75" s="1240"/>
    </row>
    <row r="76" spans="1:9" ht="12.75" customHeight="1">
      <c r="A76" s="115" t="s">
        <v>713</v>
      </c>
      <c r="B76" s="345" t="s">
        <v>396</v>
      </c>
      <c r="C76" s="345">
        <v>44</v>
      </c>
      <c r="D76" s="590">
        <f>C15</f>
        <v>270</v>
      </c>
      <c r="E76" s="590">
        <f>D76*C76</f>
        <v>11880</v>
      </c>
      <c r="F76" s="1238"/>
      <c r="G76" s="1239"/>
      <c r="H76" s="1239"/>
      <c r="I76" s="1240"/>
    </row>
    <row r="77" spans="1:9" ht="12.75" customHeight="1">
      <c r="A77" s="115" t="s">
        <v>472</v>
      </c>
      <c r="B77" s="345" t="s">
        <v>15</v>
      </c>
      <c r="C77" s="345">
        <v>0</v>
      </c>
      <c r="D77" s="590"/>
      <c r="E77" s="590"/>
      <c r="F77" s="1238"/>
      <c r="G77" s="1239"/>
      <c r="H77" s="1239"/>
      <c r="I77" s="1240"/>
    </row>
    <row r="78" spans="1:9" ht="12.75" customHeight="1">
      <c r="A78" s="606" t="s">
        <v>730</v>
      </c>
      <c r="B78" s="345"/>
      <c r="C78" s="607"/>
      <c r="D78" s="609"/>
      <c r="E78" s="609">
        <f>SUM(E70:E77)</f>
        <v>26440</v>
      </c>
      <c r="F78" s="1238"/>
      <c r="G78" s="1239"/>
      <c r="H78" s="1239"/>
      <c r="I78" s="1240"/>
    </row>
    <row r="79" spans="1:9" ht="12.75" customHeight="1">
      <c r="A79" s="606" t="s">
        <v>731</v>
      </c>
      <c r="B79" s="607"/>
      <c r="C79" s="607"/>
      <c r="D79" s="609"/>
      <c r="E79" s="609">
        <f>E78/2</f>
        <v>13220</v>
      </c>
      <c r="F79" s="1238"/>
      <c r="G79" s="1239"/>
      <c r="H79" s="1239"/>
      <c r="I79" s="1240"/>
    </row>
    <row r="80" spans="1:9" ht="12.75" customHeight="1">
      <c r="A80" s="606" t="s">
        <v>732</v>
      </c>
      <c r="B80" s="607"/>
      <c r="C80" s="607"/>
      <c r="D80" s="609"/>
      <c r="E80" s="609">
        <f>E78/4</f>
        <v>6610</v>
      </c>
      <c r="F80" s="1241"/>
      <c r="G80" s="1242"/>
      <c r="H80" s="1242"/>
      <c r="I80" s="1243"/>
    </row>
    <row r="81" spans="1:9" ht="12.75" customHeight="1">
      <c r="A81" s="1346"/>
      <c r="B81" s="1236"/>
      <c r="C81" s="1236"/>
      <c r="D81" s="1236"/>
      <c r="E81" s="1236"/>
      <c r="F81" s="1236"/>
      <c r="G81" s="1236"/>
      <c r="H81" s="1236"/>
      <c r="I81" s="1236"/>
    </row>
    <row r="82" spans="1:9" ht="12.75" customHeight="1">
      <c r="A82" s="1340" t="s">
        <v>737</v>
      </c>
      <c r="B82" s="1341"/>
      <c r="C82" s="1341"/>
      <c r="D82" s="1341"/>
      <c r="E82" s="1341"/>
      <c r="F82" s="1341"/>
      <c r="G82" s="1341"/>
      <c r="H82" s="1341"/>
      <c r="I82" s="1342"/>
    </row>
    <row r="83" spans="1:9" ht="12.75" customHeight="1">
      <c r="A83" s="606" t="s">
        <v>687</v>
      </c>
      <c r="B83" s="607" t="s">
        <v>401</v>
      </c>
      <c r="C83" s="607" t="s">
        <v>439</v>
      </c>
      <c r="D83" s="607" t="s">
        <v>688</v>
      </c>
      <c r="E83" s="607" t="s">
        <v>729</v>
      </c>
      <c r="F83" s="1343" t="s">
        <v>5</v>
      </c>
      <c r="G83" s="1253"/>
      <c r="H83" s="1253"/>
      <c r="I83" s="1344"/>
    </row>
    <row r="84" spans="1:9" ht="12.75" customHeight="1">
      <c r="A84" s="511" t="s">
        <v>690</v>
      </c>
      <c r="B84" s="345" t="s">
        <v>396</v>
      </c>
      <c r="C84" s="345">
        <v>2</v>
      </c>
      <c r="D84" s="590">
        <f t="shared" ref="D84:D85" si="12">C3</f>
        <v>2800</v>
      </c>
      <c r="E84" s="590">
        <f>D84*C84</f>
        <v>5600</v>
      </c>
      <c r="F84" s="1345"/>
      <c r="G84" s="1236"/>
      <c r="H84" s="1236"/>
      <c r="I84" s="1237"/>
    </row>
    <row r="85" spans="1:9" ht="12.75" customHeight="1">
      <c r="A85" s="115" t="s">
        <v>692</v>
      </c>
      <c r="B85" s="345" t="s">
        <v>15</v>
      </c>
      <c r="C85" s="345">
        <v>1</v>
      </c>
      <c r="D85" s="590">
        <f t="shared" si="12"/>
        <v>180</v>
      </c>
      <c r="E85" s="590">
        <f>D85*C85</f>
        <v>180</v>
      </c>
      <c r="F85" s="1238"/>
      <c r="G85" s="1239"/>
      <c r="H85" s="1239"/>
      <c r="I85" s="1240"/>
    </row>
    <row r="86" spans="1:9" ht="12.75" customHeight="1">
      <c r="A86" s="115" t="s">
        <v>734</v>
      </c>
      <c r="B86" s="345" t="s">
        <v>396</v>
      </c>
      <c r="C86" s="345">
        <v>6</v>
      </c>
      <c r="D86" s="590">
        <f>C6</f>
        <v>250</v>
      </c>
      <c r="E86" s="590">
        <f>D86*C86</f>
        <v>1500</v>
      </c>
      <c r="F86" s="1238"/>
      <c r="G86" s="1239"/>
      <c r="H86" s="1239"/>
      <c r="I86" s="1240"/>
    </row>
    <row r="87" spans="1:9" ht="12.75" customHeight="1">
      <c r="A87" s="511" t="s">
        <v>702</v>
      </c>
      <c r="B87" s="345" t="s">
        <v>396</v>
      </c>
      <c r="C87" s="345">
        <v>4</v>
      </c>
      <c r="D87" s="590">
        <f t="shared" ref="D87:D88" si="13">C9</f>
        <v>700</v>
      </c>
      <c r="E87" s="590">
        <f>D87*C87</f>
        <v>2800</v>
      </c>
      <c r="F87" s="1238"/>
      <c r="G87" s="1239"/>
      <c r="H87" s="1239"/>
      <c r="I87" s="1240"/>
    </row>
    <row r="88" spans="1:9" ht="12.75" customHeight="1">
      <c r="A88" s="115" t="s">
        <v>704</v>
      </c>
      <c r="B88" s="345" t="s">
        <v>15</v>
      </c>
      <c r="C88" s="345">
        <v>8</v>
      </c>
      <c r="D88" s="590">
        <f t="shared" si="13"/>
        <v>35</v>
      </c>
      <c r="E88" s="590">
        <f>D88*C88</f>
        <v>280</v>
      </c>
      <c r="F88" s="1238"/>
      <c r="G88" s="1239"/>
      <c r="H88" s="1239"/>
      <c r="I88" s="1240"/>
    </row>
    <row r="89" spans="1:9" ht="12.75" customHeight="1">
      <c r="A89" s="115" t="s">
        <v>713</v>
      </c>
      <c r="B89" s="345" t="s">
        <v>396</v>
      </c>
      <c r="C89" s="345">
        <v>22</v>
      </c>
      <c r="D89" s="590">
        <f t="shared" ref="D89:D90" si="14">C15</f>
        <v>270</v>
      </c>
      <c r="E89" s="590">
        <f>D89*C89</f>
        <v>5940</v>
      </c>
      <c r="F89" s="1238"/>
      <c r="G89" s="1239"/>
      <c r="H89" s="1239"/>
      <c r="I89" s="1240"/>
    </row>
    <row r="90" spans="1:9" ht="12.75" customHeight="1">
      <c r="A90" s="115" t="s">
        <v>715</v>
      </c>
      <c r="B90" s="345" t="s">
        <v>15</v>
      </c>
      <c r="C90" s="345">
        <v>11</v>
      </c>
      <c r="D90" s="590">
        <f t="shared" si="14"/>
        <v>33</v>
      </c>
      <c r="E90" s="590">
        <f>D90*C90</f>
        <v>363</v>
      </c>
      <c r="F90" s="1238"/>
      <c r="G90" s="1239"/>
      <c r="H90" s="1239"/>
      <c r="I90" s="1240"/>
    </row>
    <row r="91" spans="1:9" ht="12.75" customHeight="1">
      <c r="A91" s="115" t="s">
        <v>472</v>
      </c>
      <c r="B91" s="345" t="s">
        <v>15</v>
      </c>
      <c r="C91" s="345">
        <v>0</v>
      </c>
      <c r="D91" s="590">
        <f>C24</f>
        <v>0</v>
      </c>
      <c r="E91" s="590">
        <f>D91*C91</f>
        <v>0</v>
      </c>
      <c r="F91" s="1238"/>
      <c r="G91" s="1239"/>
      <c r="H91" s="1239"/>
      <c r="I91" s="1240"/>
    </row>
    <row r="92" spans="1:9" ht="12.75" customHeight="1">
      <c r="A92" s="606" t="s">
        <v>730</v>
      </c>
      <c r="B92" s="607"/>
      <c r="C92" s="607"/>
      <c r="D92" s="609"/>
      <c r="E92" s="609">
        <f>SUM(E84:E91)</f>
        <v>16663</v>
      </c>
      <c r="F92" s="1238"/>
      <c r="G92" s="1239"/>
      <c r="H92" s="1239"/>
      <c r="I92" s="1240"/>
    </row>
    <row r="93" spans="1:9" ht="12.75" customHeight="1">
      <c r="A93" s="606" t="s">
        <v>731</v>
      </c>
      <c r="B93" s="607"/>
      <c r="C93" s="607"/>
      <c r="D93" s="609"/>
      <c r="E93" s="609">
        <f t="shared" ref="E93:E94" si="15">E92/2</f>
        <v>8331.5</v>
      </c>
      <c r="F93" s="1238"/>
      <c r="G93" s="1239"/>
      <c r="H93" s="1239"/>
      <c r="I93" s="1240"/>
    </row>
    <row r="94" spans="1:9" ht="12.75" customHeight="1">
      <c r="A94" s="606" t="s">
        <v>732</v>
      </c>
      <c r="B94" s="607"/>
      <c r="C94" s="607"/>
      <c r="D94" s="609"/>
      <c r="E94" s="609">
        <f t="shared" si="15"/>
        <v>4165.75</v>
      </c>
      <c r="F94" s="1241"/>
      <c r="G94" s="1242"/>
      <c r="H94" s="1242"/>
      <c r="I94" s="1243"/>
    </row>
    <row r="95" spans="1:9" ht="12.75" customHeight="1">
      <c r="A95" s="1346"/>
      <c r="B95" s="1236"/>
      <c r="C95" s="1236"/>
      <c r="D95" s="1236"/>
      <c r="E95" s="1236"/>
      <c r="F95" s="1236"/>
      <c r="G95" s="1236"/>
      <c r="H95" s="1236"/>
      <c r="I95" s="1236"/>
    </row>
    <row r="96" spans="1:9" ht="12.75" customHeight="1">
      <c r="A96" s="1340" t="s">
        <v>738</v>
      </c>
      <c r="B96" s="1341"/>
      <c r="C96" s="1341"/>
      <c r="D96" s="1341"/>
      <c r="E96" s="1341"/>
      <c r="F96" s="1341"/>
      <c r="G96" s="1341"/>
      <c r="H96" s="1341"/>
      <c r="I96" s="1342"/>
    </row>
    <row r="97" spans="1:9" ht="12.75" customHeight="1">
      <c r="A97" s="606" t="s">
        <v>687</v>
      </c>
      <c r="B97" s="607" t="s">
        <v>401</v>
      </c>
      <c r="C97" s="607" t="s">
        <v>439</v>
      </c>
      <c r="D97" s="607" t="s">
        <v>688</v>
      </c>
      <c r="E97" s="607" t="s">
        <v>729</v>
      </c>
      <c r="F97" s="1343" t="s">
        <v>5</v>
      </c>
      <c r="G97" s="1253"/>
      <c r="H97" s="1253"/>
      <c r="I97" s="1344"/>
    </row>
    <row r="98" spans="1:9" ht="12.75" customHeight="1">
      <c r="A98" s="511" t="s">
        <v>690</v>
      </c>
      <c r="B98" s="345" t="s">
        <v>396</v>
      </c>
      <c r="C98" s="345">
        <v>1</v>
      </c>
      <c r="D98" s="590">
        <f t="shared" ref="D98:D99" si="16">C3</f>
        <v>2800</v>
      </c>
      <c r="E98" s="590">
        <f>D98*C98</f>
        <v>2800</v>
      </c>
      <c r="F98" s="1345"/>
      <c r="G98" s="1236"/>
      <c r="H98" s="1236"/>
      <c r="I98" s="1237"/>
    </row>
    <row r="99" spans="1:9" ht="12.75" customHeight="1">
      <c r="A99" s="115" t="s">
        <v>692</v>
      </c>
      <c r="B99" s="345" t="s">
        <v>15</v>
      </c>
      <c r="C99" s="345">
        <v>1</v>
      </c>
      <c r="D99" s="590">
        <f t="shared" si="16"/>
        <v>180</v>
      </c>
      <c r="E99" s="590">
        <f>D99*C99</f>
        <v>180</v>
      </c>
      <c r="F99" s="1238"/>
      <c r="G99" s="1239"/>
      <c r="H99" s="1239"/>
      <c r="I99" s="1240"/>
    </row>
    <row r="100" spans="1:9" ht="12.75" customHeight="1">
      <c r="A100" s="115" t="s">
        <v>734</v>
      </c>
      <c r="B100" s="345" t="s">
        <v>396</v>
      </c>
      <c r="C100" s="345">
        <v>3</v>
      </c>
      <c r="D100" s="590">
        <f>C6</f>
        <v>250</v>
      </c>
      <c r="E100" s="590">
        <f>D100*C100</f>
        <v>750</v>
      </c>
      <c r="F100" s="1238"/>
      <c r="G100" s="1239"/>
      <c r="H100" s="1239"/>
      <c r="I100" s="1240"/>
    </row>
    <row r="101" spans="1:9" ht="12.75" customHeight="1">
      <c r="A101" s="511" t="s">
        <v>702</v>
      </c>
      <c r="B101" s="345" t="s">
        <v>396</v>
      </c>
      <c r="C101" s="345">
        <v>4</v>
      </c>
      <c r="D101" s="590">
        <f t="shared" ref="D101:D102" si="17">C9</f>
        <v>700</v>
      </c>
      <c r="E101" s="590">
        <f>D101*C101</f>
        <v>2800</v>
      </c>
      <c r="F101" s="1238"/>
      <c r="G101" s="1239"/>
      <c r="H101" s="1239"/>
      <c r="I101" s="1240"/>
    </row>
    <row r="102" spans="1:9" ht="12.75" customHeight="1">
      <c r="A102" s="115" t="s">
        <v>704</v>
      </c>
      <c r="B102" s="345" t="s">
        <v>15</v>
      </c>
      <c r="C102" s="345">
        <v>8</v>
      </c>
      <c r="D102" s="590">
        <f t="shared" si="17"/>
        <v>35</v>
      </c>
      <c r="E102" s="590">
        <f>D102*C102</f>
        <v>280</v>
      </c>
      <c r="F102" s="1238"/>
      <c r="G102" s="1239"/>
      <c r="H102" s="1239"/>
      <c r="I102" s="1240"/>
    </row>
    <row r="103" spans="1:9" ht="12.75" customHeight="1">
      <c r="A103" s="115" t="s">
        <v>708</v>
      </c>
      <c r="B103" s="345" t="s">
        <v>396</v>
      </c>
      <c r="C103" s="345">
        <v>20</v>
      </c>
      <c r="D103" s="590">
        <f t="shared" ref="D103:D104" si="18">C12</f>
        <v>200</v>
      </c>
      <c r="E103" s="590">
        <f>D103*C103</f>
        <v>4000</v>
      </c>
      <c r="F103" s="1238"/>
      <c r="G103" s="1239"/>
      <c r="H103" s="1239"/>
      <c r="I103" s="1240"/>
    </row>
    <row r="104" spans="1:9" ht="12.75" customHeight="1">
      <c r="A104" s="115" t="s">
        <v>710</v>
      </c>
      <c r="B104" s="345" t="s">
        <v>15</v>
      </c>
      <c r="C104" s="345">
        <v>15</v>
      </c>
      <c r="D104" s="590">
        <f t="shared" si="18"/>
        <v>22</v>
      </c>
      <c r="E104" s="590">
        <f>D104*C104</f>
        <v>330</v>
      </c>
      <c r="F104" s="1238"/>
      <c r="G104" s="1239"/>
      <c r="H104" s="1239"/>
      <c r="I104" s="1240"/>
    </row>
    <row r="105" spans="1:9" ht="12.75" customHeight="1">
      <c r="A105" s="115" t="s">
        <v>472</v>
      </c>
      <c r="B105" s="345" t="s">
        <v>15</v>
      </c>
      <c r="C105" s="345">
        <v>0</v>
      </c>
      <c r="D105" s="590">
        <f>C24</f>
        <v>0</v>
      </c>
      <c r="E105" s="590">
        <f>D105*C105</f>
        <v>0</v>
      </c>
      <c r="F105" s="1238"/>
      <c r="G105" s="1239"/>
      <c r="H105" s="1239"/>
      <c r="I105" s="1240"/>
    </row>
    <row r="106" spans="1:9" ht="12.75" customHeight="1">
      <c r="A106" s="511" t="s">
        <v>739</v>
      </c>
      <c r="B106" s="345" t="s">
        <v>396</v>
      </c>
      <c r="C106" s="345">
        <v>1</v>
      </c>
      <c r="D106" s="590">
        <f>Декинг!H195</f>
        <v>200</v>
      </c>
      <c r="E106" s="590">
        <f>D106*C106</f>
        <v>200</v>
      </c>
      <c r="F106" s="1238"/>
      <c r="G106" s="1239"/>
      <c r="H106" s="1239"/>
      <c r="I106" s="1240"/>
    </row>
    <row r="107" spans="1:9" ht="12.75" customHeight="1">
      <c r="A107" s="606" t="s">
        <v>730</v>
      </c>
      <c r="B107" s="607"/>
      <c r="C107" s="607"/>
      <c r="D107" s="609"/>
      <c r="E107" s="609">
        <f>SUM(E98:E106)</f>
        <v>11340</v>
      </c>
      <c r="F107" s="1238"/>
      <c r="G107" s="1239"/>
      <c r="H107" s="1239"/>
      <c r="I107" s="1240"/>
    </row>
    <row r="108" spans="1:9" ht="12.75" customHeight="1">
      <c r="A108" s="606" t="s">
        <v>731</v>
      </c>
      <c r="B108" s="607"/>
      <c r="C108" s="607"/>
      <c r="D108" s="609"/>
      <c r="E108" s="609">
        <f>E107/2</f>
        <v>5670</v>
      </c>
      <c r="F108" s="1238"/>
      <c r="G108" s="1239"/>
      <c r="H108" s="1239"/>
      <c r="I108" s="1240"/>
    </row>
    <row r="109" spans="1:9" ht="12.75" customHeight="1">
      <c r="A109" s="606" t="s">
        <v>732</v>
      </c>
      <c r="B109" s="607"/>
      <c r="C109" s="607"/>
      <c r="D109" s="609"/>
      <c r="E109" s="609">
        <f>E108/1.3</f>
        <v>4361.538461538461</v>
      </c>
      <c r="F109" s="1241"/>
      <c r="G109" s="1242"/>
      <c r="H109" s="1242"/>
      <c r="I109" s="1243"/>
    </row>
    <row r="110" spans="1:9" ht="12.75" customHeight="1">
      <c r="A110" s="1346"/>
      <c r="B110" s="1236"/>
      <c r="C110" s="1236"/>
      <c r="D110" s="1236"/>
      <c r="E110" s="1236"/>
      <c r="F110" s="1236"/>
      <c r="G110" s="1236"/>
      <c r="H110" s="1236"/>
      <c r="I110" s="1236"/>
    </row>
    <row r="111" spans="1:9" ht="12.75" customHeight="1">
      <c r="A111" s="1340" t="s">
        <v>740</v>
      </c>
      <c r="B111" s="1341"/>
      <c r="C111" s="1341"/>
      <c r="D111" s="1341"/>
      <c r="E111" s="1341"/>
      <c r="F111" s="1341"/>
      <c r="G111" s="1341"/>
      <c r="H111" s="1341"/>
      <c r="I111" s="1342"/>
    </row>
    <row r="112" spans="1:9" ht="12.75" customHeight="1">
      <c r="A112" s="606" t="s">
        <v>687</v>
      </c>
      <c r="B112" s="607" t="s">
        <v>401</v>
      </c>
      <c r="C112" s="607" t="s">
        <v>439</v>
      </c>
      <c r="D112" s="607" t="s">
        <v>688</v>
      </c>
      <c r="E112" s="607" t="s">
        <v>729</v>
      </c>
      <c r="F112" s="1343" t="s">
        <v>5</v>
      </c>
      <c r="G112" s="1253"/>
      <c r="H112" s="1253"/>
      <c r="I112" s="1344"/>
    </row>
    <row r="113" spans="1:9" ht="12.75" customHeight="1">
      <c r="A113" s="511" t="s">
        <v>690</v>
      </c>
      <c r="B113" s="345" t="s">
        <v>396</v>
      </c>
      <c r="C113" s="345">
        <v>2</v>
      </c>
      <c r="D113" s="590">
        <f t="shared" ref="D113:D114" si="19">C3</f>
        <v>2800</v>
      </c>
      <c r="E113" s="590">
        <f>D113*C113</f>
        <v>5600</v>
      </c>
      <c r="F113" s="1345"/>
      <c r="G113" s="1236"/>
      <c r="H113" s="1236"/>
      <c r="I113" s="1237"/>
    </row>
    <row r="114" spans="1:9" ht="12.75" customHeight="1">
      <c r="A114" s="115" t="s">
        <v>692</v>
      </c>
      <c r="B114" s="345" t="s">
        <v>15</v>
      </c>
      <c r="C114" s="345">
        <v>1</v>
      </c>
      <c r="D114" s="590">
        <f t="shared" si="19"/>
        <v>180</v>
      </c>
      <c r="E114" s="590">
        <f>D114*C114</f>
        <v>180</v>
      </c>
      <c r="F114" s="1238"/>
      <c r="G114" s="1239"/>
      <c r="H114" s="1239"/>
      <c r="I114" s="1240"/>
    </row>
    <row r="115" spans="1:9" ht="12.75" customHeight="1">
      <c r="A115" s="115" t="s">
        <v>734</v>
      </c>
      <c r="B115" s="345" t="s">
        <v>396</v>
      </c>
      <c r="C115" s="345">
        <v>2</v>
      </c>
      <c r="D115" s="590">
        <f t="shared" ref="D115:D119" si="20">C6</f>
        <v>250</v>
      </c>
      <c r="E115" s="590">
        <f>D115*C115</f>
        <v>500</v>
      </c>
      <c r="F115" s="1238"/>
      <c r="G115" s="1239"/>
      <c r="H115" s="1239"/>
      <c r="I115" s="1240"/>
    </row>
    <row r="116" spans="1:9" ht="12.75" customHeight="1">
      <c r="A116" s="511" t="s">
        <v>698</v>
      </c>
      <c r="B116" s="345" t="s">
        <v>396</v>
      </c>
      <c r="C116" s="345">
        <v>4</v>
      </c>
      <c r="D116" s="590">
        <f t="shared" si="20"/>
        <v>600</v>
      </c>
      <c r="E116" s="590">
        <f>D116*C116</f>
        <v>2400</v>
      </c>
      <c r="F116" s="1238"/>
      <c r="G116" s="1239"/>
      <c r="H116" s="1239"/>
      <c r="I116" s="1240"/>
    </row>
    <row r="117" spans="1:9" ht="12.75" customHeight="1">
      <c r="A117" s="511" t="s">
        <v>700</v>
      </c>
      <c r="B117" s="345" t="s">
        <v>396</v>
      </c>
      <c r="C117" s="345">
        <v>4</v>
      </c>
      <c r="D117" s="590">
        <f t="shared" si="20"/>
        <v>330</v>
      </c>
      <c r="E117" s="590">
        <f>D117*C117</f>
        <v>1320</v>
      </c>
      <c r="F117" s="1238"/>
      <c r="G117" s="1239"/>
      <c r="H117" s="1239"/>
      <c r="I117" s="1240"/>
    </row>
    <row r="118" spans="1:9" ht="12.75" customHeight="1">
      <c r="A118" s="511" t="s">
        <v>702</v>
      </c>
      <c r="B118" s="345" t="s">
        <v>396</v>
      </c>
      <c r="C118" s="345">
        <v>6</v>
      </c>
      <c r="D118" s="590">
        <f t="shared" si="20"/>
        <v>700</v>
      </c>
      <c r="E118" s="590">
        <f>D118*C118</f>
        <v>4200</v>
      </c>
      <c r="F118" s="1238"/>
      <c r="G118" s="1239"/>
      <c r="H118" s="1239"/>
      <c r="I118" s="1240"/>
    </row>
    <row r="119" spans="1:9" ht="12.75" customHeight="1">
      <c r="A119" s="115" t="s">
        <v>704</v>
      </c>
      <c r="B119" s="345" t="s">
        <v>15</v>
      </c>
      <c r="C119" s="345">
        <v>20</v>
      </c>
      <c r="D119" s="590">
        <f t="shared" si="20"/>
        <v>35</v>
      </c>
      <c r="E119" s="590">
        <f>D119*C119</f>
        <v>700</v>
      </c>
      <c r="F119" s="1238"/>
      <c r="G119" s="1239"/>
      <c r="H119" s="1239"/>
      <c r="I119" s="1240"/>
    </row>
    <row r="120" spans="1:9" ht="12.75" customHeight="1">
      <c r="A120" s="115" t="s">
        <v>719</v>
      </c>
      <c r="B120" s="345" t="s">
        <v>396</v>
      </c>
      <c r="C120" s="345">
        <v>56</v>
      </c>
      <c r="D120" s="590">
        <f>C19</f>
        <v>276</v>
      </c>
      <c r="E120" s="590">
        <f>D120*C120</f>
        <v>15456</v>
      </c>
      <c r="F120" s="1238"/>
      <c r="G120" s="1239"/>
      <c r="H120" s="1239"/>
      <c r="I120" s="1240"/>
    </row>
    <row r="121" spans="1:9" ht="12.75" customHeight="1">
      <c r="A121" s="115" t="s">
        <v>472</v>
      </c>
      <c r="B121" s="345" t="s">
        <v>15</v>
      </c>
      <c r="C121" s="345"/>
      <c r="D121" s="590">
        <f>C24</f>
        <v>0</v>
      </c>
      <c r="E121" s="590">
        <f>D121*C121</f>
        <v>0</v>
      </c>
      <c r="F121" s="1238"/>
      <c r="G121" s="1239"/>
      <c r="H121" s="1239"/>
      <c r="I121" s="1240"/>
    </row>
    <row r="122" spans="1:9" ht="12.75" customHeight="1">
      <c r="A122" s="606" t="s">
        <v>730</v>
      </c>
      <c r="B122" s="607"/>
      <c r="C122" s="607"/>
      <c r="D122" s="609"/>
      <c r="E122" s="609">
        <f>SUM(E113:E121)</f>
        <v>30356</v>
      </c>
      <c r="F122" s="1238"/>
      <c r="G122" s="1239"/>
      <c r="H122" s="1239"/>
      <c r="I122" s="1240"/>
    </row>
    <row r="123" spans="1:9" ht="12.75" customHeight="1">
      <c r="A123" s="606" t="s">
        <v>731</v>
      </c>
      <c r="B123" s="607"/>
      <c r="C123" s="607"/>
      <c r="D123" s="609"/>
      <c r="E123" s="609">
        <f t="shared" ref="E123:E124" si="21">E122/2</f>
        <v>15178</v>
      </c>
      <c r="F123" s="1238"/>
      <c r="G123" s="1239"/>
      <c r="H123" s="1239"/>
      <c r="I123" s="1240"/>
    </row>
    <row r="124" spans="1:9" ht="12.75" customHeight="1">
      <c r="A124" s="606" t="s">
        <v>732</v>
      </c>
      <c r="B124" s="607"/>
      <c r="C124" s="607"/>
      <c r="D124" s="609"/>
      <c r="E124" s="609">
        <f t="shared" si="21"/>
        <v>7589</v>
      </c>
      <c r="F124" s="1241"/>
      <c r="G124" s="1242"/>
      <c r="H124" s="1242"/>
      <c r="I124" s="1243"/>
    </row>
    <row r="125" spans="1:9" ht="12.75" customHeight="1">
      <c r="A125" s="1347"/>
      <c r="B125" s="1236"/>
      <c r="C125" s="1236"/>
      <c r="D125" s="1236"/>
      <c r="E125" s="1236"/>
      <c r="F125" s="1236"/>
      <c r="G125" s="1236"/>
      <c r="H125" s="1236"/>
      <c r="I125" s="1236"/>
    </row>
    <row r="126" spans="1:9" ht="12.75" customHeight="1">
      <c r="A126" s="1340" t="s">
        <v>741</v>
      </c>
      <c r="B126" s="1341"/>
      <c r="C126" s="1341"/>
      <c r="D126" s="1341"/>
      <c r="E126" s="1341"/>
      <c r="F126" s="1341"/>
      <c r="G126" s="1341"/>
      <c r="H126" s="1341"/>
      <c r="I126" s="1342"/>
    </row>
    <row r="127" spans="1:9" ht="12.75" customHeight="1">
      <c r="A127" s="606" t="s">
        <v>687</v>
      </c>
      <c r="B127" s="607" t="s">
        <v>401</v>
      </c>
      <c r="C127" s="607" t="s">
        <v>439</v>
      </c>
      <c r="D127" s="607" t="s">
        <v>688</v>
      </c>
      <c r="E127" s="607" t="s">
        <v>729</v>
      </c>
      <c r="F127" s="1343" t="s">
        <v>5</v>
      </c>
      <c r="G127" s="1253"/>
      <c r="H127" s="1253"/>
      <c r="I127" s="1344"/>
    </row>
    <row r="128" spans="1:9" ht="12.75" customHeight="1">
      <c r="A128" s="511" t="s">
        <v>690</v>
      </c>
      <c r="B128" s="345" t="s">
        <v>396</v>
      </c>
      <c r="C128" s="345">
        <v>1</v>
      </c>
      <c r="D128" s="590">
        <f t="shared" ref="D128:D135" si="22">C3</f>
        <v>2800</v>
      </c>
      <c r="E128" s="590">
        <f>D128*C128</f>
        <v>2800</v>
      </c>
      <c r="F128" s="1345"/>
      <c r="G128" s="1236"/>
      <c r="H128" s="1236"/>
      <c r="I128" s="1237"/>
    </row>
    <row r="129" spans="1:9" ht="12.75" customHeight="1">
      <c r="A129" s="115" t="s">
        <v>692</v>
      </c>
      <c r="B129" s="345" t="s">
        <v>15</v>
      </c>
      <c r="C129" s="345">
        <v>1</v>
      </c>
      <c r="D129" s="590">
        <f t="shared" si="22"/>
        <v>180</v>
      </c>
      <c r="E129" s="590">
        <f>D129*C129</f>
        <v>180</v>
      </c>
      <c r="F129" s="1238"/>
      <c r="G129" s="1239"/>
      <c r="H129" s="1239"/>
      <c r="I129" s="1240"/>
    </row>
    <row r="130" spans="1:9" ht="12.75" customHeight="1">
      <c r="A130" s="115" t="s">
        <v>694</v>
      </c>
      <c r="B130" s="345" t="s">
        <v>15</v>
      </c>
      <c r="C130" s="590">
        <v>0</v>
      </c>
      <c r="D130" s="590">
        <f t="shared" si="22"/>
        <v>245</v>
      </c>
      <c r="E130" s="590">
        <f>D130*C130</f>
        <v>0</v>
      </c>
      <c r="F130" s="1238"/>
      <c r="G130" s="1239"/>
      <c r="H130" s="1239"/>
      <c r="I130" s="1240"/>
    </row>
    <row r="131" spans="1:9" ht="12.75" customHeight="1">
      <c r="A131" s="115" t="s">
        <v>734</v>
      </c>
      <c r="B131" s="345" t="s">
        <v>396</v>
      </c>
      <c r="C131" s="345">
        <v>3</v>
      </c>
      <c r="D131" s="590">
        <f t="shared" si="22"/>
        <v>250</v>
      </c>
      <c r="E131" s="590">
        <f>D131*C131</f>
        <v>750</v>
      </c>
      <c r="F131" s="1238"/>
      <c r="G131" s="1239"/>
      <c r="H131" s="1239"/>
      <c r="I131" s="1240"/>
    </row>
    <row r="132" spans="1:9" ht="12.75" customHeight="1">
      <c r="A132" s="511" t="s">
        <v>698</v>
      </c>
      <c r="B132" s="345" t="s">
        <v>396</v>
      </c>
      <c r="C132" s="345">
        <v>0</v>
      </c>
      <c r="D132" s="590">
        <f t="shared" si="22"/>
        <v>600</v>
      </c>
      <c r="E132" s="590">
        <f>D132*C132</f>
        <v>0</v>
      </c>
      <c r="F132" s="1238"/>
      <c r="G132" s="1239"/>
      <c r="H132" s="1239"/>
      <c r="I132" s="1240"/>
    </row>
    <row r="133" spans="1:9" ht="12.75" customHeight="1">
      <c r="A133" s="511" t="s">
        <v>700</v>
      </c>
      <c r="B133" s="345" t="s">
        <v>396</v>
      </c>
      <c r="C133" s="345">
        <v>0</v>
      </c>
      <c r="D133" s="590">
        <f t="shared" si="22"/>
        <v>330</v>
      </c>
      <c r="E133" s="590">
        <f>D133*C133</f>
        <v>0</v>
      </c>
      <c r="F133" s="1238"/>
      <c r="G133" s="1239"/>
      <c r="H133" s="1239"/>
      <c r="I133" s="1240"/>
    </row>
    <row r="134" spans="1:9" ht="12.75" customHeight="1">
      <c r="A134" s="511" t="s">
        <v>702</v>
      </c>
      <c r="B134" s="345" t="s">
        <v>396</v>
      </c>
      <c r="C134" s="345">
        <v>0</v>
      </c>
      <c r="D134" s="590">
        <f t="shared" si="22"/>
        <v>700</v>
      </c>
      <c r="E134" s="590">
        <f>D134*C134</f>
        <v>0</v>
      </c>
      <c r="F134" s="1238"/>
      <c r="G134" s="1239"/>
      <c r="H134" s="1239"/>
      <c r="I134" s="1240"/>
    </row>
    <row r="135" spans="1:9" ht="12.75" customHeight="1">
      <c r="A135" s="115" t="s">
        <v>704</v>
      </c>
      <c r="B135" s="345" t="s">
        <v>15</v>
      </c>
      <c r="C135" s="345">
        <v>16</v>
      </c>
      <c r="D135" s="590">
        <f t="shared" si="22"/>
        <v>35</v>
      </c>
      <c r="E135" s="590">
        <f>D135*C135</f>
        <v>560</v>
      </c>
      <c r="F135" s="1238"/>
      <c r="G135" s="1239"/>
      <c r="H135" s="1239"/>
      <c r="I135" s="1240"/>
    </row>
    <row r="136" spans="1:9" ht="12.75" customHeight="1">
      <c r="A136" s="115" t="s">
        <v>472</v>
      </c>
      <c r="B136" s="345" t="s">
        <v>15</v>
      </c>
      <c r="C136" s="345"/>
      <c r="D136" s="590">
        <f t="shared" ref="D136:D137" si="23">C24</f>
        <v>0</v>
      </c>
      <c r="E136" s="590">
        <f>D136*C136</f>
        <v>0</v>
      </c>
      <c r="F136" s="1238"/>
      <c r="G136" s="1239"/>
      <c r="H136" s="1239"/>
      <c r="I136" s="1240"/>
    </row>
    <row r="137" spans="1:9" ht="12.75" customHeight="1">
      <c r="A137" s="115" t="s">
        <v>742</v>
      </c>
      <c r="B137" s="345" t="s">
        <v>396</v>
      </c>
      <c r="C137" s="345">
        <v>6</v>
      </c>
      <c r="D137" s="590">
        <f t="shared" si="23"/>
        <v>372.88135593220335</v>
      </c>
      <c r="E137" s="590">
        <f>D137*C137</f>
        <v>2237.28813559322</v>
      </c>
      <c r="F137" s="1238"/>
      <c r="G137" s="1239"/>
      <c r="H137" s="1239"/>
      <c r="I137" s="1240"/>
    </row>
    <row r="138" spans="1:9" ht="12.75" customHeight="1">
      <c r="A138" s="606" t="s">
        <v>730</v>
      </c>
      <c r="B138" s="345"/>
      <c r="C138" s="345"/>
      <c r="D138" s="609"/>
      <c r="E138" s="609">
        <f>SUM(E128:E137)</f>
        <v>6527.2881355932204</v>
      </c>
      <c r="F138" s="1238"/>
      <c r="G138" s="1239"/>
      <c r="H138" s="1239"/>
      <c r="I138" s="1240"/>
    </row>
    <row r="139" spans="1:9" ht="12.75" customHeight="1">
      <c r="A139" s="606" t="s">
        <v>731</v>
      </c>
      <c r="B139" s="607"/>
      <c r="C139" s="607"/>
      <c r="D139" s="609"/>
      <c r="E139" s="609">
        <f>SUM(E128:E137)/1.5</f>
        <v>4351.5254237288136</v>
      </c>
      <c r="F139" s="1238"/>
      <c r="G139" s="1239"/>
      <c r="H139" s="1239"/>
      <c r="I139" s="1240"/>
    </row>
    <row r="140" spans="1:9" ht="12.75" customHeight="1">
      <c r="A140" s="606" t="s">
        <v>732</v>
      </c>
      <c r="B140" s="607"/>
      <c r="C140" s="607"/>
      <c r="D140" s="609"/>
      <c r="E140" s="609">
        <f>E139</f>
        <v>4351.5254237288136</v>
      </c>
      <c r="F140" s="1241"/>
      <c r="G140" s="1242"/>
      <c r="H140" s="1242"/>
      <c r="I140" s="1243"/>
    </row>
    <row r="141" spans="1:9" ht="12.75" customHeight="1">
      <c r="A141" s="1347"/>
      <c r="B141" s="1236"/>
      <c r="C141" s="1236"/>
      <c r="D141" s="1236"/>
      <c r="E141" s="1236"/>
      <c r="F141" s="1236"/>
      <c r="G141" s="1236"/>
      <c r="H141" s="1236"/>
      <c r="I141" s="1236"/>
    </row>
    <row r="142" spans="1:9" ht="12.75" customHeight="1">
      <c r="A142" s="1340" t="s">
        <v>743</v>
      </c>
      <c r="B142" s="1341"/>
      <c r="C142" s="1341"/>
      <c r="D142" s="1341"/>
      <c r="E142" s="1341"/>
      <c r="F142" s="1341"/>
      <c r="G142" s="1341"/>
      <c r="H142" s="1341"/>
      <c r="I142" s="1342"/>
    </row>
    <row r="143" spans="1:9" ht="12.75" customHeight="1">
      <c r="A143" s="606" t="s">
        <v>687</v>
      </c>
      <c r="B143" s="607" t="s">
        <v>401</v>
      </c>
      <c r="C143" s="607" t="s">
        <v>439</v>
      </c>
      <c r="D143" s="607" t="s">
        <v>688</v>
      </c>
      <c r="E143" s="607" t="s">
        <v>729</v>
      </c>
      <c r="F143" s="1343" t="s">
        <v>5</v>
      </c>
      <c r="G143" s="1253"/>
      <c r="H143" s="1253"/>
      <c r="I143" s="1344"/>
    </row>
    <row r="144" spans="1:9" ht="12.75" customHeight="1">
      <c r="A144" s="511" t="s">
        <v>690</v>
      </c>
      <c r="B144" s="345" t="s">
        <v>396</v>
      </c>
      <c r="C144" s="345">
        <v>1</v>
      </c>
      <c r="D144" s="590">
        <f t="shared" ref="D144:D145" si="24">C3</f>
        <v>2800</v>
      </c>
      <c r="E144" s="590">
        <f>D144*C144</f>
        <v>2800</v>
      </c>
      <c r="F144" s="1345"/>
      <c r="G144" s="1236"/>
      <c r="H144" s="1236"/>
      <c r="I144" s="1237"/>
    </row>
    <row r="145" spans="1:9" ht="12.75" customHeight="1">
      <c r="A145" s="115" t="s">
        <v>692</v>
      </c>
      <c r="B145" s="345" t="s">
        <v>15</v>
      </c>
      <c r="C145" s="345">
        <v>1</v>
      </c>
      <c r="D145" s="590">
        <f t="shared" si="24"/>
        <v>180</v>
      </c>
      <c r="E145" s="590">
        <f>D145*C145</f>
        <v>180</v>
      </c>
      <c r="F145" s="1238"/>
      <c r="G145" s="1239"/>
      <c r="H145" s="1239"/>
      <c r="I145" s="1240"/>
    </row>
    <row r="146" spans="1:9" ht="12.75" customHeight="1">
      <c r="A146" s="115" t="s">
        <v>734</v>
      </c>
      <c r="B146" s="345" t="s">
        <v>396</v>
      </c>
      <c r="C146" s="345">
        <v>3</v>
      </c>
      <c r="D146" s="590">
        <f>C6</f>
        <v>250</v>
      </c>
      <c r="E146" s="590">
        <f>D146*C146</f>
        <v>750</v>
      </c>
      <c r="F146" s="1238"/>
      <c r="G146" s="1239"/>
      <c r="H146" s="1239"/>
      <c r="I146" s="1240"/>
    </row>
    <row r="147" spans="1:9" ht="12.75" customHeight="1">
      <c r="A147" s="511" t="s">
        <v>720</v>
      </c>
      <c r="B147" s="345" t="s">
        <v>396</v>
      </c>
      <c r="C147" s="345">
        <v>6</v>
      </c>
      <c r="D147" s="590">
        <f>C20</f>
        <v>750</v>
      </c>
      <c r="E147" s="590">
        <f>D147*C147</f>
        <v>4500</v>
      </c>
      <c r="F147" s="1238"/>
      <c r="G147" s="1239"/>
      <c r="H147" s="1239"/>
      <c r="I147" s="1240"/>
    </row>
    <row r="148" spans="1:9" ht="12.75" customHeight="1">
      <c r="A148" s="511" t="s">
        <v>724</v>
      </c>
      <c r="B148" s="345" t="s">
        <v>15</v>
      </c>
      <c r="C148" s="345">
        <v>6</v>
      </c>
      <c r="D148" s="590">
        <f>C23</f>
        <v>90</v>
      </c>
      <c r="E148" s="590">
        <f>D148*C148</f>
        <v>540</v>
      </c>
      <c r="F148" s="1238"/>
      <c r="G148" s="1239"/>
      <c r="H148" s="1239"/>
      <c r="I148" s="1240"/>
    </row>
    <row r="149" spans="1:9" ht="12.75" customHeight="1">
      <c r="A149" s="606" t="s">
        <v>730</v>
      </c>
      <c r="B149" s="607"/>
      <c r="C149" s="607"/>
      <c r="D149" s="345"/>
      <c r="E149" s="609">
        <f>SUM(E144:E148)</f>
        <v>8770</v>
      </c>
      <c r="F149" s="1238"/>
      <c r="G149" s="1239"/>
      <c r="H149" s="1239"/>
      <c r="I149" s="1240"/>
    </row>
    <row r="150" spans="1:9" ht="12.75" customHeight="1">
      <c r="A150" s="606" t="s">
        <v>731</v>
      </c>
      <c r="B150" s="607"/>
      <c r="C150" s="607"/>
      <c r="D150" s="607"/>
      <c r="E150" s="609">
        <f>E149/1.5</f>
        <v>5846.666666666667</v>
      </c>
      <c r="F150" s="1238"/>
      <c r="G150" s="1239"/>
      <c r="H150" s="1239"/>
      <c r="I150" s="1240"/>
    </row>
    <row r="151" spans="1:9" ht="12.75" customHeight="1">
      <c r="A151" s="606" t="s">
        <v>732</v>
      </c>
      <c r="B151" s="607"/>
      <c r="C151" s="607"/>
      <c r="D151" s="607"/>
      <c r="E151" s="609">
        <f>E150</f>
        <v>5846.666666666667</v>
      </c>
      <c r="F151" s="1241"/>
      <c r="G151" s="1242"/>
      <c r="H151" s="1242"/>
      <c r="I151" s="1243"/>
    </row>
    <row r="152" spans="1:9" ht="12.75" customHeight="1">
      <c r="A152" s="1348"/>
      <c r="B152" s="1253"/>
      <c r="C152" s="1253"/>
      <c r="D152" s="1253"/>
      <c r="E152" s="1253"/>
      <c r="F152" s="1253"/>
      <c r="G152" s="1253"/>
      <c r="H152" s="1253"/>
      <c r="I152" s="1253"/>
    </row>
    <row r="153" spans="1:9" ht="15" customHeight="1">
      <c r="A153" s="1349" t="s">
        <v>744</v>
      </c>
      <c r="B153" s="1267"/>
      <c r="C153" s="1267"/>
      <c r="D153" s="1267"/>
      <c r="E153" s="1267"/>
      <c r="F153" s="1267"/>
      <c r="G153" s="1267"/>
      <c r="H153" s="1267"/>
      <c r="I153" s="1268"/>
    </row>
    <row r="154" spans="1:9" ht="12.75" customHeight="1">
      <c r="A154" s="606" t="s">
        <v>687</v>
      </c>
      <c r="B154" s="607" t="s">
        <v>401</v>
      </c>
      <c r="C154" s="607" t="s">
        <v>439</v>
      </c>
      <c r="D154" s="607" t="s">
        <v>688</v>
      </c>
      <c r="E154" s="607" t="s">
        <v>729</v>
      </c>
      <c r="F154" s="1343" t="s">
        <v>5</v>
      </c>
      <c r="G154" s="1253"/>
      <c r="H154" s="1253"/>
      <c r="I154" s="1344"/>
    </row>
    <row r="155" spans="1:9" ht="12.75" customHeight="1">
      <c r="A155" s="511" t="s">
        <v>690</v>
      </c>
      <c r="B155" s="345" t="s">
        <v>396</v>
      </c>
      <c r="C155" s="345">
        <v>2</v>
      </c>
      <c r="D155" s="590">
        <f>C3</f>
        <v>2800</v>
      </c>
      <c r="E155" s="590">
        <f>D155*C155</f>
        <v>5600</v>
      </c>
      <c r="F155" s="1345"/>
      <c r="G155" s="1236"/>
      <c r="H155" s="1236"/>
      <c r="I155" s="1237"/>
    </row>
    <row r="156" spans="1:9" ht="12.75" customHeight="1">
      <c r="A156" s="115" t="s">
        <v>745</v>
      </c>
      <c r="B156" s="345" t="s">
        <v>396</v>
      </c>
      <c r="C156" s="345">
        <v>2</v>
      </c>
      <c r="D156" s="590">
        <f t="shared" ref="D156:D158" si="25">C6</f>
        <v>250</v>
      </c>
      <c r="E156" s="590">
        <f>D156*C156</f>
        <v>500</v>
      </c>
      <c r="F156" s="1238"/>
      <c r="G156" s="1239"/>
      <c r="H156" s="1239"/>
      <c r="I156" s="1240"/>
    </row>
    <row r="157" spans="1:9" ht="12.75" customHeight="1">
      <c r="A157" s="511" t="s">
        <v>746</v>
      </c>
      <c r="B157" s="345" t="s">
        <v>396</v>
      </c>
      <c r="C157" s="345">
        <v>4</v>
      </c>
      <c r="D157" s="590">
        <f t="shared" si="25"/>
        <v>600</v>
      </c>
      <c r="E157" s="590">
        <f>D157*C157</f>
        <v>2400</v>
      </c>
      <c r="F157" s="1238"/>
      <c r="G157" s="1239"/>
      <c r="H157" s="1239"/>
      <c r="I157" s="1240"/>
    </row>
    <row r="158" spans="1:9" ht="12.75" customHeight="1">
      <c r="A158" s="511" t="s">
        <v>700</v>
      </c>
      <c r="B158" s="345" t="s">
        <v>396</v>
      </c>
      <c r="C158" s="612">
        <v>5</v>
      </c>
      <c r="D158" s="590">
        <f t="shared" si="25"/>
        <v>330</v>
      </c>
      <c r="E158" s="590">
        <f>D158*C158</f>
        <v>1650</v>
      </c>
      <c r="F158" s="1238"/>
      <c r="G158" s="1239"/>
      <c r="H158" s="1239"/>
      <c r="I158" s="1240"/>
    </row>
    <row r="159" spans="1:9" ht="12.75" customHeight="1">
      <c r="A159" s="115" t="s">
        <v>747</v>
      </c>
      <c r="B159" s="345" t="s">
        <v>15</v>
      </c>
      <c r="C159" s="345">
        <v>1</v>
      </c>
      <c r="D159" s="590">
        <f>C4</f>
        <v>180</v>
      </c>
      <c r="E159" s="590">
        <f>D159*C159</f>
        <v>180</v>
      </c>
      <c r="F159" s="1238"/>
      <c r="G159" s="1239"/>
      <c r="H159" s="1239"/>
      <c r="I159" s="1240"/>
    </row>
    <row r="160" spans="1:9" ht="12.75" customHeight="1">
      <c r="A160" s="115" t="s">
        <v>704</v>
      </c>
      <c r="B160" s="345" t="s">
        <v>15</v>
      </c>
      <c r="C160" s="345">
        <v>8</v>
      </c>
      <c r="D160" s="590">
        <f>D34</f>
        <v>35</v>
      </c>
      <c r="E160" s="590">
        <f>D160*C160</f>
        <v>280</v>
      </c>
      <c r="F160" s="1238"/>
      <c r="G160" s="1239"/>
      <c r="H160" s="1239"/>
      <c r="I160" s="1240"/>
    </row>
    <row r="161" spans="1:9" ht="12.75" customHeight="1">
      <c r="A161" s="115" t="str">
        <f>A11</f>
        <v>Доска ДПК заборная с тиснением А/Б, шип-паз, 280*25мм</v>
      </c>
      <c r="B161" s="345" t="s">
        <v>396</v>
      </c>
      <c r="C161" s="613">
        <v>12</v>
      </c>
      <c r="D161" s="590">
        <f>C11</f>
        <v>982.3</v>
      </c>
      <c r="E161" s="590">
        <f>D161*C161</f>
        <v>11787.599999999999</v>
      </c>
      <c r="F161" s="1238"/>
      <c r="G161" s="1239"/>
      <c r="H161" s="1239"/>
      <c r="I161" s="1240"/>
    </row>
    <row r="162" spans="1:9" ht="12.75" customHeight="1">
      <c r="A162" s="605" t="s">
        <v>722</v>
      </c>
      <c r="B162" s="345" t="s">
        <v>723</v>
      </c>
      <c r="C162" s="614">
        <v>1</v>
      </c>
      <c r="D162" s="590">
        <f>C22</f>
        <v>2750</v>
      </c>
      <c r="E162" s="590">
        <f>D162*C162</f>
        <v>2750</v>
      </c>
      <c r="F162" s="1238"/>
      <c r="G162" s="1239"/>
      <c r="H162" s="1239"/>
      <c r="I162" s="1240"/>
    </row>
    <row r="163" spans="1:9" ht="12.75" customHeight="1">
      <c r="A163" s="115" t="s">
        <v>472</v>
      </c>
      <c r="B163" s="345" t="s">
        <v>15</v>
      </c>
      <c r="C163" s="345"/>
      <c r="D163" s="590"/>
      <c r="E163" s="590">
        <v>0</v>
      </c>
      <c r="F163" s="1238"/>
      <c r="G163" s="1239"/>
      <c r="H163" s="1239"/>
      <c r="I163" s="1240"/>
    </row>
    <row r="164" spans="1:9" ht="12.75" customHeight="1">
      <c r="A164" s="606" t="s">
        <v>730</v>
      </c>
      <c r="B164" s="607"/>
      <c r="C164" s="607"/>
      <c r="D164" s="609"/>
      <c r="E164" s="609">
        <f>SUM(E155:E163)</f>
        <v>25147.599999999999</v>
      </c>
      <c r="F164" s="1238"/>
      <c r="G164" s="1239"/>
      <c r="H164" s="1239"/>
      <c r="I164" s="1240"/>
    </row>
    <row r="165" spans="1:9" ht="12.75" customHeight="1">
      <c r="A165" s="606" t="s">
        <v>731</v>
      </c>
      <c r="B165" s="607"/>
      <c r="C165" s="607"/>
      <c r="D165" s="609"/>
      <c r="E165" s="609">
        <f t="shared" ref="E165:E166" si="26">E164/2</f>
        <v>12573.8</v>
      </c>
      <c r="F165" s="1238"/>
      <c r="G165" s="1239"/>
      <c r="H165" s="1239"/>
      <c r="I165" s="1240"/>
    </row>
    <row r="166" spans="1:9" ht="12.75" customHeight="1">
      <c r="A166" s="606" t="s">
        <v>732</v>
      </c>
      <c r="B166" s="607"/>
      <c r="C166" s="607"/>
      <c r="D166" s="609"/>
      <c r="E166" s="609">
        <f t="shared" si="26"/>
        <v>6286.9</v>
      </c>
      <c r="F166" s="1241"/>
      <c r="G166" s="1242"/>
      <c r="H166" s="1242"/>
      <c r="I166" s="1243"/>
    </row>
    <row r="167" spans="1:9" ht="12.75" customHeight="1">
      <c r="A167" s="1347"/>
      <c r="B167" s="1236"/>
      <c r="C167" s="1236"/>
      <c r="D167" s="1236"/>
      <c r="E167" s="1236"/>
      <c r="F167" s="1236"/>
      <c r="G167" s="1236"/>
      <c r="H167" s="1236"/>
      <c r="I167" s="1236"/>
    </row>
    <row r="168" spans="1:9" ht="12.75" customHeight="1"/>
    <row r="169" spans="1:9" ht="12.75" customHeight="1"/>
    <row r="170" spans="1:9" ht="12.75" customHeight="1"/>
    <row r="171" spans="1:9" ht="12.75" customHeight="1"/>
    <row r="172" spans="1:9" ht="12.75" customHeight="1"/>
    <row r="173" spans="1:9" ht="12.75" customHeight="1"/>
    <row r="174" spans="1:9" ht="12.75" customHeight="1"/>
    <row r="175" spans="1:9" ht="12.75" customHeight="1"/>
    <row r="176" spans="1:9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4">
    <mergeCell ref="F155:I166"/>
    <mergeCell ref="A167:I167"/>
    <mergeCell ref="A141:I141"/>
    <mergeCell ref="A142:I142"/>
    <mergeCell ref="F143:I143"/>
    <mergeCell ref="F144:I151"/>
    <mergeCell ref="A152:I152"/>
    <mergeCell ref="A153:I153"/>
    <mergeCell ref="F154:I154"/>
    <mergeCell ref="F113:I124"/>
    <mergeCell ref="A125:I125"/>
    <mergeCell ref="A126:I126"/>
    <mergeCell ref="F127:I127"/>
    <mergeCell ref="F128:I140"/>
    <mergeCell ref="F97:I97"/>
    <mergeCell ref="F98:I109"/>
    <mergeCell ref="A110:I110"/>
    <mergeCell ref="A111:I111"/>
    <mergeCell ref="F112:I112"/>
    <mergeCell ref="A82:I82"/>
    <mergeCell ref="F83:I83"/>
    <mergeCell ref="F84:I94"/>
    <mergeCell ref="A95:I95"/>
    <mergeCell ref="A96:I96"/>
    <mergeCell ref="A67:I67"/>
    <mergeCell ref="A68:I68"/>
    <mergeCell ref="F69:I69"/>
    <mergeCell ref="F70:I80"/>
    <mergeCell ref="A81:I81"/>
    <mergeCell ref="F44:I53"/>
    <mergeCell ref="A54:I54"/>
    <mergeCell ref="A55:I55"/>
    <mergeCell ref="F56:I56"/>
    <mergeCell ref="F57:I66"/>
    <mergeCell ref="F29:I29"/>
    <mergeCell ref="F30:I40"/>
    <mergeCell ref="A41:I41"/>
    <mergeCell ref="A42:I42"/>
    <mergeCell ref="F43:I43"/>
    <mergeCell ref="A1:D1"/>
    <mergeCell ref="F1:G1"/>
    <mergeCell ref="F2:G26"/>
    <mergeCell ref="A27:D27"/>
    <mergeCell ref="A28:I28"/>
  </mergeCells>
  <pageMargins left="0.19685039370078741" right="0.19685039370078741" top="0.19685039370078741" bottom="0.19685039370078741" header="0" footer="0"/>
  <pageSetup paperSize="9" fitToHeight="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Y1011"/>
  <sheetViews>
    <sheetView workbookViewId="0">
      <selection activeCell="H1" sqref="H1:H1048576"/>
    </sheetView>
  </sheetViews>
  <sheetFormatPr defaultColWidth="14.42578125" defaultRowHeight="15.75" customHeight="1"/>
  <cols>
    <col min="1" max="1" width="12.140625" customWidth="1"/>
    <col min="2" max="2" width="18.140625" customWidth="1"/>
    <col min="3" max="3" width="23.28515625" customWidth="1"/>
    <col min="4" max="4" width="34.5703125" customWidth="1"/>
    <col min="5" max="5" width="24" customWidth="1"/>
    <col min="6" max="6" width="83.7109375" customWidth="1"/>
    <col min="7" max="7" width="20.5703125" customWidth="1"/>
    <col min="8" max="8" width="26.28515625" customWidth="1"/>
    <col min="9" max="25" width="8.85546875" customWidth="1"/>
  </cols>
  <sheetData>
    <row r="1" spans="1:25" ht="46.5" customHeight="1">
      <c r="A1" s="615"/>
      <c r="B1" s="1352" t="s">
        <v>748</v>
      </c>
      <c r="C1" s="1291"/>
      <c r="D1" s="1291"/>
      <c r="E1" s="1291"/>
      <c r="F1" s="1292"/>
      <c r="G1" s="616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</row>
    <row r="2" spans="1:25" ht="33" customHeight="1">
      <c r="A2" s="1353" t="s">
        <v>750</v>
      </c>
      <c r="B2" s="1267"/>
      <c r="C2" s="1267"/>
      <c r="D2" s="1267"/>
      <c r="E2" s="1267"/>
      <c r="F2" s="1267"/>
      <c r="G2" s="1267"/>
      <c r="H2" s="618"/>
      <c r="I2" s="618"/>
      <c r="J2" s="618"/>
      <c r="K2" s="618"/>
      <c r="L2" s="618"/>
      <c r="M2" s="618"/>
      <c r="N2" s="618"/>
      <c r="O2" s="618"/>
      <c r="P2" s="615"/>
      <c r="Q2" s="615"/>
      <c r="R2" s="615"/>
      <c r="S2" s="615"/>
      <c r="T2" s="615"/>
      <c r="U2" s="615"/>
      <c r="V2" s="615"/>
      <c r="W2" s="615"/>
      <c r="X2" s="615"/>
      <c r="Y2" s="615"/>
    </row>
    <row r="3" spans="1:25" ht="37.5" customHeight="1">
      <c r="A3" s="619" t="s">
        <v>224</v>
      </c>
      <c r="B3" s="619" t="s">
        <v>11</v>
      </c>
      <c r="C3" s="620" t="s">
        <v>549</v>
      </c>
      <c r="D3" s="621" t="s">
        <v>751</v>
      </c>
      <c r="E3" s="621" t="s">
        <v>752</v>
      </c>
      <c r="F3" s="622" t="s">
        <v>753</v>
      </c>
      <c r="G3" s="623" t="s">
        <v>402</v>
      </c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 spans="1:25" ht="114.75" customHeight="1">
      <c r="A4" s="208" t="s">
        <v>17</v>
      </c>
      <c r="B4" s="211" t="s">
        <v>755</v>
      </c>
      <c r="C4" s="626"/>
      <c r="D4" s="627" t="s">
        <v>756</v>
      </c>
      <c r="E4" s="627" t="s">
        <v>757</v>
      </c>
      <c r="F4" s="628" t="s">
        <v>758</v>
      </c>
      <c r="G4" s="629">
        <v>50500</v>
      </c>
      <c r="H4" s="1354"/>
      <c r="I4" s="630"/>
      <c r="J4" s="630"/>
      <c r="K4" s="630"/>
      <c r="L4" s="630"/>
      <c r="M4" s="630"/>
      <c r="N4" s="630"/>
      <c r="O4" s="630"/>
      <c r="P4" s="630"/>
      <c r="Q4" s="630"/>
      <c r="R4" s="630"/>
      <c r="S4" s="630"/>
      <c r="T4" s="630"/>
      <c r="U4" s="630"/>
      <c r="V4" s="630"/>
      <c r="W4" s="630"/>
      <c r="X4" s="630"/>
      <c r="Y4" s="630"/>
    </row>
    <row r="5" spans="1:25" ht="111" customHeight="1">
      <c r="A5" s="132" t="s">
        <v>17</v>
      </c>
      <c r="B5" s="211" t="s">
        <v>759</v>
      </c>
      <c r="C5" s="215"/>
      <c r="D5" s="135" t="s">
        <v>760</v>
      </c>
      <c r="E5" s="135" t="s">
        <v>761</v>
      </c>
      <c r="F5" s="631" t="s">
        <v>762</v>
      </c>
      <c r="G5" s="629">
        <v>82500</v>
      </c>
      <c r="H5" s="1239"/>
      <c r="I5" s="630"/>
      <c r="J5" s="630"/>
      <c r="K5" s="630"/>
      <c r="L5" s="630"/>
      <c r="M5" s="630"/>
      <c r="N5" s="630"/>
      <c r="O5" s="630"/>
      <c r="P5" s="630"/>
      <c r="Q5" s="630"/>
      <c r="R5" s="630"/>
      <c r="S5" s="630"/>
      <c r="T5" s="630"/>
      <c r="U5" s="630"/>
      <c r="V5" s="630"/>
      <c r="W5" s="630"/>
      <c r="X5" s="630"/>
      <c r="Y5" s="630"/>
    </row>
    <row r="6" spans="1:25" ht="90.75" customHeight="1">
      <c r="A6" s="132" t="s">
        <v>17</v>
      </c>
      <c r="B6" s="215" t="s">
        <v>763</v>
      </c>
      <c r="C6" s="215"/>
      <c r="D6" s="135" t="s">
        <v>764</v>
      </c>
      <c r="E6" s="135" t="s">
        <v>765</v>
      </c>
      <c r="F6" s="631" t="s">
        <v>766</v>
      </c>
      <c r="G6" s="629">
        <v>150200</v>
      </c>
      <c r="H6" s="1239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630"/>
      <c r="X6" s="630"/>
      <c r="Y6" s="630"/>
    </row>
    <row r="7" spans="1:25" ht="90.75" customHeight="1">
      <c r="A7" s="632" t="s">
        <v>17</v>
      </c>
      <c r="B7" s="633" t="s">
        <v>767</v>
      </c>
      <c r="C7" s="215"/>
      <c r="D7" s="159" t="s">
        <v>768</v>
      </c>
      <c r="E7" s="159" t="s">
        <v>769</v>
      </c>
      <c r="F7" s="634" t="s">
        <v>770</v>
      </c>
      <c r="G7" s="635">
        <v>62000</v>
      </c>
      <c r="H7" s="1358" t="s">
        <v>771</v>
      </c>
      <c r="I7" s="630"/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0"/>
      <c r="U7" s="630"/>
      <c r="V7" s="630"/>
      <c r="W7" s="630"/>
      <c r="X7" s="630"/>
      <c r="Y7" s="630"/>
    </row>
    <row r="8" spans="1:25" ht="90.75" customHeight="1">
      <c r="A8" s="632" t="s">
        <v>17</v>
      </c>
      <c r="B8" s="633" t="s">
        <v>772</v>
      </c>
      <c r="C8" s="215"/>
      <c r="D8" s="159" t="s">
        <v>773</v>
      </c>
      <c r="E8" s="159" t="s">
        <v>774</v>
      </c>
      <c r="F8" s="634" t="s">
        <v>775</v>
      </c>
      <c r="G8" s="637">
        <v>138500</v>
      </c>
      <c r="H8" s="1239"/>
      <c r="I8" s="630"/>
      <c r="J8" s="630"/>
      <c r="K8" s="630"/>
      <c r="L8" s="630"/>
      <c r="M8" s="630"/>
      <c r="N8" s="630"/>
      <c r="O8" s="630"/>
      <c r="P8" s="630"/>
      <c r="Q8" s="630"/>
      <c r="R8" s="630"/>
      <c r="S8" s="630"/>
      <c r="T8" s="630"/>
      <c r="U8" s="630"/>
      <c r="V8" s="630"/>
      <c r="W8" s="630"/>
      <c r="X8" s="630"/>
      <c r="Y8" s="630"/>
    </row>
    <row r="9" spans="1:25" ht="90.75" customHeight="1">
      <c r="A9" s="632" t="s">
        <v>17</v>
      </c>
      <c r="B9" s="633" t="s">
        <v>776</v>
      </c>
      <c r="C9" s="215"/>
      <c r="D9" s="159" t="s">
        <v>777</v>
      </c>
      <c r="E9" s="159" t="s">
        <v>778</v>
      </c>
      <c r="F9" s="634" t="s">
        <v>779</v>
      </c>
      <c r="G9" s="637">
        <v>193000</v>
      </c>
      <c r="H9" s="1239"/>
      <c r="I9" s="630"/>
      <c r="J9" s="630"/>
      <c r="K9" s="630"/>
      <c r="L9" s="630"/>
      <c r="M9" s="630"/>
      <c r="N9" s="630"/>
      <c r="O9" s="630"/>
      <c r="P9" s="630"/>
      <c r="Q9" s="630"/>
      <c r="R9" s="630"/>
      <c r="S9" s="630"/>
      <c r="T9" s="630"/>
      <c r="U9" s="630"/>
      <c r="V9" s="630"/>
      <c r="W9" s="630"/>
      <c r="X9" s="630"/>
      <c r="Y9" s="630"/>
    </row>
    <row r="10" spans="1:25" ht="33" customHeight="1">
      <c r="A10" s="1355" t="s">
        <v>780</v>
      </c>
      <c r="B10" s="1236"/>
      <c r="C10" s="1236"/>
      <c r="D10" s="1236"/>
      <c r="E10" s="1236"/>
      <c r="F10" s="1236"/>
      <c r="G10" s="1236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</row>
    <row r="11" spans="1:25" ht="73.5" customHeight="1">
      <c r="A11" s="639" t="s">
        <v>17</v>
      </c>
      <c r="B11" s="640" t="s">
        <v>781</v>
      </c>
      <c r="C11" s="641"/>
      <c r="D11" s="642" t="s">
        <v>782</v>
      </c>
      <c r="E11" s="642" t="s">
        <v>783</v>
      </c>
      <c r="F11" s="643" t="s">
        <v>784</v>
      </c>
      <c r="G11" s="637">
        <v>85500</v>
      </c>
      <c r="H11" s="353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</row>
    <row r="12" spans="1:25" ht="73.5" customHeight="1">
      <c r="A12" s="644" t="s">
        <v>17</v>
      </c>
      <c r="B12" s="645" t="s">
        <v>785</v>
      </c>
      <c r="C12" s="646"/>
      <c r="D12" s="647" t="s">
        <v>786</v>
      </c>
      <c r="E12" s="647" t="s">
        <v>787</v>
      </c>
      <c r="F12" s="648" t="s">
        <v>788</v>
      </c>
      <c r="G12" s="637">
        <v>121000</v>
      </c>
      <c r="H12" s="1356"/>
      <c r="I12" s="1239"/>
      <c r="J12" s="1239"/>
      <c r="K12" s="1239"/>
      <c r="L12" s="1239"/>
      <c r="M12" s="1239"/>
      <c r="N12" s="1239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</row>
    <row r="13" spans="1:25" ht="84.75" customHeight="1">
      <c r="A13" s="644" t="s">
        <v>17</v>
      </c>
      <c r="B13" s="645" t="s">
        <v>789</v>
      </c>
      <c r="C13" s="646"/>
      <c r="D13" s="647" t="s">
        <v>790</v>
      </c>
      <c r="E13" s="647" t="s">
        <v>791</v>
      </c>
      <c r="F13" s="648" t="s">
        <v>792</v>
      </c>
      <c r="G13" s="637">
        <v>138500</v>
      </c>
      <c r="H13" s="1356"/>
      <c r="I13" s="1239"/>
      <c r="J13" s="1239"/>
      <c r="K13" s="1239"/>
      <c r="L13" s="1239"/>
      <c r="M13" s="1239"/>
      <c r="N13" s="1239"/>
      <c r="O13" s="353"/>
      <c r="P13" s="353"/>
      <c r="Q13" s="353"/>
      <c r="R13" s="353"/>
      <c r="S13" s="353"/>
      <c r="T13" s="353"/>
      <c r="U13" s="353"/>
      <c r="V13" s="353"/>
      <c r="W13" s="353"/>
      <c r="X13" s="353"/>
      <c r="Y13" s="353"/>
    </row>
    <row r="14" spans="1:25" ht="33" customHeight="1">
      <c r="A14" s="1357" t="s">
        <v>793</v>
      </c>
      <c r="B14" s="1232"/>
      <c r="C14" s="1232"/>
      <c r="D14" s="1232"/>
      <c r="E14" s="1232"/>
      <c r="F14" s="1232"/>
      <c r="G14" s="1232"/>
      <c r="H14" s="615"/>
      <c r="I14" s="615"/>
      <c r="J14" s="615"/>
      <c r="K14" s="615"/>
      <c r="L14" s="615"/>
      <c r="M14" s="615"/>
      <c r="N14" s="615"/>
      <c r="O14" s="615"/>
      <c r="P14" s="615"/>
      <c r="Q14" s="615"/>
      <c r="R14" s="615"/>
      <c r="S14" s="615"/>
      <c r="T14" s="615"/>
      <c r="U14" s="615"/>
      <c r="V14" s="615"/>
      <c r="W14" s="615"/>
      <c r="X14" s="615"/>
      <c r="Y14" s="615"/>
    </row>
    <row r="15" spans="1:25" ht="37.5" customHeight="1">
      <c r="A15" s="649" t="s">
        <v>224</v>
      </c>
      <c r="B15" s="649" t="s">
        <v>11</v>
      </c>
      <c r="C15" s="650" t="s">
        <v>549</v>
      </c>
      <c r="D15" s="651" t="s">
        <v>751</v>
      </c>
      <c r="E15" s="651" t="s">
        <v>752</v>
      </c>
      <c r="F15" s="652" t="s">
        <v>753</v>
      </c>
      <c r="G15" s="653" t="s">
        <v>402</v>
      </c>
      <c r="H15" s="630"/>
      <c r="I15" s="630"/>
      <c r="J15" s="630"/>
      <c r="K15" s="630"/>
      <c r="L15" s="630"/>
      <c r="M15" s="630"/>
      <c r="N15" s="630"/>
      <c r="O15" s="630"/>
      <c r="P15" s="630"/>
      <c r="Q15" s="630"/>
      <c r="R15" s="630"/>
      <c r="S15" s="630"/>
      <c r="T15" s="630"/>
      <c r="U15" s="630"/>
      <c r="V15" s="630"/>
      <c r="W15" s="630"/>
      <c r="X15" s="630"/>
      <c r="Y15" s="630"/>
    </row>
    <row r="16" spans="1:25" ht="99.75" customHeight="1">
      <c r="A16" s="111" t="s">
        <v>17</v>
      </c>
      <c r="B16" s="16">
        <v>60331</v>
      </c>
      <c r="C16" s="654"/>
      <c r="D16" s="135" t="s">
        <v>794</v>
      </c>
      <c r="E16" s="135" t="s">
        <v>795</v>
      </c>
      <c r="F16" s="655" t="s">
        <v>796</v>
      </c>
      <c r="G16" s="656">
        <v>133500</v>
      </c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30"/>
      <c r="X16" s="630"/>
      <c r="Y16" s="630"/>
    </row>
    <row r="17" spans="1:25" ht="94.5" customHeight="1">
      <c r="A17" s="132" t="s">
        <v>17</v>
      </c>
      <c r="B17" s="215">
        <v>60057</v>
      </c>
      <c r="C17" s="215"/>
      <c r="D17" s="135" t="s">
        <v>797</v>
      </c>
      <c r="E17" s="135" t="s">
        <v>798</v>
      </c>
      <c r="F17" s="658" t="s">
        <v>799</v>
      </c>
      <c r="G17" s="659">
        <v>135000</v>
      </c>
      <c r="H17" s="1350"/>
      <c r="I17" s="1239"/>
      <c r="J17" s="1239"/>
      <c r="K17" s="1239"/>
      <c r="L17" s="1239"/>
      <c r="M17" s="1239"/>
      <c r="N17" s="1239"/>
      <c r="O17" s="630"/>
      <c r="P17" s="630"/>
      <c r="Q17" s="630"/>
      <c r="R17" s="630"/>
      <c r="S17" s="630"/>
      <c r="T17" s="630"/>
      <c r="U17" s="630"/>
      <c r="V17" s="630"/>
      <c r="W17" s="630"/>
      <c r="X17" s="630"/>
      <c r="Y17" s="630"/>
    </row>
    <row r="18" spans="1:25" ht="90.75" customHeight="1">
      <c r="A18" s="132" t="s">
        <v>17</v>
      </c>
      <c r="B18" s="215">
        <v>60190</v>
      </c>
      <c r="C18" s="215"/>
      <c r="D18" s="135" t="s">
        <v>800</v>
      </c>
      <c r="E18" s="135" t="s">
        <v>801</v>
      </c>
      <c r="F18" s="662" t="s">
        <v>802</v>
      </c>
      <c r="G18" s="663">
        <v>160000</v>
      </c>
      <c r="H18" s="1350"/>
      <c r="I18" s="1239"/>
      <c r="J18" s="1239"/>
      <c r="K18" s="1239"/>
      <c r="L18" s="1239"/>
      <c r="M18" s="1239"/>
      <c r="N18" s="1239"/>
      <c r="O18" s="630"/>
      <c r="P18" s="630"/>
      <c r="Q18" s="630"/>
      <c r="R18" s="630"/>
      <c r="S18" s="630"/>
      <c r="T18" s="630"/>
      <c r="U18" s="630"/>
      <c r="V18" s="630"/>
      <c r="W18" s="630"/>
      <c r="X18" s="630"/>
      <c r="Y18" s="630"/>
    </row>
    <row r="19" spans="1:25" ht="79.5" customHeight="1">
      <c r="A19" s="175" t="s">
        <v>17</v>
      </c>
      <c r="B19" s="126">
        <v>6406</v>
      </c>
      <c r="C19" s="16"/>
      <c r="D19" s="159" t="s">
        <v>803</v>
      </c>
      <c r="E19" s="550" t="s">
        <v>804</v>
      </c>
      <c r="F19" s="664" t="s">
        <v>805</v>
      </c>
      <c r="G19" s="665">
        <v>249120</v>
      </c>
      <c r="H19" s="630"/>
      <c r="I19" s="630"/>
      <c r="J19" s="630"/>
      <c r="K19" s="630"/>
      <c r="L19" s="630"/>
      <c r="M19" s="630"/>
      <c r="N19" s="630"/>
      <c r="O19" s="630"/>
      <c r="P19" s="630"/>
      <c r="Q19" s="630"/>
      <c r="R19" s="630"/>
      <c r="S19" s="630"/>
      <c r="T19" s="630"/>
      <c r="U19" s="630"/>
      <c r="V19" s="630"/>
      <c r="W19" s="630"/>
      <c r="X19" s="630"/>
      <c r="Y19" s="630"/>
    </row>
    <row r="20" spans="1:25" ht="79.5" hidden="1" customHeight="1">
      <c r="A20" s="111" t="s">
        <v>17</v>
      </c>
      <c r="B20" s="16">
        <v>6418</v>
      </c>
      <c r="C20" s="16"/>
      <c r="D20" s="17" t="s">
        <v>806</v>
      </c>
      <c r="E20" s="17" t="s">
        <v>807</v>
      </c>
      <c r="F20" s="667" t="s">
        <v>808</v>
      </c>
      <c r="G20" s="668">
        <v>172500</v>
      </c>
      <c r="H20" s="630"/>
      <c r="I20" s="630"/>
      <c r="J20" s="630"/>
      <c r="K20" s="630"/>
      <c r="L20" s="630"/>
      <c r="M20" s="630"/>
      <c r="N20" s="630"/>
      <c r="O20" s="630"/>
      <c r="P20" s="630"/>
      <c r="Q20" s="630"/>
      <c r="R20" s="630"/>
      <c r="S20" s="630"/>
      <c r="T20" s="630"/>
      <c r="U20" s="630"/>
      <c r="V20" s="630"/>
      <c r="W20" s="630"/>
      <c r="X20" s="630"/>
      <c r="Y20" s="630"/>
    </row>
    <row r="21" spans="1:25" ht="79.5" hidden="1" customHeight="1">
      <c r="A21" s="111" t="s">
        <v>17</v>
      </c>
      <c r="B21" s="669">
        <v>60299</v>
      </c>
      <c r="C21" s="670"/>
      <c r="D21" s="671" t="s">
        <v>809</v>
      </c>
      <c r="E21" s="671" t="s">
        <v>810</v>
      </c>
      <c r="F21" s="672" t="s">
        <v>811</v>
      </c>
      <c r="G21" s="668">
        <v>223500</v>
      </c>
      <c r="H21" s="630"/>
      <c r="I21" s="630"/>
      <c r="J21" s="630"/>
      <c r="K21" s="630"/>
      <c r="L21" s="630"/>
      <c r="M21" s="630"/>
      <c r="N21" s="630"/>
      <c r="O21" s="630"/>
      <c r="P21" s="630"/>
      <c r="Q21" s="630"/>
      <c r="R21" s="630"/>
      <c r="S21" s="630"/>
      <c r="T21" s="630"/>
      <c r="U21" s="630"/>
      <c r="V21" s="630"/>
      <c r="W21" s="630"/>
      <c r="X21" s="630"/>
      <c r="Y21" s="630"/>
    </row>
    <row r="22" spans="1:25" ht="84.75" hidden="1" customHeight="1">
      <c r="A22" s="111" t="s">
        <v>17</v>
      </c>
      <c r="B22" s="669">
        <v>60336</v>
      </c>
      <c r="C22" s="670"/>
      <c r="D22" s="671" t="s">
        <v>812</v>
      </c>
      <c r="E22" s="671" t="s">
        <v>813</v>
      </c>
      <c r="F22" s="673" t="s">
        <v>814</v>
      </c>
      <c r="G22" s="668">
        <v>315000</v>
      </c>
      <c r="H22" s="630"/>
      <c r="I22" s="630"/>
      <c r="J22" s="630"/>
      <c r="K22" s="630"/>
      <c r="L22" s="630"/>
      <c r="M22" s="630"/>
      <c r="N22" s="630"/>
      <c r="O22" s="630"/>
      <c r="P22" s="630"/>
      <c r="Q22" s="630"/>
      <c r="R22" s="630"/>
      <c r="S22" s="630"/>
      <c r="T22" s="630"/>
      <c r="U22" s="630"/>
      <c r="V22" s="630"/>
      <c r="W22" s="630"/>
      <c r="X22" s="630"/>
      <c r="Y22" s="630"/>
    </row>
    <row r="23" spans="1:25" ht="87" hidden="1" customHeight="1">
      <c r="A23" s="111" t="s">
        <v>17</v>
      </c>
      <c r="B23" s="669">
        <v>60310</v>
      </c>
      <c r="C23" s="674"/>
      <c r="D23" s="671" t="s">
        <v>815</v>
      </c>
      <c r="E23" s="671" t="s">
        <v>816</v>
      </c>
      <c r="F23" s="672" t="s">
        <v>817</v>
      </c>
      <c r="G23" s="668">
        <v>234000</v>
      </c>
      <c r="H23" s="630"/>
      <c r="I23" s="630"/>
      <c r="J23" s="630"/>
      <c r="K23" s="630"/>
      <c r="L23" s="630"/>
      <c r="M23" s="630"/>
      <c r="N23" s="630"/>
      <c r="O23" s="630"/>
      <c r="P23" s="630"/>
      <c r="Q23" s="630"/>
      <c r="R23" s="630"/>
      <c r="S23" s="630"/>
      <c r="T23" s="630"/>
      <c r="U23" s="630"/>
      <c r="V23" s="630"/>
      <c r="W23" s="630"/>
      <c r="X23" s="630"/>
      <c r="Y23" s="630"/>
    </row>
    <row r="24" spans="1:25" ht="87" hidden="1" customHeight="1">
      <c r="A24" s="111" t="s">
        <v>17</v>
      </c>
      <c r="B24" s="669">
        <v>60311</v>
      </c>
      <c r="C24" s="675"/>
      <c r="D24" s="671" t="s">
        <v>818</v>
      </c>
      <c r="E24" s="671" t="s">
        <v>819</v>
      </c>
      <c r="F24" s="672" t="s">
        <v>820</v>
      </c>
      <c r="G24" s="668">
        <v>277000</v>
      </c>
      <c r="H24" s="630"/>
      <c r="I24" s="630"/>
      <c r="J24" s="630"/>
      <c r="K24" s="630"/>
      <c r="L24" s="630"/>
      <c r="M24" s="630"/>
      <c r="N24" s="630"/>
      <c r="O24" s="630"/>
      <c r="P24" s="630"/>
      <c r="Q24" s="630"/>
      <c r="R24" s="630"/>
      <c r="S24" s="630"/>
      <c r="T24" s="630"/>
      <c r="U24" s="630"/>
      <c r="V24" s="630"/>
      <c r="W24" s="630"/>
      <c r="X24" s="630"/>
      <c r="Y24" s="630"/>
    </row>
    <row r="25" spans="1:25" ht="96" hidden="1" customHeight="1">
      <c r="A25" s="111" t="s">
        <v>17</v>
      </c>
      <c r="B25" s="16">
        <v>60295</v>
      </c>
      <c r="C25" s="16"/>
      <c r="D25" s="135" t="s">
        <v>821</v>
      </c>
      <c r="E25" s="135" t="s">
        <v>822</v>
      </c>
      <c r="F25" s="676" t="s">
        <v>823</v>
      </c>
      <c r="G25" s="656">
        <v>292500</v>
      </c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630"/>
      <c r="T25" s="630"/>
      <c r="U25" s="630"/>
      <c r="V25" s="630"/>
      <c r="W25" s="630"/>
      <c r="X25" s="630"/>
      <c r="Y25" s="630"/>
    </row>
    <row r="26" spans="1:25" ht="83.25" customHeight="1">
      <c r="A26" s="175" t="s">
        <v>17</v>
      </c>
      <c r="B26" s="677">
        <v>60005</v>
      </c>
      <c r="C26" s="674"/>
      <c r="D26" s="159" t="s">
        <v>824</v>
      </c>
      <c r="E26" s="159" t="s">
        <v>825</v>
      </c>
      <c r="F26" s="676" t="s">
        <v>826</v>
      </c>
      <c r="G26" s="665">
        <v>371250</v>
      </c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</row>
    <row r="27" spans="1:25" ht="83.25" hidden="1" customHeight="1">
      <c r="A27" s="111" t="s">
        <v>827</v>
      </c>
      <c r="B27" s="669">
        <v>60334</v>
      </c>
      <c r="C27" s="674"/>
      <c r="D27" s="135" t="s">
        <v>828</v>
      </c>
      <c r="E27" s="135" t="s">
        <v>829</v>
      </c>
      <c r="F27" s="678" t="s">
        <v>830</v>
      </c>
      <c r="G27" s="668">
        <v>337500</v>
      </c>
      <c r="H27" s="630"/>
      <c r="I27" s="630"/>
      <c r="J27" s="630"/>
      <c r="K27" s="630"/>
      <c r="L27" s="630"/>
      <c r="M27" s="630"/>
      <c r="N27" s="630"/>
      <c r="O27" s="630"/>
      <c r="P27" s="630"/>
      <c r="Q27" s="630"/>
      <c r="R27" s="630"/>
      <c r="S27" s="630"/>
      <c r="T27" s="630"/>
      <c r="U27" s="630"/>
      <c r="V27" s="630"/>
      <c r="W27" s="630"/>
      <c r="X27" s="630"/>
      <c r="Y27" s="630"/>
    </row>
    <row r="28" spans="1:25" ht="76.5" hidden="1">
      <c r="A28" s="111" t="s">
        <v>17</v>
      </c>
      <c r="B28" s="16">
        <v>6446</v>
      </c>
      <c r="C28" s="16"/>
      <c r="D28" s="550" t="s">
        <v>831</v>
      </c>
      <c r="E28" s="17" t="s">
        <v>832</v>
      </c>
      <c r="F28" s="667" t="s">
        <v>833</v>
      </c>
      <c r="G28" s="668">
        <v>405000</v>
      </c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630"/>
      <c r="T28" s="630"/>
      <c r="U28" s="630"/>
      <c r="V28" s="630"/>
      <c r="W28" s="630"/>
      <c r="X28" s="630"/>
      <c r="Y28" s="630"/>
    </row>
    <row r="29" spans="1:25" ht="63.75">
      <c r="A29" s="125"/>
      <c r="B29" s="126">
        <v>60079</v>
      </c>
      <c r="C29" s="16"/>
      <c r="D29" s="550" t="s">
        <v>834</v>
      </c>
      <c r="E29" s="550" t="s">
        <v>835</v>
      </c>
      <c r="F29" s="679" t="s">
        <v>836</v>
      </c>
      <c r="G29" s="665">
        <v>418500</v>
      </c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0"/>
      <c r="S29" s="630"/>
      <c r="T29" s="630"/>
      <c r="U29" s="630"/>
      <c r="V29" s="630"/>
      <c r="W29" s="630"/>
      <c r="X29" s="630"/>
      <c r="Y29" s="630"/>
    </row>
    <row r="30" spans="1:25" ht="76.5">
      <c r="A30" s="111" t="s">
        <v>17</v>
      </c>
      <c r="B30" s="16">
        <v>60318</v>
      </c>
      <c r="C30" s="16"/>
      <c r="D30" s="550" t="s">
        <v>837</v>
      </c>
      <c r="E30" s="550" t="s">
        <v>838</v>
      </c>
      <c r="F30" s="667" t="s">
        <v>839</v>
      </c>
      <c r="G30" s="668">
        <v>435000</v>
      </c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30"/>
      <c r="U30" s="630"/>
      <c r="V30" s="630"/>
      <c r="W30" s="630"/>
      <c r="X30" s="630"/>
      <c r="Y30" s="630"/>
    </row>
    <row r="31" spans="1:25" ht="58.5" customHeight="1">
      <c r="A31" s="111" t="s">
        <v>17</v>
      </c>
      <c r="B31" s="681" t="s">
        <v>840</v>
      </c>
      <c r="C31" s="345"/>
      <c r="D31" s="671" t="s">
        <v>841</v>
      </c>
      <c r="E31" s="671" t="s">
        <v>842</v>
      </c>
      <c r="F31" s="682" t="s">
        <v>843</v>
      </c>
      <c r="G31" s="683">
        <v>5250</v>
      </c>
      <c r="H31" s="675"/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675"/>
      <c r="X31" s="675"/>
      <c r="Y31" s="675"/>
    </row>
    <row r="32" spans="1:25" ht="68.25" customHeight="1">
      <c r="A32" s="111" t="s">
        <v>17</v>
      </c>
      <c r="B32" s="681" t="s">
        <v>844</v>
      </c>
      <c r="C32" s="345"/>
      <c r="D32" s="671" t="s">
        <v>845</v>
      </c>
      <c r="E32" s="671" t="s">
        <v>846</v>
      </c>
      <c r="F32" s="682" t="s">
        <v>847</v>
      </c>
      <c r="G32" s="683">
        <v>7500</v>
      </c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675"/>
      <c r="X32" s="675"/>
      <c r="Y32" s="675"/>
    </row>
    <row r="33" spans="1:25" ht="57" customHeight="1">
      <c r="A33" s="111" t="s">
        <v>17</v>
      </c>
      <c r="B33" s="681">
        <v>60013</v>
      </c>
      <c r="C33" s="345"/>
      <c r="D33" s="671" t="s">
        <v>848</v>
      </c>
      <c r="E33" s="671" t="s">
        <v>846</v>
      </c>
      <c r="F33" s="682" t="s">
        <v>849</v>
      </c>
      <c r="G33" s="683">
        <v>6750</v>
      </c>
      <c r="H33" s="675"/>
      <c r="I33" s="675"/>
      <c r="J33" s="675"/>
      <c r="K33" s="675"/>
      <c r="L33" s="675"/>
      <c r="M33" s="675"/>
      <c r="N33" s="675"/>
      <c r="O33" s="675"/>
      <c r="P33" s="675"/>
      <c r="Q33" s="675"/>
      <c r="R33" s="675"/>
      <c r="S33" s="675"/>
      <c r="T33" s="675"/>
      <c r="U33" s="675"/>
      <c r="V33" s="675"/>
      <c r="W33" s="675"/>
      <c r="X33" s="675"/>
      <c r="Y33" s="675"/>
    </row>
    <row r="34" spans="1:25" ht="57" customHeight="1">
      <c r="A34" s="111" t="s">
        <v>17</v>
      </c>
      <c r="B34" s="681" t="s">
        <v>850</v>
      </c>
      <c r="C34" s="345"/>
      <c r="D34" s="671"/>
      <c r="E34" s="671"/>
      <c r="F34" s="684" t="s">
        <v>851</v>
      </c>
      <c r="G34" s="683">
        <v>24000</v>
      </c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</row>
    <row r="35" spans="1:25" ht="57" customHeight="1">
      <c r="A35" s="125" t="s">
        <v>17</v>
      </c>
      <c r="B35" s="681" t="s">
        <v>852</v>
      </c>
      <c r="C35" s="345"/>
      <c r="D35" s="671"/>
      <c r="E35" s="671"/>
      <c r="F35" s="684" t="s">
        <v>853</v>
      </c>
      <c r="G35" s="683">
        <v>11500</v>
      </c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</row>
    <row r="36" spans="1:25" ht="57" customHeight="1">
      <c r="A36" s="111" t="s">
        <v>17</v>
      </c>
      <c r="B36" s="681" t="s">
        <v>854</v>
      </c>
      <c r="C36" s="345"/>
      <c r="D36" s="671"/>
      <c r="E36" s="671"/>
      <c r="F36" s="684" t="s">
        <v>855</v>
      </c>
      <c r="G36" s="683">
        <v>6000</v>
      </c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</row>
    <row r="37" spans="1:25" ht="36.75" customHeight="1">
      <c r="A37" s="1351" t="s">
        <v>856</v>
      </c>
      <c r="B37" s="1267"/>
      <c r="C37" s="1267"/>
      <c r="D37" s="1267"/>
      <c r="E37" s="1267"/>
      <c r="F37" s="1267"/>
      <c r="G37" s="1267"/>
      <c r="H37" s="630"/>
      <c r="I37" s="630"/>
      <c r="J37" s="630"/>
      <c r="K37" s="630"/>
      <c r="L37" s="630"/>
      <c r="M37" s="630"/>
      <c r="N37" s="630"/>
      <c r="O37" s="630"/>
      <c r="P37" s="630"/>
      <c r="Q37" s="630"/>
      <c r="R37" s="630"/>
      <c r="S37" s="630"/>
      <c r="T37" s="630"/>
      <c r="U37" s="630"/>
      <c r="V37" s="630"/>
      <c r="W37" s="630"/>
      <c r="X37" s="630"/>
      <c r="Y37" s="630"/>
    </row>
    <row r="38" spans="1:25" ht="78" customHeight="1">
      <c r="A38" s="111" t="s">
        <v>17</v>
      </c>
      <c r="B38" s="685" t="s">
        <v>857</v>
      </c>
      <c r="C38" s="686"/>
      <c r="D38" s="671" t="s">
        <v>858</v>
      </c>
      <c r="E38" s="671" t="s">
        <v>859</v>
      </c>
      <c r="F38" s="687" t="s">
        <v>860</v>
      </c>
      <c r="G38" s="688">
        <v>59700</v>
      </c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30"/>
      <c r="U38" s="630"/>
      <c r="V38" s="630"/>
      <c r="W38" s="630"/>
      <c r="X38" s="630"/>
      <c r="Y38" s="630"/>
    </row>
    <row r="39" spans="1:25" ht="78" customHeight="1">
      <c r="A39" s="111" t="s">
        <v>17</v>
      </c>
      <c r="B39" s="685" t="s">
        <v>861</v>
      </c>
      <c r="C39" s="686"/>
      <c r="D39" s="671" t="s">
        <v>862</v>
      </c>
      <c r="E39" s="671" t="s">
        <v>863</v>
      </c>
      <c r="F39" s="687" t="s">
        <v>864</v>
      </c>
      <c r="G39" s="688">
        <v>82450</v>
      </c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630"/>
      <c r="S39" s="630"/>
      <c r="T39" s="630"/>
      <c r="U39" s="630"/>
      <c r="V39" s="630"/>
      <c r="W39" s="630"/>
      <c r="X39" s="630"/>
      <c r="Y39" s="630"/>
    </row>
    <row r="40" spans="1:25" ht="72" customHeight="1">
      <c r="A40" s="111" t="s">
        <v>17</v>
      </c>
      <c r="B40" s="685" t="s">
        <v>865</v>
      </c>
      <c r="C40" s="345"/>
      <c r="D40" s="671" t="s">
        <v>866</v>
      </c>
      <c r="E40" s="671" t="s">
        <v>867</v>
      </c>
      <c r="F40" s="682" t="s">
        <v>868</v>
      </c>
      <c r="G40" s="688">
        <v>141550</v>
      </c>
      <c r="H40" s="630"/>
      <c r="I40" s="630"/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30"/>
      <c r="U40" s="630"/>
      <c r="V40" s="630"/>
      <c r="W40" s="630"/>
      <c r="X40" s="630"/>
      <c r="Y40" s="630"/>
    </row>
    <row r="41" spans="1:25" ht="62.25" customHeight="1">
      <c r="A41" s="111" t="s">
        <v>17</v>
      </c>
      <c r="B41" s="16">
        <v>17197897</v>
      </c>
      <c r="C41" s="345"/>
      <c r="D41" s="671" t="s">
        <v>869</v>
      </c>
      <c r="E41" s="671" t="s">
        <v>870</v>
      </c>
      <c r="F41" s="682" t="s">
        <v>871</v>
      </c>
      <c r="G41" s="688">
        <v>182000</v>
      </c>
      <c r="H41" s="630"/>
      <c r="I41" s="630"/>
      <c r="J41" s="630"/>
      <c r="K41" s="630"/>
      <c r="L41" s="630"/>
      <c r="M41" s="630"/>
      <c r="N41" s="630"/>
      <c r="O41" s="630"/>
      <c r="P41" s="630"/>
      <c r="Q41" s="630"/>
      <c r="R41" s="630"/>
      <c r="S41" s="630"/>
      <c r="T41" s="630"/>
      <c r="U41" s="630"/>
      <c r="V41" s="630"/>
      <c r="W41" s="630"/>
      <c r="X41" s="630"/>
      <c r="Y41" s="630"/>
    </row>
    <row r="42" spans="1:25" ht="66.75" customHeight="1">
      <c r="A42" s="111" t="s">
        <v>17</v>
      </c>
      <c r="B42" s="215">
        <v>17197916</v>
      </c>
      <c r="C42" s="597"/>
      <c r="D42" s="671" t="s">
        <v>872</v>
      </c>
      <c r="E42" s="671" t="s">
        <v>873</v>
      </c>
      <c r="F42" s="690" t="s">
        <v>874</v>
      </c>
      <c r="G42" s="691">
        <v>232400</v>
      </c>
      <c r="H42" s="675"/>
      <c r="I42" s="675"/>
      <c r="J42" s="675"/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</row>
    <row r="43" spans="1:25" ht="64.5" customHeight="1">
      <c r="A43" s="111" t="s">
        <v>17</v>
      </c>
      <c r="B43" s="215">
        <v>17197917</v>
      </c>
      <c r="C43" s="597"/>
      <c r="D43" s="671" t="s">
        <v>875</v>
      </c>
      <c r="E43" s="671" t="s">
        <v>876</v>
      </c>
      <c r="F43" s="690" t="s">
        <v>877</v>
      </c>
      <c r="G43" s="688">
        <v>284500</v>
      </c>
      <c r="H43" s="675"/>
      <c r="I43" s="675"/>
      <c r="J43" s="675"/>
      <c r="K43" s="675"/>
      <c r="L43" s="675"/>
      <c r="M43" s="675"/>
      <c r="N43" s="675"/>
      <c r="O43" s="675"/>
      <c r="P43" s="675"/>
      <c r="Q43" s="675"/>
      <c r="R43" s="675"/>
      <c r="S43" s="675"/>
      <c r="T43" s="675"/>
      <c r="U43" s="675"/>
      <c r="V43" s="675"/>
      <c r="W43" s="675"/>
      <c r="X43" s="675"/>
      <c r="Y43" s="675"/>
    </row>
    <row r="44" spans="1:25" ht="64.5" customHeight="1">
      <c r="A44" s="111" t="s">
        <v>17</v>
      </c>
      <c r="B44" s="16" t="s">
        <v>878</v>
      </c>
      <c r="C44" s="345"/>
      <c r="D44" s="692" t="s">
        <v>879</v>
      </c>
      <c r="E44" s="692" t="s">
        <v>880</v>
      </c>
      <c r="F44" s="682" t="s">
        <v>881</v>
      </c>
      <c r="G44" s="683">
        <v>175500</v>
      </c>
      <c r="H44" s="675"/>
      <c r="I44" s="675"/>
      <c r="J44" s="675"/>
      <c r="K44" s="675"/>
      <c r="L44" s="675"/>
      <c r="M44" s="675"/>
      <c r="N44" s="675"/>
      <c r="O44" s="675"/>
      <c r="P44" s="675"/>
      <c r="Q44" s="675"/>
      <c r="R44" s="675"/>
      <c r="S44" s="675"/>
      <c r="T44" s="675"/>
      <c r="U44" s="675"/>
      <c r="V44" s="675"/>
      <c r="W44" s="675"/>
      <c r="X44" s="675"/>
      <c r="Y44" s="675"/>
    </row>
    <row r="45" spans="1:25" ht="64.5" customHeight="1">
      <c r="A45" s="111" t="s">
        <v>17</v>
      </c>
      <c r="B45" s="215">
        <v>17208503</v>
      </c>
      <c r="C45" s="597"/>
      <c r="D45" s="671" t="s">
        <v>882</v>
      </c>
      <c r="E45" s="671" t="s">
        <v>883</v>
      </c>
      <c r="F45" s="690" t="s">
        <v>884</v>
      </c>
      <c r="G45" s="688">
        <v>222550</v>
      </c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675"/>
      <c r="S45" s="675"/>
      <c r="T45" s="675"/>
      <c r="U45" s="675"/>
      <c r="V45" s="675"/>
      <c r="W45" s="675"/>
      <c r="X45" s="675"/>
      <c r="Y45" s="675"/>
    </row>
    <row r="46" spans="1:25" ht="64.5" customHeight="1">
      <c r="A46" s="111" t="s">
        <v>17</v>
      </c>
      <c r="B46" s="16">
        <v>17208504</v>
      </c>
      <c r="C46" s="345"/>
      <c r="D46" s="692" t="s">
        <v>885</v>
      </c>
      <c r="E46" s="692" t="s">
        <v>886</v>
      </c>
      <c r="F46" s="682" t="s">
        <v>887</v>
      </c>
      <c r="G46" s="688">
        <v>262500</v>
      </c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675"/>
      <c r="S46" s="675"/>
      <c r="T46" s="675"/>
      <c r="U46" s="675"/>
      <c r="V46" s="675"/>
      <c r="W46" s="675"/>
      <c r="X46" s="675"/>
      <c r="Y46" s="675"/>
    </row>
    <row r="47" spans="1:25" ht="64.5" customHeight="1">
      <c r="A47" s="111" t="s">
        <v>17</v>
      </c>
      <c r="B47" s="215">
        <v>17208505</v>
      </c>
      <c r="C47" s="597"/>
      <c r="D47" s="671" t="s">
        <v>888</v>
      </c>
      <c r="E47" s="671" t="s">
        <v>889</v>
      </c>
      <c r="F47" s="690" t="s">
        <v>890</v>
      </c>
      <c r="G47" s="688">
        <v>318650</v>
      </c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675"/>
      <c r="S47" s="675"/>
      <c r="T47" s="675"/>
      <c r="U47" s="675"/>
      <c r="V47" s="675"/>
      <c r="W47" s="675"/>
      <c r="X47" s="675"/>
      <c r="Y47" s="675"/>
    </row>
    <row r="48" spans="1:25" ht="64.5" customHeight="1">
      <c r="A48" s="111" t="s">
        <v>17</v>
      </c>
      <c r="B48" s="215">
        <v>17197419</v>
      </c>
      <c r="C48" s="597"/>
      <c r="D48" s="671" t="s">
        <v>891</v>
      </c>
      <c r="E48" s="671" t="s">
        <v>892</v>
      </c>
      <c r="F48" s="690" t="s">
        <v>893</v>
      </c>
      <c r="G48" s="688">
        <v>170450</v>
      </c>
      <c r="H48" s="675"/>
      <c r="I48" s="675"/>
      <c r="J48" s="675"/>
      <c r="K48" s="675"/>
      <c r="L48" s="675"/>
      <c r="M48" s="675"/>
      <c r="N48" s="675"/>
      <c r="O48" s="675"/>
      <c r="P48" s="675"/>
      <c r="Q48" s="675"/>
      <c r="R48" s="675"/>
      <c r="S48" s="675"/>
      <c r="T48" s="675"/>
      <c r="U48" s="675"/>
      <c r="V48" s="675"/>
      <c r="W48" s="675"/>
      <c r="X48" s="675"/>
      <c r="Y48" s="675"/>
    </row>
    <row r="49" spans="1:25" ht="77.25" customHeight="1">
      <c r="A49" s="111" t="s">
        <v>17</v>
      </c>
      <c r="B49" s="693" t="s">
        <v>894</v>
      </c>
      <c r="C49" s="597"/>
      <c r="D49" s="671" t="s">
        <v>895</v>
      </c>
      <c r="E49" s="671" t="s">
        <v>896</v>
      </c>
      <c r="F49" s="690" t="s">
        <v>897</v>
      </c>
      <c r="G49" s="688">
        <v>222800</v>
      </c>
      <c r="H49" s="675"/>
      <c r="I49" s="675"/>
      <c r="J49" s="675"/>
      <c r="K49" s="675"/>
      <c r="L49" s="675"/>
      <c r="M49" s="675"/>
      <c r="N49" s="675"/>
      <c r="O49" s="675"/>
      <c r="P49" s="675"/>
      <c r="Q49" s="675"/>
      <c r="R49" s="675"/>
      <c r="S49" s="675"/>
      <c r="T49" s="675"/>
      <c r="U49" s="675"/>
      <c r="V49" s="675"/>
      <c r="W49" s="675"/>
      <c r="X49" s="675"/>
      <c r="Y49" s="675"/>
    </row>
    <row r="50" spans="1:25" ht="63" customHeight="1">
      <c r="A50" s="111" t="s">
        <v>17</v>
      </c>
      <c r="B50" s="693" t="s">
        <v>898</v>
      </c>
      <c r="C50" s="597"/>
      <c r="D50" s="671" t="s">
        <v>899</v>
      </c>
      <c r="E50" s="671" t="s">
        <v>900</v>
      </c>
      <c r="F50" s="690" t="s">
        <v>901</v>
      </c>
      <c r="G50" s="688">
        <v>264100</v>
      </c>
      <c r="H50" s="675"/>
      <c r="I50" s="675"/>
      <c r="J50" s="675"/>
      <c r="K50" s="675"/>
      <c r="L50" s="675"/>
      <c r="M50" s="675"/>
      <c r="N50" s="675"/>
      <c r="O50" s="675"/>
      <c r="P50" s="675"/>
      <c r="Q50" s="675"/>
      <c r="R50" s="675"/>
      <c r="S50" s="675"/>
      <c r="T50" s="675"/>
      <c r="U50" s="675"/>
      <c r="V50" s="675"/>
      <c r="W50" s="675"/>
      <c r="X50" s="675"/>
      <c r="Y50" s="675"/>
    </row>
    <row r="51" spans="1:25" ht="63" customHeight="1">
      <c r="A51" s="111" t="s">
        <v>17</v>
      </c>
      <c r="B51" s="693" t="s">
        <v>902</v>
      </c>
      <c r="C51" s="597"/>
      <c r="D51" s="671" t="s">
        <v>903</v>
      </c>
      <c r="E51" s="671" t="s">
        <v>904</v>
      </c>
      <c r="F51" s="690" t="s">
        <v>905</v>
      </c>
      <c r="G51" s="694">
        <v>302350</v>
      </c>
      <c r="H51" s="675"/>
      <c r="I51" s="675"/>
      <c r="J51" s="675"/>
      <c r="K51" s="675"/>
      <c r="L51" s="675"/>
      <c r="M51" s="675"/>
      <c r="N51" s="675"/>
      <c r="O51" s="675"/>
      <c r="P51" s="675"/>
      <c r="Q51" s="675"/>
      <c r="R51" s="675"/>
      <c r="S51" s="675"/>
      <c r="T51" s="675"/>
      <c r="U51" s="675"/>
      <c r="V51" s="675"/>
      <c r="W51" s="675"/>
      <c r="X51" s="675"/>
      <c r="Y51" s="675"/>
    </row>
    <row r="52" spans="1:25" ht="63" customHeight="1">
      <c r="A52" s="111" t="s">
        <v>17</v>
      </c>
      <c r="B52" s="685" t="s">
        <v>906</v>
      </c>
      <c r="C52" s="345"/>
      <c r="D52" s="692" t="s">
        <v>907</v>
      </c>
      <c r="E52" s="692" t="s">
        <v>904</v>
      </c>
      <c r="F52" s="682" t="s">
        <v>908</v>
      </c>
      <c r="G52" s="688">
        <v>319450</v>
      </c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675"/>
      <c r="S52" s="675"/>
      <c r="T52" s="675"/>
      <c r="U52" s="675"/>
      <c r="V52" s="675"/>
      <c r="W52" s="675"/>
      <c r="X52" s="675"/>
      <c r="Y52" s="675"/>
    </row>
    <row r="53" spans="1:25" ht="63" customHeight="1">
      <c r="A53" s="111" t="s">
        <v>17</v>
      </c>
      <c r="B53" s="685" t="s">
        <v>909</v>
      </c>
      <c r="C53" s="345"/>
      <c r="D53" s="692" t="s">
        <v>910</v>
      </c>
      <c r="E53" s="692" t="s">
        <v>911</v>
      </c>
      <c r="F53" s="682" t="s">
        <v>912</v>
      </c>
      <c r="G53" s="688">
        <v>315250</v>
      </c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675"/>
      <c r="S53" s="675"/>
      <c r="T53" s="675"/>
      <c r="U53" s="675"/>
      <c r="V53" s="675"/>
      <c r="W53" s="675"/>
      <c r="X53" s="675"/>
      <c r="Y53" s="675"/>
    </row>
    <row r="54" spans="1:25" ht="70.5" customHeight="1">
      <c r="A54" s="695" t="s">
        <v>17</v>
      </c>
      <c r="B54" s="696">
        <v>17204256</v>
      </c>
      <c r="C54" s="697"/>
      <c r="D54" s="696" t="s">
        <v>913</v>
      </c>
      <c r="E54" s="696" t="s">
        <v>914</v>
      </c>
      <c r="F54" s="698" t="s">
        <v>915</v>
      </c>
      <c r="G54" s="699">
        <v>256050</v>
      </c>
      <c r="H54" s="638"/>
      <c r="I54" s="638"/>
      <c r="J54" s="638"/>
      <c r="K54" s="638"/>
      <c r="L54" s="638"/>
      <c r="M54" s="638"/>
      <c r="N54" s="638"/>
      <c r="O54" s="638"/>
      <c r="P54" s="638"/>
      <c r="Q54" s="638"/>
      <c r="R54" s="638"/>
      <c r="S54" s="638"/>
      <c r="T54" s="638"/>
      <c r="U54" s="638"/>
      <c r="V54" s="638"/>
      <c r="W54" s="638"/>
      <c r="X54" s="638"/>
      <c r="Y54" s="638"/>
    </row>
    <row r="55" spans="1:25" ht="70.5" customHeight="1">
      <c r="A55" s="175" t="s">
        <v>17</v>
      </c>
      <c r="B55" s="692">
        <v>17203426</v>
      </c>
      <c r="C55" s="692"/>
      <c r="D55" s="692" t="s">
        <v>916</v>
      </c>
      <c r="E55" s="692" t="s">
        <v>917</v>
      </c>
      <c r="F55" s="672" t="s">
        <v>918</v>
      </c>
      <c r="G55" s="688">
        <v>208050</v>
      </c>
      <c r="H55" s="615"/>
      <c r="I55" s="615"/>
      <c r="J55" s="615"/>
      <c r="K55" s="615"/>
      <c r="L55" s="615"/>
      <c r="M55" s="615"/>
      <c r="N55" s="615"/>
      <c r="O55" s="615"/>
      <c r="P55" s="615"/>
      <c r="Q55" s="615"/>
      <c r="R55" s="615"/>
      <c r="S55" s="615"/>
      <c r="T55" s="615"/>
      <c r="U55" s="615"/>
      <c r="V55" s="615"/>
      <c r="W55" s="615"/>
      <c r="X55" s="615"/>
      <c r="Y55" s="615"/>
    </row>
    <row r="56" spans="1:25" ht="83.25" customHeight="1">
      <c r="A56" s="700" t="s">
        <v>17</v>
      </c>
      <c r="B56" s="701">
        <v>17209417</v>
      </c>
      <c r="C56" s="702"/>
      <c r="D56" s="703" t="s">
        <v>919</v>
      </c>
      <c r="E56" s="703" t="s">
        <v>920</v>
      </c>
      <c r="F56" s="682" t="s">
        <v>921</v>
      </c>
      <c r="G56" s="688">
        <v>79050</v>
      </c>
      <c r="H56" s="67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</row>
    <row r="57" spans="1:25" ht="80.25" customHeight="1">
      <c r="A57" s="700" t="s">
        <v>17</v>
      </c>
      <c r="B57" s="701" t="s">
        <v>922</v>
      </c>
      <c r="C57" s="704"/>
      <c r="D57" s="692" t="s">
        <v>923</v>
      </c>
      <c r="E57" s="692" t="s">
        <v>924</v>
      </c>
      <c r="F57" s="682" t="s">
        <v>925</v>
      </c>
      <c r="G57" s="688">
        <v>152050</v>
      </c>
      <c r="H57" s="675"/>
      <c r="I57" s="615"/>
      <c r="J57" s="615"/>
      <c r="K57" s="615"/>
      <c r="L57" s="615"/>
      <c r="M57" s="615"/>
      <c r="N57" s="615"/>
      <c r="O57" s="615"/>
      <c r="P57" s="615"/>
      <c r="Q57" s="615"/>
      <c r="R57" s="615"/>
      <c r="S57" s="615"/>
      <c r="T57" s="615"/>
      <c r="U57" s="615"/>
      <c r="V57" s="615"/>
      <c r="W57" s="615"/>
      <c r="X57" s="615"/>
      <c r="Y57" s="615"/>
    </row>
    <row r="58" spans="1:25" ht="15">
      <c r="A58" s="615"/>
      <c r="B58" s="615"/>
      <c r="C58" s="615"/>
      <c r="D58" s="705"/>
      <c r="E58" s="705"/>
      <c r="F58" s="706"/>
      <c r="G58" s="615"/>
      <c r="H58" s="615"/>
      <c r="I58" s="615"/>
      <c r="J58" s="615"/>
      <c r="K58" s="615"/>
      <c r="L58" s="615"/>
      <c r="M58" s="615"/>
      <c r="N58" s="615"/>
      <c r="O58" s="615"/>
      <c r="P58" s="615"/>
      <c r="Q58" s="615"/>
      <c r="R58" s="615"/>
      <c r="S58" s="615"/>
      <c r="T58" s="615"/>
      <c r="U58" s="615"/>
      <c r="V58" s="615"/>
      <c r="W58" s="615"/>
      <c r="X58" s="615"/>
      <c r="Y58" s="615"/>
    </row>
    <row r="59" spans="1:25" ht="15">
      <c r="A59" s="615"/>
      <c r="B59" s="615"/>
      <c r="C59" s="615"/>
      <c r="D59" s="705"/>
      <c r="E59" s="705"/>
      <c r="F59" s="706"/>
      <c r="G59" s="615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615"/>
      <c r="S59" s="615"/>
      <c r="T59" s="615"/>
      <c r="U59" s="615"/>
      <c r="V59" s="615"/>
      <c r="W59" s="615"/>
      <c r="X59" s="615"/>
      <c r="Y59" s="615"/>
    </row>
    <row r="60" spans="1:25" ht="15">
      <c r="A60" s="615"/>
      <c r="B60" s="615"/>
      <c r="C60" s="615"/>
      <c r="D60" s="705"/>
      <c r="E60" s="705"/>
      <c r="F60" s="706"/>
      <c r="G60" s="615"/>
      <c r="H60" s="615"/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615"/>
    </row>
    <row r="61" spans="1:25" ht="15">
      <c r="A61" s="615"/>
      <c r="B61" s="615"/>
      <c r="C61" s="615"/>
      <c r="D61" s="705"/>
      <c r="E61" s="705"/>
      <c r="F61" s="706"/>
      <c r="G61" s="615"/>
      <c r="H61" s="615"/>
      <c r="I61" s="615"/>
      <c r="J61" s="615"/>
      <c r="K61" s="615"/>
      <c r="L61" s="615"/>
      <c r="M61" s="615"/>
      <c r="N61" s="615"/>
      <c r="O61" s="615"/>
      <c r="P61" s="615"/>
      <c r="Q61" s="615"/>
      <c r="R61" s="615"/>
      <c r="S61" s="615"/>
      <c r="T61" s="615"/>
      <c r="U61" s="615"/>
      <c r="V61" s="615"/>
      <c r="W61" s="615"/>
      <c r="X61" s="615"/>
      <c r="Y61" s="615"/>
    </row>
    <row r="62" spans="1:25" ht="15">
      <c r="A62" s="615"/>
      <c r="B62" s="615"/>
      <c r="C62" s="615"/>
      <c r="D62" s="705"/>
      <c r="E62" s="705"/>
      <c r="F62" s="706"/>
      <c r="G62" s="615"/>
      <c r="H62" s="615"/>
      <c r="I62" s="615"/>
      <c r="J62" s="615"/>
      <c r="K62" s="615"/>
      <c r="L62" s="615"/>
      <c r="M62" s="615"/>
      <c r="N62" s="615"/>
      <c r="O62" s="615"/>
      <c r="P62" s="615"/>
      <c r="Q62" s="615"/>
      <c r="R62" s="615"/>
      <c r="S62" s="615"/>
      <c r="T62" s="615"/>
      <c r="U62" s="615"/>
      <c r="V62" s="615"/>
      <c r="W62" s="615"/>
      <c r="X62" s="615"/>
      <c r="Y62" s="615"/>
    </row>
    <row r="63" spans="1:25" ht="15">
      <c r="A63" s="615"/>
      <c r="B63" s="615"/>
      <c r="C63" s="615"/>
      <c r="D63" s="705"/>
      <c r="E63" s="705"/>
      <c r="F63" s="706"/>
      <c r="G63" s="615"/>
      <c r="H63" s="615"/>
      <c r="I63" s="615"/>
      <c r="J63" s="615"/>
      <c r="K63" s="615"/>
      <c r="L63" s="615"/>
      <c r="M63" s="615"/>
      <c r="N63" s="615"/>
      <c r="O63" s="615"/>
      <c r="P63" s="615"/>
      <c r="Q63" s="615"/>
      <c r="R63" s="615"/>
      <c r="S63" s="615"/>
      <c r="T63" s="615"/>
      <c r="U63" s="615"/>
      <c r="V63" s="615"/>
      <c r="W63" s="615"/>
      <c r="X63" s="615"/>
      <c r="Y63" s="615"/>
    </row>
    <row r="64" spans="1:25" ht="15">
      <c r="A64" s="615"/>
      <c r="B64" s="615"/>
      <c r="C64" s="615"/>
      <c r="D64" s="705"/>
      <c r="E64" s="705"/>
      <c r="F64" s="706"/>
      <c r="G64" s="615"/>
      <c r="H64" s="615"/>
      <c r="I64" s="615"/>
      <c r="J64" s="615"/>
      <c r="K64" s="615"/>
      <c r="L64" s="615"/>
      <c r="M64" s="615"/>
      <c r="N64" s="615"/>
      <c r="O64" s="615"/>
      <c r="P64" s="615"/>
      <c r="Q64" s="615"/>
      <c r="R64" s="615"/>
      <c r="S64" s="615"/>
      <c r="T64" s="615"/>
      <c r="U64" s="615"/>
      <c r="V64" s="615"/>
      <c r="W64" s="615"/>
      <c r="X64" s="615"/>
      <c r="Y64" s="615"/>
    </row>
    <row r="65" spans="1:25" ht="15">
      <c r="A65" s="615"/>
      <c r="B65" s="615"/>
      <c r="C65" s="615"/>
      <c r="D65" s="705"/>
      <c r="E65" s="705"/>
      <c r="F65" s="706"/>
      <c r="G65" s="615"/>
      <c r="H65" s="615"/>
      <c r="I65" s="615"/>
      <c r="J65" s="615"/>
      <c r="K65" s="615"/>
      <c r="L65" s="615"/>
      <c r="M65" s="615"/>
      <c r="N65" s="615"/>
      <c r="O65" s="615"/>
      <c r="P65" s="615"/>
      <c r="Q65" s="615"/>
      <c r="R65" s="615"/>
      <c r="S65" s="615"/>
      <c r="T65" s="615"/>
      <c r="U65" s="615"/>
      <c r="V65" s="615"/>
      <c r="W65" s="615"/>
      <c r="X65" s="615"/>
      <c r="Y65" s="615"/>
    </row>
    <row r="66" spans="1:25" ht="15">
      <c r="A66" s="615"/>
      <c r="B66" s="615"/>
      <c r="C66" s="615"/>
      <c r="D66" s="705"/>
      <c r="E66" s="705"/>
      <c r="F66" s="706"/>
      <c r="G66" s="615"/>
      <c r="H66" s="615"/>
      <c r="I66" s="615"/>
      <c r="J66" s="615"/>
      <c r="K66" s="615"/>
      <c r="L66" s="615"/>
      <c r="M66" s="615"/>
      <c r="N66" s="615"/>
      <c r="O66" s="615"/>
      <c r="P66" s="615"/>
      <c r="Q66" s="615"/>
      <c r="R66" s="615"/>
      <c r="S66" s="615"/>
      <c r="T66" s="615"/>
      <c r="U66" s="615"/>
      <c r="V66" s="615"/>
      <c r="W66" s="615"/>
      <c r="X66" s="615"/>
      <c r="Y66" s="615"/>
    </row>
    <row r="67" spans="1:25" ht="15">
      <c r="A67" s="615"/>
      <c r="B67" s="615"/>
      <c r="C67" s="615"/>
      <c r="D67" s="705"/>
      <c r="E67" s="705"/>
      <c r="F67" s="706"/>
      <c r="G67" s="615"/>
      <c r="H67" s="615"/>
      <c r="I67" s="615"/>
      <c r="J67" s="615"/>
      <c r="K67" s="615"/>
      <c r="L67" s="615"/>
      <c r="M67" s="615"/>
      <c r="N67" s="615"/>
      <c r="O67" s="615"/>
      <c r="P67" s="615"/>
      <c r="Q67" s="615"/>
      <c r="R67" s="615"/>
      <c r="S67" s="615"/>
      <c r="T67" s="615"/>
      <c r="U67" s="615"/>
      <c r="V67" s="615"/>
      <c r="W67" s="615"/>
      <c r="X67" s="615"/>
      <c r="Y67" s="615"/>
    </row>
    <row r="68" spans="1:25" ht="15">
      <c r="A68" s="615"/>
      <c r="B68" s="615"/>
      <c r="C68" s="615"/>
      <c r="D68" s="705"/>
      <c r="E68" s="705"/>
      <c r="F68" s="706"/>
      <c r="G68" s="615"/>
      <c r="H68" s="615"/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5"/>
      <c r="T68" s="615"/>
      <c r="U68" s="615"/>
      <c r="V68" s="615"/>
      <c r="W68" s="615"/>
      <c r="X68" s="615"/>
      <c r="Y68" s="615"/>
    </row>
    <row r="69" spans="1:25" ht="15">
      <c r="A69" s="615"/>
      <c r="B69" s="615"/>
      <c r="C69" s="615"/>
      <c r="D69" s="705"/>
      <c r="E69" s="705"/>
      <c r="F69" s="706"/>
      <c r="G69" s="615"/>
      <c r="H69" s="615"/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5"/>
      <c r="T69" s="615"/>
      <c r="U69" s="615"/>
      <c r="V69" s="615"/>
      <c r="W69" s="615"/>
      <c r="X69" s="615"/>
      <c r="Y69" s="615"/>
    </row>
    <row r="70" spans="1:25" ht="15">
      <c r="A70" s="615"/>
      <c r="B70" s="615"/>
      <c r="C70" s="615"/>
      <c r="D70" s="705"/>
      <c r="E70" s="705"/>
      <c r="F70" s="706"/>
      <c r="G70" s="615"/>
      <c r="H70" s="615"/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5"/>
      <c r="T70" s="615"/>
      <c r="U70" s="615"/>
      <c r="V70" s="615"/>
      <c r="W70" s="615"/>
      <c r="X70" s="615"/>
      <c r="Y70" s="615"/>
    </row>
    <row r="71" spans="1:25" ht="15">
      <c r="A71" s="615"/>
      <c r="B71" s="615"/>
      <c r="C71" s="615"/>
      <c r="D71" s="705"/>
      <c r="E71" s="705"/>
      <c r="F71" s="706"/>
      <c r="G71" s="615"/>
      <c r="H71" s="615"/>
      <c r="I71" s="615"/>
      <c r="J71" s="615"/>
      <c r="K71" s="615"/>
      <c r="L71" s="615"/>
      <c r="M71" s="615"/>
      <c r="N71" s="615"/>
      <c r="O71" s="615"/>
      <c r="P71" s="615"/>
      <c r="Q71" s="615"/>
      <c r="R71" s="615"/>
      <c r="S71" s="615"/>
      <c r="T71" s="615"/>
      <c r="U71" s="615"/>
      <c r="V71" s="615"/>
      <c r="W71" s="615"/>
      <c r="X71" s="615"/>
      <c r="Y71" s="615"/>
    </row>
    <row r="72" spans="1:25" ht="15">
      <c r="A72" s="615"/>
      <c r="B72" s="615"/>
      <c r="C72" s="615"/>
      <c r="D72" s="705"/>
      <c r="E72" s="705"/>
      <c r="F72" s="706"/>
      <c r="G72" s="615"/>
      <c r="H72" s="615"/>
      <c r="I72" s="615"/>
      <c r="J72" s="615"/>
      <c r="K72" s="615"/>
      <c r="L72" s="615"/>
      <c r="M72" s="615"/>
      <c r="N72" s="615"/>
      <c r="O72" s="615"/>
      <c r="P72" s="615"/>
      <c r="Q72" s="615"/>
      <c r="R72" s="615"/>
      <c r="S72" s="615"/>
      <c r="T72" s="615"/>
      <c r="U72" s="615"/>
      <c r="V72" s="615"/>
      <c r="W72" s="615"/>
      <c r="X72" s="615"/>
      <c r="Y72" s="615"/>
    </row>
    <row r="73" spans="1:25" ht="15">
      <c r="A73" s="615"/>
      <c r="B73" s="615"/>
      <c r="C73" s="615"/>
      <c r="D73" s="705"/>
      <c r="E73" s="705"/>
      <c r="F73" s="706"/>
      <c r="G73" s="615"/>
      <c r="H73" s="615"/>
      <c r="I73" s="615"/>
      <c r="J73" s="615"/>
      <c r="K73" s="615"/>
      <c r="L73" s="615"/>
      <c r="M73" s="615"/>
      <c r="N73" s="615"/>
      <c r="O73" s="615"/>
      <c r="P73" s="615"/>
      <c r="Q73" s="615"/>
      <c r="R73" s="615"/>
      <c r="S73" s="615"/>
      <c r="T73" s="615"/>
      <c r="U73" s="615"/>
      <c r="V73" s="615"/>
      <c r="W73" s="615"/>
      <c r="X73" s="615"/>
      <c r="Y73" s="615"/>
    </row>
    <row r="74" spans="1:25" ht="15">
      <c r="A74" s="615"/>
      <c r="B74" s="615"/>
      <c r="C74" s="615"/>
      <c r="D74" s="705"/>
      <c r="E74" s="705"/>
      <c r="F74" s="706"/>
      <c r="G74" s="615"/>
      <c r="H74" s="615"/>
      <c r="I74" s="615"/>
      <c r="J74" s="615"/>
      <c r="K74" s="615"/>
      <c r="L74" s="615"/>
      <c r="M74" s="615"/>
      <c r="N74" s="615"/>
      <c r="O74" s="615"/>
      <c r="P74" s="615"/>
      <c r="Q74" s="615"/>
      <c r="R74" s="615"/>
      <c r="S74" s="615"/>
      <c r="T74" s="615"/>
      <c r="U74" s="615"/>
      <c r="V74" s="615"/>
      <c r="W74" s="615"/>
      <c r="X74" s="615"/>
      <c r="Y74" s="615"/>
    </row>
    <row r="75" spans="1:25" ht="15">
      <c r="A75" s="615"/>
      <c r="B75" s="615"/>
      <c r="C75" s="615"/>
      <c r="D75" s="705"/>
      <c r="E75" s="705"/>
      <c r="F75" s="706"/>
      <c r="G75" s="615"/>
      <c r="H75" s="615"/>
      <c r="I75" s="615"/>
      <c r="J75" s="615"/>
      <c r="K75" s="615"/>
      <c r="L75" s="615"/>
      <c r="M75" s="615"/>
      <c r="N75" s="615"/>
      <c r="O75" s="615"/>
      <c r="P75" s="615"/>
      <c r="Q75" s="615"/>
      <c r="R75" s="615"/>
      <c r="S75" s="615"/>
      <c r="T75" s="615"/>
      <c r="U75" s="615"/>
      <c r="V75" s="615"/>
      <c r="W75" s="615"/>
      <c r="X75" s="615"/>
      <c r="Y75" s="615"/>
    </row>
    <row r="76" spans="1:25" ht="15">
      <c r="A76" s="615"/>
      <c r="B76" s="615"/>
      <c r="C76" s="615"/>
      <c r="D76" s="705"/>
      <c r="E76" s="705"/>
      <c r="F76" s="706"/>
      <c r="G76" s="615"/>
      <c r="H76" s="615"/>
      <c r="I76" s="615"/>
      <c r="J76" s="615"/>
      <c r="K76" s="615"/>
      <c r="L76" s="615"/>
      <c r="M76" s="615"/>
      <c r="N76" s="615"/>
      <c r="O76" s="615"/>
      <c r="P76" s="615"/>
      <c r="Q76" s="615"/>
      <c r="R76" s="615"/>
      <c r="S76" s="615"/>
      <c r="T76" s="615"/>
      <c r="U76" s="615"/>
      <c r="V76" s="615"/>
      <c r="W76" s="615"/>
      <c r="X76" s="615"/>
      <c r="Y76" s="615"/>
    </row>
    <row r="77" spans="1:25" ht="15">
      <c r="A77" s="615"/>
      <c r="B77" s="615"/>
      <c r="C77" s="615"/>
      <c r="D77" s="705"/>
      <c r="E77" s="705"/>
      <c r="F77" s="706"/>
      <c r="G77" s="615"/>
      <c r="H77" s="615"/>
      <c r="I77" s="615"/>
      <c r="J77" s="615"/>
      <c r="K77" s="615"/>
      <c r="L77" s="615"/>
      <c r="M77" s="615"/>
      <c r="N77" s="615"/>
      <c r="O77" s="615"/>
      <c r="P77" s="615"/>
      <c r="Q77" s="615"/>
      <c r="R77" s="615"/>
      <c r="S77" s="615"/>
      <c r="T77" s="615"/>
      <c r="U77" s="615"/>
      <c r="V77" s="615"/>
      <c r="W77" s="615"/>
      <c r="X77" s="615"/>
      <c r="Y77" s="615"/>
    </row>
    <row r="78" spans="1:25" ht="15">
      <c r="A78" s="615"/>
      <c r="B78" s="615"/>
      <c r="C78" s="615"/>
      <c r="D78" s="705"/>
      <c r="E78" s="705"/>
      <c r="F78" s="706"/>
      <c r="G78" s="615"/>
      <c r="H78" s="615"/>
      <c r="I78" s="615"/>
      <c r="J78" s="615"/>
      <c r="K78" s="615"/>
      <c r="L78" s="615"/>
      <c r="M78" s="615"/>
      <c r="N78" s="615"/>
      <c r="O78" s="615"/>
      <c r="P78" s="615"/>
      <c r="Q78" s="615"/>
      <c r="R78" s="615"/>
      <c r="S78" s="615"/>
      <c r="T78" s="615"/>
      <c r="U78" s="615"/>
      <c r="V78" s="615"/>
      <c r="W78" s="615"/>
      <c r="X78" s="615"/>
      <c r="Y78" s="615"/>
    </row>
    <row r="79" spans="1:25" ht="15">
      <c r="A79" s="615"/>
      <c r="B79" s="615"/>
      <c r="C79" s="615"/>
      <c r="D79" s="705"/>
      <c r="E79" s="705"/>
      <c r="F79" s="706"/>
      <c r="G79" s="615"/>
      <c r="H79" s="615"/>
      <c r="I79" s="615"/>
      <c r="J79" s="615"/>
      <c r="K79" s="615"/>
      <c r="L79" s="615"/>
      <c r="M79" s="615"/>
      <c r="N79" s="615"/>
      <c r="O79" s="615"/>
      <c r="P79" s="615"/>
      <c r="Q79" s="615"/>
      <c r="R79" s="615"/>
      <c r="S79" s="615"/>
      <c r="T79" s="615"/>
      <c r="U79" s="615"/>
      <c r="V79" s="615"/>
      <c r="W79" s="615"/>
      <c r="X79" s="615"/>
      <c r="Y79" s="615"/>
    </row>
    <row r="80" spans="1:25" ht="15">
      <c r="A80" s="615"/>
      <c r="B80" s="615"/>
      <c r="C80" s="615"/>
      <c r="D80" s="705"/>
      <c r="E80" s="705"/>
      <c r="F80" s="706"/>
      <c r="G80" s="615"/>
      <c r="H80" s="615"/>
      <c r="I80" s="615"/>
      <c r="J80" s="615"/>
      <c r="K80" s="615"/>
      <c r="L80" s="615"/>
      <c r="M80" s="615"/>
      <c r="N80" s="615"/>
      <c r="O80" s="615"/>
      <c r="P80" s="615"/>
      <c r="Q80" s="615"/>
      <c r="R80" s="615"/>
      <c r="S80" s="615"/>
      <c r="T80" s="615"/>
      <c r="U80" s="615"/>
      <c r="V80" s="615"/>
      <c r="W80" s="615"/>
      <c r="X80" s="615"/>
      <c r="Y80" s="615"/>
    </row>
    <row r="81" spans="1:25" ht="15">
      <c r="A81" s="615"/>
      <c r="B81" s="615"/>
      <c r="C81" s="615"/>
      <c r="D81" s="705"/>
      <c r="E81" s="705"/>
      <c r="F81" s="706"/>
      <c r="G81" s="615"/>
      <c r="H81" s="615"/>
      <c r="I81" s="615"/>
      <c r="J81" s="615"/>
      <c r="K81" s="615"/>
      <c r="L81" s="615"/>
      <c r="M81" s="615"/>
      <c r="N81" s="615"/>
      <c r="O81" s="615"/>
      <c r="P81" s="615"/>
      <c r="Q81" s="615"/>
      <c r="R81" s="615"/>
      <c r="S81" s="615"/>
      <c r="T81" s="615"/>
      <c r="U81" s="615"/>
      <c r="V81" s="615"/>
      <c r="W81" s="615"/>
      <c r="X81" s="615"/>
      <c r="Y81" s="615"/>
    </row>
    <row r="82" spans="1:25" ht="15">
      <c r="A82" s="615"/>
      <c r="B82" s="615"/>
      <c r="C82" s="615"/>
      <c r="D82" s="705"/>
      <c r="E82" s="705"/>
      <c r="F82" s="706"/>
      <c r="G82" s="615"/>
      <c r="H82" s="615"/>
      <c r="I82" s="615"/>
      <c r="J82" s="615"/>
      <c r="K82" s="615"/>
      <c r="L82" s="615"/>
      <c r="M82" s="615"/>
      <c r="N82" s="615"/>
      <c r="O82" s="615"/>
      <c r="P82" s="615"/>
      <c r="Q82" s="615"/>
      <c r="R82" s="615"/>
      <c r="S82" s="615"/>
      <c r="T82" s="615"/>
      <c r="U82" s="615"/>
      <c r="V82" s="615"/>
      <c r="W82" s="615"/>
      <c r="X82" s="615"/>
      <c r="Y82" s="615"/>
    </row>
    <row r="83" spans="1:25" ht="15">
      <c r="A83" s="615"/>
      <c r="B83" s="615"/>
      <c r="C83" s="615"/>
      <c r="D83" s="705"/>
      <c r="E83" s="705"/>
      <c r="F83" s="706"/>
      <c r="G83" s="615"/>
      <c r="H83" s="615"/>
      <c r="I83" s="615"/>
      <c r="J83" s="615"/>
      <c r="K83" s="615"/>
      <c r="L83" s="615"/>
      <c r="M83" s="615"/>
      <c r="N83" s="615"/>
      <c r="O83" s="615"/>
      <c r="P83" s="615"/>
      <c r="Q83" s="615"/>
      <c r="R83" s="615"/>
      <c r="S83" s="615"/>
      <c r="T83" s="615"/>
      <c r="U83" s="615"/>
      <c r="V83" s="615"/>
      <c r="W83" s="615"/>
      <c r="X83" s="615"/>
      <c r="Y83" s="615"/>
    </row>
    <row r="84" spans="1:25" ht="15">
      <c r="A84" s="615"/>
      <c r="B84" s="615"/>
      <c r="C84" s="615"/>
      <c r="D84" s="705"/>
      <c r="E84" s="705"/>
      <c r="F84" s="706"/>
      <c r="G84" s="615"/>
      <c r="H84" s="615"/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5"/>
      <c r="T84" s="615"/>
      <c r="U84" s="615"/>
      <c r="V84" s="615"/>
      <c r="W84" s="615"/>
      <c r="X84" s="615"/>
      <c r="Y84" s="615"/>
    </row>
    <row r="85" spans="1:25" ht="15">
      <c r="A85" s="615"/>
      <c r="B85" s="615"/>
      <c r="C85" s="615"/>
      <c r="D85" s="705"/>
      <c r="E85" s="705"/>
      <c r="F85" s="706"/>
      <c r="G85" s="615"/>
      <c r="H85" s="615"/>
      <c r="I85" s="615"/>
      <c r="J85" s="615"/>
      <c r="K85" s="615"/>
      <c r="L85" s="615"/>
      <c r="M85" s="615"/>
      <c r="N85" s="615"/>
      <c r="O85" s="615"/>
      <c r="P85" s="615"/>
      <c r="Q85" s="615"/>
      <c r="R85" s="615"/>
      <c r="S85" s="615"/>
      <c r="T85" s="615"/>
      <c r="U85" s="615"/>
      <c r="V85" s="615"/>
      <c r="W85" s="615"/>
      <c r="X85" s="615"/>
      <c r="Y85" s="615"/>
    </row>
    <row r="86" spans="1:25" ht="15">
      <c r="A86" s="615"/>
      <c r="B86" s="615"/>
      <c r="C86" s="615"/>
      <c r="D86" s="705"/>
      <c r="E86" s="705"/>
      <c r="F86" s="706"/>
      <c r="G86" s="615"/>
      <c r="H86" s="615"/>
      <c r="I86" s="615"/>
      <c r="J86" s="615"/>
      <c r="K86" s="615"/>
      <c r="L86" s="615"/>
      <c r="M86" s="615"/>
      <c r="N86" s="615"/>
      <c r="O86" s="615"/>
      <c r="P86" s="615"/>
      <c r="Q86" s="615"/>
      <c r="R86" s="615"/>
      <c r="S86" s="615"/>
      <c r="T86" s="615"/>
      <c r="U86" s="615"/>
      <c r="V86" s="615"/>
      <c r="W86" s="615"/>
      <c r="X86" s="615"/>
      <c r="Y86" s="615"/>
    </row>
    <row r="87" spans="1:25" ht="15">
      <c r="A87" s="615"/>
      <c r="B87" s="615"/>
      <c r="C87" s="615"/>
      <c r="D87" s="705"/>
      <c r="E87" s="705"/>
      <c r="F87" s="706"/>
      <c r="G87" s="615"/>
      <c r="H87" s="615"/>
      <c r="I87" s="615"/>
      <c r="J87" s="615"/>
      <c r="K87" s="615"/>
      <c r="L87" s="615"/>
      <c r="M87" s="615"/>
      <c r="N87" s="615"/>
      <c r="O87" s="615"/>
      <c r="P87" s="615"/>
      <c r="Q87" s="615"/>
      <c r="R87" s="615"/>
      <c r="S87" s="615"/>
      <c r="T87" s="615"/>
      <c r="U87" s="615"/>
      <c r="V87" s="615"/>
      <c r="W87" s="615"/>
      <c r="X87" s="615"/>
      <c r="Y87" s="615"/>
    </row>
    <row r="88" spans="1:25" ht="15">
      <c r="A88" s="615"/>
      <c r="B88" s="615"/>
      <c r="C88" s="615"/>
      <c r="D88" s="705"/>
      <c r="E88" s="705"/>
      <c r="F88" s="706"/>
      <c r="G88" s="615"/>
      <c r="H88" s="615"/>
      <c r="I88" s="615"/>
      <c r="J88" s="615"/>
      <c r="K88" s="615"/>
      <c r="L88" s="615"/>
      <c r="M88" s="615"/>
      <c r="N88" s="615"/>
      <c r="O88" s="615"/>
      <c r="P88" s="615"/>
      <c r="Q88" s="615"/>
      <c r="R88" s="615"/>
      <c r="S88" s="615"/>
      <c r="T88" s="615"/>
      <c r="U88" s="615"/>
      <c r="V88" s="615"/>
      <c r="W88" s="615"/>
      <c r="X88" s="615"/>
      <c r="Y88" s="615"/>
    </row>
    <row r="89" spans="1:25" ht="15">
      <c r="A89" s="615"/>
      <c r="B89" s="615"/>
      <c r="C89" s="615"/>
      <c r="D89" s="705"/>
      <c r="E89" s="705"/>
      <c r="F89" s="706"/>
      <c r="G89" s="615"/>
      <c r="H89" s="615"/>
      <c r="I89" s="615"/>
      <c r="J89" s="615"/>
      <c r="K89" s="615"/>
      <c r="L89" s="615"/>
      <c r="M89" s="615"/>
      <c r="N89" s="615"/>
      <c r="O89" s="615"/>
      <c r="P89" s="615"/>
      <c r="Q89" s="615"/>
      <c r="R89" s="615"/>
      <c r="S89" s="615"/>
      <c r="T89" s="615"/>
      <c r="U89" s="615"/>
      <c r="V89" s="615"/>
      <c r="W89" s="615"/>
      <c r="X89" s="615"/>
      <c r="Y89" s="615"/>
    </row>
    <row r="90" spans="1:25" ht="15">
      <c r="A90" s="615"/>
      <c r="B90" s="615"/>
      <c r="C90" s="615"/>
      <c r="D90" s="705"/>
      <c r="E90" s="705"/>
      <c r="F90" s="706"/>
      <c r="G90" s="615"/>
      <c r="H90" s="615"/>
      <c r="I90" s="615"/>
      <c r="J90" s="615"/>
      <c r="K90" s="615"/>
      <c r="L90" s="615"/>
      <c r="M90" s="615"/>
      <c r="N90" s="615"/>
      <c r="O90" s="615"/>
      <c r="P90" s="615"/>
      <c r="Q90" s="615"/>
      <c r="R90" s="615"/>
      <c r="S90" s="615"/>
      <c r="T90" s="615"/>
      <c r="U90" s="615"/>
      <c r="V90" s="615"/>
      <c r="W90" s="615"/>
      <c r="X90" s="615"/>
      <c r="Y90" s="615"/>
    </row>
    <row r="91" spans="1:25" ht="15">
      <c r="A91" s="615"/>
      <c r="B91" s="615"/>
      <c r="C91" s="615"/>
      <c r="D91" s="705"/>
      <c r="E91" s="705"/>
      <c r="F91" s="706"/>
      <c r="G91" s="615"/>
      <c r="H91" s="615"/>
      <c r="I91" s="615"/>
      <c r="J91" s="615"/>
      <c r="K91" s="615"/>
      <c r="L91" s="615"/>
      <c r="M91" s="615"/>
      <c r="N91" s="615"/>
      <c r="O91" s="615"/>
      <c r="P91" s="615"/>
      <c r="Q91" s="615"/>
      <c r="R91" s="615"/>
      <c r="S91" s="615"/>
      <c r="T91" s="615"/>
      <c r="U91" s="615"/>
      <c r="V91" s="615"/>
      <c r="W91" s="615"/>
      <c r="X91" s="615"/>
      <c r="Y91" s="615"/>
    </row>
    <row r="92" spans="1:25" ht="15">
      <c r="A92" s="615"/>
      <c r="B92" s="615"/>
      <c r="C92" s="615"/>
      <c r="D92" s="705"/>
      <c r="E92" s="705"/>
      <c r="F92" s="706"/>
      <c r="G92" s="615"/>
      <c r="H92" s="615"/>
      <c r="I92" s="615"/>
      <c r="J92" s="615"/>
      <c r="K92" s="615"/>
      <c r="L92" s="615"/>
      <c r="M92" s="615"/>
      <c r="N92" s="615"/>
      <c r="O92" s="615"/>
      <c r="P92" s="615"/>
      <c r="Q92" s="615"/>
      <c r="R92" s="615"/>
      <c r="S92" s="615"/>
      <c r="T92" s="615"/>
      <c r="U92" s="615"/>
      <c r="V92" s="615"/>
      <c r="W92" s="615"/>
      <c r="X92" s="615"/>
      <c r="Y92" s="615"/>
    </row>
    <row r="93" spans="1:25" ht="15">
      <c r="A93" s="615"/>
      <c r="B93" s="615"/>
      <c r="C93" s="615"/>
      <c r="D93" s="705"/>
      <c r="E93" s="705"/>
      <c r="F93" s="706"/>
      <c r="G93" s="615"/>
      <c r="H93" s="615"/>
      <c r="I93" s="615"/>
      <c r="J93" s="615"/>
      <c r="K93" s="615"/>
      <c r="L93" s="615"/>
      <c r="M93" s="615"/>
      <c r="N93" s="615"/>
      <c r="O93" s="615"/>
      <c r="P93" s="615"/>
      <c r="Q93" s="615"/>
      <c r="R93" s="615"/>
      <c r="S93" s="615"/>
      <c r="T93" s="615"/>
      <c r="U93" s="615"/>
      <c r="V93" s="615"/>
      <c r="W93" s="615"/>
      <c r="X93" s="615"/>
      <c r="Y93" s="615"/>
    </row>
    <row r="94" spans="1:25" ht="15">
      <c r="A94" s="615"/>
      <c r="B94" s="615"/>
      <c r="C94" s="615"/>
      <c r="D94" s="705"/>
      <c r="E94" s="705"/>
      <c r="F94" s="706"/>
      <c r="G94" s="615"/>
      <c r="H94" s="615"/>
      <c r="I94" s="615"/>
      <c r="J94" s="615"/>
      <c r="K94" s="615"/>
      <c r="L94" s="615"/>
      <c r="M94" s="615"/>
      <c r="N94" s="615"/>
      <c r="O94" s="615"/>
      <c r="P94" s="615"/>
      <c r="Q94" s="615"/>
      <c r="R94" s="615"/>
      <c r="S94" s="615"/>
      <c r="T94" s="615"/>
      <c r="U94" s="615"/>
      <c r="V94" s="615"/>
      <c r="W94" s="615"/>
      <c r="X94" s="615"/>
      <c r="Y94" s="615"/>
    </row>
    <row r="95" spans="1:25" ht="15">
      <c r="A95" s="615"/>
      <c r="B95" s="615"/>
      <c r="C95" s="615"/>
      <c r="D95" s="705"/>
      <c r="E95" s="705"/>
      <c r="F95" s="706"/>
      <c r="G95" s="615"/>
      <c r="H95" s="615"/>
      <c r="I95" s="615"/>
      <c r="J95" s="615"/>
      <c r="K95" s="615"/>
      <c r="L95" s="615"/>
      <c r="M95" s="615"/>
      <c r="N95" s="615"/>
      <c r="O95" s="615"/>
      <c r="P95" s="615"/>
      <c r="Q95" s="615"/>
      <c r="R95" s="615"/>
      <c r="S95" s="615"/>
      <c r="T95" s="615"/>
      <c r="U95" s="615"/>
      <c r="V95" s="615"/>
      <c r="W95" s="615"/>
      <c r="X95" s="615"/>
      <c r="Y95" s="615"/>
    </row>
    <row r="96" spans="1:25" ht="15">
      <c r="A96" s="615"/>
      <c r="B96" s="615"/>
      <c r="C96" s="615"/>
      <c r="D96" s="705"/>
      <c r="E96" s="705"/>
      <c r="F96" s="706"/>
      <c r="G96" s="615"/>
      <c r="H96" s="615"/>
      <c r="I96" s="615"/>
      <c r="J96" s="615"/>
      <c r="K96" s="615"/>
      <c r="L96" s="615"/>
      <c r="M96" s="615"/>
      <c r="N96" s="615"/>
      <c r="O96" s="615"/>
      <c r="P96" s="615"/>
      <c r="Q96" s="615"/>
      <c r="R96" s="615"/>
      <c r="S96" s="615"/>
      <c r="T96" s="615"/>
      <c r="U96" s="615"/>
      <c r="V96" s="615"/>
      <c r="W96" s="615"/>
      <c r="X96" s="615"/>
      <c r="Y96" s="615"/>
    </row>
    <row r="97" spans="1:25" ht="15">
      <c r="A97" s="615"/>
      <c r="B97" s="615"/>
      <c r="C97" s="615"/>
      <c r="D97" s="705"/>
      <c r="E97" s="705"/>
      <c r="F97" s="706"/>
      <c r="G97" s="615"/>
      <c r="H97" s="615"/>
      <c r="I97" s="615"/>
      <c r="J97" s="615"/>
      <c r="K97" s="615"/>
      <c r="L97" s="615"/>
      <c r="M97" s="615"/>
      <c r="N97" s="615"/>
      <c r="O97" s="615"/>
      <c r="P97" s="615"/>
      <c r="Q97" s="615"/>
      <c r="R97" s="615"/>
      <c r="S97" s="615"/>
      <c r="T97" s="615"/>
      <c r="U97" s="615"/>
      <c r="V97" s="615"/>
      <c r="W97" s="615"/>
      <c r="X97" s="615"/>
      <c r="Y97" s="615"/>
    </row>
    <row r="98" spans="1:25" ht="15">
      <c r="A98" s="615"/>
      <c r="B98" s="615"/>
      <c r="C98" s="615"/>
      <c r="D98" s="705"/>
      <c r="E98" s="705"/>
      <c r="F98" s="706"/>
      <c r="G98" s="615"/>
      <c r="H98" s="615"/>
      <c r="I98" s="615"/>
      <c r="J98" s="615"/>
      <c r="K98" s="615"/>
      <c r="L98" s="615"/>
      <c r="M98" s="615"/>
      <c r="N98" s="615"/>
      <c r="O98" s="615"/>
      <c r="P98" s="615"/>
      <c r="Q98" s="615"/>
      <c r="R98" s="615"/>
      <c r="S98" s="615"/>
      <c r="T98" s="615"/>
      <c r="U98" s="615"/>
      <c r="V98" s="615"/>
      <c r="W98" s="615"/>
      <c r="X98" s="615"/>
      <c r="Y98" s="615"/>
    </row>
    <row r="99" spans="1:25" ht="15">
      <c r="A99" s="615"/>
      <c r="B99" s="615"/>
      <c r="C99" s="615"/>
      <c r="D99" s="705"/>
      <c r="E99" s="705"/>
      <c r="F99" s="706"/>
      <c r="G99" s="615"/>
      <c r="H99" s="615"/>
      <c r="I99" s="615"/>
      <c r="J99" s="615"/>
      <c r="K99" s="615"/>
      <c r="L99" s="615"/>
      <c r="M99" s="615"/>
      <c r="N99" s="615"/>
      <c r="O99" s="615"/>
      <c r="P99" s="615"/>
      <c r="Q99" s="615"/>
      <c r="R99" s="615"/>
      <c r="S99" s="615"/>
      <c r="T99" s="615"/>
      <c r="U99" s="615"/>
      <c r="V99" s="615"/>
      <c r="W99" s="615"/>
      <c r="X99" s="615"/>
      <c r="Y99" s="615"/>
    </row>
    <row r="100" spans="1:25" ht="15">
      <c r="A100" s="615"/>
      <c r="B100" s="615"/>
      <c r="C100" s="615"/>
      <c r="D100" s="705"/>
      <c r="E100" s="705"/>
      <c r="F100" s="706"/>
      <c r="G100" s="615"/>
      <c r="H100" s="615"/>
      <c r="I100" s="615"/>
      <c r="J100" s="615"/>
      <c r="K100" s="615"/>
      <c r="L100" s="615"/>
      <c r="M100" s="615"/>
      <c r="N100" s="615"/>
      <c r="O100" s="615"/>
      <c r="P100" s="615"/>
      <c r="Q100" s="615"/>
      <c r="R100" s="615"/>
      <c r="S100" s="615"/>
      <c r="T100" s="615"/>
      <c r="U100" s="615"/>
      <c r="V100" s="615"/>
      <c r="W100" s="615"/>
      <c r="X100" s="615"/>
      <c r="Y100" s="615"/>
    </row>
    <row r="101" spans="1:25" ht="15">
      <c r="A101" s="615"/>
      <c r="B101" s="615"/>
      <c r="C101" s="615"/>
      <c r="D101" s="705"/>
      <c r="E101" s="705"/>
      <c r="F101" s="706"/>
      <c r="G101" s="615"/>
      <c r="H101" s="615"/>
      <c r="I101" s="615"/>
      <c r="J101" s="615"/>
      <c r="K101" s="615"/>
      <c r="L101" s="615"/>
      <c r="M101" s="615"/>
      <c r="N101" s="615"/>
      <c r="O101" s="615"/>
      <c r="P101" s="615"/>
      <c r="Q101" s="615"/>
      <c r="R101" s="615"/>
      <c r="S101" s="615"/>
      <c r="T101" s="615"/>
      <c r="U101" s="615"/>
      <c r="V101" s="615"/>
      <c r="W101" s="615"/>
      <c r="X101" s="615"/>
      <c r="Y101" s="615"/>
    </row>
    <row r="102" spans="1:25" ht="15">
      <c r="A102" s="615"/>
      <c r="B102" s="615"/>
      <c r="C102" s="615"/>
      <c r="D102" s="705"/>
      <c r="E102" s="705"/>
      <c r="F102" s="706"/>
      <c r="G102" s="615"/>
      <c r="H102" s="615"/>
      <c r="I102" s="615"/>
      <c r="J102" s="615"/>
      <c r="K102" s="615"/>
      <c r="L102" s="615"/>
      <c r="M102" s="615"/>
      <c r="N102" s="615"/>
      <c r="O102" s="615"/>
      <c r="P102" s="615"/>
      <c r="Q102" s="615"/>
      <c r="R102" s="615"/>
      <c r="S102" s="615"/>
      <c r="T102" s="615"/>
      <c r="U102" s="615"/>
      <c r="V102" s="615"/>
      <c r="W102" s="615"/>
      <c r="X102" s="615"/>
      <c r="Y102" s="615"/>
    </row>
    <row r="103" spans="1:25" ht="15">
      <c r="A103" s="615"/>
      <c r="B103" s="615"/>
      <c r="C103" s="615"/>
      <c r="D103" s="705"/>
      <c r="E103" s="705"/>
      <c r="F103" s="706"/>
      <c r="G103" s="615"/>
      <c r="H103" s="615"/>
      <c r="I103" s="615"/>
      <c r="J103" s="615"/>
      <c r="K103" s="615"/>
      <c r="L103" s="615"/>
      <c r="M103" s="615"/>
      <c r="N103" s="615"/>
      <c r="O103" s="615"/>
      <c r="P103" s="615"/>
      <c r="Q103" s="615"/>
      <c r="R103" s="615"/>
      <c r="S103" s="615"/>
      <c r="T103" s="615"/>
      <c r="U103" s="615"/>
      <c r="V103" s="615"/>
      <c r="W103" s="615"/>
      <c r="X103" s="615"/>
      <c r="Y103" s="615"/>
    </row>
    <row r="104" spans="1:25" ht="15">
      <c r="A104" s="615"/>
      <c r="B104" s="615"/>
      <c r="C104" s="615"/>
      <c r="D104" s="705"/>
      <c r="E104" s="705"/>
      <c r="F104" s="706"/>
      <c r="G104" s="615"/>
      <c r="H104" s="615"/>
      <c r="I104" s="615"/>
      <c r="J104" s="615"/>
      <c r="K104" s="615"/>
      <c r="L104" s="615"/>
      <c r="M104" s="615"/>
      <c r="N104" s="615"/>
      <c r="O104" s="615"/>
      <c r="P104" s="615"/>
      <c r="Q104" s="615"/>
      <c r="R104" s="615"/>
      <c r="S104" s="615"/>
      <c r="T104" s="615"/>
      <c r="U104" s="615"/>
      <c r="V104" s="615"/>
      <c r="W104" s="615"/>
      <c r="X104" s="615"/>
      <c r="Y104" s="615"/>
    </row>
    <row r="105" spans="1:25" ht="15">
      <c r="A105" s="615"/>
      <c r="B105" s="615"/>
      <c r="C105" s="615"/>
      <c r="D105" s="705"/>
      <c r="E105" s="705"/>
      <c r="F105" s="706"/>
      <c r="G105" s="615"/>
      <c r="H105" s="615"/>
      <c r="I105" s="615"/>
      <c r="J105" s="615"/>
      <c r="K105" s="615"/>
      <c r="L105" s="615"/>
      <c r="M105" s="615"/>
      <c r="N105" s="615"/>
      <c r="O105" s="615"/>
      <c r="P105" s="615"/>
      <c r="Q105" s="615"/>
      <c r="R105" s="615"/>
      <c r="S105" s="615"/>
      <c r="T105" s="615"/>
      <c r="U105" s="615"/>
      <c r="V105" s="615"/>
      <c r="W105" s="615"/>
      <c r="X105" s="615"/>
      <c r="Y105" s="615"/>
    </row>
    <row r="106" spans="1:25" ht="15">
      <c r="A106" s="615"/>
      <c r="B106" s="615"/>
      <c r="C106" s="615"/>
      <c r="D106" s="705"/>
      <c r="E106" s="705"/>
      <c r="F106" s="706"/>
      <c r="G106" s="615"/>
      <c r="H106" s="615"/>
      <c r="I106" s="615"/>
      <c r="J106" s="615"/>
      <c r="K106" s="615"/>
      <c r="L106" s="615"/>
      <c r="M106" s="615"/>
      <c r="N106" s="615"/>
      <c r="O106" s="615"/>
      <c r="P106" s="615"/>
      <c r="Q106" s="615"/>
      <c r="R106" s="615"/>
      <c r="S106" s="615"/>
      <c r="T106" s="615"/>
      <c r="U106" s="615"/>
      <c r="V106" s="615"/>
      <c r="W106" s="615"/>
      <c r="X106" s="615"/>
      <c r="Y106" s="615"/>
    </row>
    <row r="107" spans="1:25" ht="15">
      <c r="A107" s="615"/>
      <c r="B107" s="615"/>
      <c r="C107" s="615"/>
      <c r="D107" s="705"/>
      <c r="E107" s="705"/>
      <c r="F107" s="706"/>
      <c r="G107" s="615"/>
      <c r="H107" s="615"/>
      <c r="I107" s="615"/>
      <c r="J107" s="615"/>
      <c r="K107" s="615"/>
      <c r="L107" s="615"/>
      <c r="M107" s="615"/>
      <c r="N107" s="615"/>
      <c r="O107" s="615"/>
      <c r="P107" s="615"/>
      <c r="Q107" s="615"/>
      <c r="R107" s="615"/>
      <c r="S107" s="615"/>
      <c r="T107" s="615"/>
      <c r="U107" s="615"/>
      <c r="V107" s="615"/>
      <c r="W107" s="615"/>
      <c r="X107" s="615"/>
      <c r="Y107" s="615"/>
    </row>
    <row r="108" spans="1:25" ht="15">
      <c r="A108" s="615"/>
      <c r="B108" s="615"/>
      <c r="C108" s="615"/>
      <c r="D108" s="705"/>
      <c r="E108" s="705"/>
      <c r="F108" s="706"/>
      <c r="G108" s="615"/>
      <c r="H108" s="615"/>
      <c r="I108" s="615"/>
      <c r="J108" s="615"/>
      <c r="K108" s="615"/>
      <c r="L108" s="615"/>
      <c r="M108" s="615"/>
      <c r="N108" s="615"/>
      <c r="O108" s="615"/>
      <c r="P108" s="615"/>
      <c r="Q108" s="615"/>
      <c r="R108" s="615"/>
      <c r="S108" s="615"/>
      <c r="T108" s="615"/>
      <c r="U108" s="615"/>
      <c r="V108" s="615"/>
      <c r="W108" s="615"/>
      <c r="X108" s="615"/>
      <c r="Y108" s="615"/>
    </row>
    <row r="109" spans="1:25" ht="15">
      <c r="A109" s="615"/>
      <c r="B109" s="615"/>
      <c r="C109" s="615"/>
      <c r="D109" s="705"/>
      <c r="E109" s="705"/>
      <c r="F109" s="706"/>
      <c r="G109" s="615"/>
      <c r="H109" s="615"/>
      <c r="I109" s="615"/>
      <c r="J109" s="615"/>
      <c r="K109" s="615"/>
      <c r="L109" s="615"/>
      <c r="M109" s="615"/>
      <c r="N109" s="615"/>
      <c r="O109" s="615"/>
      <c r="P109" s="615"/>
      <c r="Q109" s="615"/>
      <c r="R109" s="615"/>
      <c r="S109" s="615"/>
      <c r="T109" s="615"/>
      <c r="U109" s="615"/>
      <c r="V109" s="615"/>
      <c r="W109" s="615"/>
      <c r="X109" s="615"/>
      <c r="Y109" s="615"/>
    </row>
    <row r="110" spans="1:25" ht="15">
      <c r="A110" s="615"/>
      <c r="B110" s="615"/>
      <c r="C110" s="615"/>
      <c r="D110" s="705"/>
      <c r="E110" s="705"/>
      <c r="F110" s="706"/>
      <c r="G110" s="615"/>
      <c r="H110" s="615"/>
      <c r="I110" s="615"/>
      <c r="J110" s="615"/>
      <c r="K110" s="615"/>
      <c r="L110" s="615"/>
      <c r="M110" s="615"/>
      <c r="N110" s="615"/>
      <c r="O110" s="615"/>
      <c r="P110" s="615"/>
      <c r="Q110" s="615"/>
      <c r="R110" s="615"/>
      <c r="S110" s="615"/>
      <c r="T110" s="615"/>
      <c r="U110" s="615"/>
      <c r="V110" s="615"/>
      <c r="W110" s="615"/>
      <c r="X110" s="615"/>
      <c r="Y110" s="615"/>
    </row>
    <row r="111" spans="1:25" ht="15">
      <c r="A111" s="615"/>
      <c r="B111" s="615"/>
      <c r="C111" s="615"/>
      <c r="D111" s="705"/>
      <c r="E111" s="705"/>
      <c r="F111" s="706"/>
      <c r="G111" s="615"/>
      <c r="H111" s="615"/>
      <c r="I111" s="615"/>
      <c r="J111" s="615"/>
      <c r="K111" s="615"/>
      <c r="L111" s="615"/>
      <c r="M111" s="615"/>
      <c r="N111" s="615"/>
      <c r="O111" s="615"/>
      <c r="P111" s="615"/>
      <c r="Q111" s="615"/>
      <c r="R111" s="615"/>
      <c r="S111" s="615"/>
      <c r="T111" s="615"/>
      <c r="U111" s="615"/>
      <c r="V111" s="615"/>
      <c r="W111" s="615"/>
      <c r="X111" s="615"/>
      <c r="Y111" s="615"/>
    </row>
    <row r="112" spans="1:25" ht="15">
      <c r="A112" s="615"/>
      <c r="B112" s="615"/>
      <c r="C112" s="615"/>
      <c r="D112" s="705"/>
      <c r="E112" s="705"/>
      <c r="F112" s="706"/>
      <c r="G112" s="615"/>
      <c r="H112" s="615"/>
      <c r="I112" s="615"/>
      <c r="J112" s="615"/>
      <c r="K112" s="615"/>
      <c r="L112" s="615"/>
      <c r="M112" s="615"/>
      <c r="N112" s="615"/>
      <c r="O112" s="615"/>
      <c r="P112" s="615"/>
      <c r="Q112" s="615"/>
      <c r="R112" s="615"/>
      <c r="S112" s="615"/>
      <c r="T112" s="615"/>
      <c r="U112" s="615"/>
      <c r="V112" s="615"/>
      <c r="W112" s="615"/>
      <c r="X112" s="615"/>
      <c r="Y112" s="615"/>
    </row>
    <row r="113" spans="1:25" ht="15">
      <c r="A113" s="615"/>
      <c r="B113" s="615"/>
      <c r="C113" s="615"/>
      <c r="D113" s="705"/>
      <c r="E113" s="705"/>
      <c r="F113" s="706"/>
      <c r="G113" s="615"/>
      <c r="H113" s="615"/>
      <c r="I113" s="615"/>
      <c r="J113" s="615"/>
      <c r="K113" s="615"/>
      <c r="L113" s="615"/>
      <c r="M113" s="615"/>
      <c r="N113" s="615"/>
      <c r="O113" s="615"/>
      <c r="P113" s="615"/>
      <c r="Q113" s="615"/>
      <c r="R113" s="615"/>
      <c r="S113" s="615"/>
      <c r="T113" s="615"/>
      <c r="U113" s="615"/>
      <c r="V113" s="615"/>
      <c r="W113" s="615"/>
      <c r="X113" s="615"/>
      <c r="Y113" s="615"/>
    </row>
    <row r="114" spans="1:25" ht="15">
      <c r="A114" s="615"/>
      <c r="B114" s="615"/>
      <c r="C114" s="615"/>
      <c r="D114" s="705"/>
      <c r="E114" s="705"/>
      <c r="F114" s="706"/>
      <c r="G114" s="615"/>
      <c r="H114" s="615"/>
      <c r="I114" s="615"/>
      <c r="J114" s="615"/>
      <c r="K114" s="615"/>
      <c r="L114" s="615"/>
      <c r="M114" s="615"/>
      <c r="N114" s="615"/>
      <c r="O114" s="615"/>
      <c r="P114" s="615"/>
      <c r="Q114" s="615"/>
      <c r="R114" s="615"/>
      <c r="S114" s="615"/>
      <c r="T114" s="615"/>
      <c r="U114" s="615"/>
      <c r="V114" s="615"/>
      <c r="W114" s="615"/>
      <c r="X114" s="615"/>
      <c r="Y114" s="615"/>
    </row>
    <row r="115" spans="1:25" ht="15">
      <c r="A115" s="615"/>
      <c r="B115" s="615"/>
      <c r="C115" s="615"/>
      <c r="D115" s="705"/>
      <c r="E115" s="705"/>
      <c r="F115" s="706"/>
      <c r="G115" s="615"/>
      <c r="H115" s="615"/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5"/>
      <c r="T115" s="615"/>
      <c r="U115" s="615"/>
      <c r="V115" s="615"/>
      <c r="W115" s="615"/>
      <c r="X115" s="615"/>
      <c r="Y115" s="615"/>
    </row>
    <row r="116" spans="1:25" ht="15">
      <c r="A116" s="615"/>
      <c r="B116" s="615"/>
      <c r="C116" s="615"/>
      <c r="D116" s="705"/>
      <c r="E116" s="705"/>
      <c r="F116" s="706"/>
      <c r="G116" s="615"/>
      <c r="H116" s="615"/>
      <c r="I116" s="615"/>
      <c r="J116" s="615"/>
      <c r="K116" s="615"/>
      <c r="L116" s="615"/>
      <c r="M116" s="615"/>
      <c r="N116" s="615"/>
      <c r="O116" s="615"/>
      <c r="P116" s="615"/>
      <c r="Q116" s="615"/>
      <c r="R116" s="615"/>
      <c r="S116" s="615"/>
      <c r="T116" s="615"/>
      <c r="U116" s="615"/>
      <c r="V116" s="615"/>
      <c r="W116" s="615"/>
      <c r="X116" s="615"/>
      <c r="Y116" s="615"/>
    </row>
    <row r="117" spans="1:25" ht="15">
      <c r="A117" s="615"/>
      <c r="B117" s="615"/>
      <c r="C117" s="615"/>
      <c r="D117" s="705"/>
      <c r="E117" s="705"/>
      <c r="F117" s="706"/>
      <c r="G117" s="615"/>
      <c r="H117" s="615"/>
      <c r="I117" s="615"/>
      <c r="J117" s="615"/>
      <c r="K117" s="615"/>
      <c r="L117" s="615"/>
      <c r="M117" s="615"/>
      <c r="N117" s="615"/>
      <c r="O117" s="615"/>
      <c r="P117" s="615"/>
      <c r="Q117" s="615"/>
      <c r="R117" s="615"/>
      <c r="S117" s="615"/>
      <c r="T117" s="615"/>
      <c r="U117" s="615"/>
      <c r="V117" s="615"/>
      <c r="W117" s="615"/>
      <c r="X117" s="615"/>
      <c r="Y117" s="615"/>
    </row>
    <row r="118" spans="1:25" ht="15">
      <c r="A118" s="615"/>
      <c r="B118" s="615"/>
      <c r="C118" s="615"/>
      <c r="D118" s="705"/>
      <c r="E118" s="705"/>
      <c r="F118" s="706"/>
      <c r="G118" s="615"/>
      <c r="H118" s="615"/>
      <c r="I118" s="615"/>
      <c r="J118" s="615"/>
      <c r="K118" s="615"/>
      <c r="L118" s="615"/>
      <c r="M118" s="615"/>
      <c r="N118" s="615"/>
      <c r="O118" s="615"/>
      <c r="P118" s="615"/>
      <c r="Q118" s="615"/>
      <c r="R118" s="615"/>
      <c r="S118" s="615"/>
      <c r="T118" s="615"/>
      <c r="U118" s="615"/>
      <c r="V118" s="615"/>
      <c r="W118" s="615"/>
      <c r="X118" s="615"/>
      <c r="Y118" s="615"/>
    </row>
    <row r="119" spans="1:25" ht="15">
      <c r="A119" s="615"/>
      <c r="B119" s="615"/>
      <c r="C119" s="615"/>
      <c r="D119" s="705"/>
      <c r="E119" s="705"/>
      <c r="F119" s="706"/>
      <c r="G119" s="615"/>
      <c r="H119" s="615"/>
      <c r="I119" s="615"/>
      <c r="J119" s="615"/>
      <c r="K119" s="615"/>
      <c r="L119" s="615"/>
      <c r="M119" s="615"/>
      <c r="N119" s="615"/>
      <c r="O119" s="615"/>
      <c r="P119" s="615"/>
      <c r="Q119" s="615"/>
      <c r="R119" s="615"/>
      <c r="S119" s="615"/>
      <c r="T119" s="615"/>
      <c r="U119" s="615"/>
      <c r="V119" s="615"/>
      <c r="W119" s="615"/>
      <c r="X119" s="615"/>
      <c r="Y119" s="615"/>
    </row>
    <row r="120" spans="1:25" ht="15">
      <c r="A120" s="615"/>
      <c r="B120" s="615"/>
      <c r="C120" s="615"/>
      <c r="D120" s="705"/>
      <c r="E120" s="705"/>
      <c r="F120" s="706"/>
      <c r="G120" s="615"/>
      <c r="H120" s="615"/>
      <c r="I120" s="615"/>
      <c r="J120" s="615"/>
      <c r="K120" s="615"/>
      <c r="L120" s="615"/>
      <c r="M120" s="615"/>
      <c r="N120" s="615"/>
      <c r="O120" s="615"/>
      <c r="P120" s="615"/>
      <c r="Q120" s="615"/>
      <c r="R120" s="615"/>
      <c r="S120" s="615"/>
      <c r="T120" s="615"/>
      <c r="U120" s="615"/>
      <c r="V120" s="615"/>
      <c r="W120" s="615"/>
      <c r="X120" s="615"/>
      <c r="Y120" s="615"/>
    </row>
    <row r="121" spans="1:25" ht="15">
      <c r="A121" s="615"/>
      <c r="B121" s="615"/>
      <c r="C121" s="615"/>
      <c r="D121" s="705"/>
      <c r="E121" s="705"/>
      <c r="F121" s="706"/>
      <c r="G121" s="615"/>
      <c r="H121" s="615"/>
      <c r="I121" s="615"/>
      <c r="J121" s="615"/>
      <c r="K121" s="615"/>
      <c r="L121" s="615"/>
      <c r="M121" s="615"/>
      <c r="N121" s="615"/>
      <c r="O121" s="615"/>
      <c r="P121" s="615"/>
      <c r="Q121" s="615"/>
      <c r="R121" s="615"/>
      <c r="S121" s="615"/>
      <c r="T121" s="615"/>
      <c r="U121" s="615"/>
      <c r="V121" s="615"/>
      <c r="W121" s="615"/>
      <c r="X121" s="615"/>
      <c r="Y121" s="615"/>
    </row>
    <row r="122" spans="1:25" ht="15">
      <c r="A122" s="615"/>
      <c r="B122" s="615"/>
      <c r="C122" s="615"/>
      <c r="D122" s="705"/>
      <c r="E122" s="705"/>
      <c r="F122" s="706"/>
      <c r="G122" s="615"/>
      <c r="H122" s="615"/>
      <c r="I122" s="615"/>
      <c r="J122" s="615"/>
      <c r="K122" s="615"/>
      <c r="L122" s="615"/>
      <c r="M122" s="615"/>
      <c r="N122" s="615"/>
      <c r="O122" s="615"/>
      <c r="P122" s="615"/>
      <c r="Q122" s="615"/>
      <c r="R122" s="615"/>
      <c r="S122" s="615"/>
      <c r="T122" s="615"/>
      <c r="U122" s="615"/>
      <c r="V122" s="615"/>
      <c r="W122" s="615"/>
      <c r="X122" s="615"/>
      <c r="Y122" s="615"/>
    </row>
    <row r="123" spans="1:25" ht="15">
      <c r="A123" s="615"/>
      <c r="B123" s="615"/>
      <c r="C123" s="615"/>
      <c r="D123" s="705"/>
      <c r="E123" s="705"/>
      <c r="F123" s="706"/>
      <c r="G123" s="615"/>
      <c r="H123" s="615"/>
      <c r="I123" s="615"/>
      <c r="J123" s="615"/>
      <c r="K123" s="615"/>
      <c r="L123" s="615"/>
      <c r="M123" s="615"/>
      <c r="N123" s="615"/>
      <c r="O123" s="615"/>
      <c r="P123" s="615"/>
      <c r="Q123" s="615"/>
      <c r="R123" s="615"/>
      <c r="S123" s="615"/>
      <c r="T123" s="615"/>
      <c r="U123" s="615"/>
      <c r="V123" s="615"/>
      <c r="W123" s="615"/>
      <c r="X123" s="615"/>
      <c r="Y123" s="615"/>
    </row>
    <row r="124" spans="1:25" ht="15">
      <c r="A124" s="615"/>
      <c r="B124" s="615"/>
      <c r="C124" s="615"/>
      <c r="D124" s="705"/>
      <c r="E124" s="705"/>
      <c r="F124" s="706"/>
      <c r="G124" s="615"/>
      <c r="H124" s="615"/>
      <c r="I124" s="615"/>
      <c r="J124" s="615"/>
      <c r="K124" s="615"/>
      <c r="L124" s="615"/>
      <c r="M124" s="615"/>
      <c r="N124" s="615"/>
      <c r="O124" s="615"/>
      <c r="P124" s="615"/>
      <c r="Q124" s="615"/>
      <c r="R124" s="615"/>
      <c r="S124" s="615"/>
      <c r="T124" s="615"/>
      <c r="U124" s="615"/>
      <c r="V124" s="615"/>
      <c r="W124" s="615"/>
      <c r="X124" s="615"/>
      <c r="Y124" s="615"/>
    </row>
    <row r="125" spans="1:25" ht="15">
      <c r="A125" s="615"/>
      <c r="B125" s="615"/>
      <c r="C125" s="615"/>
      <c r="D125" s="705"/>
      <c r="E125" s="705"/>
      <c r="F125" s="706"/>
      <c r="G125" s="615"/>
      <c r="H125" s="615"/>
      <c r="I125" s="615"/>
      <c r="J125" s="615"/>
      <c r="K125" s="615"/>
      <c r="L125" s="615"/>
      <c r="M125" s="615"/>
      <c r="N125" s="615"/>
      <c r="O125" s="615"/>
      <c r="P125" s="615"/>
      <c r="Q125" s="615"/>
      <c r="R125" s="615"/>
      <c r="S125" s="615"/>
      <c r="T125" s="615"/>
      <c r="U125" s="615"/>
      <c r="V125" s="615"/>
      <c r="W125" s="615"/>
      <c r="X125" s="615"/>
      <c r="Y125" s="615"/>
    </row>
    <row r="126" spans="1:25" ht="15">
      <c r="A126" s="615"/>
      <c r="B126" s="615"/>
      <c r="C126" s="615"/>
      <c r="D126" s="705"/>
      <c r="E126" s="705"/>
      <c r="F126" s="706"/>
      <c r="G126" s="615"/>
      <c r="H126" s="615"/>
      <c r="I126" s="615"/>
      <c r="J126" s="615"/>
      <c r="K126" s="615"/>
      <c r="L126" s="615"/>
      <c r="M126" s="615"/>
      <c r="N126" s="615"/>
      <c r="O126" s="615"/>
      <c r="P126" s="615"/>
      <c r="Q126" s="615"/>
      <c r="R126" s="615"/>
      <c r="S126" s="615"/>
      <c r="T126" s="615"/>
      <c r="U126" s="615"/>
      <c r="V126" s="615"/>
      <c r="W126" s="615"/>
      <c r="X126" s="615"/>
      <c r="Y126" s="615"/>
    </row>
    <row r="127" spans="1:25" ht="15">
      <c r="A127" s="615"/>
      <c r="B127" s="615"/>
      <c r="C127" s="615"/>
      <c r="D127" s="705"/>
      <c r="E127" s="705"/>
      <c r="F127" s="706"/>
      <c r="G127" s="615"/>
      <c r="H127" s="615"/>
      <c r="I127" s="615"/>
      <c r="J127" s="615"/>
      <c r="K127" s="615"/>
      <c r="L127" s="615"/>
      <c r="M127" s="615"/>
      <c r="N127" s="615"/>
      <c r="O127" s="615"/>
      <c r="P127" s="615"/>
      <c r="Q127" s="615"/>
      <c r="R127" s="615"/>
      <c r="S127" s="615"/>
      <c r="T127" s="615"/>
      <c r="U127" s="615"/>
      <c r="V127" s="615"/>
      <c r="W127" s="615"/>
      <c r="X127" s="615"/>
      <c r="Y127" s="615"/>
    </row>
    <row r="128" spans="1:25" ht="15">
      <c r="A128" s="615"/>
      <c r="B128" s="615"/>
      <c r="C128" s="615"/>
      <c r="D128" s="705"/>
      <c r="E128" s="705"/>
      <c r="F128" s="706"/>
      <c r="G128" s="615"/>
      <c r="H128" s="615"/>
      <c r="I128" s="615"/>
      <c r="J128" s="615"/>
      <c r="K128" s="615"/>
      <c r="L128" s="615"/>
      <c r="M128" s="615"/>
      <c r="N128" s="615"/>
      <c r="O128" s="615"/>
      <c r="P128" s="615"/>
      <c r="Q128" s="615"/>
      <c r="R128" s="615"/>
      <c r="S128" s="615"/>
      <c r="T128" s="615"/>
      <c r="U128" s="615"/>
      <c r="V128" s="615"/>
      <c r="W128" s="615"/>
      <c r="X128" s="615"/>
      <c r="Y128" s="615"/>
    </row>
    <row r="129" spans="1:25" ht="15">
      <c r="A129" s="615"/>
      <c r="B129" s="615"/>
      <c r="C129" s="615"/>
      <c r="D129" s="705"/>
      <c r="E129" s="705"/>
      <c r="F129" s="706"/>
      <c r="G129" s="615"/>
      <c r="H129" s="615"/>
      <c r="I129" s="615"/>
      <c r="J129" s="615"/>
      <c r="K129" s="615"/>
      <c r="L129" s="615"/>
      <c r="M129" s="615"/>
      <c r="N129" s="615"/>
      <c r="O129" s="615"/>
      <c r="P129" s="615"/>
      <c r="Q129" s="615"/>
      <c r="R129" s="615"/>
      <c r="S129" s="615"/>
      <c r="T129" s="615"/>
      <c r="U129" s="615"/>
      <c r="V129" s="615"/>
      <c r="W129" s="615"/>
      <c r="X129" s="615"/>
      <c r="Y129" s="615"/>
    </row>
    <row r="130" spans="1:25" ht="15">
      <c r="A130" s="615"/>
      <c r="B130" s="615"/>
      <c r="C130" s="615"/>
      <c r="D130" s="705"/>
      <c r="E130" s="705"/>
      <c r="F130" s="706"/>
      <c r="G130" s="615"/>
      <c r="H130" s="615"/>
      <c r="I130" s="615"/>
      <c r="J130" s="615"/>
      <c r="K130" s="615"/>
      <c r="L130" s="615"/>
      <c r="M130" s="615"/>
      <c r="N130" s="615"/>
      <c r="O130" s="615"/>
      <c r="P130" s="615"/>
      <c r="Q130" s="615"/>
      <c r="R130" s="615"/>
      <c r="S130" s="615"/>
      <c r="T130" s="615"/>
      <c r="U130" s="615"/>
      <c r="V130" s="615"/>
      <c r="W130" s="615"/>
      <c r="X130" s="615"/>
      <c r="Y130" s="615"/>
    </row>
    <row r="131" spans="1:25" ht="15">
      <c r="A131" s="615"/>
      <c r="B131" s="615"/>
      <c r="C131" s="615"/>
      <c r="D131" s="705"/>
      <c r="E131" s="705"/>
      <c r="F131" s="706"/>
      <c r="G131" s="615"/>
      <c r="H131" s="615"/>
      <c r="I131" s="615"/>
      <c r="J131" s="615"/>
      <c r="K131" s="615"/>
      <c r="L131" s="615"/>
      <c r="M131" s="615"/>
      <c r="N131" s="615"/>
      <c r="O131" s="615"/>
      <c r="P131" s="615"/>
      <c r="Q131" s="615"/>
      <c r="R131" s="615"/>
      <c r="S131" s="615"/>
      <c r="T131" s="615"/>
      <c r="U131" s="615"/>
      <c r="V131" s="615"/>
      <c r="W131" s="615"/>
      <c r="X131" s="615"/>
      <c r="Y131" s="615"/>
    </row>
    <row r="132" spans="1:25" ht="15">
      <c r="A132" s="615"/>
      <c r="B132" s="615"/>
      <c r="C132" s="615"/>
      <c r="D132" s="705"/>
      <c r="E132" s="705"/>
      <c r="F132" s="706"/>
      <c r="G132" s="615"/>
      <c r="H132" s="615"/>
      <c r="I132" s="615"/>
      <c r="J132" s="615"/>
      <c r="K132" s="615"/>
      <c r="L132" s="615"/>
      <c r="M132" s="615"/>
      <c r="N132" s="615"/>
      <c r="O132" s="615"/>
      <c r="P132" s="615"/>
      <c r="Q132" s="615"/>
      <c r="R132" s="615"/>
      <c r="S132" s="615"/>
      <c r="T132" s="615"/>
      <c r="U132" s="615"/>
      <c r="V132" s="615"/>
      <c r="W132" s="615"/>
      <c r="X132" s="615"/>
      <c r="Y132" s="615"/>
    </row>
    <row r="133" spans="1:25" ht="15">
      <c r="A133" s="615"/>
      <c r="B133" s="615"/>
      <c r="C133" s="615"/>
      <c r="D133" s="705"/>
      <c r="E133" s="705"/>
      <c r="F133" s="706"/>
      <c r="G133" s="615"/>
      <c r="H133" s="615"/>
      <c r="I133" s="615"/>
      <c r="J133" s="615"/>
      <c r="K133" s="615"/>
      <c r="L133" s="615"/>
      <c r="M133" s="615"/>
      <c r="N133" s="615"/>
      <c r="O133" s="615"/>
      <c r="P133" s="615"/>
      <c r="Q133" s="615"/>
      <c r="R133" s="615"/>
      <c r="S133" s="615"/>
      <c r="T133" s="615"/>
      <c r="U133" s="615"/>
      <c r="V133" s="615"/>
      <c r="W133" s="615"/>
      <c r="X133" s="615"/>
      <c r="Y133" s="615"/>
    </row>
    <row r="134" spans="1:25" ht="15">
      <c r="A134" s="615"/>
      <c r="B134" s="615"/>
      <c r="C134" s="615"/>
      <c r="D134" s="705"/>
      <c r="E134" s="705"/>
      <c r="F134" s="706"/>
      <c r="G134" s="615"/>
      <c r="H134" s="615"/>
      <c r="I134" s="615"/>
      <c r="J134" s="615"/>
      <c r="K134" s="615"/>
      <c r="L134" s="615"/>
      <c r="M134" s="615"/>
      <c r="N134" s="615"/>
      <c r="O134" s="615"/>
      <c r="P134" s="615"/>
      <c r="Q134" s="615"/>
      <c r="R134" s="615"/>
      <c r="S134" s="615"/>
      <c r="T134" s="615"/>
      <c r="U134" s="615"/>
      <c r="V134" s="615"/>
      <c r="W134" s="615"/>
      <c r="X134" s="615"/>
      <c r="Y134" s="615"/>
    </row>
    <row r="135" spans="1:25" ht="15">
      <c r="A135" s="615"/>
      <c r="B135" s="615"/>
      <c r="C135" s="615"/>
      <c r="D135" s="705"/>
      <c r="E135" s="705"/>
      <c r="F135" s="706"/>
      <c r="G135" s="615"/>
      <c r="H135" s="615"/>
      <c r="I135" s="615"/>
      <c r="J135" s="615"/>
      <c r="K135" s="615"/>
      <c r="L135" s="615"/>
      <c r="M135" s="615"/>
      <c r="N135" s="615"/>
      <c r="O135" s="615"/>
      <c r="P135" s="615"/>
      <c r="Q135" s="615"/>
      <c r="R135" s="615"/>
      <c r="S135" s="615"/>
      <c r="T135" s="615"/>
      <c r="U135" s="615"/>
      <c r="V135" s="615"/>
      <c r="W135" s="615"/>
      <c r="X135" s="615"/>
      <c r="Y135" s="615"/>
    </row>
    <row r="136" spans="1:25" ht="15">
      <c r="A136" s="615"/>
      <c r="B136" s="615"/>
      <c r="C136" s="615"/>
      <c r="D136" s="705"/>
      <c r="E136" s="705"/>
      <c r="F136" s="706"/>
      <c r="G136" s="615"/>
      <c r="H136" s="615"/>
      <c r="I136" s="615"/>
      <c r="J136" s="615"/>
      <c r="K136" s="615"/>
      <c r="L136" s="615"/>
      <c r="M136" s="615"/>
      <c r="N136" s="615"/>
      <c r="O136" s="615"/>
      <c r="P136" s="615"/>
      <c r="Q136" s="615"/>
      <c r="R136" s="615"/>
      <c r="S136" s="615"/>
      <c r="T136" s="615"/>
      <c r="U136" s="615"/>
      <c r="V136" s="615"/>
      <c r="W136" s="615"/>
      <c r="X136" s="615"/>
      <c r="Y136" s="615"/>
    </row>
    <row r="137" spans="1:25" ht="15">
      <c r="A137" s="615"/>
      <c r="B137" s="615"/>
      <c r="C137" s="615"/>
      <c r="D137" s="705"/>
      <c r="E137" s="705"/>
      <c r="F137" s="706"/>
      <c r="G137" s="615"/>
      <c r="H137" s="615"/>
      <c r="I137" s="615"/>
      <c r="J137" s="615"/>
      <c r="K137" s="615"/>
      <c r="L137" s="615"/>
      <c r="M137" s="615"/>
      <c r="N137" s="615"/>
      <c r="O137" s="615"/>
      <c r="P137" s="615"/>
      <c r="Q137" s="615"/>
      <c r="R137" s="615"/>
      <c r="S137" s="615"/>
      <c r="T137" s="615"/>
      <c r="U137" s="615"/>
      <c r="V137" s="615"/>
      <c r="W137" s="615"/>
      <c r="X137" s="615"/>
      <c r="Y137" s="615"/>
    </row>
    <row r="138" spans="1:25" ht="15">
      <c r="A138" s="615"/>
      <c r="B138" s="615"/>
      <c r="C138" s="615"/>
      <c r="D138" s="705"/>
      <c r="E138" s="705"/>
      <c r="F138" s="706"/>
      <c r="G138" s="615"/>
      <c r="H138" s="615"/>
      <c r="I138" s="615"/>
      <c r="J138" s="615"/>
      <c r="K138" s="615"/>
      <c r="L138" s="615"/>
      <c r="M138" s="615"/>
      <c r="N138" s="615"/>
      <c r="O138" s="615"/>
      <c r="P138" s="615"/>
      <c r="Q138" s="615"/>
      <c r="R138" s="615"/>
      <c r="S138" s="615"/>
      <c r="T138" s="615"/>
      <c r="U138" s="615"/>
      <c r="V138" s="615"/>
      <c r="W138" s="615"/>
      <c r="X138" s="615"/>
      <c r="Y138" s="615"/>
    </row>
    <row r="139" spans="1:25" ht="15">
      <c r="A139" s="615"/>
      <c r="B139" s="615"/>
      <c r="C139" s="615"/>
      <c r="D139" s="705"/>
      <c r="E139" s="705"/>
      <c r="F139" s="706"/>
      <c r="G139" s="615"/>
      <c r="H139" s="615"/>
      <c r="I139" s="615"/>
      <c r="J139" s="615"/>
      <c r="K139" s="615"/>
      <c r="L139" s="615"/>
      <c r="M139" s="615"/>
      <c r="N139" s="615"/>
      <c r="O139" s="615"/>
      <c r="P139" s="615"/>
      <c r="Q139" s="615"/>
      <c r="R139" s="615"/>
      <c r="S139" s="615"/>
      <c r="T139" s="615"/>
      <c r="U139" s="615"/>
      <c r="V139" s="615"/>
      <c r="W139" s="615"/>
      <c r="X139" s="615"/>
      <c r="Y139" s="615"/>
    </row>
    <row r="140" spans="1:25" ht="15">
      <c r="A140" s="615"/>
      <c r="B140" s="615"/>
      <c r="C140" s="615"/>
      <c r="D140" s="705"/>
      <c r="E140" s="705"/>
      <c r="F140" s="706"/>
      <c r="G140" s="615"/>
      <c r="H140" s="615"/>
      <c r="I140" s="615"/>
      <c r="J140" s="615"/>
      <c r="K140" s="615"/>
      <c r="L140" s="615"/>
      <c r="M140" s="615"/>
      <c r="N140" s="615"/>
      <c r="O140" s="615"/>
      <c r="P140" s="615"/>
      <c r="Q140" s="615"/>
      <c r="R140" s="615"/>
      <c r="S140" s="615"/>
      <c r="T140" s="615"/>
      <c r="U140" s="615"/>
      <c r="V140" s="615"/>
      <c r="W140" s="615"/>
      <c r="X140" s="615"/>
      <c r="Y140" s="615"/>
    </row>
    <row r="141" spans="1:25" ht="15">
      <c r="A141" s="615"/>
      <c r="B141" s="615"/>
      <c r="C141" s="615"/>
      <c r="D141" s="705"/>
      <c r="E141" s="705"/>
      <c r="F141" s="706"/>
      <c r="G141" s="615"/>
      <c r="H141" s="615"/>
      <c r="I141" s="615"/>
      <c r="J141" s="615"/>
      <c r="K141" s="615"/>
      <c r="L141" s="615"/>
      <c r="M141" s="615"/>
      <c r="N141" s="615"/>
      <c r="O141" s="615"/>
      <c r="P141" s="615"/>
      <c r="Q141" s="615"/>
      <c r="R141" s="615"/>
      <c r="S141" s="615"/>
      <c r="T141" s="615"/>
      <c r="U141" s="615"/>
      <c r="V141" s="615"/>
      <c r="W141" s="615"/>
      <c r="X141" s="615"/>
      <c r="Y141" s="615"/>
    </row>
    <row r="142" spans="1:25" ht="15">
      <c r="A142" s="615"/>
      <c r="B142" s="615"/>
      <c r="C142" s="615"/>
      <c r="D142" s="705"/>
      <c r="E142" s="705"/>
      <c r="F142" s="706"/>
      <c r="G142" s="615"/>
      <c r="H142" s="615"/>
      <c r="I142" s="615"/>
      <c r="J142" s="615"/>
      <c r="K142" s="615"/>
      <c r="L142" s="615"/>
      <c r="M142" s="615"/>
      <c r="N142" s="615"/>
      <c r="O142" s="615"/>
      <c r="P142" s="615"/>
      <c r="Q142" s="615"/>
      <c r="R142" s="615"/>
      <c r="S142" s="615"/>
      <c r="T142" s="615"/>
      <c r="U142" s="615"/>
      <c r="V142" s="615"/>
      <c r="W142" s="615"/>
      <c r="X142" s="615"/>
      <c r="Y142" s="615"/>
    </row>
    <row r="143" spans="1:25" ht="15">
      <c r="A143" s="615"/>
      <c r="B143" s="615"/>
      <c r="C143" s="615"/>
      <c r="D143" s="705"/>
      <c r="E143" s="705"/>
      <c r="F143" s="706"/>
      <c r="G143" s="615"/>
      <c r="H143" s="615"/>
      <c r="I143" s="615"/>
      <c r="J143" s="615"/>
      <c r="K143" s="615"/>
      <c r="L143" s="615"/>
      <c r="M143" s="615"/>
      <c r="N143" s="615"/>
      <c r="O143" s="615"/>
      <c r="P143" s="615"/>
      <c r="Q143" s="615"/>
      <c r="R143" s="615"/>
      <c r="S143" s="615"/>
      <c r="T143" s="615"/>
      <c r="U143" s="615"/>
      <c r="V143" s="615"/>
      <c r="W143" s="615"/>
      <c r="X143" s="615"/>
      <c r="Y143" s="615"/>
    </row>
    <row r="144" spans="1:25" ht="15">
      <c r="A144" s="615"/>
      <c r="B144" s="615"/>
      <c r="C144" s="615"/>
      <c r="D144" s="705"/>
      <c r="E144" s="705"/>
      <c r="F144" s="70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5"/>
      <c r="Q144" s="615"/>
      <c r="R144" s="615"/>
      <c r="S144" s="615"/>
      <c r="T144" s="615"/>
      <c r="U144" s="615"/>
      <c r="V144" s="615"/>
      <c r="W144" s="615"/>
      <c r="X144" s="615"/>
      <c r="Y144" s="615"/>
    </row>
    <row r="145" spans="1:25" ht="15">
      <c r="A145" s="615"/>
      <c r="B145" s="615"/>
      <c r="C145" s="615"/>
      <c r="D145" s="705"/>
      <c r="E145" s="705"/>
      <c r="F145" s="70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5"/>
      <c r="R145" s="615"/>
      <c r="S145" s="615"/>
      <c r="T145" s="615"/>
      <c r="U145" s="615"/>
      <c r="V145" s="615"/>
      <c r="W145" s="615"/>
      <c r="X145" s="615"/>
      <c r="Y145" s="615"/>
    </row>
    <row r="146" spans="1:25" ht="15">
      <c r="A146" s="615"/>
      <c r="B146" s="615"/>
      <c r="C146" s="615"/>
      <c r="D146" s="705"/>
      <c r="E146" s="705"/>
      <c r="F146" s="70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5"/>
      <c r="S146" s="615"/>
      <c r="T146" s="615"/>
      <c r="U146" s="615"/>
      <c r="V146" s="615"/>
      <c r="W146" s="615"/>
      <c r="X146" s="615"/>
      <c r="Y146" s="615"/>
    </row>
    <row r="147" spans="1:25" ht="15">
      <c r="A147" s="615"/>
      <c r="B147" s="615"/>
      <c r="C147" s="615"/>
      <c r="D147" s="705"/>
      <c r="E147" s="705"/>
      <c r="F147" s="70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5"/>
      <c r="T147" s="615"/>
      <c r="U147" s="615"/>
      <c r="V147" s="615"/>
      <c r="W147" s="615"/>
      <c r="X147" s="615"/>
      <c r="Y147" s="615"/>
    </row>
    <row r="148" spans="1:25" ht="15">
      <c r="A148" s="615"/>
      <c r="B148" s="615"/>
      <c r="C148" s="615"/>
      <c r="D148" s="705"/>
      <c r="E148" s="705"/>
      <c r="F148" s="70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5"/>
      <c r="U148" s="615"/>
      <c r="V148" s="615"/>
      <c r="W148" s="615"/>
      <c r="X148" s="615"/>
      <c r="Y148" s="615"/>
    </row>
    <row r="149" spans="1:25" ht="15">
      <c r="A149" s="615"/>
      <c r="B149" s="615"/>
      <c r="C149" s="615"/>
      <c r="D149" s="705"/>
      <c r="E149" s="705"/>
      <c r="F149" s="70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5"/>
      <c r="V149" s="615"/>
      <c r="W149" s="615"/>
      <c r="X149" s="615"/>
      <c r="Y149" s="615"/>
    </row>
    <row r="150" spans="1:25" ht="15">
      <c r="A150" s="615"/>
      <c r="B150" s="615"/>
      <c r="C150" s="615"/>
      <c r="D150" s="705"/>
      <c r="E150" s="705"/>
      <c r="F150" s="70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5"/>
      <c r="W150" s="615"/>
      <c r="X150" s="615"/>
      <c r="Y150" s="615"/>
    </row>
    <row r="151" spans="1:25" ht="15">
      <c r="A151" s="615"/>
      <c r="B151" s="615"/>
      <c r="C151" s="615"/>
      <c r="D151" s="705"/>
      <c r="E151" s="705"/>
      <c r="F151" s="70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5"/>
      <c r="X151" s="615"/>
      <c r="Y151" s="615"/>
    </row>
    <row r="152" spans="1:25" ht="15">
      <c r="A152" s="615"/>
      <c r="B152" s="615"/>
      <c r="C152" s="615"/>
      <c r="D152" s="705"/>
      <c r="E152" s="705"/>
      <c r="F152" s="70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5"/>
      <c r="Y152" s="615"/>
    </row>
    <row r="153" spans="1:25" ht="15">
      <c r="A153" s="615"/>
      <c r="B153" s="615"/>
      <c r="C153" s="615"/>
      <c r="D153" s="705"/>
      <c r="E153" s="705"/>
      <c r="F153" s="70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5"/>
    </row>
    <row r="154" spans="1:25" ht="15">
      <c r="A154" s="615"/>
      <c r="B154" s="615"/>
      <c r="C154" s="615"/>
      <c r="D154" s="705"/>
      <c r="E154" s="705"/>
      <c r="F154" s="706"/>
      <c r="G154" s="615"/>
      <c r="H154" s="615"/>
      <c r="I154" s="615"/>
      <c r="J154" s="615"/>
      <c r="K154" s="615"/>
      <c r="L154" s="615"/>
      <c r="M154" s="615"/>
      <c r="N154" s="615"/>
      <c r="O154" s="615"/>
      <c r="P154" s="615"/>
      <c r="Q154" s="615"/>
      <c r="R154" s="615"/>
      <c r="S154" s="615"/>
      <c r="T154" s="615"/>
      <c r="U154" s="615"/>
      <c r="V154" s="615"/>
      <c r="W154" s="615"/>
      <c r="X154" s="615"/>
      <c r="Y154" s="615"/>
    </row>
    <row r="155" spans="1:25" ht="15">
      <c r="A155" s="615"/>
      <c r="B155" s="615"/>
      <c r="C155" s="615"/>
      <c r="D155" s="705"/>
      <c r="E155" s="705"/>
      <c r="F155" s="706"/>
      <c r="G155" s="615"/>
      <c r="H155" s="615"/>
      <c r="I155" s="615"/>
      <c r="J155" s="615"/>
      <c r="K155" s="615"/>
      <c r="L155" s="615"/>
      <c r="M155" s="615"/>
      <c r="N155" s="615"/>
      <c r="O155" s="615"/>
      <c r="P155" s="615"/>
      <c r="Q155" s="615"/>
      <c r="R155" s="615"/>
      <c r="S155" s="615"/>
      <c r="T155" s="615"/>
      <c r="U155" s="615"/>
      <c r="V155" s="615"/>
      <c r="W155" s="615"/>
      <c r="X155" s="615"/>
      <c r="Y155" s="615"/>
    </row>
    <row r="156" spans="1:25" ht="15">
      <c r="A156" s="615"/>
      <c r="B156" s="615"/>
      <c r="C156" s="615"/>
      <c r="D156" s="705"/>
      <c r="E156" s="705"/>
      <c r="F156" s="706"/>
      <c r="G156" s="615"/>
      <c r="H156" s="615"/>
      <c r="I156" s="615"/>
      <c r="J156" s="615"/>
      <c r="K156" s="615"/>
      <c r="L156" s="615"/>
      <c r="M156" s="615"/>
      <c r="N156" s="615"/>
      <c r="O156" s="615"/>
      <c r="P156" s="615"/>
      <c r="Q156" s="615"/>
      <c r="R156" s="615"/>
      <c r="S156" s="615"/>
      <c r="T156" s="615"/>
      <c r="U156" s="615"/>
      <c r="V156" s="615"/>
      <c r="W156" s="615"/>
      <c r="X156" s="615"/>
      <c r="Y156" s="615"/>
    </row>
    <row r="157" spans="1:25" ht="15">
      <c r="A157" s="615"/>
      <c r="B157" s="615"/>
      <c r="C157" s="615"/>
      <c r="D157" s="705"/>
      <c r="E157" s="705"/>
      <c r="F157" s="706"/>
      <c r="G157" s="615"/>
      <c r="H157" s="615"/>
      <c r="I157" s="615"/>
      <c r="J157" s="615"/>
      <c r="K157" s="615"/>
      <c r="L157" s="615"/>
      <c r="M157" s="615"/>
      <c r="N157" s="615"/>
      <c r="O157" s="615"/>
      <c r="P157" s="615"/>
      <c r="Q157" s="615"/>
      <c r="R157" s="615"/>
      <c r="S157" s="615"/>
      <c r="T157" s="615"/>
      <c r="U157" s="615"/>
      <c r="V157" s="615"/>
      <c r="W157" s="615"/>
      <c r="X157" s="615"/>
      <c r="Y157" s="615"/>
    </row>
    <row r="158" spans="1:25" ht="15">
      <c r="A158" s="615"/>
      <c r="B158" s="615"/>
      <c r="C158" s="615"/>
      <c r="D158" s="705"/>
      <c r="E158" s="705"/>
      <c r="F158" s="706"/>
      <c r="G158" s="615"/>
      <c r="H158" s="615"/>
      <c r="I158" s="615"/>
      <c r="J158" s="615"/>
      <c r="K158" s="615"/>
      <c r="L158" s="615"/>
      <c r="M158" s="615"/>
      <c r="N158" s="615"/>
      <c r="O158" s="615"/>
      <c r="P158" s="615"/>
      <c r="Q158" s="615"/>
      <c r="R158" s="615"/>
      <c r="S158" s="615"/>
      <c r="T158" s="615"/>
      <c r="U158" s="615"/>
      <c r="V158" s="615"/>
      <c r="W158" s="615"/>
      <c r="X158" s="615"/>
      <c r="Y158" s="615"/>
    </row>
    <row r="159" spans="1:25" ht="15">
      <c r="A159" s="615"/>
      <c r="B159" s="615"/>
      <c r="C159" s="615"/>
      <c r="D159" s="705"/>
      <c r="E159" s="705"/>
      <c r="F159" s="706"/>
      <c r="G159" s="615"/>
      <c r="H159" s="615"/>
      <c r="I159" s="615"/>
      <c r="J159" s="615"/>
      <c r="K159" s="615"/>
      <c r="L159" s="615"/>
      <c r="M159" s="615"/>
      <c r="N159" s="615"/>
      <c r="O159" s="615"/>
      <c r="P159" s="615"/>
      <c r="Q159" s="615"/>
      <c r="R159" s="615"/>
      <c r="S159" s="615"/>
      <c r="T159" s="615"/>
      <c r="U159" s="615"/>
      <c r="V159" s="615"/>
      <c r="W159" s="615"/>
      <c r="X159" s="615"/>
      <c r="Y159" s="615"/>
    </row>
    <row r="160" spans="1:25" ht="15">
      <c r="A160" s="615"/>
      <c r="B160" s="615"/>
      <c r="C160" s="615"/>
      <c r="D160" s="705"/>
      <c r="E160" s="705"/>
      <c r="F160" s="706"/>
      <c r="G160" s="615"/>
      <c r="H160" s="615"/>
      <c r="I160" s="615"/>
      <c r="J160" s="615"/>
      <c r="K160" s="615"/>
      <c r="L160" s="615"/>
      <c r="M160" s="615"/>
      <c r="N160" s="615"/>
      <c r="O160" s="615"/>
      <c r="P160" s="615"/>
      <c r="Q160" s="615"/>
      <c r="R160" s="615"/>
      <c r="S160" s="615"/>
      <c r="T160" s="615"/>
      <c r="U160" s="615"/>
      <c r="V160" s="615"/>
      <c r="W160" s="615"/>
      <c r="X160" s="615"/>
      <c r="Y160" s="615"/>
    </row>
    <row r="161" spans="1:25" ht="15">
      <c r="A161" s="615"/>
      <c r="B161" s="615"/>
      <c r="C161" s="615"/>
      <c r="D161" s="705"/>
      <c r="E161" s="705"/>
      <c r="F161" s="706"/>
      <c r="G161" s="615"/>
      <c r="H161" s="615"/>
      <c r="I161" s="615"/>
      <c r="J161" s="615"/>
      <c r="K161" s="615"/>
      <c r="L161" s="615"/>
      <c r="M161" s="615"/>
      <c r="N161" s="615"/>
      <c r="O161" s="615"/>
      <c r="P161" s="615"/>
      <c r="Q161" s="615"/>
      <c r="R161" s="615"/>
      <c r="S161" s="615"/>
      <c r="T161" s="615"/>
      <c r="U161" s="615"/>
      <c r="V161" s="615"/>
      <c r="W161" s="615"/>
      <c r="X161" s="615"/>
      <c r="Y161" s="615"/>
    </row>
    <row r="162" spans="1:25" ht="15">
      <c r="A162" s="615"/>
      <c r="B162" s="615"/>
      <c r="C162" s="615"/>
      <c r="D162" s="705"/>
      <c r="E162" s="705"/>
      <c r="F162" s="706"/>
      <c r="G162" s="615"/>
      <c r="H162" s="615"/>
      <c r="I162" s="615"/>
      <c r="J162" s="615"/>
      <c r="K162" s="615"/>
      <c r="L162" s="615"/>
      <c r="M162" s="615"/>
      <c r="N162" s="615"/>
      <c r="O162" s="615"/>
      <c r="P162" s="615"/>
      <c r="Q162" s="615"/>
      <c r="R162" s="615"/>
      <c r="S162" s="615"/>
      <c r="T162" s="615"/>
      <c r="U162" s="615"/>
      <c r="V162" s="615"/>
      <c r="W162" s="615"/>
      <c r="X162" s="615"/>
      <c r="Y162" s="615"/>
    </row>
    <row r="163" spans="1:25" ht="15">
      <c r="A163" s="615"/>
      <c r="B163" s="615"/>
      <c r="C163" s="615"/>
      <c r="D163" s="705"/>
      <c r="E163" s="705"/>
      <c r="F163" s="706"/>
      <c r="G163" s="615"/>
      <c r="H163" s="615"/>
      <c r="I163" s="615"/>
      <c r="J163" s="615"/>
      <c r="K163" s="615"/>
      <c r="L163" s="615"/>
      <c r="M163" s="615"/>
      <c r="N163" s="615"/>
      <c r="O163" s="615"/>
      <c r="P163" s="615"/>
      <c r="Q163" s="615"/>
      <c r="R163" s="615"/>
      <c r="S163" s="615"/>
      <c r="T163" s="615"/>
      <c r="U163" s="615"/>
      <c r="V163" s="615"/>
      <c r="W163" s="615"/>
      <c r="X163" s="615"/>
      <c r="Y163" s="615"/>
    </row>
    <row r="164" spans="1:25" ht="15">
      <c r="A164" s="615"/>
      <c r="B164" s="615"/>
      <c r="C164" s="615"/>
      <c r="D164" s="705"/>
      <c r="E164" s="705"/>
      <c r="F164" s="706"/>
      <c r="G164" s="615"/>
      <c r="H164" s="615"/>
      <c r="I164" s="615"/>
      <c r="J164" s="615"/>
      <c r="K164" s="615"/>
      <c r="L164" s="615"/>
      <c r="M164" s="615"/>
      <c r="N164" s="615"/>
      <c r="O164" s="615"/>
      <c r="P164" s="615"/>
      <c r="Q164" s="615"/>
      <c r="R164" s="615"/>
      <c r="S164" s="615"/>
      <c r="T164" s="615"/>
      <c r="U164" s="615"/>
      <c r="V164" s="615"/>
      <c r="W164" s="615"/>
      <c r="X164" s="615"/>
      <c r="Y164" s="615"/>
    </row>
    <row r="165" spans="1:25" ht="15">
      <c r="A165" s="615"/>
      <c r="B165" s="615"/>
      <c r="C165" s="615"/>
      <c r="D165" s="705"/>
      <c r="E165" s="705"/>
      <c r="F165" s="706"/>
      <c r="G165" s="615"/>
      <c r="H165" s="615"/>
      <c r="I165" s="615"/>
      <c r="J165" s="615"/>
      <c r="K165" s="615"/>
      <c r="L165" s="615"/>
      <c r="M165" s="615"/>
      <c r="N165" s="615"/>
      <c r="O165" s="615"/>
      <c r="P165" s="615"/>
      <c r="Q165" s="615"/>
      <c r="R165" s="615"/>
      <c r="S165" s="615"/>
      <c r="T165" s="615"/>
      <c r="U165" s="615"/>
      <c r="V165" s="615"/>
      <c r="W165" s="615"/>
      <c r="X165" s="615"/>
      <c r="Y165" s="615"/>
    </row>
    <row r="166" spans="1:25" ht="15">
      <c r="A166" s="615"/>
      <c r="B166" s="615"/>
      <c r="C166" s="615"/>
      <c r="D166" s="705"/>
      <c r="E166" s="705"/>
      <c r="F166" s="706"/>
      <c r="G166" s="615"/>
      <c r="H166" s="615"/>
      <c r="I166" s="615"/>
      <c r="J166" s="615"/>
      <c r="K166" s="615"/>
      <c r="L166" s="615"/>
      <c r="M166" s="615"/>
      <c r="N166" s="615"/>
      <c r="O166" s="615"/>
      <c r="P166" s="615"/>
      <c r="Q166" s="615"/>
      <c r="R166" s="615"/>
      <c r="S166" s="615"/>
      <c r="T166" s="615"/>
      <c r="U166" s="615"/>
      <c r="V166" s="615"/>
      <c r="W166" s="615"/>
      <c r="X166" s="615"/>
      <c r="Y166" s="615"/>
    </row>
    <row r="167" spans="1:25" ht="15">
      <c r="A167" s="615"/>
      <c r="B167" s="615"/>
      <c r="C167" s="615"/>
      <c r="D167" s="705"/>
      <c r="E167" s="705"/>
      <c r="F167" s="706"/>
      <c r="G167" s="615"/>
      <c r="H167" s="615"/>
      <c r="I167" s="615"/>
      <c r="J167" s="615"/>
      <c r="K167" s="615"/>
      <c r="L167" s="615"/>
      <c r="M167" s="615"/>
      <c r="N167" s="615"/>
      <c r="O167" s="615"/>
      <c r="P167" s="615"/>
      <c r="Q167" s="615"/>
      <c r="R167" s="615"/>
      <c r="S167" s="615"/>
      <c r="T167" s="615"/>
      <c r="U167" s="615"/>
      <c r="V167" s="615"/>
      <c r="W167" s="615"/>
      <c r="X167" s="615"/>
      <c r="Y167" s="615"/>
    </row>
    <row r="168" spans="1:25" ht="15">
      <c r="A168" s="615"/>
      <c r="B168" s="615"/>
      <c r="C168" s="615"/>
      <c r="D168" s="705"/>
      <c r="E168" s="705"/>
      <c r="F168" s="706"/>
      <c r="G168" s="615"/>
      <c r="H168" s="615"/>
      <c r="I168" s="615"/>
      <c r="J168" s="615"/>
      <c r="K168" s="615"/>
      <c r="L168" s="615"/>
      <c r="M168" s="615"/>
      <c r="N168" s="615"/>
      <c r="O168" s="615"/>
      <c r="P168" s="615"/>
      <c r="Q168" s="615"/>
      <c r="R168" s="615"/>
      <c r="S168" s="615"/>
      <c r="T168" s="615"/>
      <c r="U168" s="615"/>
      <c r="V168" s="615"/>
      <c r="W168" s="615"/>
      <c r="X168" s="615"/>
      <c r="Y168" s="615"/>
    </row>
    <row r="169" spans="1:25" ht="15">
      <c r="A169" s="615"/>
      <c r="B169" s="615"/>
      <c r="C169" s="615"/>
      <c r="D169" s="705"/>
      <c r="E169" s="705"/>
      <c r="F169" s="706"/>
      <c r="G169" s="615"/>
      <c r="H169" s="615"/>
      <c r="I169" s="615"/>
      <c r="J169" s="615"/>
      <c r="K169" s="615"/>
      <c r="L169" s="615"/>
      <c r="M169" s="615"/>
      <c r="N169" s="615"/>
      <c r="O169" s="615"/>
      <c r="P169" s="615"/>
      <c r="Q169" s="615"/>
      <c r="R169" s="615"/>
      <c r="S169" s="615"/>
      <c r="T169" s="615"/>
      <c r="U169" s="615"/>
      <c r="V169" s="615"/>
      <c r="W169" s="615"/>
      <c r="X169" s="615"/>
      <c r="Y169" s="615"/>
    </row>
    <row r="170" spans="1:25" ht="15">
      <c r="A170" s="615"/>
      <c r="B170" s="615"/>
      <c r="C170" s="615"/>
      <c r="D170" s="705"/>
      <c r="E170" s="705"/>
      <c r="F170" s="706"/>
      <c r="G170" s="615"/>
      <c r="H170" s="615"/>
      <c r="I170" s="615"/>
      <c r="J170" s="615"/>
      <c r="K170" s="615"/>
      <c r="L170" s="615"/>
      <c r="M170" s="615"/>
      <c r="N170" s="615"/>
      <c r="O170" s="615"/>
      <c r="P170" s="615"/>
      <c r="Q170" s="615"/>
      <c r="R170" s="615"/>
      <c r="S170" s="615"/>
      <c r="T170" s="615"/>
      <c r="U170" s="615"/>
      <c r="V170" s="615"/>
      <c r="W170" s="615"/>
      <c r="X170" s="615"/>
      <c r="Y170" s="615"/>
    </row>
    <row r="171" spans="1:25" ht="15">
      <c r="A171" s="615"/>
      <c r="B171" s="615"/>
      <c r="C171" s="615"/>
      <c r="D171" s="705"/>
      <c r="E171" s="705"/>
      <c r="F171" s="706"/>
      <c r="G171" s="615"/>
      <c r="H171" s="615"/>
      <c r="I171" s="615"/>
      <c r="J171" s="615"/>
      <c r="K171" s="615"/>
      <c r="L171" s="615"/>
      <c r="M171" s="615"/>
      <c r="N171" s="615"/>
      <c r="O171" s="615"/>
      <c r="P171" s="615"/>
      <c r="Q171" s="615"/>
      <c r="R171" s="615"/>
      <c r="S171" s="615"/>
      <c r="T171" s="615"/>
      <c r="U171" s="615"/>
      <c r="V171" s="615"/>
      <c r="W171" s="615"/>
      <c r="X171" s="615"/>
      <c r="Y171" s="615"/>
    </row>
    <row r="172" spans="1:25" ht="15">
      <c r="A172" s="615"/>
      <c r="B172" s="615"/>
      <c r="C172" s="615"/>
      <c r="D172" s="705"/>
      <c r="E172" s="705"/>
      <c r="F172" s="706"/>
      <c r="G172" s="615"/>
      <c r="H172" s="615"/>
      <c r="I172" s="615"/>
      <c r="J172" s="615"/>
      <c r="K172" s="615"/>
      <c r="L172" s="615"/>
      <c r="M172" s="615"/>
      <c r="N172" s="615"/>
      <c r="O172" s="615"/>
      <c r="P172" s="615"/>
      <c r="Q172" s="615"/>
      <c r="R172" s="615"/>
      <c r="S172" s="615"/>
      <c r="T172" s="615"/>
      <c r="U172" s="615"/>
      <c r="V172" s="615"/>
      <c r="W172" s="615"/>
      <c r="X172" s="615"/>
      <c r="Y172" s="615"/>
    </row>
    <row r="173" spans="1:25" ht="15">
      <c r="A173" s="615"/>
      <c r="B173" s="615"/>
      <c r="C173" s="615"/>
      <c r="D173" s="705"/>
      <c r="E173" s="705"/>
      <c r="F173" s="706"/>
      <c r="G173" s="615"/>
      <c r="H173" s="615"/>
      <c r="I173" s="615"/>
      <c r="J173" s="615"/>
      <c r="K173" s="615"/>
      <c r="L173" s="615"/>
      <c r="M173" s="615"/>
      <c r="N173" s="615"/>
      <c r="O173" s="615"/>
      <c r="P173" s="615"/>
      <c r="Q173" s="615"/>
      <c r="R173" s="615"/>
      <c r="S173" s="615"/>
      <c r="T173" s="615"/>
      <c r="U173" s="615"/>
      <c r="V173" s="615"/>
      <c r="W173" s="615"/>
      <c r="X173" s="615"/>
      <c r="Y173" s="615"/>
    </row>
    <row r="174" spans="1:25" ht="15">
      <c r="A174" s="615"/>
      <c r="B174" s="615"/>
      <c r="C174" s="615"/>
      <c r="D174" s="705"/>
      <c r="E174" s="705"/>
      <c r="F174" s="706"/>
      <c r="G174" s="615"/>
      <c r="H174" s="615"/>
      <c r="I174" s="615"/>
      <c r="J174" s="615"/>
      <c r="K174" s="615"/>
      <c r="L174" s="615"/>
      <c r="M174" s="615"/>
      <c r="N174" s="615"/>
      <c r="O174" s="615"/>
      <c r="P174" s="615"/>
      <c r="Q174" s="615"/>
      <c r="R174" s="615"/>
      <c r="S174" s="615"/>
      <c r="T174" s="615"/>
      <c r="U174" s="615"/>
      <c r="V174" s="615"/>
      <c r="W174" s="615"/>
      <c r="X174" s="615"/>
      <c r="Y174" s="615"/>
    </row>
    <row r="175" spans="1:25" ht="15">
      <c r="A175" s="615"/>
      <c r="B175" s="615"/>
      <c r="C175" s="615"/>
      <c r="D175" s="705"/>
      <c r="E175" s="705"/>
      <c r="F175" s="706"/>
      <c r="G175" s="615"/>
      <c r="H175" s="615"/>
      <c r="I175" s="615"/>
      <c r="J175" s="615"/>
      <c r="K175" s="615"/>
      <c r="L175" s="615"/>
      <c r="M175" s="615"/>
      <c r="N175" s="615"/>
      <c r="O175" s="615"/>
      <c r="P175" s="615"/>
      <c r="Q175" s="615"/>
      <c r="R175" s="615"/>
      <c r="S175" s="615"/>
      <c r="T175" s="615"/>
      <c r="U175" s="615"/>
      <c r="V175" s="615"/>
      <c r="W175" s="615"/>
      <c r="X175" s="615"/>
      <c r="Y175" s="615"/>
    </row>
    <row r="176" spans="1:25" ht="15">
      <c r="A176" s="615"/>
      <c r="B176" s="615"/>
      <c r="C176" s="615"/>
      <c r="D176" s="705"/>
      <c r="E176" s="705"/>
      <c r="F176" s="706"/>
      <c r="G176" s="615"/>
      <c r="H176" s="615"/>
      <c r="I176" s="615"/>
      <c r="J176" s="615"/>
      <c r="K176" s="615"/>
      <c r="L176" s="615"/>
      <c r="M176" s="615"/>
      <c r="N176" s="615"/>
      <c r="O176" s="615"/>
      <c r="P176" s="615"/>
      <c r="Q176" s="615"/>
      <c r="R176" s="615"/>
      <c r="S176" s="615"/>
      <c r="T176" s="615"/>
      <c r="U176" s="615"/>
      <c r="V176" s="615"/>
      <c r="W176" s="615"/>
      <c r="X176" s="615"/>
      <c r="Y176" s="615"/>
    </row>
    <row r="177" spans="1:25" ht="15">
      <c r="A177" s="615"/>
      <c r="B177" s="615"/>
      <c r="C177" s="615"/>
      <c r="D177" s="705"/>
      <c r="E177" s="705"/>
      <c r="F177" s="706"/>
      <c r="G177" s="615"/>
      <c r="H177" s="615"/>
      <c r="I177" s="615"/>
      <c r="J177" s="615"/>
      <c r="K177" s="615"/>
      <c r="L177" s="615"/>
      <c r="M177" s="615"/>
      <c r="N177" s="615"/>
      <c r="O177" s="615"/>
      <c r="P177" s="615"/>
      <c r="Q177" s="615"/>
      <c r="R177" s="615"/>
      <c r="S177" s="615"/>
      <c r="T177" s="615"/>
      <c r="U177" s="615"/>
      <c r="V177" s="615"/>
      <c r="W177" s="615"/>
      <c r="X177" s="615"/>
      <c r="Y177" s="615"/>
    </row>
    <row r="178" spans="1:25" ht="15">
      <c r="A178" s="615"/>
      <c r="B178" s="615"/>
      <c r="C178" s="615"/>
      <c r="D178" s="705"/>
      <c r="E178" s="705"/>
      <c r="F178" s="706"/>
      <c r="G178" s="615"/>
      <c r="H178" s="615"/>
      <c r="I178" s="615"/>
      <c r="J178" s="615"/>
      <c r="K178" s="615"/>
      <c r="L178" s="615"/>
      <c r="M178" s="615"/>
      <c r="N178" s="615"/>
      <c r="O178" s="615"/>
      <c r="P178" s="615"/>
      <c r="Q178" s="615"/>
      <c r="R178" s="615"/>
      <c r="S178" s="615"/>
      <c r="T178" s="615"/>
      <c r="U178" s="615"/>
      <c r="V178" s="615"/>
      <c r="W178" s="615"/>
      <c r="X178" s="615"/>
      <c r="Y178" s="615"/>
    </row>
    <row r="179" spans="1:25" ht="15">
      <c r="A179" s="615"/>
      <c r="B179" s="615"/>
      <c r="C179" s="615"/>
      <c r="D179" s="705"/>
      <c r="E179" s="705"/>
      <c r="F179" s="706"/>
      <c r="G179" s="615"/>
      <c r="H179" s="615"/>
      <c r="I179" s="615"/>
      <c r="J179" s="615"/>
      <c r="K179" s="615"/>
      <c r="L179" s="615"/>
      <c r="M179" s="615"/>
      <c r="N179" s="615"/>
      <c r="O179" s="615"/>
      <c r="P179" s="615"/>
      <c r="Q179" s="615"/>
      <c r="R179" s="615"/>
      <c r="S179" s="615"/>
      <c r="T179" s="615"/>
      <c r="U179" s="615"/>
      <c r="V179" s="615"/>
      <c r="W179" s="615"/>
      <c r="X179" s="615"/>
      <c r="Y179" s="615"/>
    </row>
    <row r="180" spans="1:25" ht="15">
      <c r="A180" s="615"/>
      <c r="B180" s="615"/>
      <c r="C180" s="615"/>
      <c r="D180" s="705"/>
      <c r="E180" s="705"/>
      <c r="F180" s="706"/>
      <c r="G180" s="615"/>
      <c r="H180" s="615"/>
      <c r="I180" s="615"/>
      <c r="J180" s="615"/>
      <c r="K180" s="615"/>
      <c r="L180" s="615"/>
      <c r="M180" s="615"/>
      <c r="N180" s="615"/>
      <c r="O180" s="615"/>
      <c r="P180" s="615"/>
      <c r="Q180" s="615"/>
      <c r="R180" s="615"/>
      <c r="S180" s="615"/>
      <c r="T180" s="615"/>
      <c r="U180" s="615"/>
      <c r="V180" s="615"/>
      <c r="W180" s="615"/>
      <c r="X180" s="615"/>
      <c r="Y180" s="615"/>
    </row>
    <row r="181" spans="1:25" ht="15">
      <c r="A181" s="615"/>
      <c r="B181" s="615"/>
      <c r="C181" s="615"/>
      <c r="D181" s="705"/>
      <c r="E181" s="705"/>
      <c r="F181" s="706"/>
      <c r="G181" s="615"/>
      <c r="H181" s="615"/>
      <c r="I181" s="615"/>
      <c r="J181" s="615"/>
      <c r="K181" s="615"/>
      <c r="L181" s="615"/>
      <c r="M181" s="615"/>
      <c r="N181" s="615"/>
      <c r="O181" s="615"/>
      <c r="P181" s="615"/>
      <c r="Q181" s="615"/>
      <c r="R181" s="615"/>
      <c r="S181" s="615"/>
      <c r="T181" s="615"/>
      <c r="U181" s="615"/>
      <c r="V181" s="615"/>
      <c r="W181" s="615"/>
      <c r="X181" s="615"/>
      <c r="Y181" s="615"/>
    </row>
    <row r="182" spans="1:25" ht="15">
      <c r="A182" s="615"/>
      <c r="B182" s="615"/>
      <c r="C182" s="615"/>
      <c r="D182" s="705"/>
      <c r="E182" s="705"/>
      <c r="F182" s="706"/>
      <c r="G182" s="615"/>
      <c r="H182" s="615"/>
      <c r="I182" s="615"/>
      <c r="J182" s="615"/>
      <c r="K182" s="615"/>
      <c r="L182" s="615"/>
      <c r="M182" s="615"/>
      <c r="N182" s="615"/>
      <c r="O182" s="615"/>
      <c r="P182" s="615"/>
      <c r="Q182" s="615"/>
      <c r="R182" s="615"/>
      <c r="S182" s="615"/>
      <c r="T182" s="615"/>
      <c r="U182" s="615"/>
      <c r="V182" s="615"/>
      <c r="W182" s="615"/>
      <c r="X182" s="615"/>
      <c r="Y182" s="615"/>
    </row>
    <row r="183" spans="1:25" ht="15">
      <c r="A183" s="615"/>
      <c r="B183" s="615"/>
      <c r="C183" s="615"/>
      <c r="D183" s="705"/>
      <c r="E183" s="705"/>
      <c r="F183" s="706"/>
      <c r="G183" s="615"/>
      <c r="H183" s="615"/>
      <c r="I183" s="615"/>
      <c r="J183" s="615"/>
      <c r="K183" s="615"/>
      <c r="L183" s="615"/>
      <c r="M183" s="615"/>
      <c r="N183" s="615"/>
      <c r="O183" s="615"/>
      <c r="P183" s="615"/>
      <c r="Q183" s="615"/>
      <c r="R183" s="615"/>
      <c r="S183" s="615"/>
      <c r="T183" s="615"/>
      <c r="U183" s="615"/>
      <c r="V183" s="615"/>
      <c r="W183" s="615"/>
      <c r="X183" s="615"/>
      <c r="Y183" s="615"/>
    </row>
    <row r="184" spans="1:25" ht="15">
      <c r="A184" s="615"/>
      <c r="B184" s="615"/>
      <c r="C184" s="615"/>
      <c r="D184" s="705"/>
      <c r="E184" s="705"/>
      <c r="F184" s="706"/>
      <c r="G184" s="615"/>
      <c r="H184" s="615"/>
      <c r="I184" s="615"/>
      <c r="J184" s="615"/>
      <c r="K184" s="615"/>
      <c r="L184" s="615"/>
      <c r="M184" s="615"/>
      <c r="N184" s="615"/>
      <c r="O184" s="615"/>
      <c r="P184" s="615"/>
      <c r="Q184" s="615"/>
      <c r="R184" s="615"/>
      <c r="S184" s="615"/>
      <c r="T184" s="615"/>
      <c r="U184" s="615"/>
      <c r="V184" s="615"/>
      <c r="W184" s="615"/>
      <c r="X184" s="615"/>
      <c r="Y184" s="615"/>
    </row>
    <row r="185" spans="1:25" ht="15">
      <c r="A185" s="615"/>
      <c r="B185" s="615"/>
      <c r="C185" s="615"/>
      <c r="D185" s="705"/>
      <c r="E185" s="705"/>
      <c r="F185" s="706"/>
      <c r="G185" s="615"/>
      <c r="H185" s="615"/>
      <c r="I185" s="615"/>
      <c r="J185" s="615"/>
      <c r="K185" s="615"/>
      <c r="L185" s="615"/>
      <c r="M185" s="615"/>
      <c r="N185" s="615"/>
      <c r="O185" s="615"/>
      <c r="P185" s="615"/>
      <c r="Q185" s="615"/>
      <c r="R185" s="615"/>
      <c r="S185" s="615"/>
      <c r="T185" s="615"/>
      <c r="U185" s="615"/>
      <c r="V185" s="615"/>
      <c r="W185" s="615"/>
      <c r="X185" s="615"/>
      <c r="Y185" s="615"/>
    </row>
    <row r="186" spans="1:25" ht="15">
      <c r="A186" s="615"/>
      <c r="B186" s="615"/>
      <c r="C186" s="615"/>
      <c r="D186" s="705"/>
      <c r="E186" s="705"/>
      <c r="F186" s="706"/>
      <c r="G186" s="615"/>
      <c r="H186" s="615"/>
      <c r="I186" s="615"/>
      <c r="J186" s="615"/>
      <c r="K186" s="615"/>
      <c r="L186" s="615"/>
      <c r="M186" s="615"/>
      <c r="N186" s="615"/>
      <c r="O186" s="615"/>
      <c r="P186" s="615"/>
      <c r="Q186" s="615"/>
      <c r="R186" s="615"/>
      <c r="S186" s="615"/>
      <c r="T186" s="615"/>
      <c r="U186" s="615"/>
      <c r="V186" s="615"/>
      <c r="W186" s="615"/>
      <c r="X186" s="615"/>
      <c r="Y186" s="615"/>
    </row>
    <row r="187" spans="1:25" ht="15">
      <c r="A187" s="615"/>
      <c r="B187" s="615"/>
      <c r="C187" s="615"/>
      <c r="D187" s="705"/>
      <c r="E187" s="705"/>
      <c r="F187" s="706"/>
      <c r="G187" s="615"/>
      <c r="H187" s="615"/>
      <c r="I187" s="615"/>
      <c r="J187" s="615"/>
      <c r="K187" s="615"/>
      <c r="L187" s="615"/>
      <c r="M187" s="615"/>
      <c r="N187" s="615"/>
      <c r="O187" s="615"/>
      <c r="P187" s="615"/>
      <c r="Q187" s="615"/>
      <c r="R187" s="615"/>
      <c r="S187" s="615"/>
      <c r="T187" s="615"/>
      <c r="U187" s="615"/>
      <c r="V187" s="615"/>
      <c r="W187" s="615"/>
      <c r="X187" s="615"/>
      <c r="Y187" s="615"/>
    </row>
    <row r="188" spans="1:25" ht="15">
      <c r="A188" s="615"/>
      <c r="B188" s="615"/>
      <c r="C188" s="615"/>
      <c r="D188" s="705"/>
      <c r="E188" s="705"/>
      <c r="F188" s="706"/>
      <c r="G188" s="615"/>
      <c r="H188" s="615"/>
      <c r="I188" s="615"/>
      <c r="J188" s="615"/>
      <c r="K188" s="615"/>
      <c r="L188" s="615"/>
      <c r="M188" s="615"/>
      <c r="N188" s="615"/>
      <c r="O188" s="615"/>
      <c r="P188" s="615"/>
      <c r="Q188" s="615"/>
      <c r="R188" s="615"/>
      <c r="S188" s="615"/>
      <c r="T188" s="615"/>
      <c r="U188" s="615"/>
      <c r="V188" s="615"/>
      <c r="W188" s="615"/>
      <c r="X188" s="615"/>
      <c r="Y188" s="615"/>
    </row>
    <row r="189" spans="1:25" ht="15">
      <c r="A189" s="615"/>
      <c r="B189" s="615"/>
      <c r="C189" s="615"/>
      <c r="D189" s="705"/>
      <c r="E189" s="705"/>
      <c r="F189" s="706"/>
      <c r="G189" s="615"/>
      <c r="H189" s="615"/>
      <c r="I189" s="615"/>
      <c r="J189" s="615"/>
      <c r="K189" s="615"/>
      <c r="L189" s="615"/>
      <c r="M189" s="615"/>
      <c r="N189" s="615"/>
      <c r="O189" s="615"/>
      <c r="P189" s="615"/>
      <c r="Q189" s="615"/>
      <c r="R189" s="615"/>
      <c r="S189" s="615"/>
      <c r="T189" s="615"/>
      <c r="U189" s="615"/>
      <c r="V189" s="615"/>
      <c r="W189" s="615"/>
      <c r="X189" s="615"/>
      <c r="Y189" s="615"/>
    </row>
    <row r="190" spans="1:25" ht="15">
      <c r="A190" s="615"/>
      <c r="B190" s="615"/>
      <c r="C190" s="615"/>
      <c r="D190" s="705"/>
      <c r="E190" s="705"/>
      <c r="F190" s="706"/>
      <c r="G190" s="615"/>
      <c r="H190" s="615"/>
      <c r="I190" s="615"/>
      <c r="J190" s="615"/>
      <c r="K190" s="615"/>
      <c r="L190" s="615"/>
      <c r="M190" s="615"/>
      <c r="N190" s="615"/>
      <c r="O190" s="615"/>
      <c r="P190" s="615"/>
      <c r="Q190" s="615"/>
      <c r="R190" s="615"/>
      <c r="S190" s="615"/>
      <c r="T190" s="615"/>
      <c r="U190" s="615"/>
      <c r="V190" s="615"/>
      <c r="W190" s="615"/>
      <c r="X190" s="615"/>
      <c r="Y190" s="615"/>
    </row>
    <row r="191" spans="1:25" ht="15">
      <c r="A191" s="615"/>
      <c r="B191" s="615"/>
      <c r="C191" s="615"/>
      <c r="D191" s="705"/>
      <c r="E191" s="705"/>
      <c r="F191" s="706"/>
      <c r="G191" s="615"/>
      <c r="H191" s="615"/>
      <c r="I191" s="615"/>
      <c r="J191" s="615"/>
      <c r="K191" s="615"/>
      <c r="L191" s="615"/>
      <c r="M191" s="615"/>
      <c r="N191" s="615"/>
      <c r="O191" s="615"/>
      <c r="P191" s="615"/>
      <c r="Q191" s="615"/>
      <c r="R191" s="615"/>
      <c r="S191" s="615"/>
      <c r="T191" s="615"/>
      <c r="U191" s="615"/>
      <c r="V191" s="615"/>
      <c r="W191" s="615"/>
      <c r="X191" s="615"/>
      <c r="Y191" s="615"/>
    </row>
    <row r="192" spans="1:25" ht="15">
      <c r="A192" s="615"/>
      <c r="B192" s="615"/>
      <c r="C192" s="615"/>
      <c r="D192" s="705"/>
      <c r="E192" s="705"/>
      <c r="F192" s="706"/>
      <c r="G192" s="615"/>
      <c r="H192" s="615"/>
      <c r="I192" s="615"/>
      <c r="J192" s="615"/>
      <c r="K192" s="615"/>
      <c r="L192" s="615"/>
      <c r="M192" s="615"/>
      <c r="N192" s="615"/>
      <c r="O192" s="615"/>
      <c r="P192" s="615"/>
      <c r="Q192" s="615"/>
      <c r="R192" s="615"/>
      <c r="S192" s="615"/>
      <c r="T192" s="615"/>
      <c r="U192" s="615"/>
      <c r="V192" s="615"/>
      <c r="W192" s="615"/>
      <c r="X192" s="615"/>
      <c r="Y192" s="615"/>
    </row>
    <row r="193" spans="1:25" ht="15">
      <c r="A193" s="615"/>
      <c r="B193" s="615"/>
      <c r="C193" s="615"/>
      <c r="D193" s="705"/>
      <c r="E193" s="705"/>
      <c r="F193" s="706"/>
      <c r="G193" s="615"/>
      <c r="H193" s="615"/>
      <c r="I193" s="615"/>
      <c r="J193" s="615"/>
      <c r="K193" s="615"/>
      <c r="L193" s="615"/>
      <c r="M193" s="615"/>
      <c r="N193" s="615"/>
      <c r="O193" s="615"/>
      <c r="P193" s="615"/>
      <c r="Q193" s="615"/>
      <c r="R193" s="615"/>
      <c r="S193" s="615"/>
      <c r="T193" s="615"/>
      <c r="U193" s="615"/>
      <c r="V193" s="615"/>
      <c r="W193" s="615"/>
      <c r="X193" s="615"/>
      <c r="Y193" s="615"/>
    </row>
    <row r="194" spans="1:25" ht="15">
      <c r="A194" s="615"/>
      <c r="B194" s="615"/>
      <c r="C194" s="615"/>
      <c r="D194" s="705"/>
      <c r="E194" s="705"/>
      <c r="F194" s="706"/>
      <c r="G194" s="615"/>
      <c r="H194" s="615"/>
      <c r="I194" s="615"/>
      <c r="J194" s="615"/>
      <c r="K194" s="615"/>
      <c r="L194" s="615"/>
      <c r="M194" s="615"/>
      <c r="N194" s="615"/>
      <c r="O194" s="615"/>
      <c r="P194" s="615"/>
      <c r="Q194" s="615"/>
      <c r="R194" s="615"/>
      <c r="S194" s="615"/>
      <c r="T194" s="615"/>
      <c r="U194" s="615"/>
      <c r="V194" s="615"/>
      <c r="W194" s="615"/>
      <c r="X194" s="615"/>
      <c r="Y194" s="615"/>
    </row>
    <row r="195" spans="1:25" ht="15">
      <c r="A195" s="615"/>
      <c r="B195" s="615"/>
      <c r="C195" s="615"/>
      <c r="D195" s="705"/>
      <c r="E195" s="705"/>
      <c r="F195" s="706"/>
      <c r="G195" s="615"/>
      <c r="H195" s="615"/>
      <c r="I195" s="615"/>
      <c r="J195" s="615"/>
      <c r="K195" s="615"/>
      <c r="L195" s="615"/>
      <c r="M195" s="615"/>
      <c r="N195" s="615"/>
      <c r="O195" s="615"/>
      <c r="P195" s="615"/>
      <c r="Q195" s="615"/>
      <c r="R195" s="615"/>
      <c r="S195" s="615"/>
      <c r="T195" s="615"/>
      <c r="U195" s="615"/>
      <c r="V195" s="615"/>
      <c r="W195" s="615"/>
      <c r="X195" s="615"/>
      <c r="Y195" s="615"/>
    </row>
    <row r="196" spans="1:25" ht="15">
      <c r="A196" s="615"/>
      <c r="B196" s="615"/>
      <c r="C196" s="615"/>
      <c r="D196" s="705"/>
      <c r="E196" s="705"/>
      <c r="F196" s="706"/>
      <c r="G196" s="615"/>
      <c r="H196" s="615"/>
      <c r="I196" s="615"/>
      <c r="J196" s="615"/>
      <c r="K196" s="615"/>
      <c r="L196" s="615"/>
      <c r="M196" s="615"/>
      <c r="N196" s="615"/>
      <c r="O196" s="615"/>
      <c r="P196" s="615"/>
      <c r="Q196" s="615"/>
      <c r="R196" s="615"/>
      <c r="S196" s="615"/>
      <c r="T196" s="615"/>
      <c r="U196" s="615"/>
      <c r="V196" s="615"/>
      <c r="W196" s="615"/>
      <c r="X196" s="615"/>
      <c r="Y196" s="615"/>
    </row>
    <row r="197" spans="1:25" ht="15">
      <c r="A197" s="615"/>
      <c r="B197" s="615"/>
      <c r="C197" s="615"/>
      <c r="D197" s="705"/>
      <c r="E197" s="705"/>
      <c r="F197" s="706"/>
      <c r="G197" s="615"/>
      <c r="H197" s="615"/>
      <c r="I197" s="615"/>
      <c r="J197" s="615"/>
      <c r="K197" s="615"/>
      <c r="L197" s="615"/>
      <c r="M197" s="615"/>
      <c r="N197" s="615"/>
      <c r="O197" s="615"/>
      <c r="P197" s="615"/>
      <c r="Q197" s="615"/>
      <c r="R197" s="615"/>
      <c r="S197" s="615"/>
      <c r="T197" s="615"/>
      <c r="U197" s="615"/>
      <c r="V197" s="615"/>
      <c r="W197" s="615"/>
      <c r="X197" s="615"/>
      <c r="Y197" s="615"/>
    </row>
    <row r="198" spans="1:25" ht="15">
      <c r="A198" s="615"/>
      <c r="B198" s="615"/>
      <c r="C198" s="615"/>
      <c r="D198" s="705"/>
      <c r="E198" s="705"/>
      <c r="F198" s="706"/>
      <c r="G198" s="615"/>
      <c r="H198" s="615"/>
      <c r="I198" s="615"/>
      <c r="J198" s="615"/>
      <c r="K198" s="615"/>
      <c r="L198" s="615"/>
      <c r="M198" s="615"/>
      <c r="N198" s="615"/>
      <c r="O198" s="615"/>
      <c r="P198" s="615"/>
      <c r="Q198" s="615"/>
      <c r="R198" s="615"/>
      <c r="S198" s="615"/>
      <c r="T198" s="615"/>
      <c r="U198" s="615"/>
      <c r="V198" s="615"/>
      <c r="W198" s="615"/>
      <c r="X198" s="615"/>
      <c r="Y198" s="615"/>
    </row>
    <row r="199" spans="1:25" ht="15">
      <c r="A199" s="615"/>
      <c r="B199" s="615"/>
      <c r="C199" s="615"/>
      <c r="D199" s="705"/>
      <c r="E199" s="705"/>
      <c r="F199" s="706"/>
      <c r="G199" s="615"/>
      <c r="H199" s="615"/>
      <c r="I199" s="615"/>
      <c r="J199" s="615"/>
      <c r="K199" s="615"/>
      <c r="L199" s="615"/>
      <c r="M199" s="615"/>
      <c r="N199" s="615"/>
      <c r="O199" s="615"/>
      <c r="P199" s="615"/>
      <c r="Q199" s="615"/>
      <c r="R199" s="615"/>
      <c r="S199" s="615"/>
      <c r="T199" s="615"/>
      <c r="U199" s="615"/>
      <c r="V199" s="615"/>
      <c r="W199" s="615"/>
      <c r="X199" s="615"/>
      <c r="Y199" s="615"/>
    </row>
    <row r="200" spans="1:25" ht="15">
      <c r="A200" s="615"/>
      <c r="B200" s="615"/>
      <c r="C200" s="615"/>
      <c r="D200" s="705"/>
      <c r="E200" s="705"/>
      <c r="F200" s="706"/>
      <c r="G200" s="615"/>
      <c r="H200" s="615"/>
      <c r="I200" s="615"/>
      <c r="J200" s="615"/>
      <c r="K200" s="615"/>
      <c r="L200" s="615"/>
      <c r="M200" s="615"/>
      <c r="N200" s="615"/>
      <c r="O200" s="615"/>
      <c r="P200" s="615"/>
      <c r="Q200" s="615"/>
      <c r="R200" s="615"/>
      <c r="S200" s="615"/>
      <c r="T200" s="615"/>
      <c r="U200" s="615"/>
      <c r="V200" s="615"/>
      <c r="W200" s="615"/>
      <c r="X200" s="615"/>
      <c r="Y200" s="615"/>
    </row>
    <row r="201" spans="1:25" ht="15">
      <c r="A201" s="615"/>
      <c r="B201" s="615"/>
      <c r="C201" s="615"/>
      <c r="D201" s="705"/>
      <c r="E201" s="705"/>
      <c r="F201" s="706"/>
      <c r="G201" s="615"/>
      <c r="H201" s="615"/>
      <c r="I201" s="615"/>
      <c r="J201" s="615"/>
      <c r="K201" s="615"/>
      <c r="L201" s="615"/>
      <c r="M201" s="615"/>
      <c r="N201" s="615"/>
      <c r="O201" s="615"/>
      <c r="P201" s="615"/>
      <c r="Q201" s="615"/>
      <c r="R201" s="615"/>
      <c r="S201" s="615"/>
      <c r="T201" s="615"/>
      <c r="U201" s="615"/>
      <c r="V201" s="615"/>
      <c r="W201" s="615"/>
      <c r="X201" s="615"/>
      <c r="Y201" s="615"/>
    </row>
    <row r="202" spans="1:25" ht="15">
      <c r="A202" s="615"/>
      <c r="B202" s="615"/>
      <c r="C202" s="615"/>
      <c r="D202" s="705"/>
      <c r="E202" s="705"/>
      <c r="F202" s="706"/>
      <c r="G202" s="615"/>
      <c r="H202" s="615"/>
      <c r="I202" s="615"/>
      <c r="J202" s="615"/>
      <c r="K202" s="615"/>
      <c r="L202" s="615"/>
      <c r="M202" s="615"/>
      <c r="N202" s="615"/>
      <c r="O202" s="615"/>
      <c r="P202" s="615"/>
      <c r="Q202" s="615"/>
      <c r="R202" s="615"/>
      <c r="S202" s="615"/>
      <c r="T202" s="615"/>
      <c r="U202" s="615"/>
      <c r="V202" s="615"/>
      <c r="W202" s="615"/>
      <c r="X202" s="615"/>
      <c r="Y202" s="615"/>
    </row>
    <row r="203" spans="1:25" ht="15">
      <c r="A203" s="615"/>
      <c r="B203" s="615"/>
      <c r="C203" s="615"/>
      <c r="D203" s="705"/>
      <c r="E203" s="705"/>
      <c r="F203" s="706"/>
      <c r="G203" s="615"/>
      <c r="H203" s="615"/>
      <c r="I203" s="615"/>
      <c r="J203" s="615"/>
      <c r="K203" s="615"/>
      <c r="L203" s="615"/>
      <c r="M203" s="615"/>
      <c r="N203" s="615"/>
      <c r="O203" s="615"/>
      <c r="P203" s="615"/>
      <c r="Q203" s="615"/>
      <c r="R203" s="615"/>
      <c r="S203" s="615"/>
      <c r="T203" s="615"/>
      <c r="U203" s="615"/>
      <c r="V203" s="615"/>
      <c r="W203" s="615"/>
      <c r="X203" s="615"/>
      <c r="Y203" s="615"/>
    </row>
    <row r="204" spans="1:25" ht="15">
      <c r="A204" s="615"/>
      <c r="B204" s="615"/>
      <c r="C204" s="615"/>
      <c r="D204" s="705"/>
      <c r="E204" s="705"/>
      <c r="F204" s="706"/>
      <c r="G204" s="615"/>
      <c r="H204" s="615"/>
      <c r="I204" s="615"/>
      <c r="J204" s="615"/>
      <c r="K204" s="615"/>
      <c r="L204" s="615"/>
      <c r="M204" s="615"/>
      <c r="N204" s="615"/>
      <c r="O204" s="615"/>
      <c r="P204" s="615"/>
      <c r="Q204" s="615"/>
      <c r="R204" s="615"/>
      <c r="S204" s="615"/>
      <c r="T204" s="615"/>
      <c r="U204" s="615"/>
      <c r="V204" s="615"/>
      <c r="W204" s="615"/>
      <c r="X204" s="615"/>
      <c r="Y204" s="615"/>
    </row>
    <row r="205" spans="1:25" ht="15">
      <c r="A205" s="615"/>
      <c r="B205" s="615"/>
      <c r="C205" s="615"/>
      <c r="D205" s="705"/>
      <c r="E205" s="705"/>
      <c r="F205" s="706"/>
      <c r="G205" s="615"/>
      <c r="H205" s="615"/>
      <c r="I205" s="615"/>
      <c r="J205" s="615"/>
      <c r="K205" s="615"/>
      <c r="L205" s="615"/>
      <c r="M205" s="615"/>
      <c r="N205" s="615"/>
      <c r="O205" s="615"/>
      <c r="P205" s="615"/>
      <c r="Q205" s="615"/>
      <c r="R205" s="615"/>
      <c r="S205" s="615"/>
      <c r="T205" s="615"/>
      <c r="U205" s="615"/>
      <c r="V205" s="615"/>
      <c r="W205" s="615"/>
      <c r="X205" s="615"/>
      <c r="Y205" s="615"/>
    </row>
    <row r="206" spans="1:25" ht="15">
      <c r="A206" s="615"/>
      <c r="B206" s="615"/>
      <c r="C206" s="615"/>
      <c r="D206" s="705"/>
      <c r="E206" s="705"/>
      <c r="F206" s="706"/>
      <c r="G206" s="615"/>
      <c r="H206" s="615"/>
      <c r="I206" s="615"/>
      <c r="J206" s="615"/>
      <c r="K206" s="615"/>
      <c r="L206" s="615"/>
      <c r="M206" s="615"/>
      <c r="N206" s="615"/>
      <c r="O206" s="615"/>
      <c r="P206" s="615"/>
      <c r="Q206" s="615"/>
      <c r="R206" s="615"/>
      <c r="S206" s="615"/>
      <c r="T206" s="615"/>
      <c r="U206" s="615"/>
      <c r="V206" s="615"/>
      <c r="W206" s="615"/>
      <c r="X206" s="615"/>
      <c r="Y206" s="615"/>
    </row>
    <row r="207" spans="1:25" ht="15">
      <c r="A207" s="615"/>
      <c r="B207" s="615"/>
      <c r="C207" s="615"/>
      <c r="D207" s="705"/>
      <c r="E207" s="705"/>
      <c r="F207" s="706"/>
      <c r="G207" s="615"/>
      <c r="H207" s="615"/>
      <c r="I207" s="615"/>
      <c r="J207" s="615"/>
      <c r="K207" s="615"/>
      <c r="L207" s="615"/>
      <c r="M207" s="615"/>
      <c r="N207" s="615"/>
      <c r="O207" s="615"/>
      <c r="P207" s="615"/>
      <c r="Q207" s="615"/>
      <c r="R207" s="615"/>
      <c r="S207" s="615"/>
      <c r="T207" s="615"/>
      <c r="U207" s="615"/>
      <c r="V207" s="615"/>
      <c r="W207" s="615"/>
      <c r="X207" s="615"/>
      <c r="Y207" s="615"/>
    </row>
    <row r="208" spans="1:25" ht="15">
      <c r="A208" s="615"/>
      <c r="B208" s="615"/>
      <c r="C208" s="615"/>
      <c r="D208" s="705"/>
      <c r="E208" s="705"/>
      <c r="F208" s="706"/>
      <c r="G208" s="615"/>
      <c r="H208" s="615"/>
      <c r="I208" s="615"/>
      <c r="J208" s="615"/>
      <c r="K208" s="615"/>
      <c r="L208" s="615"/>
      <c r="M208" s="615"/>
      <c r="N208" s="615"/>
      <c r="O208" s="615"/>
      <c r="P208" s="615"/>
      <c r="Q208" s="615"/>
      <c r="R208" s="615"/>
      <c r="S208" s="615"/>
      <c r="T208" s="615"/>
      <c r="U208" s="615"/>
      <c r="V208" s="615"/>
      <c r="W208" s="615"/>
      <c r="X208" s="615"/>
      <c r="Y208" s="615"/>
    </row>
    <row r="209" spans="1:25" ht="15">
      <c r="A209" s="615"/>
      <c r="B209" s="615"/>
      <c r="C209" s="615"/>
      <c r="D209" s="705"/>
      <c r="E209" s="705"/>
      <c r="F209" s="706"/>
      <c r="G209" s="615"/>
      <c r="H209" s="615"/>
      <c r="I209" s="615"/>
      <c r="J209" s="615"/>
      <c r="K209" s="615"/>
      <c r="L209" s="615"/>
      <c r="M209" s="615"/>
      <c r="N209" s="615"/>
      <c r="O209" s="615"/>
      <c r="P209" s="615"/>
      <c r="Q209" s="615"/>
      <c r="R209" s="615"/>
      <c r="S209" s="615"/>
      <c r="T209" s="615"/>
      <c r="U209" s="615"/>
      <c r="V209" s="615"/>
      <c r="W209" s="615"/>
      <c r="X209" s="615"/>
      <c r="Y209" s="615"/>
    </row>
    <row r="210" spans="1:25" ht="15">
      <c r="A210" s="615"/>
      <c r="B210" s="615"/>
      <c r="C210" s="615"/>
      <c r="D210" s="705"/>
      <c r="E210" s="705"/>
      <c r="F210" s="706"/>
      <c r="G210" s="615"/>
      <c r="H210" s="615"/>
      <c r="I210" s="615"/>
      <c r="J210" s="615"/>
      <c r="K210" s="615"/>
      <c r="L210" s="615"/>
      <c r="M210" s="615"/>
      <c r="N210" s="615"/>
      <c r="O210" s="615"/>
      <c r="P210" s="615"/>
      <c r="Q210" s="615"/>
      <c r="R210" s="615"/>
      <c r="S210" s="615"/>
      <c r="T210" s="615"/>
      <c r="U210" s="615"/>
      <c r="V210" s="615"/>
      <c r="W210" s="615"/>
      <c r="X210" s="615"/>
      <c r="Y210" s="615"/>
    </row>
    <row r="211" spans="1:25" ht="15">
      <c r="A211" s="615"/>
      <c r="B211" s="615"/>
      <c r="C211" s="615"/>
      <c r="D211" s="705"/>
      <c r="E211" s="705"/>
      <c r="F211" s="706"/>
      <c r="G211" s="615"/>
      <c r="H211" s="615"/>
      <c r="I211" s="615"/>
      <c r="J211" s="615"/>
      <c r="K211" s="615"/>
      <c r="L211" s="615"/>
      <c r="M211" s="615"/>
      <c r="N211" s="615"/>
      <c r="O211" s="615"/>
      <c r="P211" s="615"/>
      <c r="Q211" s="615"/>
      <c r="R211" s="615"/>
      <c r="S211" s="615"/>
      <c r="T211" s="615"/>
      <c r="U211" s="615"/>
      <c r="V211" s="615"/>
      <c r="W211" s="615"/>
      <c r="X211" s="615"/>
      <c r="Y211" s="615"/>
    </row>
    <row r="212" spans="1:25" ht="15">
      <c r="A212" s="615"/>
      <c r="B212" s="615"/>
      <c r="C212" s="615"/>
      <c r="D212" s="705"/>
      <c r="E212" s="705"/>
      <c r="F212" s="706"/>
      <c r="G212" s="615"/>
      <c r="H212" s="615"/>
      <c r="I212" s="615"/>
      <c r="J212" s="615"/>
      <c r="K212" s="615"/>
      <c r="L212" s="615"/>
      <c r="M212" s="615"/>
      <c r="N212" s="615"/>
      <c r="O212" s="615"/>
      <c r="P212" s="615"/>
      <c r="Q212" s="615"/>
      <c r="R212" s="615"/>
      <c r="S212" s="615"/>
      <c r="T212" s="615"/>
      <c r="U212" s="615"/>
      <c r="V212" s="615"/>
      <c r="W212" s="615"/>
      <c r="X212" s="615"/>
      <c r="Y212" s="615"/>
    </row>
    <row r="213" spans="1:25" ht="15">
      <c r="A213" s="615"/>
      <c r="B213" s="615"/>
      <c r="C213" s="615"/>
      <c r="D213" s="705"/>
      <c r="E213" s="705"/>
      <c r="F213" s="706"/>
      <c r="G213" s="615"/>
      <c r="H213" s="615"/>
      <c r="I213" s="615"/>
      <c r="J213" s="615"/>
      <c r="K213" s="615"/>
      <c r="L213" s="615"/>
      <c r="M213" s="615"/>
      <c r="N213" s="615"/>
      <c r="O213" s="615"/>
      <c r="P213" s="615"/>
      <c r="Q213" s="615"/>
      <c r="R213" s="615"/>
      <c r="S213" s="615"/>
      <c r="T213" s="615"/>
      <c r="U213" s="615"/>
      <c r="V213" s="615"/>
      <c r="W213" s="615"/>
      <c r="X213" s="615"/>
      <c r="Y213" s="615"/>
    </row>
    <row r="214" spans="1:25" ht="15">
      <c r="A214" s="615"/>
      <c r="B214" s="615"/>
      <c r="C214" s="615"/>
      <c r="D214" s="705"/>
      <c r="E214" s="705"/>
      <c r="F214" s="706"/>
      <c r="G214" s="615"/>
      <c r="H214" s="615"/>
      <c r="I214" s="615"/>
      <c r="J214" s="615"/>
      <c r="K214" s="615"/>
      <c r="L214" s="615"/>
      <c r="M214" s="615"/>
      <c r="N214" s="615"/>
      <c r="O214" s="615"/>
      <c r="P214" s="615"/>
      <c r="Q214" s="615"/>
      <c r="R214" s="615"/>
      <c r="S214" s="615"/>
      <c r="T214" s="615"/>
      <c r="U214" s="615"/>
      <c r="V214" s="615"/>
      <c r="W214" s="615"/>
      <c r="X214" s="615"/>
      <c r="Y214" s="615"/>
    </row>
    <row r="215" spans="1:25" ht="15">
      <c r="A215" s="615"/>
      <c r="B215" s="615"/>
      <c r="C215" s="615"/>
      <c r="D215" s="705"/>
      <c r="E215" s="705"/>
      <c r="F215" s="706"/>
      <c r="G215" s="615"/>
      <c r="H215" s="615"/>
      <c r="I215" s="615"/>
      <c r="J215" s="615"/>
      <c r="K215" s="615"/>
      <c r="L215" s="615"/>
      <c r="M215" s="615"/>
      <c r="N215" s="615"/>
      <c r="O215" s="615"/>
      <c r="P215" s="615"/>
      <c r="Q215" s="615"/>
      <c r="R215" s="615"/>
      <c r="S215" s="615"/>
      <c r="T215" s="615"/>
      <c r="U215" s="615"/>
      <c r="V215" s="615"/>
      <c r="W215" s="615"/>
      <c r="X215" s="615"/>
      <c r="Y215" s="615"/>
    </row>
    <row r="216" spans="1:25" ht="15">
      <c r="A216" s="615"/>
      <c r="B216" s="615"/>
      <c r="C216" s="615"/>
      <c r="D216" s="705"/>
      <c r="E216" s="705"/>
      <c r="F216" s="706"/>
      <c r="G216" s="615"/>
      <c r="H216" s="615"/>
      <c r="I216" s="615"/>
      <c r="J216" s="615"/>
      <c r="K216" s="615"/>
      <c r="L216" s="615"/>
      <c r="M216" s="615"/>
      <c r="N216" s="615"/>
      <c r="O216" s="615"/>
      <c r="P216" s="615"/>
      <c r="Q216" s="615"/>
      <c r="R216" s="615"/>
      <c r="S216" s="615"/>
      <c r="T216" s="615"/>
      <c r="U216" s="615"/>
      <c r="V216" s="615"/>
      <c r="W216" s="615"/>
      <c r="X216" s="615"/>
      <c r="Y216" s="615"/>
    </row>
    <row r="217" spans="1:25" ht="15">
      <c r="A217" s="615"/>
      <c r="B217" s="615"/>
      <c r="C217" s="615"/>
      <c r="D217" s="705"/>
      <c r="E217" s="705"/>
      <c r="F217" s="706"/>
      <c r="G217" s="615"/>
      <c r="H217" s="615"/>
      <c r="I217" s="615"/>
      <c r="J217" s="615"/>
      <c r="K217" s="615"/>
      <c r="L217" s="615"/>
      <c r="M217" s="615"/>
      <c r="N217" s="615"/>
      <c r="O217" s="615"/>
      <c r="P217" s="615"/>
      <c r="Q217" s="615"/>
      <c r="R217" s="615"/>
      <c r="S217" s="615"/>
      <c r="T217" s="615"/>
      <c r="U217" s="615"/>
      <c r="V217" s="615"/>
      <c r="W217" s="615"/>
      <c r="X217" s="615"/>
      <c r="Y217" s="615"/>
    </row>
    <row r="218" spans="1:25" ht="15">
      <c r="A218" s="615"/>
      <c r="B218" s="615"/>
      <c r="C218" s="615"/>
      <c r="D218" s="705"/>
      <c r="E218" s="705"/>
      <c r="F218" s="706"/>
      <c r="G218" s="615"/>
      <c r="H218" s="615"/>
      <c r="I218" s="615"/>
      <c r="J218" s="615"/>
      <c r="K218" s="615"/>
      <c r="L218" s="615"/>
      <c r="M218" s="615"/>
      <c r="N218" s="615"/>
      <c r="O218" s="615"/>
      <c r="P218" s="615"/>
      <c r="Q218" s="615"/>
      <c r="R218" s="615"/>
      <c r="S218" s="615"/>
      <c r="T218" s="615"/>
      <c r="U218" s="615"/>
      <c r="V218" s="615"/>
      <c r="W218" s="615"/>
      <c r="X218" s="615"/>
      <c r="Y218" s="615"/>
    </row>
    <row r="219" spans="1:25" ht="15">
      <c r="A219" s="615"/>
      <c r="B219" s="615"/>
      <c r="C219" s="615"/>
      <c r="D219" s="705"/>
      <c r="E219" s="705"/>
      <c r="F219" s="706"/>
      <c r="G219" s="615"/>
      <c r="H219" s="615"/>
      <c r="I219" s="615"/>
      <c r="J219" s="615"/>
      <c r="K219" s="615"/>
      <c r="L219" s="615"/>
      <c r="M219" s="615"/>
      <c r="N219" s="615"/>
      <c r="O219" s="615"/>
      <c r="P219" s="615"/>
      <c r="Q219" s="615"/>
      <c r="R219" s="615"/>
      <c r="S219" s="615"/>
      <c r="T219" s="615"/>
      <c r="U219" s="615"/>
      <c r="V219" s="615"/>
      <c r="W219" s="615"/>
      <c r="X219" s="615"/>
      <c r="Y219" s="615"/>
    </row>
    <row r="220" spans="1:25" ht="15">
      <c r="A220" s="615"/>
      <c r="B220" s="615"/>
      <c r="C220" s="615"/>
      <c r="D220" s="705"/>
      <c r="E220" s="705"/>
      <c r="F220" s="706"/>
      <c r="G220" s="615"/>
      <c r="H220" s="615"/>
      <c r="I220" s="615"/>
      <c r="J220" s="615"/>
      <c r="K220" s="615"/>
      <c r="L220" s="615"/>
      <c r="M220" s="615"/>
      <c r="N220" s="615"/>
      <c r="O220" s="615"/>
      <c r="P220" s="615"/>
      <c r="Q220" s="615"/>
      <c r="R220" s="615"/>
      <c r="S220" s="615"/>
      <c r="T220" s="615"/>
      <c r="U220" s="615"/>
      <c r="V220" s="615"/>
      <c r="W220" s="615"/>
      <c r="X220" s="615"/>
      <c r="Y220" s="615"/>
    </row>
    <row r="221" spans="1:25" ht="15">
      <c r="A221" s="615"/>
      <c r="B221" s="615"/>
      <c r="C221" s="615"/>
      <c r="D221" s="705"/>
      <c r="E221" s="705"/>
      <c r="F221" s="706"/>
      <c r="G221" s="615"/>
      <c r="H221" s="615"/>
      <c r="I221" s="615"/>
      <c r="J221" s="615"/>
      <c r="K221" s="615"/>
      <c r="L221" s="615"/>
      <c r="M221" s="615"/>
      <c r="N221" s="615"/>
      <c r="O221" s="615"/>
      <c r="P221" s="615"/>
      <c r="Q221" s="615"/>
      <c r="R221" s="615"/>
      <c r="S221" s="615"/>
      <c r="T221" s="615"/>
      <c r="U221" s="615"/>
      <c r="V221" s="615"/>
      <c r="W221" s="615"/>
      <c r="X221" s="615"/>
      <c r="Y221" s="615"/>
    </row>
    <row r="222" spans="1:25" ht="15">
      <c r="A222" s="615"/>
      <c r="B222" s="615"/>
      <c r="C222" s="615"/>
      <c r="D222" s="705"/>
      <c r="E222" s="705"/>
      <c r="F222" s="706"/>
      <c r="G222" s="615"/>
      <c r="H222" s="615"/>
      <c r="I222" s="615"/>
      <c r="J222" s="615"/>
      <c r="K222" s="615"/>
      <c r="L222" s="615"/>
      <c r="M222" s="615"/>
      <c r="N222" s="615"/>
      <c r="O222" s="615"/>
      <c r="P222" s="615"/>
      <c r="Q222" s="615"/>
      <c r="R222" s="615"/>
      <c r="S222" s="615"/>
      <c r="T222" s="615"/>
      <c r="U222" s="615"/>
      <c r="V222" s="615"/>
      <c r="W222" s="615"/>
      <c r="X222" s="615"/>
      <c r="Y222" s="615"/>
    </row>
    <row r="223" spans="1:25" ht="15">
      <c r="A223" s="615"/>
      <c r="B223" s="615"/>
      <c r="C223" s="615"/>
      <c r="D223" s="705"/>
      <c r="E223" s="705"/>
      <c r="F223" s="706"/>
      <c r="G223" s="615"/>
      <c r="H223" s="615"/>
      <c r="I223" s="615"/>
      <c r="J223" s="615"/>
      <c r="K223" s="615"/>
      <c r="L223" s="615"/>
      <c r="M223" s="615"/>
      <c r="N223" s="615"/>
      <c r="O223" s="615"/>
      <c r="P223" s="615"/>
      <c r="Q223" s="615"/>
      <c r="R223" s="615"/>
      <c r="S223" s="615"/>
      <c r="T223" s="615"/>
      <c r="U223" s="615"/>
      <c r="V223" s="615"/>
      <c r="W223" s="615"/>
      <c r="X223" s="615"/>
      <c r="Y223" s="615"/>
    </row>
    <row r="224" spans="1:25" ht="15">
      <c r="A224" s="615"/>
      <c r="B224" s="615"/>
      <c r="C224" s="615"/>
      <c r="D224" s="705"/>
      <c r="E224" s="705"/>
      <c r="F224" s="706"/>
      <c r="G224" s="615"/>
      <c r="H224" s="615"/>
      <c r="I224" s="615"/>
      <c r="J224" s="615"/>
      <c r="K224" s="615"/>
      <c r="L224" s="615"/>
      <c r="M224" s="615"/>
      <c r="N224" s="615"/>
      <c r="O224" s="615"/>
      <c r="P224" s="615"/>
      <c r="Q224" s="615"/>
      <c r="R224" s="615"/>
      <c r="S224" s="615"/>
      <c r="T224" s="615"/>
      <c r="U224" s="615"/>
      <c r="V224" s="615"/>
      <c r="W224" s="615"/>
      <c r="X224" s="615"/>
      <c r="Y224" s="615"/>
    </row>
    <row r="225" spans="1:25" ht="15">
      <c r="A225" s="615"/>
      <c r="B225" s="615"/>
      <c r="C225" s="615"/>
      <c r="D225" s="705"/>
      <c r="E225" s="705"/>
      <c r="F225" s="706"/>
      <c r="G225" s="615"/>
      <c r="H225" s="615"/>
      <c r="I225" s="615"/>
      <c r="J225" s="615"/>
      <c r="K225" s="615"/>
      <c r="L225" s="615"/>
      <c r="M225" s="615"/>
      <c r="N225" s="615"/>
      <c r="O225" s="615"/>
      <c r="P225" s="615"/>
      <c r="Q225" s="615"/>
      <c r="R225" s="615"/>
      <c r="S225" s="615"/>
      <c r="T225" s="615"/>
      <c r="U225" s="615"/>
      <c r="V225" s="615"/>
      <c r="W225" s="615"/>
      <c r="X225" s="615"/>
      <c r="Y225" s="615"/>
    </row>
    <row r="226" spans="1:25" ht="15">
      <c r="A226" s="615"/>
      <c r="B226" s="615"/>
      <c r="C226" s="615"/>
      <c r="D226" s="705"/>
      <c r="E226" s="705"/>
      <c r="F226" s="706"/>
      <c r="G226" s="615"/>
      <c r="H226" s="615"/>
      <c r="I226" s="615"/>
      <c r="J226" s="615"/>
      <c r="K226" s="615"/>
      <c r="L226" s="615"/>
      <c r="M226" s="615"/>
      <c r="N226" s="615"/>
      <c r="O226" s="615"/>
      <c r="P226" s="615"/>
      <c r="Q226" s="615"/>
      <c r="R226" s="615"/>
      <c r="S226" s="615"/>
      <c r="T226" s="615"/>
      <c r="U226" s="615"/>
      <c r="V226" s="615"/>
      <c r="W226" s="615"/>
      <c r="X226" s="615"/>
      <c r="Y226" s="615"/>
    </row>
    <row r="227" spans="1:25" ht="15">
      <c r="A227" s="615"/>
      <c r="B227" s="615"/>
      <c r="C227" s="615"/>
      <c r="D227" s="705"/>
      <c r="E227" s="705"/>
      <c r="F227" s="706"/>
      <c r="G227" s="615"/>
      <c r="H227" s="615"/>
      <c r="I227" s="615"/>
      <c r="J227" s="615"/>
      <c r="K227" s="615"/>
      <c r="L227" s="615"/>
      <c r="M227" s="615"/>
      <c r="N227" s="615"/>
      <c r="O227" s="615"/>
      <c r="P227" s="615"/>
      <c r="Q227" s="615"/>
      <c r="R227" s="615"/>
      <c r="S227" s="615"/>
      <c r="T227" s="615"/>
      <c r="U227" s="615"/>
      <c r="V227" s="615"/>
      <c r="W227" s="615"/>
      <c r="X227" s="615"/>
      <c r="Y227" s="615"/>
    </row>
    <row r="228" spans="1:25" ht="15">
      <c r="A228" s="615"/>
      <c r="B228" s="615"/>
      <c r="C228" s="615"/>
      <c r="D228" s="705"/>
      <c r="E228" s="705"/>
      <c r="F228" s="706"/>
      <c r="G228" s="615"/>
      <c r="H228" s="615"/>
      <c r="I228" s="615"/>
      <c r="J228" s="615"/>
      <c r="K228" s="615"/>
      <c r="L228" s="615"/>
      <c r="M228" s="615"/>
      <c r="N228" s="615"/>
      <c r="O228" s="615"/>
      <c r="P228" s="615"/>
      <c r="Q228" s="615"/>
      <c r="R228" s="615"/>
      <c r="S228" s="615"/>
      <c r="T228" s="615"/>
      <c r="U228" s="615"/>
      <c r="V228" s="615"/>
      <c r="W228" s="615"/>
      <c r="X228" s="615"/>
      <c r="Y228" s="615"/>
    </row>
    <row r="229" spans="1:25" ht="15">
      <c r="A229" s="615"/>
      <c r="B229" s="615"/>
      <c r="C229" s="615"/>
      <c r="D229" s="705"/>
      <c r="E229" s="705"/>
      <c r="F229" s="706"/>
      <c r="G229" s="615"/>
      <c r="H229" s="615"/>
      <c r="I229" s="615"/>
      <c r="J229" s="615"/>
      <c r="K229" s="615"/>
      <c r="L229" s="615"/>
      <c r="M229" s="615"/>
      <c r="N229" s="615"/>
      <c r="O229" s="615"/>
      <c r="P229" s="615"/>
      <c r="Q229" s="615"/>
      <c r="R229" s="615"/>
      <c r="S229" s="615"/>
      <c r="T229" s="615"/>
      <c r="U229" s="615"/>
      <c r="V229" s="615"/>
      <c r="W229" s="615"/>
      <c r="X229" s="615"/>
      <c r="Y229" s="615"/>
    </row>
    <row r="230" spans="1:25" ht="15">
      <c r="A230" s="615"/>
      <c r="B230" s="615"/>
      <c r="C230" s="615"/>
      <c r="D230" s="705"/>
      <c r="E230" s="705"/>
      <c r="F230" s="706"/>
      <c r="G230" s="615"/>
      <c r="H230" s="615"/>
      <c r="I230" s="615"/>
      <c r="J230" s="615"/>
      <c r="K230" s="615"/>
      <c r="L230" s="615"/>
      <c r="M230" s="615"/>
      <c r="N230" s="615"/>
      <c r="O230" s="615"/>
      <c r="P230" s="615"/>
      <c r="Q230" s="615"/>
      <c r="R230" s="615"/>
      <c r="S230" s="615"/>
      <c r="T230" s="615"/>
      <c r="U230" s="615"/>
      <c r="V230" s="615"/>
      <c r="W230" s="615"/>
      <c r="X230" s="615"/>
      <c r="Y230" s="615"/>
    </row>
    <row r="231" spans="1:25" ht="15">
      <c r="A231" s="615"/>
      <c r="B231" s="615"/>
      <c r="C231" s="615"/>
      <c r="D231" s="705"/>
      <c r="E231" s="705"/>
      <c r="F231" s="706"/>
      <c r="G231" s="615"/>
      <c r="H231" s="615"/>
      <c r="I231" s="615"/>
      <c r="J231" s="615"/>
      <c r="K231" s="615"/>
      <c r="L231" s="615"/>
      <c r="M231" s="615"/>
      <c r="N231" s="615"/>
      <c r="O231" s="615"/>
      <c r="P231" s="615"/>
      <c r="Q231" s="615"/>
      <c r="R231" s="615"/>
      <c r="S231" s="615"/>
      <c r="T231" s="615"/>
      <c r="U231" s="615"/>
      <c r="V231" s="615"/>
      <c r="W231" s="615"/>
      <c r="X231" s="615"/>
      <c r="Y231" s="615"/>
    </row>
    <row r="232" spans="1:25" ht="15">
      <c r="A232" s="615"/>
      <c r="B232" s="615"/>
      <c r="C232" s="615"/>
      <c r="D232" s="705"/>
      <c r="E232" s="705"/>
      <c r="F232" s="706"/>
      <c r="G232" s="615"/>
      <c r="H232" s="615"/>
      <c r="I232" s="615"/>
      <c r="J232" s="615"/>
      <c r="K232" s="615"/>
      <c r="L232" s="615"/>
      <c r="M232" s="615"/>
      <c r="N232" s="615"/>
      <c r="O232" s="615"/>
      <c r="P232" s="615"/>
      <c r="Q232" s="615"/>
      <c r="R232" s="615"/>
      <c r="S232" s="615"/>
      <c r="T232" s="615"/>
      <c r="U232" s="615"/>
      <c r="V232" s="615"/>
      <c r="W232" s="615"/>
      <c r="X232" s="615"/>
      <c r="Y232" s="615"/>
    </row>
    <row r="233" spans="1:25" ht="15">
      <c r="A233" s="615"/>
      <c r="B233" s="615"/>
      <c r="C233" s="615"/>
      <c r="D233" s="705"/>
      <c r="E233" s="705"/>
      <c r="F233" s="706"/>
      <c r="G233" s="615"/>
      <c r="H233" s="615"/>
      <c r="I233" s="615"/>
      <c r="J233" s="615"/>
      <c r="K233" s="615"/>
      <c r="L233" s="615"/>
      <c r="M233" s="615"/>
      <c r="N233" s="615"/>
      <c r="O233" s="615"/>
      <c r="P233" s="615"/>
      <c r="Q233" s="615"/>
      <c r="R233" s="615"/>
      <c r="S233" s="615"/>
      <c r="T233" s="615"/>
      <c r="U233" s="615"/>
      <c r="V233" s="615"/>
      <c r="W233" s="615"/>
      <c r="X233" s="615"/>
      <c r="Y233" s="615"/>
    </row>
    <row r="234" spans="1:25" ht="15">
      <c r="A234" s="615"/>
      <c r="B234" s="615"/>
      <c r="C234" s="615"/>
      <c r="D234" s="705"/>
      <c r="E234" s="705"/>
      <c r="F234" s="706"/>
      <c r="G234" s="615"/>
      <c r="H234" s="615"/>
      <c r="I234" s="615"/>
      <c r="J234" s="615"/>
      <c r="K234" s="615"/>
      <c r="L234" s="615"/>
      <c r="M234" s="615"/>
      <c r="N234" s="615"/>
      <c r="O234" s="615"/>
      <c r="P234" s="615"/>
      <c r="Q234" s="615"/>
      <c r="R234" s="615"/>
      <c r="S234" s="615"/>
      <c r="T234" s="615"/>
      <c r="U234" s="615"/>
      <c r="V234" s="615"/>
      <c r="W234" s="615"/>
      <c r="X234" s="615"/>
      <c r="Y234" s="615"/>
    </row>
    <row r="235" spans="1:25" ht="15">
      <c r="A235" s="615"/>
      <c r="B235" s="615"/>
      <c r="C235" s="615"/>
      <c r="D235" s="705"/>
      <c r="E235" s="705"/>
      <c r="F235" s="706"/>
      <c r="G235" s="615"/>
      <c r="H235" s="615"/>
      <c r="I235" s="615"/>
      <c r="J235" s="615"/>
      <c r="K235" s="615"/>
      <c r="L235" s="615"/>
      <c r="M235" s="615"/>
      <c r="N235" s="615"/>
      <c r="O235" s="615"/>
      <c r="P235" s="615"/>
      <c r="Q235" s="615"/>
      <c r="R235" s="615"/>
      <c r="S235" s="615"/>
      <c r="T235" s="615"/>
      <c r="U235" s="615"/>
      <c r="V235" s="615"/>
      <c r="W235" s="615"/>
      <c r="X235" s="615"/>
      <c r="Y235" s="615"/>
    </row>
    <row r="236" spans="1:25" ht="15">
      <c r="A236" s="615"/>
      <c r="B236" s="615"/>
      <c r="C236" s="615"/>
      <c r="D236" s="705"/>
      <c r="E236" s="705"/>
      <c r="F236" s="706"/>
      <c r="G236" s="615"/>
      <c r="H236" s="615"/>
      <c r="I236" s="615"/>
      <c r="J236" s="615"/>
      <c r="K236" s="615"/>
      <c r="L236" s="615"/>
      <c r="M236" s="615"/>
      <c r="N236" s="615"/>
      <c r="O236" s="615"/>
      <c r="P236" s="615"/>
      <c r="Q236" s="615"/>
      <c r="R236" s="615"/>
      <c r="S236" s="615"/>
      <c r="T236" s="615"/>
      <c r="U236" s="615"/>
      <c r="V236" s="615"/>
      <c r="W236" s="615"/>
      <c r="X236" s="615"/>
      <c r="Y236" s="615"/>
    </row>
    <row r="237" spans="1:25" ht="15">
      <c r="A237" s="615"/>
      <c r="B237" s="615"/>
      <c r="C237" s="615"/>
      <c r="D237" s="705"/>
      <c r="E237" s="705"/>
      <c r="F237" s="706"/>
      <c r="G237" s="615"/>
      <c r="H237" s="615"/>
      <c r="I237" s="615"/>
      <c r="J237" s="615"/>
      <c r="K237" s="615"/>
      <c r="L237" s="615"/>
      <c r="M237" s="615"/>
      <c r="N237" s="615"/>
      <c r="O237" s="615"/>
      <c r="P237" s="615"/>
      <c r="Q237" s="615"/>
      <c r="R237" s="615"/>
      <c r="S237" s="615"/>
      <c r="T237" s="615"/>
      <c r="U237" s="615"/>
      <c r="V237" s="615"/>
      <c r="W237" s="615"/>
      <c r="X237" s="615"/>
      <c r="Y237" s="615"/>
    </row>
    <row r="238" spans="1:25" ht="15">
      <c r="A238" s="615"/>
      <c r="B238" s="615"/>
      <c r="C238" s="615"/>
      <c r="D238" s="705"/>
      <c r="E238" s="705"/>
      <c r="F238" s="706"/>
      <c r="G238" s="615"/>
      <c r="H238" s="615"/>
      <c r="I238" s="615"/>
      <c r="J238" s="615"/>
      <c r="K238" s="615"/>
      <c r="L238" s="615"/>
      <c r="M238" s="615"/>
      <c r="N238" s="615"/>
      <c r="O238" s="615"/>
      <c r="P238" s="615"/>
      <c r="Q238" s="615"/>
      <c r="R238" s="615"/>
      <c r="S238" s="615"/>
      <c r="T238" s="615"/>
      <c r="U238" s="615"/>
      <c r="V238" s="615"/>
      <c r="W238" s="615"/>
      <c r="X238" s="615"/>
      <c r="Y238" s="615"/>
    </row>
    <row r="239" spans="1:25" ht="15">
      <c r="A239" s="615"/>
      <c r="B239" s="615"/>
      <c r="C239" s="615"/>
      <c r="D239" s="705"/>
      <c r="E239" s="705"/>
      <c r="F239" s="706"/>
      <c r="G239" s="615"/>
      <c r="H239" s="615"/>
      <c r="I239" s="615"/>
      <c r="J239" s="615"/>
      <c r="K239" s="615"/>
      <c r="L239" s="615"/>
      <c r="M239" s="615"/>
      <c r="N239" s="615"/>
      <c r="O239" s="615"/>
      <c r="P239" s="615"/>
      <c r="Q239" s="615"/>
      <c r="R239" s="615"/>
      <c r="S239" s="615"/>
      <c r="T239" s="615"/>
      <c r="U239" s="615"/>
      <c r="V239" s="615"/>
      <c r="W239" s="615"/>
      <c r="X239" s="615"/>
      <c r="Y239" s="615"/>
    </row>
    <row r="240" spans="1:25" ht="15">
      <c r="A240" s="615"/>
      <c r="B240" s="615"/>
      <c r="C240" s="615"/>
      <c r="D240" s="705"/>
      <c r="E240" s="705"/>
      <c r="F240" s="706"/>
      <c r="G240" s="615"/>
      <c r="H240" s="615"/>
      <c r="I240" s="615"/>
      <c r="J240" s="615"/>
      <c r="K240" s="615"/>
      <c r="L240" s="615"/>
      <c r="M240" s="615"/>
      <c r="N240" s="615"/>
      <c r="O240" s="615"/>
      <c r="P240" s="615"/>
      <c r="Q240" s="615"/>
      <c r="R240" s="615"/>
      <c r="S240" s="615"/>
      <c r="T240" s="615"/>
      <c r="U240" s="615"/>
      <c r="V240" s="615"/>
      <c r="W240" s="615"/>
      <c r="X240" s="615"/>
      <c r="Y240" s="615"/>
    </row>
    <row r="241" spans="1:25" ht="15">
      <c r="A241" s="615"/>
      <c r="B241" s="615"/>
      <c r="C241" s="615"/>
      <c r="D241" s="705"/>
      <c r="E241" s="705"/>
      <c r="F241" s="706"/>
      <c r="G241" s="615"/>
      <c r="H241" s="615"/>
      <c r="I241" s="615"/>
      <c r="J241" s="615"/>
      <c r="K241" s="615"/>
      <c r="L241" s="615"/>
      <c r="M241" s="615"/>
      <c r="N241" s="615"/>
      <c r="O241" s="615"/>
      <c r="P241" s="615"/>
      <c r="Q241" s="615"/>
      <c r="R241" s="615"/>
      <c r="S241" s="615"/>
      <c r="T241" s="615"/>
      <c r="U241" s="615"/>
      <c r="V241" s="615"/>
      <c r="W241" s="615"/>
      <c r="X241" s="615"/>
      <c r="Y241" s="615"/>
    </row>
    <row r="242" spans="1:25" ht="15">
      <c r="A242" s="615"/>
      <c r="B242" s="615"/>
      <c r="C242" s="615"/>
      <c r="D242" s="705"/>
      <c r="E242" s="705"/>
      <c r="F242" s="706"/>
      <c r="G242" s="615"/>
      <c r="H242" s="615"/>
      <c r="I242" s="615"/>
      <c r="J242" s="615"/>
      <c r="K242" s="615"/>
      <c r="L242" s="615"/>
      <c r="M242" s="615"/>
      <c r="N242" s="615"/>
      <c r="O242" s="615"/>
      <c r="P242" s="615"/>
      <c r="Q242" s="615"/>
      <c r="R242" s="615"/>
      <c r="S242" s="615"/>
      <c r="T242" s="615"/>
      <c r="U242" s="615"/>
      <c r="V242" s="615"/>
      <c r="W242" s="615"/>
      <c r="X242" s="615"/>
      <c r="Y242" s="615"/>
    </row>
    <row r="243" spans="1:25" ht="15">
      <c r="A243" s="615"/>
      <c r="B243" s="615"/>
      <c r="C243" s="615"/>
      <c r="D243" s="705"/>
      <c r="E243" s="705"/>
      <c r="F243" s="706"/>
      <c r="G243" s="615"/>
      <c r="H243" s="615"/>
      <c r="I243" s="615"/>
      <c r="J243" s="615"/>
      <c r="K243" s="615"/>
      <c r="L243" s="615"/>
      <c r="M243" s="615"/>
      <c r="N243" s="615"/>
      <c r="O243" s="615"/>
      <c r="P243" s="615"/>
      <c r="Q243" s="615"/>
      <c r="R243" s="615"/>
      <c r="S243" s="615"/>
      <c r="T243" s="615"/>
      <c r="U243" s="615"/>
      <c r="V243" s="615"/>
      <c r="W243" s="615"/>
      <c r="X243" s="615"/>
      <c r="Y243" s="615"/>
    </row>
    <row r="244" spans="1:25" ht="15">
      <c r="A244" s="615"/>
      <c r="B244" s="615"/>
      <c r="C244" s="615"/>
      <c r="D244" s="705"/>
      <c r="E244" s="705"/>
      <c r="F244" s="706"/>
      <c r="G244" s="615"/>
      <c r="H244" s="615"/>
      <c r="I244" s="615"/>
      <c r="J244" s="615"/>
      <c r="K244" s="615"/>
      <c r="L244" s="615"/>
      <c r="M244" s="615"/>
      <c r="N244" s="615"/>
      <c r="O244" s="615"/>
      <c r="P244" s="615"/>
      <c r="Q244" s="615"/>
      <c r="R244" s="615"/>
      <c r="S244" s="615"/>
      <c r="T244" s="615"/>
      <c r="U244" s="615"/>
      <c r="V244" s="615"/>
      <c r="W244" s="615"/>
      <c r="X244" s="615"/>
      <c r="Y244" s="615"/>
    </row>
    <row r="245" spans="1:25" ht="15">
      <c r="A245" s="615"/>
      <c r="B245" s="615"/>
      <c r="C245" s="615"/>
      <c r="D245" s="705"/>
      <c r="E245" s="705"/>
      <c r="F245" s="706"/>
      <c r="G245" s="615"/>
      <c r="H245" s="615"/>
      <c r="I245" s="615"/>
      <c r="J245" s="615"/>
      <c r="K245" s="615"/>
      <c r="L245" s="615"/>
      <c r="M245" s="615"/>
      <c r="N245" s="615"/>
      <c r="O245" s="615"/>
      <c r="P245" s="615"/>
      <c r="Q245" s="615"/>
      <c r="R245" s="615"/>
      <c r="S245" s="615"/>
      <c r="T245" s="615"/>
      <c r="U245" s="615"/>
      <c r="V245" s="615"/>
      <c r="W245" s="615"/>
      <c r="X245" s="615"/>
      <c r="Y245" s="615"/>
    </row>
    <row r="246" spans="1:25" ht="15">
      <c r="A246" s="615"/>
      <c r="B246" s="615"/>
      <c r="C246" s="615"/>
      <c r="D246" s="705"/>
      <c r="E246" s="705"/>
      <c r="F246" s="706"/>
      <c r="G246" s="615"/>
      <c r="H246" s="615"/>
      <c r="I246" s="615"/>
      <c r="J246" s="615"/>
      <c r="K246" s="615"/>
      <c r="L246" s="615"/>
      <c r="M246" s="615"/>
      <c r="N246" s="615"/>
      <c r="O246" s="615"/>
      <c r="P246" s="615"/>
      <c r="Q246" s="615"/>
      <c r="R246" s="615"/>
      <c r="S246" s="615"/>
      <c r="T246" s="615"/>
      <c r="U246" s="615"/>
      <c r="V246" s="615"/>
      <c r="W246" s="615"/>
      <c r="X246" s="615"/>
      <c r="Y246" s="615"/>
    </row>
    <row r="247" spans="1:25" ht="15">
      <c r="A247" s="615"/>
      <c r="B247" s="615"/>
      <c r="C247" s="615"/>
      <c r="D247" s="705"/>
      <c r="E247" s="705"/>
      <c r="F247" s="706"/>
      <c r="G247" s="615"/>
      <c r="H247" s="615"/>
      <c r="I247" s="615"/>
      <c r="J247" s="615"/>
      <c r="K247" s="615"/>
      <c r="L247" s="615"/>
      <c r="M247" s="615"/>
      <c r="N247" s="615"/>
      <c r="O247" s="615"/>
      <c r="P247" s="615"/>
      <c r="Q247" s="615"/>
      <c r="R247" s="615"/>
      <c r="S247" s="615"/>
      <c r="T247" s="615"/>
      <c r="U247" s="615"/>
      <c r="V247" s="615"/>
      <c r="W247" s="615"/>
      <c r="X247" s="615"/>
      <c r="Y247" s="615"/>
    </row>
    <row r="248" spans="1:25" ht="15">
      <c r="A248" s="615"/>
      <c r="B248" s="615"/>
      <c r="C248" s="615"/>
      <c r="D248" s="705"/>
      <c r="E248" s="705"/>
      <c r="F248" s="706"/>
      <c r="G248" s="615"/>
      <c r="H248" s="615"/>
      <c r="I248" s="615"/>
      <c r="J248" s="615"/>
      <c r="K248" s="615"/>
      <c r="L248" s="615"/>
      <c r="M248" s="615"/>
      <c r="N248" s="615"/>
      <c r="O248" s="615"/>
      <c r="P248" s="615"/>
      <c r="Q248" s="615"/>
      <c r="R248" s="615"/>
      <c r="S248" s="615"/>
      <c r="T248" s="615"/>
      <c r="U248" s="615"/>
      <c r="V248" s="615"/>
      <c r="W248" s="615"/>
      <c r="X248" s="615"/>
      <c r="Y248" s="615"/>
    </row>
    <row r="249" spans="1:25" ht="15">
      <c r="A249" s="615"/>
      <c r="B249" s="615"/>
      <c r="C249" s="615"/>
      <c r="D249" s="705"/>
      <c r="E249" s="705"/>
      <c r="F249" s="706"/>
      <c r="G249" s="615"/>
      <c r="H249" s="615"/>
      <c r="I249" s="615"/>
      <c r="J249" s="615"/>
      <c r="K249" s="615"/>
      <c r="L249" s="615"/>
      <c r="M249" s="615"/>
      <c r="N249" s="615"/>
      <c r="O249" s="615"/>
      <c r="P249" s="615"/>
      <c r="Q249" s="615"/>
      <c r="R249" s="615"/>
      <c r="S249" s="615"/>
      <c r="T249" s="615"/>
      <c r="U249" s="615"/>
      <c r="V249" s="615"/>
      <c r="W249" s="615"/>
      <c r="X249" s="615"/>
      <c r="Y249" s="615"/>
    </row>
    <row r="250" spans="1:25" ht="15">
      <c r="A250" s="615"/>
      <c r="B250" s="615"/>
      <c r="C250" s="615"/>
      <c r="D250" s="705"/>
      <c r="E250" s="705"/>
      <c r="F250" s="706"/>
      <c r="G250" s="615"/>
      <c r="H250" s="615"/>
      <c r="I250" s="615"/>
      <c r="J250" s="615"/>
      <c r="K250" s="615"/>
      <c r="L250" s="615"/>
      <c r="M250" s="615"/>
      <c r="N250" s="615"/>
      <c r="O250" s="615"/>
      <c r="P250" s="615"/>
      <c r="Q250" s="615"/>
      <c r="R250" s="615"/>
      <c r="S250" s="615"/>
      <c r="T250" s="615"/>
      <c r="U250" s="615"/>
      <c r="V250" s="615"/>
      <c r="W250" s="615"/>
      <c r="X250" s="615"/>
      <c r="Y250" s="615"/>
    </row>
    <row r="251" spans="1:25" ht="15">
      <c r="A251" s="615"/>
      <c r="B251" s="615"/>
      <c r="C251" s="615"/>
      <c r="D251" s="705"/>
      <c r="E251" s="705"/>
      <c r="F251" s="706"/>
      <c r="G251" s="615"/>
      <c r="H251" s="615"/>
      <c r="I251" s="615"/>
      <c r="J251" s="615"/>
      <c r="K251" s="615"/>
      <c r="L251" s="615"/>
      <c r="M251" s="615"/>
      <c r="N251" s="615"/>
      <c r="O251" s="615"/>
      <c r="P251" s="615"/>
      <c r="Q251" s="615"/>
      <c r="R251" s="615"/>
      <c r="S251" s="615"/>
      <c r="T251" s="615"/>
      <c r="U251" s="615"/>
      <c r="V251" s="615"/>
      <c r="W251" s="615"/>
      <c r="X251" s="615"/>
      <c r="Y251" s="615"/>
    </row>
    <row r="252" spans="1:25" ht="15">
      <c r="A252" s="615"/>
      <c r="B252" s="615"/>
      <c r="C252" s="615"/>
      <c r="D252" s="705"/>
      <c r="E252" s="705"/>
      <c r="F252" s="706"/>
      <c r="G252" s="615"/>
      <c r="H252" s="615"/>
      <c r="I252" s="615"/>
      <c r="J252" s="615"/>
      <c r="K252" s="615"/>
      <c r="L252" s="615"/>
      <c r="M252" s="615"/>
      <c r="N252" s="615"/>
      <c r="O252" s="615"/>
      <c r="P252" s="615"/>
      <c r="Q252" s="615"/>
      <c r="R252" s="615"/>
      <c r="S252" s="615"/>
      <c r="T252" s="615"/>
      <c r="U252" s="615"/>
      <c r="V252" s="615"/>
      <c r="W252" s="615"/>
      <c r="X252" s="615"/>
      <c r="Y252" s="615"/>
    </row>
    <row r="253" spans="1:25" ht="15">
      <c r="A253" s="615"/>
      <c r="B253" s="615"/>
      <c r="C253" s="615"/>
      <c r="D253" s="705"/>
      <c r="E253" s="705"/>
      <c r="F253" s="706"/>
      <c r="G253" s="615"/>
      <c r="H253" s="615"/>
      <c r="I253" s="615"/>
      <c r="J253" s="615"/>
      <c r="K253" s="615"/>
      <c r="L253" s="615"/>
      <c r="M253" s="615"/>
      <c r="N253" s="615"/>
      <c r="O253" s="615"/>
      <c r="P253" s="615"/>
      <c r="Q253" s="615"/>
      <c r="R253" s="615"/>
      <c r="S253" s="615"/>
      <c r="T253" s="615"/>
      <c r="U253" s="615"/>
      <c r="V253" s="615"/>
      <c r="W253" s="615"/>
      <c r="X253" s="615"/>
      <c r="Y253" s="615"/>
    </row>
    <row r="254" spans="1:25" ht="15">
      <c r="A254" s="615"/>
      <c r="B254" s="615"/>
      <c r="C254" s="615"/>
      <c r="D254" s="705"/>
      <c r="E254" s="705"/>
      <c r="F254" s="706"/>
      <c r="G254" s="615"/>
      <c r="H254" s="615"/>
      <c r="I254" s="615"/>
      <c r="J254" s="615"/>
      <c r="K254" s="615"/>
      <c r="L254" s="615"/>
      <c r="M254" s="615"/>
      <c r="N254" s="615"/>
      <c r="O254" s="615"/>
      <c r="P254" s="615"/>
      <c r="Q254" s="615"/>
      <c r="R254" s="615"/>
      <c r="S254" s="615"/>
      <c r="T254" s="615"/>
      <c r="U254" s="615"/>
      <c r="V254" s="615"/>
      <c r="W254" s="615"/>
      <c r="X254" s="615"/>
      <c r="Y254" s="615"/>
    </row>
    <row r="255" spans="1:25" ht="15">
      <c r="A255" s="615"/>
      <c r="B255" s="615"/>
      <c r="C255" s="615"/>
      <c r="D255" s="705"/>
      <c r="E255" s="705"/>
      <c r="F255" s="706"/>
      <c r="G255" s="615"/>
      <c r="H255" s="615"/>
      <c r="I255" s="615"/>
      <c r="J255" s="615"/>
      <c r="K255" s="615"/>
      <c r="L255" s="615"/>
      <c r="M255" s="615"/>
      <c r="N255" s="615"/>
      <c r="O255" s="615"/>
      <c r="P255" s="615"/>
      <c r="Q255" s="615"/>
      <c r="R255" s="615"/>
      <c r="S255" s="615"/>
      <c r="T255" s="615"/>
      <c r="U255" s="615"/>
      <c r="V255" s="615"/>
      <c r="W255" s="615"/>
      <c r="X255" s="615"/>
      <c r="Y255" s="615"/>
    </row>
    <row r="256" spans="1:25" ht="15">
      <c r="A256" s="615"/>
      <c r="B256" s="615"/>
      <c r="C256" s="615"/>
      <c r="D256" s="705"/>
      <c r="E256" s="705"/>
      <c r="F256" s="706"/>
      <c r="G256" s="615"/>
      <c r="H256" s="615"/>
      <c r="I256" s="615"/>
      <c r="J256" s="615"/>
      <c r="K256" s="615"/>
      <c r="L256" s="615"/>
      <c r="M256" s="615"/>
      <c r="N256" s="615"/>
      <c r="O256" s="615"/>
      <c r="P256" s="615"/>
      <c r="Q256" s="615"/>
      <c r="R256" s="615"/>
      <c r="S256" s="615"/>
      <c r="T256" s="615"/>
      <c r="U256" s="615"/>
      <c r="V256" s="615"/>
      <c r="W256" s="615"/>
      <c r="X256" s="615"/>
      <c r="Y256" s="615"/>
    </row>
    <row r="257" spans="1:25" ht="15">
      <c r="A257" s="615"/>
      <c r="B257" s="615"/>
      <c r="C257" s="615"/>
      <c r="D257" s="705"/>
      <c r="E257" s="705"/>
      <c r="F257" s="706"/>
      <c r="G257" s="615"/>
      <c r="H257" s="615"/>
      <c r="I257" s="615"/>
      <c r="J257" s="615"/>
      <c r="K257" s="615"/>
      <c r="L257" s="615"/>
      <c r="M257" s="615"/>
      <c r="N257" s="615"/>
      <c r="O257" s="615"/>
      <c r="P257" s="615"/>
      <c r="Q257" s="615"/>
      <c r="R257" s="615"/>
      <c r="S257" s="615"/>
      <c r="T257" s="615"/>
      <c r="U257" s="615"/>
      <c r="V257" s="615"/>
      <c r="W257" s="615"/>
      <c r="X257" s="615"/>
      <c r="Y257" s="615"/>
    </row>
    <row r="258" spans="1:25" ht="15">
      <c r="A258" s="615"/>
      <c r="B258" s="615"/>
      <c r="C258" s="615"/>
      <c r="D258" s="705"/>
      <c r="E258" s="705"/>
      <c r="F258" s="706"/>
      <c r="G258" s="615"/>
      <c r="H258" s="615"/>
      <c r="I258" s="615"/>
      <c r="J258" s="615"/>
      <c r="K258" s="615"/>
      <c r="L258" s="615"/>
      <c r="M258" s="615"/>
      <c r="N258" s="615"/>
      <c r="O258" s="615"/>
      <c r="P258" s="615"/>
      <c r="Q258" s="615"/>
      <c r="R258" s="615"/>
      <c r="S258" s="615"/>
      <c r="T258" s="615"/>
      <c r="U258" s="615"/>
      <c r="V258" s="615"/>
      <c r="W258" s="615"/>
      <c r="X258" s="615"/>
      <c r="Y258" s="615"/>
    </row>
    <row r="259" spans="1:25" ht="15">
      <c r="A259" s="615"/>
      <c r="B259" s="615"/>
      <c r="C259" s="615"/>
      <c r="D259" s="705"/>
      <c r="E259" s="705"/>
      <c r="F259" s="706"/>
      <c r="G259" s="615"/>
      <c r="H259" s="615"/>
      <c r="I259" s="615"/>
      <c r="J259" s="615"/>
      <c r="K259" s="615"/>
      <c r="L259" s="615"/>
      <c r="M259" s="615"/>
      <c r="N259" s="615"/>
      <c r="O259" s="615"/>
      <c r="P259" s="615"/>
      <c r="Q259" s="615"/>
      <c r="R259" s="615"/>
      <c r="S259" s="615"/>
      <c r="T259" s="615"/>
      <c r="U259" s="615"/>
      <c r="V259" s="615"/>
      <c r="W259" s="615"/>
      <c r="X259" s="615"/>
      <c r="Y259" s="615"/>
    </row>
    <row r="260" spans="1:25" ht="15">
      <c r="A260" s="615"/>
      <c r="B260" s="615"/>
      <c r="C260" s="615"/>
      <c r="D260" s="705"/>
      <c r="E260" s="705"/>
      <c r="F260" s="706"/>
      <c r="G260" s="615"/>
      <c r="H260" s="615"/>
      <c r="I260" s="615"/>
      <c r="J260" s="615"/>
      <c r="K260" s="615"/>
      <c r="L260" s="615"/>
      <c r="M260" s="615"/>
      <c r="N260" s="615"/>
      <c r="O260" s="615"/>
      <c r="P260" s="615"/>
      <c r="Q260" s="615"/>
      <c r="R260" s="615"/>
      <c r="S260" s="615"/>
      <c r="T260" s="615"/>
      <c r="U260" s="615"/>
      <c r="V260" s="615"/>
      <c r="W260" s="615"/>
      <c r="X260" s="615"/>
      <c r="Y260" s="615"/>
    </row>
    <row r="261" spans="1:25" ht="15">
      <c r="A261" s="615"/>
      <c r="B261" s="615"/>
      <c r="C261" s="615"/>
      <c r="D261" s="705"/>
      <c r="E261" s="705"/>
      <c r="F261" s="706"/>
      <c r="G261" s="615"/>
      <c r="H261" s="615"/>
      <c r="I261" s="615"/>
      <c r="J261" s="615"/>
      <c r="K261" s="615"/>
      <c r="L261" s="615"/>
      <c r="M261" s="615"/>
      <c r="N261" s="615"/>
      <c r="O261" s="615"/>
      <c r="P261" s="615"/>
      <c r="Q261" s="615"/>
      <c r="R261" s="615"/>
      <c r="S261" s="615"/>
      <c r="T261" s="615"/>
      <c r="U261" s="615"/>
      <c r="V261" s="615"/>
      <c r="W261" s="615"/>
      <c r="X261" s="615"/>
      <c r="Y261" s="615"/>
    </row>
    <row r="262" spans="1:25" ht="15">
      <c r="A262" s="615"/>
      <c r="B262" s="615"/>
      <c r="C262" s="615"/>
      <c r="D262" s="705"/>
      <c r="E262" s="705"/>
      <c r="F262" s="706"/>
      <c r="G262" s="615"/>
      <c r="H262" s="615"/>
      <c r="I262" s="615"/>
      <c r="J262" s="615"/>
      <c r="K262" s="615"/>
      <c r="L262" s="615"/>
      <c r="M262" s="615"/>
      <c r="N262" s="615"/>
      <c r="O262" s="615"/>
      <c r="P262" s="615"/>
      <c r="Q262" s="615"/>
      <c r="R262" s="615"/>
      <c r="S262" s="615"/>
      <c r="T262" s="615"/>
      <c r="U262" s="615"/>
      <c r="V262" s="615"/>
      <c r="W262" s="615"/>
      <c r="X262" s="615"/>
      <c r="Y262" s="615"/>
    </row>
    <row r="263" spans="1:25" ht="15">
      <c r="A263" s="615"/>
      <c r="B263" s="615"/>
      <c r="C263" s="615"/>
      <c r="D263" s="705"/>
      <c r="E263" s="705"/>
      <c r="F263" s="706"/>
      <c r="G263" s="615"/>
      <c r="H263" s="615"/>
      <c r="I263" s="615"/>
      <c r="J263" s="615"/>
      <c r="K263" s="615"/>
      <c r="L263" s="615"/>
      <c r="M263" s="615"/>
      <c r="N263" s="615"/>
      <c r="O263" s="615"/>
      <c r="P263" s="615"/>
      <c r="Q263" s="615"/>
      <c r="R263" s="615"/>
      <c r="S263" s="615"/>
      <c r="T263" s="615"/>
      <c r="U263" s="615"/>
      <c r="V263" s="615"/>
      <c r="W263" s="615"/>
      <c r="X263" s="615"/>
      <c r="Y263" s="615"/>
    </row>
    <row r="264" spans="1:25" ht="15">
      <c r="A264" s="615"/>
      <c r="B264" s="615"/>
      <c r="C264" s="615"/>
      <c r="D264" s="705"/>
      <c r="E264" s="705"/>
      <c r="F264" s="706"/>
      <c r="G264" s="615"/>
      <c r="H264" s="615"/>
      <c r="I264" s="615"/>
      <c r="J264" s="615"/>
      <c r="K264" s="615"/>
      <c r="L264" s="615"/>
      <c r="M264" s="615"/>
      <c r="N264" s="615"/>
      <c r="O264" s="615"/>
      <c r="P264" s="615"/>
      <c r="Q264" s="615"/>
      <c r="R264" s="615"/>
      <c r="S264" s="615"/>
      <c r="T264" s="615"/>
      <c r="U264" s="615"/>
      <c r="V264" s="615"/>
      <c r="W264" s="615"/>
      <c r="X264" s="615"/>
      <c r="Y264" s="615"/>
    </row>
    <row r="265" spans="1:25" ht="15">
      <c r="A265" s="615"/>
      <c r="B265" s="615"/>
      <c r="C265" s="615"/>
      <c r="D265" s="705"/>
      <c r="E265" s="705"/>
      <c r="F265" s="706"/>
      <c r="G265" s="615"/>
      <c r="H265" s="615"/>
      <c r="I265" s="615"/>
      <c r="J265" s="615"/>
      <c r="K265" s="615"/>
      <c r="L265" s="615"/>
      <c r="M265" s="615"/>
      <c r="N265" s="615"/>
      <c r="O265" s="615"/>
      <c r="P265" s="615"/>
      <c r="Q265" s="615"/>
      <c r="R265" s="615"/>
      <c r="S265" s="615"/>
      <c r="T265" s="615"/>
      <c r="U265" s="615"/>
      <c r="V265" s="615"/>
      <c r="W265" s="615"/>
      <c r="X265" s="615"/>
      <c r="Y265" s="615"/>
    </row>
    <row r="266" spans="1:25" ht="15">
      <c r="A266" s="615"/>
      <c r="B266" s="615"/>
      <c r="C266" s="615"/>
      <c r="D266" s="705"/>
      <c r="E266" s="705"/>
      <c r="F266" s="706"/>
      <c r="G266" s="615"/>
      <c r="H266" s="615"/>
      <c r="I266" s="615"/>
      <c r="J266" s="615"/>
      <c r="K266" s="615"/>
      <c r="L266" s="615"/>
      <c r="M266" s="615"/>
      <c r="N266" s="615"/>
      <c r="O266" s="615"/>
      <c r="P266" s="615"/>
      <c r="Q266" s="615"/>
      <c r="R266" s="615"/>
      <c r="S266" s="615"/>
      <c r="T266" s="615"/>
      <c r="U266" s="615"/>
      <c r="V266" s="615"/>
      <c r="W266" s="615"/>
      <c r="X266" s="615"/>
      <c r="Y266" s="615"/>
    </row>
    <row r="267" spans="1:25" ht="15">
      <c r="A267" s="615"/>
      <c r="B267" s="615"/>
      <c r="C267" s="615"/>
      <c r="D267" s="705"/>
      <c r="E267" s="705"/>
      <c r="F267" s="706"/>
      <c r="G267" s="615"/>
      <c r="H267" s="615"/>
      <c r="I267" s="615"/>
      <c r="J267" s="615"/>
      <c r="K267" s="615"/>
      <c r="L267" s="615"/>
      <c r="M267" s="615"/>
      <c r="N267" s="615"/>
      <c r="O267" s="615"/>
      <c r="P267" s="615"/>
      <c r="Q267" s="615"/>
      <c r="R267" s="615"/>
      <c r="S267" s="615"/>
      <c r="T267" s="615"/>
      <c r="U267" s="615"/>
      <c r="V267" s="615"/>
      <c r="W267" s="615"/>
      <c r="X267" s="615"/>
      <c r="Y267" s="615"/>
    </row>
    <row r="268" spans="1:25" ht="15">
      <c r="A268" s="615"/>
      <c r="B268" s="615"/>
      <c r="C268" s="615"/>
      <c r="D268" s="705"/>
      <c r="E268" s="705"/>
      <c r="F268" s="706"/>
      <c r="G268" s="615"/>
      <c r="H268" s="615"/>
      <c r="I268" s="615"/>
      <c r="J268" s="615"/>
      <c r="K268" s="615"/>
      <c r="L268" s="615"/>
      <c r="M268" s="615"/>
      <c r="N268" s="615"/>
      <c r="O268" s="615"/>
      <c r="P268" s="615"/>
      <c r="Q268" s="615"/>
      <c r="R268" s="615"/>
      <c r="S268" s="615"/>
      <c r="T268" s="615"/>
      <c r="U268" s="615"/>
      <c r="V268" s="615"/>
      <c r="W268" s="615"/>
      <c r="X268" s="615"/>
      <c r="Y268" s="615"/>
    </row>
    <row r="269" spans="1:25" ht="15">
      <c r="A269" s="615"/>
      <c r="B269" s="615"/>
      <c r="C269" s="615"/>
      <c r="D269" s="705"/>
      <c r="E269" s="705"/>
      <c r="F269" s="706"/>
      <c r="G269" s="615"/>
      <c r="H269" s="615"/>
      <c r="I269" s="615"/>
      <c r="J269" s="615"/>
      <c r="K269" s="615"/>
      <c r="L269" s="615"/>
      <c r="M269" s="615"/>
      <c r="N269" s="615"/>
      <c r="O269" s="615"/>
      <c r="P269" s="615"/>
      <c r="Q269" s="615"/>
      <c r="R269" s="615"/>
      <c r="S269" s="615"/>
      <c r="T269" s="615"/>
      <c r="U269" s="615"/>
      <c r="V269" s="615"/>
      <c r="W269" s="615"/>
      <c r="X269" s="615"/>
      <c r="Y269" s="615"/>
    </row>
    <row r="270" spans="1:25" ht="15">
      <c r="A270" s="615"/>
      <c r="B270" s="615"/>
      <c r="C270" s="615"/>
      <c r="D270" s="705"/>
      <c r="E270" s="705"/>
      <c r="F270" s="706"/>
      <c r="G270" s="615"/>
      <c r="H270" s="615"/>
      <c r="I270" s="615"/>
      <c r="J270" s="615"/>
      <c r="K270" s="615"/>
      <c r="L270" s="615"/>
      <c r="M270" s="615"/>
      <c r="N270" s="615"/>
      <c r="O270" s="615"/>
      <c r="P270" s="615"/>
      <c r="Q270" s="615"/>
      <c r="R270" s="615"/>
      <c r="S270" s="615"/>
      <c r="T270" s="615"/>
      <c r="U270" s="615"/>
      <c r="V270" s="615"/>
      <c r="W270" s="615"/>
      <c r="X270" s="615"/>
      <c r="Y270" s="615"/>
    </row>
    <row r="271" spans="1:25" ht="15">
      <c r="A271" s="615"/>
      <c r="B271" s="615"/>
      <c r="C271" s="615"/>
      <c r="D271" s="705"/>
      <c r="E271" s="705"/>
      <c r="F271" s="706"/>
      <c r="G271" s="615"/>
      <c r="H271" s="615"/>
      <c r="I271" s="615"/>
      <c r="J271" s="615"/>
      <c r="K271" s="615"/>
      <c r="L271" s="615"/>
      <c r="M271" s="615"/>
      <c r="N271" s="615"/>
      <c r="O271" s="615"/>
      <c r="P271" s="615"/>
      <c r="Q271" s="615"/>
      <c r="R271" s="615"/>
      <c r="S271" s="615"/>
      <c r="T271" s="615"/>
      <c r="U271" s="615"/>
      <c r="V271" s="615"/>
      <c r="W271" s="615"/>
      <c r="X271" s="615"/>
      <c r="Y271" s="615"/>
    </row>
    <row r="272" spans="1:25" ht="15">
      <c r="A272" s="615"/>
      <c r="B272" s="615"/>
      <c r="C272" s="615"/>
      <c r="D272" s="705"/>
      <c r="E272" s="705"/>
      <c r="F272" s="706"/>
      <c r="G272" s="615"/>
      <c r="H272" s="615"/>
      <c r="I272" s="615"/>
      <c r="J272" s="615"/>
      <c r="K272" s="615"/>
      <c r="L272" s="615"/>
      <c r="M272" s="615"/>
      <c r="N272" s="615"/>
      <c r="O272" s="615"/>
      <c r="P272" s="615"/>
      <c r="Q272" s="615"/>
      <c r="R272" s="615"/>
      <c r="S272" s="615"/>
      <c r="T272" s="615"/>
      <c r="U272" s="615"/>
      <c r="V272" s="615"/>
      <c r="W272" s="615"/>
      <c r="X272" s="615"/>
      <c r="Y272" s="615"/>
    </row>
    <row r="273" spans="1:25" ht="15">
      <c r="A273" s="615"/>
      <c r="B273" s="615"/>
      <c r="C273" s="615"/>
      <c r="D273" s="705"/>
      <c r="E273" s="705"/>
      <c r="F273" s="706"/>
      <c r="G273" s="615"/>
      <c r="H273" s="615"/>
      <c r="I273" s="615"/>
      <c r="J273" s="615"/>
      <c r="K273" s="615"/>
      <c r="L273" s="615"/>
      <c r="M273" s="615"/>
      <c r="N273" s="615"/>
      <c r="O273" s="615"/>
      <c r="P273" s="615"/>
      <c r="Q273" s="615"/>
      <c r="R273" s="615"/>
      <c r="S273" s="615"/>
      <c r="T273" s="615"/>
      <c r="U273" s="615"/>
      <c r="V273" s="615"/>
      <c r="W273" s="615"/>
      <c r="X273" s="615"/>
      <c r="Y273" s="615"/>
    </row>
    <row r="274" spans="1:25" ht="15">
      <c r="A274" s="615"/>
      <c r="B274" s="615"/>
      <c r="C274" s="615"/>
      <c r="D274" s="705"/>
      <c r="E274" s="705"/>
      <c r="F274" s="706"/>
      <c r="G274" s="615"/>
      <c r="H274" s="615"/>
      <c r="I274" s="615"/>
      <c r="J274" s="615"/>
      <c r="K274" s="615"/>
      <c r="L274" s="615"/>
      <c r="M274" s="615"/>
      <c r="N274" s="615"/>
      <c r="O274" s="615"/>
      <c r="P274" s="615"/>
      <c r="Q274" s="615"/>
      <c r="R274" s="615"/>
      <c r="S274" s="615"/>
      <c r="T274" s="615"/>
      <c r="U274" s="615"/>
      <c r="V274" s="615"/>
      <c r="W274" s="615"/>
      <c r="X274" s="615"/>
      <c r="Y274" s="615"/>
    </row>
    <row r="275" spans="1:25" ht="15">
      <c r="A275" s="615"/>
      <c r="B275" s="615"/>
      <c r="C275" s="615"/>
      <c r="D275" s="705"/>
      <c r="E275" s="705"/>
      <c r="F275" s="706"/>
      <c r="G275" s="615"/>
      <c r="H275" s="615"/>
      <c r="I275" s="615"/>
      <c r="J275" s="615"/>
      <c r="K275" s="615"/>
      <c r="L275" s="615"/>
      <c r="M275" s="615"/>
      <c r="N275" s="615"/>
      <c r="O275" s="615"/>
      <c r="P275" s="615"/>
      <c r="Q275" s="615"/>
      <c r="R275" s="615"/>
      <c r="S275" s="615"/>
      <c r="T275" s="615"/>
      <c r="U275" s="615"/>
      <c r="V275" s="615"/>
      <c r="W275" s="615"/>
      <c r="X275" s="615"/>
      <c r="Y275" s="615"/>
    </row>
    <row r="276" spans="1:25" ht="15">
      <c r="A276" s="615"/>
      <c r="B276" s="615"/>
      <c r="C276" s="615"/>
      <c r="D276" s="705"/>
      <c r="E276" s="705"/>
      <c r="F276" s="706"/>
      <c r="G276" s="615"/>
      <c r="H276" s="615"/>
      <c r="I276" s="615"/>
      <c r="J276" s="615"/>
      <c r="K276" s="615"/>
      <c r="L276" s="615"/>
      <c r="M276" s="615"/>
      <c r="N276" s="615"/>
      <c r="O276" s="615"/>
      <c r="P276" s="615"/>
      <c r="Q276" s="615"/>
      <c r="R276" s="615"/>
      <c r="S276" s="615"/>
      <c r="T276" s="615"/>
      <c r="U276" s="615"/>
      <c r="V276" s="615"/>
      <c r="W276" s="615"/>
      <c r="X276" s="615"/>
      <c r="Y276" s="615"/>
    </row>
    <row r="277" spans="1:25" ht="15">
      <c r="A277" s="615"/>
      <c r="B277" s="615"/>
      <c r="C277" s="615"/>
      <c r="D277" s="705"/>
      <c r="E277" s="705"/>
      <c r="F277" s="706"/>
      <c r="G277" s="615"/>
      <c r="H277" s="615"/>
      <c r="I277" s="615"/>
      <c r="J277" s="615"/>
      <c r="K277" s="615"/>
      <c r="L277" s="615"/>
      <c r="M277" s="615"/>
      <c r="N277" s="615"/>
      <c r="O277" s="615"/>
      <c r="P277" s="615"/>
      <c r="Q277" s="615"/>
      <c r="R277" s="615"/>
      <c r="S277" s="615"/>
      <c r="T277" s="615"/>
      <c r="U277" s="615"/>
      <c r="V277" s="615"/>
      <c r="W277" s="615"/>
      <c r="X277" s="615"/>
      <c r="Y277" s="615"/>
    </row>
    <row r="278" spans="1:25" ht="15">
      <c r="A278" s="615"/>
      <c r="B278" s="615"/>
      <c r="C278" s="615"/>
      <c r="D278" s="705"/>
      <c r="E278" s="705"/>
      <c r="F278" s="706"/>
      <c r="G278" s="615"/>
      <c r="H278" s="615"/>
      <c r="I278" s="615"/>
      <c r="J278" s="615"/>
      <c r="K278" s="615"/>
      <c r="L278" s="615"/>
      <c r="M278" s="615"/>
      <c r="N278" s="615"/>
      <c r="O278" s="615"/>
      <c r="P278" s="615"/>
      <c r="Q278" s="615"/>
      <c r="R278" s="615"/>
      <c r="S278" s="615"/>
      <c r="T278" s="615"/>
      <c r="U278" s="615"/>
      <c r="V278" s="615"/>
      <c r="W278" s="615"/>
      <c r="X278" s="615"/>
      <c r="Y278" s="615"/>
    </row>
    <row r="279" spans="1:25" ht="15">
      <c r="A279" s="615"/>
      <c r="B279" s="615"/>
      <c r="C279" s="615"/>
      <c r="D279" s="705"/>
      <c r="E279" s="705"/>
      <c r="F279" s="706"/>
      <c r="G279" s="615"/>
      <c r="H279" s="615"/>
      <c r="I279" s="615"/>
      <c r="J279" s="615"/>
      <c r="K279" s="615"/>
      <c r="L279" s="615"/>
      <c r="M279" s="615"/>
      <c r="N279" s="615"/>
      <c r="O279" s="615"/>
      <c r="P279" s="615"/>
      <c r="Q279" s="615"/>
      <c r="R279" s="615"/>
      <c r="S279" s="615"/>
      <c r="T279" s="615"/>
      <c r="U279" s="615"/>
      <c r="V279" s="615"/>
      <c r="W279" s="615"/>
      <c r="X279" s="615"/>
      <c r="Y279" s="615"/>
    </row>
    <row r="280" spans="1:25" ht="15">
      <c r="A280" s="615"/>
      <c r="B280" s="615"/>
      <c r="C280" s="615"/>
      <c r="D280" s="705"/>
      <c r="E280" s="705"/>
      <c r="F280" s="706"/>
      <c r="G280" s="615"/>
      <c r="H280" s="615"/>
      <c r="I280" s="615"/>
      <c r="J280" s="615"/>
      <c r="K280" s="615"/>
      <c r="L280" s="615"/>
      <c r="M280" s="615"/>
      <c r="N280" s="615"/>
      <c r="O280" s="615"/>
      <c r="P280" s="615"/>
      <c r="Q280" s="615"/>
      <c r="R280" s="615"/>
      <c r="S280" s="615"/>
      <c r="T280" s="615"/>
      <c r="U280" s="615"/>
      <c r="V280" s="615"/>
      <c r="W280" s="615"/>
      <c r="X280" s="615"/>
      <c r="Y280" s="615"/>
    </row>
    <row r="281" spans="1:25" ht="15">
      <c r="A281" s="615"/>
      <c r="B281" s="615"/>
      <c r="C281" s="615"/>
      <c r="D281" s="705"/>
      <c r="E281" s="705"/>
      <c r="F281" s="706"/>
      <c r="G281" s="615"/>
      <c r="H281" s="615"/>
      <c r="I281" s="615"/>
      <c r="J281" s="615"/>
      <c r="K281" s="615"/>
      <c r="L281" s="615"/>
      <c r="M281" s="615"/>
      <c r="N281" s="615"/>
      <c r="O281" s="615"/>
      <c r="P281" s="615"/>
      <c r="Q281" s="615"/>
      <c r="R281" s="615"/>
      <c r="S281" s="615"/>
      <c r="T281" s="615"/>
      <c r="U281" s="615"/>
      <c r="V281" s="615"/>
      <c r="W281" s="615"/>
      <c r="X281" s="615"/>
      <c r="Y281" s="615"/>
    </row>
    <row r="282" spans="1:25" ht="15">
      <c r="A282" s="615"/>
      <c r="B282" s="615"/>
      <c r="C282" s="615"/>
      <c r="D282" s="705"/>
      <c r="E282" s="705"/>
      <c r="F282" s="706"/>
      <c r="G282" s="615"/>
      <c r="H282" s="615"/>
      <c r="I282" s="615"/>
      <c r="J282" s="615"/>
      <c r="K282" s="615"/>
      <c r="L282" s="615"/>
      <c r="M282" s="615"/>
      <c r="N282" s="615"/>
      <c r="O282" s="615"/>
      <c r="P282" s="615"/>
      <c r="Q282" s="615"/>
      <c r="R282" s="615"/>
      <c r="S282" s="615"/>
      <c r="T282" s="615"/>
      <c r="U282" s="615"/>
      <c r="V282" s="615"/>
      <c r="W282" s="615"/>
      <c r="X282" s="615"/>
      <c r="Y282" s="615"/>
    </row>
    <row r="283" spans="1:25" ht="15">
      <c r="A283" s="615"/>
      <c r="B283" s="615"/>
      <c r="C283" s="615"/>
      <c r="D283" s="705"/>
      <c r="E283" s="705"/>
      <c r="F283" s="706"/>
      <c r="G283" s="615"/>
      <c r="H283" s="615"/>
      <c r="I283" s="615"/>
      <c r="J283" s="615"/>
      <c r="K283" s="615"/>
      <c r="L283" s="615"/>
      <c r="M283" s="615"/>
      <c r="N283" s="615"/>
      <c r="O283" s="615"/>
      <c r="P283" s="615"/>
      <c r="Q283" s="615"/>
      <c r="R283" s="615"/>
      <c r="S283" s="615"/>
      <c r="T283" s="615"/>
      <c r="U283" s="615"/>
      <c r="V283" s="615"/>
      <c r="W283" s="615"/>
      <c r="X283" s="615"/>
      <c r="Y283" s="615"/>
    </row>
    <row r="284" spans="1:25" ht="15">
      <c r="A284" s="615"/>
      <c r="B284" s="615"/>
      <c r="C284" s="615"/>
      <c r="D284" s="705"/>
      <c r="E284" s="705"/>
      <c r="F284" s="706"/>
      <c r="G284" s="615"/>
      <c r="H284" s="615"/>
      <c r="I284" s="615"/>
      <c r="J284" s="615"/>
      <c r="K284" s="615"/>
      <c r="L284" s="615"/>
      <c r="M284" s="615"/>
      <c r="N284" s="615"/>
      <c r="O284" s="615"/>
      <c r="P284" s="615"/>
      <c r="Q284" s="615"/>
      <c r="R284" s="615"/>
      <c r="S284" s="615"/>
      <c r="T284" s="615"/>
      <c r="U284" s="615"/>
      <c r="V284" s="615"/>
      <c r="W284" s="615"/>
      <c r="X284" s="615"/>
      <c r="Y284" s="615"/>
    </row>
    <row r="285" spans="1:25" ht="15">
      <c r="A285" s="615"/>
      <c r="B285" s="615"/>
      <c r="C285" s="615"/>
      <c r="D285" s="705"/>
      <c r="E285" s="705"/>
      <c r="F285" s="706"/>
      <c r="G285" s="615"/>
      <c r="H285" s="615"/>
      <c r="I285" s="615"/>
      <c r="J285" s="615"/>
      <c r="K285" s="615"/>
      <c r="L285" s="615"/>
      <c r="M285" s="615"/>
      <c r="N285" s="615"/>
      <c r="O285" s="615"/>
      <c r="P285" s="615"/>
      <c r="Q285" s="615"/>
      <c r="R285" s="615"/>
      <c r="S285" s="615"/>
      <c r="T285" s="615"/>
      <c r="U285" s="615"/>
      <c r="V285" s="615"/>
      <c r="W285" s="615"/>
      <c r="X285" s="615"/>
      <c r="Y285" s="615"/>
    </row>
    <row r="286" spans="1:25" ht="15">
      <c r="A286" s="615"/>
      <c r="B286" s="615"/>
      <c r="C286" s="615"/>
      <c r="D286" s="705"/>
      <c r="E286" s="705"/>
      <c r="F286" s="706"/>
      <c r="G286" s="615"/>
      <c r="H286" s="615"/>
      <c r="I286" s="615"/>
      <c r="J286" s="615"/>
      <c r="K286" s="615"/>
      <c r="L286" s="615"/>
      <c r="M286" s="615"/>
      <c r="N286" s="615"/>
      <c r="O286" s="615"/>
      <c r="P286" s="615"/>
      <c r="Q286" s="615"/>
      <c r="R286" s="615"/>
      <c r="S286" s="615"/>
      <c r="T286" s="615"/>
      <c r="U286" s="615"/>
      <c r="V286" s="615"/>
      <c r="W286" s="615"/>
      <c r="X286" s="615"/>
      <c r="Y286" s="615"/>
    </row>
    <row r="287" spans="1:25" ht="15">
      <c r="A287" s="615"/>
      <c r="B287" s="615"/>
      <c r="C287" s="615"/>
      <c r="D287" s="705"/>
      <c r="E287" s="705"/>
      <c r="F287" s="706"/>
      <c r="G287" s="615"/>
      <c r="H287" s="615"/>
      <c r="I287" s="615"/>
      <c r="J287" s="615"/>
      <c r="K287" s="615"/>
      <c r="L287" s="615"/>
      <c r="M287" s="615"/>
      <c r="N287" s="615"/>
      <c r="O287" s="615"/>
      <c r="P287" s="615"/>
      <c r="Q287" s="615"/>
      <c r="R287" s="615"/>
      <c r="S287" s="615"/>
      <c r="T287" s="615"/>
      <c r="U287" s="615"/>
      <c r="V287" s="615"/>
      <c r="W287" s="615"/>
      <c r="X287" s="615"/>
      <c r="Y287" s="615"/>
    </row>
    <row r="288" spans="1:25" ht="15">
      <c r="A288" s="615"/>
      <c r="B288" s="615"/>
      <c r="C288" s="615"/>
      <c r="D288" s="705"/>
      <c r="E288" s="705"/>
      <c r="F288" s="706"/>
      <c r="G288" s="615"/>
      <c r="H288" s="615"/>
      <c r="I288" s="615"/>
      <c r="J288" s="615"/>
      <c r="K288" s="615"/>
      <c r="L288" s="615"/>
      <c r="M288" s="615"/>
      <c r="N288" s="615"/>
      <c r="O288" s="615"/>
      <c r="P288" s="615"/>
      <c r="Q288" s="615"/>
      <c r="R288" s="615"/>
      <c r="S288" s="615"/>
      <c r="T288" s="615"/>
      <c r="U288" s="615"/>
      <c r="V288" s="615"/>
      <c r="W288" s="615"/>
      <c r="X288" s="615"/>
      <c r="Y288" s="615"/>
    </row>
    <row r="289" spans="1:25" ht="15">
      <c r="A289" s="615"/>
      <c r="B289" s="615"/>
      <c r="C289" s="615"/>
      <c r="D289" s="705"/>
      <c r="E289" s="705"/>
      <c r="F289" s="706"/>
      <c r="G289" s="615"/>
      <c r="H289" s="615"/>
      <c r="I289" s="615"/>
      <c r="J289" s="615"/>
      <c r="K289" s="615"/>
      <c r="L289" s="615"/>
      <c r="M289" s="615"/>
      <c r="N289" s="615"/>
      <c r="O289" s="615"/>
      <c r="P289" s="615"/>
      <c r="Q289" s="615"/>
      <c r="R289" s="615"/>
      <c r="S289" s="615"/>
      <c r="T289" s="615"/>
      <c r="U289" s="615"/>
      <c r="V289" s="615"/>
      <c r="W289" s="615"/>
      <c r="X289" s="615"/>
      <c r="Y289" s="615"/>
    </row>
    <row r="290" spans="1:25" ht="15">
      <c r="A290" s="615"/>
      <c r="B290" s="615"/>
      <c r="C290" s="615"/>
      <c r="D290" s="705"/>
      <c r="E290" s="705"/>
      <c r="F290" s="706"/>
      <c r="G290" s="615"/>
      <c r="H290" s="615"/>
      <c r="I290" s="615"/>
      <c r="J290" s="615"/>
      <c r="K290" s="615"/>
      <c r="L290" s="615"/>
      <c r="M290" s="615"/>
      <c r="N290" s="615"/>
      <c r="O290" s="615"/>
      <c r="P290" s="615"/>
      <c r="Q290" s="615"/>
      <c r="R290" s="615"/>
      <c r="S290" s="615"/>
      <c r="T290" s="615"/>
      <c r="U290" s="615"/>
      <c r="V290" s="615"/>
      <c r="W290" s="615"/>
      <c r="X290" s="615"/>
      <c r="Y290" s="615"/>
    </row>
    <row r="291" spans="1:25" ht="15">
      <c r="A291" s="615"/>
      <c r="B291" s="615"/>
      <c r="C291" s="615"/>
      <c r="D291" s="705"/>
      <c r="E291" s="705"/>
      <c r="F291" s="706"/>
      <c r="G291" s="615"/>
      <c r="H291" s="615"/>
      <c r="I291" s="615"/>
      <c r="J291" s="615"/>
      <c r="K291" s="615"/>
      <c r="L291" s="615"/>
      <c r="M291" s="615"/>
      <c r="N291" s="615"/>
      <c r="O291" s="615"/>
      <c r="P291" s="615"/>
      <c r="Q291" s="615"/>
      <c r="R291" s="615"/>
      <c r="S291" s="615"/>
      <c r="T291" s="615"/>
      <c r="U291" s="615"/>
      <c r="V291" s="615"/>
      <c r="W291" s="615"/>
      <c r="X291" s="615"/>
      <c r="Y291" s="615"/>
    </row>
    <row r="292" spans="1:25" ht="15">
      <c r="A292" s="615"/>
      <c r="B292" s="615"/>
      <c r="C292" s="615"/>
      <c r="D292" s="705"/>
      <c r="E292" s="705"/>
      <c r="F292" s="706"/>
      <c r="G292" s="615"/>
      <c r="H292" s="615"/>
      <c r="I292" s="615"/>
      <c r="J292" s="615"/>
      <c r="K292" s="615"/>
      <c r="L292" s="615"/>
      <c r="M292" s="615"/>
      <c r="N292" s="615"/>
      <c r="O292" s="615"/>
      <c r="P292" s="615"/>
      <c r="Q292" s="615"/>
      <c r="R292" s="615"/>
      <c r="S292" s="615"/>
      <c r="T292" s="615"/>
      <c r="U292" s="615"/>
      <c r="V292" s="615"/>
      <c r="W292" s="615"/>
      <c r="X292" s="615"/>
      <c r="Y292" s="615"/>
    </row>
    <row r="293" spans="1:25" ht="15">
      <c r="A293" s="615"/>
      <c r="B293" s="615"/>
      <c r="C293" s="615"/>
      <c r="D293" s="705"/>
      <c r="E293" s="705"/>
      <c r="F293" s="706"/>
      <c r="G293" s="615"/>
      <c r="H293" s="615"/>
      <c r="I293" s="615"/>
      <c r="J293" s="615"/>
      <c r="K293" s="615"/>
      <c r="L293" s="615"/>
      <c r="M293" s="615"/>
      <c r="N293" s="615"/>
      <c r="O293" s="615"/>
      <c r="P293" s="615"/>
      <c r="Q293" s="615"/>
      <c r="R293" s="615"/>
      <c r="S293" s="615"/>
      <c r="T293" s="615"/>
      <c r="U293" s="615"/>
      <c r="V293" s="615"/>
      <c r="W293" s="615"/>
      <c r="X293" s="615"/>
      <c r="Y293" s="615"/>
    </row>
    <row r="294" spans="1:25" ht="15">
      <c r="A294" s="615"/>
      <c r="B294" s="615"/>
      <c r="C294" s="615"/>
      <c r="D294" s="705"/>
      <c r="E294" s="705"/>
      <c r="F294" s="706"/>
      <c r="G294" s="615"/>
      <c r="H294" s="615"/>
      <c r="I294" s="615"/>
      <c r="J294" s="615"/>
      <c r="K294" s="615"/>
      <c r="L294" s="615"/>
      <c r="M294" s="615"/>
      <c r="N294" s="615"/>
      <c r="O294" s="615"/>
      <c r="P294" s="615"/>
      <c r="Q294" s="615"/>
      <c r="R294" s="615"/>
      <c r="S294" s="615"/>
      <c r="T294" s="615"/>
      <c r="U294" s="615"/>
      <c r="V294" s="615"/>
      <c r="W294" s="615"/>
      <c r="X294" s="615"/>
      <c r="Y294" s="615"/>
    </row>
    <row r="295" spans="1:25" ht="15">
      <c r="A295" s="615"/>
      <c r="B295" s="615"/>
      <c r="C295" s="615"/>
      <c r="D295" s="705"/>
      <c r="E295" s="705"/>
      <c r="F295" s="706"/>
      <c r="G295" s="615"/>
      <c r="H295" s="615"/>
      <c r="I295" s="615"/>
      <c r="J295" s="615"/>
      <c r="K295" s="615"/>
      <c r="L295" s="615"/>
      <c r="M295" s="615"/>
      <c r="N295" s="615"/>
      <c r="O295" s="615"/>
      <c r="P295" s="615"/>
      <c r="Q295" s="615"/>
      <c r="R295" s="615"/>
      <c r="S295" s="615"/>
      <c r="T295" s="615"/>
      <c r="U295" s="615"/>
      <c r="V295" s="615"/>
      <c r="W295" s="615"/>
      <c r="X295" s="615"/>
      <c r="Y295" s="615"/>
    </row>
    <row r="296" spans="1:25" ht="15">
      <c r="A296" s="615"/>
      <c r="B296" s="615"/>
      <c r="C296" s="615"/>
      <c r="D296" s="705"/>
      <c r="E296" s="705"/>
      <c r="F296" s="706"/>
      <c r="G296" s="615"/>
      <c r="H296" s="615"/>
      <c r="I296" s="615"/>
      <c r="J296" s="615"/>
      <c r="K296" s="615"/>
      <c r="L296" s="615"/>
      <c r="M296" s="615"/>
      <c r="N296" s="615"/>
      <c r="O296" s="615"/>
      <c r="P296" s="615"/>
      <c r="Q296" s="615"/>
      <c r="R296" s="615"/>
      <c r="S296" s="615"/>
      <c r="T296" s="615"/>
      <c r="U296" s="615"/>
      <c r="V296" s="615"/>
      <c r="W296" s="615"/>
      <c r="X296" s="615"/>
      <c r="Y296" s="615"/>
    </row>
    <row r="297" spans="1:25" ht="15">
      <c r="A297" s="615"/>
      <c r="B297" s="615"/>
      <c r="C297" s="615"/>
      <c r="D297" s="705"/>
      <c r="E297" s="705"/>
      <c r="F297" s="706"/>
      <c r="G297" s="615"/>
      <c r="H297" s="615"/>
      <c r="I297" s="615"/>
      <c r="J297" s="615"/>
      <c r="K297" s="615"/>
      <c r="L297" s="615"/>
      <c r="M297" s="615"/>
      <c r="N297" s="615"/>
      <c r="O297" s="615"/>
      <c r="P297" s="615"/>
      <c r="Q297" s="615"/>
      <c r="R297" s="615"/>
      <c r="S297" s="615"/>
      <c r="T297" s="615"/>
      <c r="U297" s="615"/>
      <c r="V297" s="615"/>
      <c r="W297" s="615"/>
      <c r="X297" s="615"/>
      <c r="Y297" s="615"/>
    </row>
    <row r="298" spans="1:25" ht="15">
      <c r="A298" s="615"/>
      <c r="B298" s="615"/>
      <c r="C298" s="615"/>
      <c r="D298" s="705"/>
      <c r="E298" s="705"/>
      <c r="F298" s="706"/>
      <c r="G298" s="615"/>
      <c r="H298" s="615"/>
      <c r="I298" s="615"/>
      <c r="J298" s="615"/>
      <c r="K298" s="615"/>
      <c r="L298" s="615"/>
      <c r="M298" s="615"/>
      <c r="N298" s="615"/>
      <c r="O298" s="615"/>
      <c r="P298" s="615"/>
      <c r="Q298" s="615"/>
      <c r="R298" s="615"/>
      <c r="S298" s="615"/>
      <c r="T298" s="615"/>
      <c r="U298" s="615"/>
      <c r="V298" s="615"/>
      <c r="W298" s="615"/>
      <c r="X298" s="615"/>
      <c r="Y298" s="615"/>
    </row>
    <row r="299" spans="1:25" ht="15">
      <c r="A299" s="615"/>
      <c r="B299" s="615"/>
      <c r="C299" s="615"/>
      <c r="D299" s="705"/>
      <c r="E299" s="705"/>
      <c r="F299" s="706"/>
      <c r="G299" s="615"/>
      <c r="H299" s="615"/>
      <c r="I299" s="615"/>
      <c r="J299" s="615"/>
      <c r="K299" s="615"/>
      <c r="L299" s="615"/>
      <c r="M299" s="615"/>
      <c r="N299" s="615"/>
      <c r="O299" s="615"/>
      <c r="P299" s="615"/>
      <c r="Q299" s="615"/>
      <c r="R299" s="615"/>
      <c r="S299" s="615"/>
      <c r="T299" s="615"/>
      <c r="U299" s="615"/>
      <c r="V299" s="615"/>
      <c r="W299" s="615"/>
      <c r="X299" s="615"/>
      <c r="Y299" s="615"/>
    </row>
    <row r="300" spans="1:25" ht="15">
      <c r="A300" s="615"/>
      <c r="B300" s="615"/>
      <c r="C300" s="615"/>
      <c r="D300" s="705"/>
      <c r="E300" s="705"/>
      <c r="F300" s="706"/>
      <c r="G300" s="615"/>
      <c r="H300" s="615"/>
      <c r="I300" s="615"/>
      <c r="J300" s="615"/>
      <c r="K300" s="615"/>
      <c r="L300" s="615"/>
      <c r="M300" s="615"/>
      <c r="N300" s="615"/>
      <c r="O300" s="615"/>
      <c r="P300" s="615"/>
      <c r="Q300" s="615"/>
      <c r="R300" s="615"/>
      <c r="S300" s="615"/>
      <c r="T300" s="615"/>
      <c r="U300" s="615"/>
      <c r="V300" s="615"/>
      <c r="W300" s="615"/>
      <c r="X300" s="615"/>
      <c r="Y300" s="615"/>
    </row>
    <row r="301" spans="1:25" ht="15">
      <c r="A301" s="615"/>
      <c r="B301" s="615"/>
      <c r="C301" s="615"/>
      <c r="D301" s="705"/>
      <c r="E301" s="705"/>
      <c r="F301" s="706"/>
      <c r="G301" s="615"/>
      <c r="H301" s="615"/>
      <c r="I301" s="615"/>
      <c r="J301" s="615"/>
      <c r="K301" s="615"/>
      <c r="L301" s="615"/>
      <c r="M301" s="615"/>
      <c r="N301" s="615"/>
      <c r="O301" s="615"/>
      <c r="P301" s="615"/>
      <c r="Q301" s="615"/>
      <c r="R301" s="615"/>
      <c r="S301" s="615"/>
      <c r="T301" s="615"/>
      <c r="U301" s="615"/>
      <c r="V301" s="615"/>
      <c r="W301" s="615"/>
      <c r="X301" s="615"/>
      <c r="Y301" s="615"/>
    </row>
    <row r="302" spans="1:25" ht="15">
      <c r="A302" s="615"/>
      <c r="B302" s="615"/>
      <c r="C302" s="615"/>
      <c r="D302" s="705"/>
      <c r="E302" s="705"/>
      <c r="F302" s="706"/>
      <c r="G302" s="615"/>
      <c r="H302" s="615"/>
      <c r="I302" s="615"/>
      <c r="J302" s="615"/>
      <c r="K302" s="615"/>
      <c r="L302" s="615"/>
      <c r="M302" s="615"/>
      <c r="N302" s="615"/>
      <c r="O302" s="615"/>
      <c r="P302" s="615"/>
      <c r="Q302" s="615"/>
      <c r="R302" s="615"/>
      <c r="S302" s="615"/>
      <c r="T302" s="615"/>
      <c r="U302" s="615"/>
      <c r="V302" s="615"/>
      <c r="W302" s="615"/>
      <c r="X302" s="615"/>
      <c r="Y302" s="615"/>
    </row>
    <row r="303" spans="1:25" ht="15">
      <c r="A303" s="615"/>
      <c r="B303" s="615"/>
      <c r="C303" s="615"/>
      <c r="D303" s="705"/>
      <c r="E303" s="705"/>
      <c r="F303" s="706"/>
      <c r="G303" s="615"/>
      <c r="H303" s="615"/>
      <c r="I303" s="615"/>
      <c r="J303" s="615"/>
      <c r="K303" s="615"/>
      <c r="L303" s="615"/>
      <c r="M303" s="615"/>
      <c r="N303" s="615"/>
      <c r="O303" s="615"/>
      <c r="P303" s="615"/>
      <c r="Q303" s="615"/>
      <c r="R303" s="615"/>
      <c r="S303" s="615"/>
      <c r="T303" s="615"/>
      <c r="U303" s="615"/>
      <c r="V303" s="615"/>
      <c r="W303" s="615"/>
      <c r="X303" s="615"/>
      <c r="Y303" s="615"/>
    </row>
    <row r="304" spans="1:25" ht="15">
      <c r="A304" s="615"/>
      <c r="B304" s="615"/>
      <c r="C304" s="615"/>
      <c r="D304" s="705"/>
      <c r="E304" s="705"/>
      <c r="F304" s="706"/>
      <c r="G304" s="615"/>
      <c r="H304" s="615"/>
      <c r="I304" s="615"/>
      <c r="J304" s="615"/>
      <c r="K304" s="615"/>
      <c r="L304" s="615"/>
      <c r="M304" s="615"/>
      <c r="N304" s="615"/>
      <c r="O304" s="615"/>
      <c r="P304" s="615"/>
      <c r="Q304" s="615"/>
      <c r="R304" s="615"/>
      <c r="S304" s="615"/>
      <c r="T304" s="615"/>
      <c r="U304" s="615"/>
      <c r="V304" s="615"/>
      <c r="W304" s="615"/>
      <c r="X304" s="615"/>
      <c r="Y304" s="615"/>
    </row>
    <row r="305" spans="1:25" ht="15">
      <c r="A305" s="615"/>
      <c r="B305" s="615"/>
      <c r="C305" s="615"/>
      <c r="D305" s="705"/>
      <c r="E305" s="705"/>
      <c r="F305" s="706"/>
      <c r="G305" s="615"/>
      <c r="H305" s="615"/>
      <c r="I305" s="615"/>
      <c r="J305" s="615"/>
      <c r="K305" s="615"/>
      <c r="L305" s="615"/>
      <c r="M305" s="615"/>
      <c r="N305" s="615"/>
      <c r="O305" s="615"/>
      <c r="P305" s="615"/>
      <c r="Q305" s="615"/>
      <c r="R305" s="615"/>
      <c r="S305" s="615"/>
      <c r="T305" s="615"/>
      <c r="U305" s="615"/>
      <c r="V305" s="615"/>
      <c r="W305" s="615"/>
      <c r="X305" s="615"/>
      <c r="Y305" s="615"/>
    </row>
    <row r="306" spans="1:25" ht="15">
      <c r="A306" s="615"/>
      <c r="B306" s="615"/>
      <c r="C306" s="615"/>
      <c r="D306" s="705"/>
      <c r="E306" s="705"/>
      <c r="F306" s="706"/>
      <c r="G306" s="615"/>
      <c r="H306" s="615"/>
      <c r="I306" s="615"/>
      <c r="J306" s="615"/>
      <c r="K306" s="615"/>
      <c r="L306" s="615"/>
      <c r="M306" s="615"/>
      <c r="N306" s="615"/>
      <c r="O306" s="615"/>
      <c r="P306" s="615"/>
      <c r="Q306" s="615"/>
      <c r="R306" s="615"/>
      <c r="S306" s="615"/>
      <c r="T306" s="615"/>
      <c r="U306" s="615"/>
      <c r="V306" s="615"/>
      <c r="W306" s="615"/>
      <c r="X306" s="615"/>
      <c r="Y306" s="615"/>
    </row>
    <row r="307" spans="1:25" ht="15">
      <c r="A307" s="615"/>
      <c r="B307" s="615"/>
      <c r="C307" s="615"/>
      <c r="D307" s="705"/>
      <c r="E307" s="705"/>
      <c r="F307" s="706"/>
      <c r="G307" s="615"/>
      <c r="H307" s="615"/>
      <c r="I307" s="615"/>
      <c r="J307" s="615"/>
      <c r="K307" s="615"/>
      <c r="L307" s="615"/>
      <c r="M307" s="615"/>
      <c r="N307" s="615"/>
      <c r="O307" s="615"/>
      <c r="P307" s="615"/>
      <c r="Q307" s="615"/>
      <c r="R307" s="615"/>
      <c r="S307" s="615"/>
      <c r="T307" s="615"/>
      <c r="U307" s="615"/>
      <c r="V307" s="615"/>
      <c r="W307" s="615"/>
      <c r="X307" s="615"/>
      <c r="Y307" s="615"/>
    </row>
    <row r="308" spans="1:25" ht="15">
      <c r="A308" s="615"/>
      <c r="B308" s="615"/>
      <c r="C308" s="615"/>
      <c r="D308" s="705"/>
      <c r="E308" s="705"/>
      <c r="F308" s="706"/>
      <c r="G308" s="615"/>
      <c r="H308" s="615"/>
      <c r="I308" s="615"/>
      <c r="J308" s="615"/>
      <c r="K308" s="615"/>
      <c r="L308" s="615"/>
      <c r="M308" s="615"/>
      <c r="N308" s="615"/>
      <c r="O308" s="615"/>
      <c r="P308" s="615"/>
      <c r="Q308" s="615"/>
      <c r="R308" s="615"/>
      <c r="S308" s="615"/>
      <c r="T308" s="615"/>
      <c r="U308" s="615"/>
      <c r="V308" s="615"/>
      <c r="W308" s="615"/>
      <c r="X308" s="615"/>
      <c r="Y308" s="615"/>
    </row>
    <row r="309" spans="1:25" ht="15">
      <c r="A309" s="615"/>
      <c r="B309" s="615"/>
      <c r="C309" s="615"/>
      <c r="D309" s="705"/>
      <c r="E309" s="705"/>
      <c r="F309" s="706"/>
      <c r="G309" s="615"/>
      <c r="H309" s="615"/>
      <c r="I309" s="615"/>
      <c r="J309" s="615"/>
      <c r="K309" s="615"/>
      <c r="L309" s="615"/>
      <c r="M309" s="615"/>
      <c r="N309" s="615"/>
      <c r="O309" s="615"/>
      <c r="P309" s="615"/>
      <c r="Q309" s="615"/>
      <c r="R309" s="615"/>
      <c r="S309" s="615"/>
      <c r="T309" s="615"/>
      <c r="U309" s="615"/>
      <c r="V309" s="615"/>
      <c r="W309" s="615"/>
      <c r="X309" s="615"/>
      <c r="Y309" s="615"/>
    </row>
    <row r="310" spans="1:25" ht="15">
      <c r="A310" s="615"/>
      <c r="B310" s="615"/>
      <c r="C310" s="615"/>
      <c r="D310" s="705"/>
      <c r="E310" s="705"/>
      <c r="F310" s="706"/>
      <c r="G310" s="615"/>
      <c r="H310" s="615"/>
      <c r="I310" s="615"/>
      <c r="J310" s="615"/>
      <c r="K310" s="615"/>
      <c r="L310" s="615"/>
      <c r="M310" s="615"/>
      <c r="N310" s="615"/>
      <c r="O310" s="615"/>
      <c r="P310" s="615"/>
      <c r="Q310" s="615"/>
      <c r="R310" s="615"/>
      <c r="S310" s="615"/>
      <c r="T310" s="615"/>
      <c r="U310" s="615"/>
      <c r="V310" s="615"/>
      <c r="W310" s="615"/>
      <c r="X310" s="615"/>
      <c r="Y310" s="615"/>
    </row>
    <row r="311" spans="1:25" ht="15">
      <c r="A311" s="615"/>
      <c r="B311" s="615"/>
      <c r="C311" s="615"/>
      <c r="D311" s="705"/>
      <c r="E311" s="705"/>
      <c r="F311" s="706"/>
      <c r="G311" s="615"/>
      <c r="H311" s="615"/>
      <c r="I311" s="615"/>
      <c r="J311" s="615"/>
      <c r="K311" s="615"/>
      <c r="L311" s="615"/>
      <c r="M311" s="615"/>
      <c r="N311" s="615"/>
      <c r="O311" s="615"/>
      <c r="P311" s="615"/>
      <c r="Q311" s="615"/>
      <c r="R311" s="615"/>
      <c r="S311" s="615"/>
      <c r="T311" s="615"/>
      <c r="U311" s="615"/>
      <c r="V311" s="615"/>
      <c r="W311" s="615"/>
      <c r="X311" s="615"/>
      <c r="Y311" s="615"/>
    </row>
    <row r="312" spans="1:25" ht="15">
      <c r="A312" s="615"/>
      <c r="B312" s="615"/>
      <c r="C312" s="615"/>
      <c r="D312" s="705"/>
      <c r="E312" s="705"/>
      <c r="F312" s="706"/>
      <c r="G312" s="615"/>
      <c r="H312" s="615"/>
      <c r="I312" s="615"/>
      <c r="J312" s="615"/>
      <c r="K312" s="615"/>
      <c r="L312" s="615"/>
      <c r="M312" s="615"/>
      <c r="N312" s="615"/>
      <c r="O312" s="615"/>
      <c r="P312" s="615"/>
      <c r="Q312" s="615"/>
      <c r="R312" s="615"/>
      <c r="S312" s="615"/>
      <c r="T312" s="615"/>
      <c r="U312" s="615"/>
      <c r="V312" s="615"/>
      <c r="W312" s="615"/>
      <c r="X312" s="615"/>
      <c r="Y312" s="615"/>
    </row>
    <row r="313" spans="1:25" ht="15">
      <c r="A313" s="615"/>
      <c r="B313" s="615"/>
      <c r="C313" s="615"/>
      <c r="D313" s="705"/>
      <c r="E313" s="705"/>
      <c r="F313" s="706"/>
      <c r="G313" s="615"/>
      <c r="H313" s="615"/>
      <c r="I313" s="615"/>
      <c r="J313" s="615"/>
      <c r="K313" s="615"/>
      <c r="L313" s="615"/>
      <c r="M313" s="615"/>
      <c r="N313" s="615"/>
      <c r="O313" s="615"/>
      <c r="P313" s="615"/>
      <c r="Q313" s="615"/>
      <c r="R313" s="615"/>
      <c r="S313" s="615"/>
      <c r="T313" s="615"/>
      <c r="U313" s="615"/>
      <c r="V313" s="615"/>
      <c r="W313" s="615"/>
      <c r="X313" s="615"/>
      <c r="Y313" s="615"/>
    </row>
    <row r="314" spans="1:25" ht="15">
      <c r="A314" s="615"/>
      <c r="B314" s="615"/>
      <c r="C314" s="615"/>
      <c r="D314" s="705"/>
      <c r="E314" s="705"/>
      <c r="F314" s="706"/>
      <c r="G314" s="615"/>
      <c r="H314" s="615"/>
      <c r="I314" s="615"/>
      <c r="J314" s="615"/>
      <c r="K314" s="615"/>
      <c r="L314" s="615"/>
      <c r="M314" s="615"/>
      <c r="N314" s="615"/>
      <c r="O314" s="615"/>
      <c r="P314" s="615"/>
      <c r="Q314" s="615"/>
      <c r="R314" s="615"/>
      <c r="S314" s="615"/>
      <c r="T314" s="615"/>
      <c r="U314" s="615"/>
      <c r="V314" s="615"/>
      <c r="W314" s="615"/>
      <c r="X314" s="615"/>
      <c r="Y314" s="615"/>
    </row>
    <row r="315" spans="1:25" ht="15">
      <c r="A315" s="615"/>
      <c r="B315" s="615"/>
      <c r="C315" s="615"/>
      <c r="D315" s="705"/>
      <c r="E315" s="705"/>
      <c r="F315" s="706"/>
      <c r="G315" s="615"/>
      <c r="H315" s="615"/>
      <c r="I315" s="615"/>
      <c r="J315" s="615"/>
      <c r="K315" s="615"/>
      <c r="L315" s="615"/>
      <c r="M315" s="615"/>
      <c r="N315" s="615"/>
      <c r="O315" s="615"/>
      <c r="P315" s="615"/>
      <c r="Q315" s="615"/>
      <c r="R315" s="615"/>
      <c r="S315" s="615"/>
      <c r="T315" s="615"/>
      <c r="U315" s="615"/>
      <c r="V315" s="615"/>
      <c r="W315" s="615"/>
      <c r="X315" s="615"/>
      <c r="Y315" s="615"/>
    </row>
    <row r="316" spans="1:25" ht="15">
      <c r="A316" s="615"/>
      <c r="B316" s="615"/>
      <c r="C316" s="615"/>
      <c r="D316" s="705"/>
      <c r="E316" s="705"/>
      <c r="F316" s="706"/>
      <c r="G316" s="615"/>
      <c r="H316" s="615"/>
      <c r="I316" s="615"/>
      <c r="J316" s="615"/>
      <c r="K316" s="615"/>
      <c r="L316" s="615"/>
      <c r="M316" s="615"/>
      <c r="N316" s="615"/>
      <c r="O316" s="615"/>
      <c r="P316" s="615"/>
      <c r="Q316" s="615"/>
      <c r="R316" s="615"/>
      <c r="S316" s="615"/>
      <c r="T316" s="615"/>
      <c r="U316" s="615"/>
      <c r="V316" s="615"/>
      <c r="W316" s="615"/>
      <c r="X316" s="615"/>
      <c r="Y316" s="615"/>
    </row>
    <row r="317" spans="1:25" ht="15">
      <c r="A317" s="615"/>
      <c r="B317" s="615"/>
      <c r="C317" s="615"/>
      <c r="D317" s="705"/>
      <c r="E317" s="705"/>
      <c r="F317" s="706"/>
      <c r="G317" s="615"/>
      <c r="H317" s="615"/>
      <c r="I317" s="615"/>
      <c r="J317" s="615"/>
      <c r="K317" s="615"/>
      <c r="L317" s="615"/>
      <c r="M317" s="615"/>
      <c r="N317" s="615"/>
      <c r="O317" s="615"/>
      <c r="P317" s="615"/>
      <c r="Q317" s="615"/>
      <c r="R317" s="615"/>
      <c r="S317" s="615"/>
      <c r="T317" s="615"/>
      <c r="U317" s="615"/>
      <c r="V317" s="615"/>
      <c r="W317" s="615"/>
      <c r="X317" s="615"/>
      <c r="Y317" s="615"/>
    </row>
    <row r="318" spans="1:25" ht="15">
      <c r="A318" s="615"/>
      <c r="B318" s="615"/>
      <c r="C318" s="615"/>
      <c r="D318" s="705"/>
      <c r="E318" s="705"/>
      <c r="F318" s="706"/>
      <c r="G318" s="615"/>
      <c r="H318" s="615"/>
      <c r="I318" s="615"/>
      <c r="J318" s="615"/>
      <c r="K318" s="615"/>
      <c r="L318" s="615"/>
      <c r="M318" s="615"/>
      <c r="N318" s="615"/>
      <c r="O318" s="615"/>
      <c r="P318" s="615"/>
      <c r="Q318" s="615"/>
      <c r="R318" s="615"/>
      <c r="S318" s="615"/>
      <c r="T318" s="615"/>
      <c r="U318" s="615"/>
      <c r="V318" s="615"/>
      <c r="W318" s="615"/>
      <c r="X318" s="615"/>
      <c r="Y318" s="615"/>
    </row>
    <row r="319" spans="1:25" ht="15">
      <c r="A319" s="615"/>
      <c r="B319" s="615"/>
      <c r="C319" s="615"/>
      <c r="D319" s="705"/>
      <c r="E319" s="705"/>
      <c r="F319" s="706"/>
      <c r="G319" s="615"/>
      <c r="H319" s="615"/>
      <c r="I319" s="615"/>
      <c r="J319" s="615"/>
      <c r="K319" s="615"/>
      <c r="L319" s="615"/>
      <c r="M319" s="615"/>
      <c r="N319" s="615"/>
      <c r="O319" s="615"/>
      <c r="P319" s="615"/>
      <c r="Q319" s="615"/>
      <c r="R319" s="615"/>
      <c r="S319" s="615"/>
      <c r="T319" s="615"/>
      <c r="U319" s="615"/>
      <c r="V319" s="615"/>
      <c r="W319" s="615"/>
      <c r="X319" s="615"/>
      <c r="Y319" s="615"/>
    </row>
    <row r="320" spans="1:25" ht="15">
      <c r="A320" s="615"/>
      <c r="B320" s="615"/>
      <c r="C320" s="615"/>
      <c r="D320" s="705"/>
      <c r="E320" s="705"/>
      <c r="F320" s="706"/>
      <c r="G320" s="615"/>
      <c r="H320" s="615"/>
      <c r="I320" s="615"/>
      <c r="J320" s="615"/>
      <c r="K320" s="615"/>
      <c r="L320" s="615"/>
      <c r="M320" s="615"/>
      <c r="N320" s="615"/>
      <c r="O320" s="615"/>
      <c r="P320" s="615"/>
      <c r="Q320" s="615"/>
      <c r="R320" s="615"/>
      <c r="S320" s="615"/>
      <c r="T320" s="615"/>
      <c r="U320" s="615"/>
      <c r="V320" s="615"/>
      <c r="W320" s="615"/>
      <c r="X320" s="615"/>
      <c r="Y320" s="615"/>
    </row>
    <row r="321" spans="1:25" ht="15">
      <c r="A321" s="615"/>
      <c r="B321" s="615"/>
      <c r="C321" s="615"/>
      <c r="D321" s="705"/>
      <c r="E321" s="705"/>
      <c r="F321" s="706"/>
      <c r="G321" s="615"/>
      <c r="H321" s="615"/>
      <c r="I321" s="615"/>
      <c r="J321" s="615"/>
      <c r="K321" s="615"/>
      <c r="L321" s="615"/>
      <c r="M321" s="615"/>
      <c r="N321" s="615"/>
      <c r="O321" s="615"/>
      <c r="P321" s="615"/>
      <c r="Q321" s="615"/>
      <c r="R321" s="615"/>
      <c r="S321" s="615"/>
      <c r="T321" s="615"/>
      <c r="U321" s="615"/>
      <c r="V321" s="615"/>
      <c r="W321" s="615"/>
      <c r="X321" s="615"/>
      <c r="Y321" s="615"/>
    </row>
    <row r="322" spans="1:25" ht="15">
      <c r="A322" s="615"/>
      <c r="B322" s="615"/>
      <c r="C322" s="615"/>
      <c r="D322" s="705"/>
      <c r="E322" s="705"/>
      <c r="F322" s="706"/>
      <c r="G322" s="615"/>
      <c r="H322" s="615"/>
      <c r="I322" s="615"/>
      <c r="J322" s="615"/>
      <c r="K322" s="615"/>
      <c r="L322" s="615"/>
      <c r="M322" s="615"/>
      <c r="N322" s="615"/>
      <c r="O322" s="615"/>
      <c r="P322" s="615"/>
      <c r="Q322" s="615"/>
      <c r="R322" s="615"/>
      <c r="S322" s="615"/>
      <c r="T322" s="615"/>
      <c r="U322" s="615"/>
      <c r="V322" s="615"/>
      <c r="W322" s="615"/>
      <c r="X322" s="615"/>
      <c r="Y322" s="615"/>
    </row>
    <row r="323" spans="1:25" ht="15">
      <c r="A323" s="615"/>
      <c r="B323" s="615"/>
      <c r="C323" s="615"/>
      <c r="D323" s="705"/>
      <c r="E323" s="705"/>
      <c r="F323" s="706"/>
      <c r="G323" s="615"/>
      <c r="H323" s="615"/>
      <c r="I323" s="615"/>
      <c r="J323" s="615"/>
      <c r="K323" s="615"/>
      <c r="L323" s="615"/>
      <c r="M323" s="615"/>
      <c r="N323" s="615"/>
      <c r="O323" s="615"/>
      <c r="P323" s="615"/>
      <c r="Q323" s="615"/>
      <c r="R323" s="615"/>
      <c r="S323" s="615"/>
      <c r="T323" s="615"/>
      <c r="U323" s="615"/>
      <c r="V323" s="615"/>
      <c r="W323" s="615"/>
      <c r="X323" s="615"/>
      <c r="Y323" s="615"/>
    </row>
    <row r="324" spans="1:25" ht="15">
      <c r="A324" s="615"/>
      <c r="B324" s="615"/>
      <c r="C324" s="615"/>
      <c r="D324" s="705"/>
      <c r="E324" s="705"/>
      <c r="F324" s="706"/>
      <c r="G324" s="615"/>
      <c r="H324" s="615"/>
      <c r="I324" s="615"/>
      <c r="J324" s="615"/>
      <c r="K324" s="615"/>
      <c r="L324" s="615"/>
      <c r="M324" s="615"/>
      <c r="N324" s="615"/>
      <c r="O324" s="615"/>
      <c r="P324" s="615"/>
      <c r="Q324" s="615"/>
      <c r="R324" s="615"/>
      <c r="S324" s="615"/>
      <c r="T324" s="615"/>
      <c r="U324" s="615"/>
      <c r="V324" s="615"/>
      <c r="W324" s="615"/>
      <c r="X324" s="615"/>
      <c r="Y324" s="615"/>
    </row>
    <row r="325" spans="1:25" ht="15">
      <c r="A325" s="615"/>
      <c r="B325" s="615"/>
      <c r="C325" s="615"/>
      <c r="D325" s="705"/>
      <c r="E325" s="705"/>
      <c r="F325" s="706"/>
      <c r="G325" s="615"/>
      <c r="H325" s="615"/>
      <c r="I325" s="615"/>
      <c r="J325" s="615"/>
      <c r="K325" s="615"/>
      <c r="L325" s="615"/>
      <c r="M325" s="615"/>
      <c r="N325" s="615"/>
      <c r="O325" s="615"/>
      <c r="P325" s="615"/>
      <c r="Q325" s="615"/>
      <c r="R325" s="615"/>
      <c r="S325" s="615"/>
      <c r="T325" s="615"/>
      <c r="U325" s="615"/>
      <c r="V325" s="615"/>
      <c r="W325" s="615"/>
      <c r="X325" s="615"/>
      <c r="Y325" s="615"/>
    </row>
    <row r="326" spans="1:25" ht="15">
      <c r="A326" s="615"/>
      <c r="B326" s="615"/>
      <c r="C326" s="615"/>
      <c r="D326" s="705"/>
      <c r="E326" s="705"/>
      <c r="F326" s="706"/>
      <c r="G326" s="615"/>
      <c r="H326" s="615"/>
      <c r="I326" s="615"/>
      <c r="J326" s="615"/>
      <c r="K326" s="615"/>
      <c r="L326" s="615"/>
      <c r="M326" s="615"/>
      <c r="N326" s="615"/>
      <c r="O326" s="615"/>
      <c r="P326" s="615"/>
      <c r="Q326" s="615"/>
      <c r="R326" s="615"/>
      <c r="S326" s="615"/>
      <c r="T326" s="615"/>
      <c r="U326" s="615"/>
      <c r="V326" s="615"/>
      <c r="W326" s="615"/>
      <c r="X326" s="615"/>
      <c r="Y326" s="615"/>
    </row>
    <row r="327" spans="1:25" ht="15">
      <c r="A327" s="615"/>
      <c r="B327" s="615"/>
      <c r="C327" s="615"/>
      <c r="D327" s="705"/>
      <c r="E327" s="705"/>
      <c r="F327" s="706"/>
      <c r="G327" s="615"/>
      <c r="H327" s="615"/>
      <c r="I327" s="615"/>
      <c r="J327" s="615"/>
      <c r="K327" s="615"/>
      <c r="L327" s="615"/>
      <c r="M327" s="615"/>
      <c r="N327" s="615"/>
      <c r="O327" s="615"/>
      <c r="P327" s="615"/>
      <c r="Q327" s="615"/>
      <c r="R327" s="615"/>
      <c r="S327" s="615"/>
      <c r="T327" s="615"/>
      <c r="U327" s="615"/>
      <c r="V327" s="615"/>
      <c r="W327" s="615"/>
      <c r="X327" s="615"/>
      <c r="Y327" s="615"/>
    </row>
    <row r="328" spans="1:25" ht="15">
      <c r="A328" s="615"/>
      <c r="B328" s="615"/>
      <c r="C328" s="615"/>
      <c r="D328" s="705"/>
      <c r="E328" s="705"/>
      <c r="F328" s="706"/>
      <c r="G328" s="615"/>
      <c r="H328" s="615"/>
      <c r="I328" s="615"/>
      <c r="J328" s="615"/>
      <c r="K328" s="615"/>
      <c r="L328" s="615"/>
      <c r="M328" s="615"/>
      <c r="N328" s="615"/>
      <c r="O328" s="615"/>
      <c r="P328" s="615"/>
      <c r="Q328" s="615"/>
      <c r="R328" s="615"/>
      <c r="S328" s="615"/>
      <c r="T328" s="615"/>
      <c r="U328" s="615"/>
      <c r="V328" s="615"/>
      <c r="W328" s="615"/>
      <c r="X328" s="615"/>
      <c r="Y328" s="615"/>
    </row>
    <row r="329" spans="1:25" ht="15">
      <c r="A329" s="615"/>
      <c r="B329" s="615"/>
      <c r="C329" s="615"/>
      <c r="D329" s="705"/>
      <c r="E329" s="705"/>
      <c r="F329" s="706"/>
      <c r="G329" s="615"/>
      <c r="H329" s="615"/>
      <c r="I329" s="615"/>
      <c r="J329" s="615"/>
      <c r="K329" s="615"/>
      <c r="L329" s="615"/>
      <c r="M329" s="615"/>
      <c r="N329" s="615"/>
      <c r="O329" s="615"/>
      <c r="P329" s="615"/>
      <c r="Q329" s="615"/>
      <c r="R329" s="615"/>
      <c r="S329" s="615"/>
      <c r="T329" s="615"/>
      <c r="U329" s="615"/>
      <c r="V329" s="615"/>
      <c r="W329" s="615"/>
      <c r="X329" s="615"/>
      <c r="Y329" s="615"/>
    </row>
    <row r="330" spans="1:25" ht="15">
      <c r="A330" s="615"/>
      <c r="B330" s="615"/>
      <c r="C330" s="615"/>
      <c r="D330" s="705"/>
      <c r="E330" s="705"/>
      <c r="F330" s="706"/>
      <c r="G330" s="615"/>
      <c r="H330" s="615"/>
      <c r="I330" s="615"/>
      <c r="J330" s="615"/>
      <c r="K330" s="615"/>
      <c r="L330" s="615"/>
      <c r="M330" s="615"/>
      <c r="N330" s="615"/>
      <c r="O330" s="615"/>
      <c r="P330" s="615"/>
      <c r="Q330" s="615"/>
      <c r="R330" s="615"/>
      <c r="S330" s="615"/>
      <c r="T330" s="615"/>
      <c r="U330" s="615"/>
      <c r="V330" s="615"/>
      <c r="W330" s="615"/>
      <c r="X330" s="615"/>
      <c r="Y330" s="615"/>
    </row>
    <row r="331" spans="1:25" ht="15">
      <c r="A331" s="615"/>
      <c r="B331" s="615"/>
      <c r="C331" s="615"/>
      <c r="D331" s="705"/>
      <c r="E331" s="705"/>
      <c r="F331" s="706"/>
      <c r="G331" s="615"/>
      <c r="H331" s="615"/>
      <c r="I331" s="615"/>
      <c r="J331" s="615"/>
      <c r="K331" s="615"/>
      <c r="L331" s="615"/>
      <c r="M331" s="615"/>
      <c r="N331" s="615"/>
      <c r="O331" s="615"/>
      <c r="P331" s="615"/>
      <c r="Q331" s="615"/>
      <c r="R331" s="615"/>
      <c r="S331" s="615"/>
      <c r="T331" s="615"/>
      <c r="U331" s="615"/>
      <c r="V331" s="615"/>
      <c r="W331" s="615"/>
      <c r="X331" s="615"/>
      <c r="Y331" s="615"/>
    </row>
    <row r="332" spans="1:25" ht="15">
      <c r="A332" s="615"/>
      <c r="B332" s="615"/>
      <c r="C332" s="615"/>
      <c r="D332" s="705"/>
      <c r="E332" s="705"/>
      <c r="F332" s="706"/>
      <c r="G332" s="615"/>
      <c r="H332" s="615"/>
      <c r="I332" s="615"/>
      <c r="J332" s="615"/>
      <c r="K332" s="615"/>
      <c r="L332" s="615"/>
      <c r="M332" s="615"/>
      <c r="N332" s="615"/>
      <c r="O332" s="615"/>
      <c r="P332" s="615"/>
      <c r="Q332" s="615"/>
      <c r="R332" s="615"/>
      <c r="S332" s="615"/>
      <c r="T332" s="615"/>
      <c r="U332" s="615"/>
      <c r="V332" s="615"/>
      <c r="W332" s="615"/>
      <c r="X332" s="615"/>
      <c r="Y332" s="615"/>
    </row>
    <row r="333" spans="1:25" ht="15">
      <c r="A333" s="615"/>
      <c r="B333" s="615"/>
      <c r="C333" s="615"/>
      <c r="D333" s="705"/>
      <c r="E333" s="705"/>
      <c r="F333" s="706"/>
      <c r="G333" s="615"/>
      <c r="H333" s="615"/>
      <c r="I333" s="615"/>
      <c r="J333" s="615"/>
      <c r="K333" s="615"/>
      <c r="L333" s="615"/>
      <c r="M333" s="615"/>
      <c r="N333" s="615"/>
      <c r="O333" s="615"/>
      <c r="P333" s="615"/>
      <c r="Q333" s="615"/>
      <c r="R333" s="615"/>
      <c r="S333" s="615"/>
      <c r="T333" s="615"/>
      <c r="U333" s="615"/>
      <c r="V333" s="615"/>
      <c r="W333" s="615"/>
      <c r="X333" s="615"/>
      <c r="Y333" s="615"/>
    </row>
    <row r="334" spans="1:25" ht="15">
      <c r="A334" s="615"/>
      <c r="B334" s="615"/>
      <c r="C334" s="615"/>
      <c r="D334" s="705"/>
      <c r="E334" s="705"/>
      <c r="F334" s="706"/>
      <c r="G334" s="615"/>
      <c r="H334" s="615"/>
      <c r="I334" s="615"/>
      <c r="J334" s="615"/>
      <c r="K334" s="615"/>
      <c r="L334" s="615"/>
      <c r="M334" s="615"/>
      <c r="N334" s="615"/>
      <c r="O334" s="615"/>
      <c r="P334" s="615"/>
      <c r="Q334" s="615"/>
      <c r="R334" s="615"/>
      <c r="S334" s="615"/>
      <c r="T334" s="615"/>
      <c r="U334" s="615"/>
      <c r="V334" s="615"/>
      <c r="W334" s="615"/>
      <c r="X334" s="615"/>
      <c r="Y334" s="615"/>
    </row>
    <row r="335" spans="1:25" ht="15">
      <c r="A335" s="615"/>
      <c r="B335" s="615"/>
      <c r="C335" s="615"/>
      <c r="D335" s="705"/>
      <c r="E335" s="705"/>
      <c r="F335" s="706"/>
      <c r="G335" s="615"/>
      <c r="H335" s="615"/>
      <c r="I335" s="615"/>
      <c r="J335" s="615"/>
      <c r="K335" s="615"/>
      <c r="L335" s="615"/>
      <c r="M335" s="615"/>
      <c r="N335" s="615"/>
      <c r="O335" s="615"/>
      <c r="P335" s="615"/>
      <c r="Q335" s="615"/>
      <c r="R335" s="615"/>
      <c r="S335" s="615"/>
      <c r="T335" s="615"/>
      <c r="U335" s="615"/>
      <c r="V335" s="615"/>
      <c r="W335" s="615"/>
      <c r="X335" s="615"/>
      <c r="Y335" s="615"/>
    </row>
    <row r="336" spans="1:25" ht="15">
      <c r="A336" s="615"/>
      <c r="B336" s="615"/>
      <c r="C336" s="615"/>
      <c r="D336" s="705"/>
      <c r="E336" s="705"/>
      <c r="F336" s="706"/>
      <c r="G336" s="615"/>
      <c r="H336" s="615"/>
      <c r="I336" s="615"/>
      <c r="J336" s="615"/>
      <c r="K336" s="615"/>
      <c r="L336" s="615"/>
      <c r="M336" s="615"/>
      <c r="N336" s="615"/>
      <c r="O336" s="615"/>
      <c r="P336" s="615"/>
      <c r="Q336" s="615"/>
      <c r="R336" s="615"/>
      <c r="S336" s="615"/>
      <c r="T336" s="615"/>
      <c r="U336" s="615"/>
      <c r="V336" s="615"/>
      <c r="W336" s="615"/>
      <c r="X336" s="615"/>
      <c r="Y336" s="615"/>
    </row>
    <row r="337" spans="1:25" ht="15">
      <c r="A337" s="615"/>
      <c r="B337" s="615"/>
      <c r="C337" s="615"/>
      <c r="D337" s="705"/>
      <c r="E337" s="705"/>
      <c r="F337" s="706"/>
      <c r="G337" s="615"/>
      <c r="H337" s="615"/>
      <c r="I337" s="615"/>
      <c r="J337" s="615"/>
      <c r="K337" s="615"/>
      <c r="L337" s="615"/>
      <c r="M337" s="615"/>
      <c r="N337" s="615"/>
      <c r="O337" s="615"/>
      <c r="P337" s="615"/>
      <c r="Q337" s="615"/>
      <c r="R337" s="615"/>
      <c r="S337" s="615"/>
      <c r="T337" s="615"/>
      <c r="U337" s="615"/>
      <c r="V337" s="615"/>
      <c r="W337" s="615"/>
      <c r="X337" s="615"/>
      <c r="Y337" s="615"/>
    </row>
    <row r="338" spans="1:25" ht="15">
      <c r="A338" s="615"/>
      <c r="B338" s="615"/>
      <c r="C338" s="615"/>
      <c r="D338" s="705"/>
      <c r="E338" s="705"/>
      <c r="F338" s="706"/>
      <c r="G338" s="615"/>
      <c r="H338" s="615"/>
      <c r="I338" s="615"/>
      <c r="J338" s="615"/>
      <c r="K338" s="615"/>
      <c r="L338" s="615"/>
      <c r="M338" s="615"/>
      <c r="N338" s="615"/>
      <c r="O338" s="615"/>
      <c r="P338" s="615"/>
      <c r="Q338" s="615"/>
      <c r="R338" s="615"/>
      <c r="S338" s="615"/>
      <c r="T338" s="615"/>
      <c r="U338" s="615"/>
      <c r="V338" s="615"/>
      <c r="W338" s="615"/>
      <c r="X338" s="615"/>
      <c r="Y338" s="615"/>
    </row>
    <row r="339" spans="1:25" ht="15">
      <c r="A339" s="615"/>
      <c r="B339" s="615"/>
      <c r="C339" s="615"/>
      <c r="D339" s="705"/>
      <c r="E339" s="705"/>
      <c r="F339" s="706"/>
      <c r="G339" s="615"/>
      <c r="H339" s="615"/>
      <c r="I339" s="615"/>
      <c r="J339" s="615"/>
      <c r="K339" s="615"/>
      <c r="L339" s="615"/>
      <c r="M339" s="615"/>
      <c r="N339" s="615"/>
      <c r="O339" s="615"/>
      <c r="P339" s="615"/>
      <c r="Q339" s="615"/>
      <c r="R339" s="615"/>
      <c r="S339" s="615"/>
      <c r="T339" s="615"/>
      <c r="U339" s="615"/>
      <c r="V339" s="615"/>
      <c r="W339" s="615"/>
      <c r="X339" s="615"/>
      <c r="Y339" s="615"/>
    </row>
    <row r="340" spans="1:25" ht="15">
      <c r="A340" s="615"/>
      <c r="B340" s="615"/>
      <c r="C340" s="615"/>
      <c r="D340" s="705"/>
      <c r="E340" s="705"/>
      <c r="F340" s="706"/>
      <c r="G340" s="615"/>
      <c r="H340" s="615"/>
      <c r="I340" s="615"/>
      <c r="J340" s="615"/>
      <c r="K340" s="615"/>
      <c r="L340" s="615"/>
      <c r="M340" s="615"/>
      <c r="N340" s="615"/>
      <c r="O340" s="615"/>
      <c r="P340" s="615"/>
      <c r="Q340" s="615"/>
      <c r="R340" s="615"/>
      <c r="S340" s="615"/>
      <c r="T340" s="615"/>
      <c r="U340" s="615"/>
      <c r="V340" s="615"/>
      <c r="W340" s="615"/>
      <c r="X340" s="615"/>
      <c r="Y340" s="615"/>
    </row>
    <row r="341" spans="1:25" ht="15">
      <c r="A341" s="615"/>
      <c r="B341" s="615"/>
      <c r="C341" s="615"/>
      <c r="D341" s="705"/>
      <c r="E341" s="705"/>
      <c r="F341" s="706"/>
      <c r="G341" s="615"/>
      <c r="H341" s="615"/>
      <c r="I341" s="615"/>
      <c r="J341" s="615"/>
      <c r="K341" s="615"/>
      <c r="L341" s="615"/>
      <c r="M341" s="615"/>
      <c r="N341" s="615"/>
      <c r="O341" s="615"/>
      <c r="P341" s="615"/>
      <c r="Q341" s="615"/>
      <c r="R341" s="615"/>
      <c r="S341" s="615"/>
      <c r="T341" s="615"/>
      <c r="U341" s="615"/>
      <c r="V341" s="615"/>
      <c r="W341" s="615"/>
      <c r="X341" s="615"/>
      <c r="Y341" s="615"/>
    </row>
    <row r="342" spans="1:25" ht="15">
      <c r="A342" s="615"/>
      <c r="B342" s="615"/>
      <c r="C342" s="615"/>
      <c r="D342" s="705"/>
      <c r="E342" s="705"/>
      <c r="F342" s="706"/>
      <c r="G342" s="615"/>
      <c r="H342" s="615"/>
      <c r="I342" s="615"/>
      <c r="J342" s="615"/>
      <c r="K342" s="615"/>
      <c r="L342" s="615"/>
      <c r="M342" s="615"/>
      <c r="N342" s="615"/>
      <c r="O342" s="615"/>
      <c r="P342" s="615"/>
      <c r="Q342" s="615"/>
      <c r="R342" s="615"/>
      <c r="S342" s="615"/>
      <c r="T342" s="615"/>
      <c r="U342" s="615"/>
      <c r="V342" s="615"/>
      <c r="W342" s="615"/>
      <c r="X342" s="615"/>
      <c r="Y342" s="615"/>
    </row>
    <row r="343" spans="1:25" ht="15">
      <c r="A343" s="615"/>
      <c r="B343" s="615"/>
      <c r="C343" s="615"/>
      <c r="D343" s="705"/>
      <c r="E343" s="705"/>
      <c r="F343" s="706"/>
      <c r="G343" s="615"/>
      <c r="H343" s="615"/>
      <c r="I343" s="615"/>
      <c r="J343" s="615"/>
      <c r="K343" s="615"/>
      <c r="L343" s="615"/>
      <c r="M343" s="615"/>
      <c r="N343" s="615"/>
      <c r="O343" s="615"/>
      <c r="P343" s="615"/>
      <c r="Q343" s="615"/>
      <c r="R343" s="615"/>
      <c r="S343" s="615"/>
      <c r="T343" s="615"/>
      <c r="U343" s="615"/>
      <c r="V343" s="615"/>
      <c r="W343" s="615"/>
      <c r="X343" s="615"/>
      <c r="Y343" s="615"/>
    </row>
    <row r="344" spans="1:25" ht="15">
      <c r="A344" s="615"/>
      <c r="B344" s="615"/>
      <c r="C344" s="615"/>
      <c r="D344" s="705"/>
      <c r="E344" s="705"/>
      <c r="F344" s="706"/>
      <c r="G344" s="615"/>
      <c r="H344" s="615"/>
      <c r="I344" s="615"/>
      <c r="J344" s="615"/>
      <c r="K344" s="615"/>
      <c r="L344" s="615"/>
      <c r="M344" s="615"/>
      <c r="N344" s="615"/>
      <c r="O344" s="615"/>
      <c r="P344" s="615"/>
      <c r="Q344" s="615"/>
      <c r="R344" s="615"/>
      <c r="S344" s="615"/>
      <c r="T344" s="615"/>
      <c r="U344" s="615"/>
      <c r="V344" s="615"/>
      <c r="W344" s="615"/>
      <c r="X344" s="615"/>
      <c r="Y344" s="615"/>
    </row>
    <row r="345" spans="1:25" ht="15">
      <c r="A345" s="615"/>
      <c r="B345" s="615"/>
      <c r="C345" s="615"/>
      <c r="D345" s="705"/>
      <c r="E345" s="705"/>
      <c r="F345" s="706"/>
      <c r="G345" s="615"/>
      <c r="H345" s="615"/>
      <c r="I345" s="615"/>
      <c r="J345" s="615"/>
      <c r="K345" s="615"/>
      <c r="L345" s="615"/>
      <c r="M345" s="615"/>
      <c r="N345" s="615"/>
      <c r="O345" s="615"/>
      <c r="P345" s="615"/>
      <c r="Q345" s="615"/>
      <c r="R345" s="615"/>
      <c r="S345" s="615"/>
      <c r="T345" s="615"/>
      <c r="U345" s="615"/>
      <c r="V345" s="615"/>
      <c r="W345" s="615"/>
      <c r="X345" s="615"/>
      <c r="Y345" s="615"/>
    </row>
    <row r="346" spans="1:25" ht="15">
      <c r="A346" s="615"/>
      <c r="B346" s="615"/>
      <c r="C346" s="615"/>
      <c r="D346" s="705"/>
      <c r="E346" s="705"/>
      <c r="F346" s="706"/>
      <c r="G346" s="615"/>
      <c r="H346" s="615"/>
      <c r="I346" s="615"/>
      <c r="J346" s="615"/>
      <c r="K346" s="615"/>
      <c r="L346" s="615"/>
      <c r="M346" s="615"/>
      <c r="N346" s="615"/>
      <c r="O346" s="615"/>
      <c r="P346" s="615"/>
      <c r="Q346" s="615"/>
      <c r="R346" s="615"/>
      <c r="S346" s="615"/>
      <c r="T346" s="615"/>
      <c r="U346" s="615"/>
      <c r="V346" s="615"/>
      <c r="W346" s="615"/>
      <c r="X346" s="615"/>
      <c r="Y346" s="615"/>
    </row>
    <row r="347" spans="1:25" ht="15">
      <c r="A347" s="615"/>
      <c r="B347" s="615"/>
      <c r="C347" s="615"/>
      <c r="D347" s="705"/>
      <c r="E347" s="705"/>
      <c r="F347" s="706"/>
      <c r="G347" s="615"/>
      <c r="H347" s="615"/>
      <c r="I347" s="615"/>
      <c r="J347" s="615"/>
      <c r="K347" s="615"/>
      <c r="L347" s="615"/>
      <c r="M347" s="615"/>
      <c r="N347" s="615"/>
      <c r="O347" s="615"/>
      <c r="P347" s="615"/>
      <c r="Q347" s="615"/>
      <c r="R347" s="615"/>
      <c r="S347" s="615"/>
      <c r="T347" s="615"/>
      <c r="U347" s="615"/>
      <c r="V347" s="615"/>
      <c r="W347" s="615"/>
      <c r="X347" s="615"/>
      <c r="Y347" s="615"/>
    </row>
    <row r="348" spans="1:25" ht="15">
      <c r="A348" s="615"/>
      <c r="B348" s="615"/>
      <c r="C348" s="615"/>
      <c r="D348" s="705"/>
      <c r="E348" s="705"/>
      <c r="F348" s="706"/>
      <c r="G348" s="615"/>
      <c r="H348" s="615"/>
      <c r="I348" s="615"/>
      <c r="J348" s="615"/>
      <c r="K348" s="615"/>
      <c r="L348" s="615"/>
      <c r="M348" s="615"/>
      <c r="N348" s="615"/>
      <c r="O348" s="615"/>
      <c r="P348" s="615"/>
      <c r="Q348" s="615"/>
      <c r="R348" s="615"/>
      <c r="S348" s="615"/>
      <c r="T348" s="615"/>
      <c r="U348" s="615"/>
      <c r="V348" s="615"/>
      <c r="W348" s="615"/>
      <c r="X348" s="615"/>
      <c r="Y348" s="615"/>
    </row>
    <row r="349" spans="1:25" ht="15">
      <c r="A349" s="615"/>
      <c r="B349" s="615"/>
      <c r="C349" s="615"/>
      <c r="D349" s="705"/>
      <c r="E349" s="705"/>
      <c r="F349" s="706"/>
      <c r="G349" s="615"/>
      <c r="H349" s="615"/>
      <c r="I349" s="615"/>
      <c r="J349" s="615"/>
      <c r="K349" s="615"/>
      <c r="L349" s="615"/>
      <c r="M349" s="615"/>
      <c r="N349" s="615"/>
      <c r="O349" s="615"/>
      <c r="P349" s="615"/>
      <c r="Q349" s="615"/>
      <c r="R349" s="615"/>
      <c r="S349" s="615"/>
      <c r="T349" s="615"/>
      <c r="U349" s="615"/>
      <c r="V349" s="615"/>
      <c r="W349" s="615"/>
      <c r="X349" s="615"/>
      <c r="Y349" s="615"/>
    </row>
    <row r="350" spans="1:25" ht="15">
      <c r="A350" s="615"/>
      <c r="B350" s="615"/>
      <c r="C350" s="615"/>
      <c r="D350" s="705"/>
      <c r="E350" s="705"/>
      <c r="F350" s="706"/>
      <c r="G350" s="615"/>
      <c r="H350" s="615"/>
      <c r="I350" s="615"/>
      <c r="J350" s="615"/>
      <c r="K350" s="615"/>
      <c r="L350" s="615"/>
      <c r="M350" s="615"/>
      <c r="N350" s="615"/>
      <c r="O350" s="615"/>
      <c r="P350" s="615"/>
      <c r="Q350" s="615"/>
      <c r="R350" s="615"/>
      <c r="S350" s="615"/>
      <c r="T350" s="615"/>
      <c r="U350" s="615"/>
      <c r="V350" s="615"/>
      <c r="W350" s="615"/>
      <c r="X350" s="615"/>
      <c r="Y350" s="615"/>
    </row>
    <row r="351" spans="1:25" ht="15">
      <c r="A351" s="615"/>
      <c r="B351" s="615"/>
      <c r="C351" s="615"/>
      <c r="D351" s="705"/>
      <c r="E351" s="705"/>
      <c r="F351" s="706"/>
      <c r="G351" s="615"/>
      <c r="H351" s="615"/>
      <c r="I351" s="615"/>
      <c r="J351" s="615"/>
      <c r="K351" s="615"/>
      <c r="L351" s="615"/>
      <c r="M351" s="615"/>
      <c r="N351" s="615"/>
      <c r="O351" s="615"/>
      <c r="P351" s="615"/>
      <c r="Q351" s="615"/>
      <c r="R351" s="615"/>
      <c r="S351" s="615"/>
      <c r="T351" s="615"/>
      <c r="U351" s="615"/>
      <c r="V351" s="615"/>
      <c r="W351" s="615"/>
      <c r="X351" s="615"/>
      <c r="Y351" s="615"/>
    </row>
    <row r="352" spans="1:25" ht="15">
      <c r="A352" s="615"/>
      <c r="B352" s="615"/>
      <c r="C352" s="615"/>
      <c r="D352" s="705"/>
      <c r="E352" s="705"/>
      <c r="F352" s="706"/>
      <c r="G352" s="615"/>
      <c r="H352" s="615"/>
      <c r="I352" s="615"/>
      <c r="J352" s="615"/>
      <c r="K352" s="615"/>
      <c r="L352" s="615"/>
      <c r="M352" s="615"/>
      <c r="N352" s="615"/>
      <c r="O352" s="615"/>
      <c r="P352" s="615"/>
      <c r="Q352" s="615"/>
      <c r="R352" s="615"/>
      <c r="S352" s="615"/>
      <c r="T352" s="615"/>
      <c r="U352" s="615"/>
      <c r="V352" s="615"/>
      <c r="W352" s="615"/>
      <c r="X352" s="615"/>
      <c r="Y352" s="615"/>
    </row>
    <row r="353" spans="1:25" ht="15">
      <c r="A353" s="615"/>
      <c r="B353" s="615"/>
      <c r="C353" s="615"/>
      <c r="D353" s="705"/>
      <c r="E353" s="705"/>
      <c r="F353" s="706"/>
      <c r="G353" s="615"/>
      <c r="H353" s="615"/>
      <c r="I353" s="615"/>
      <c r="J353" s="615"/>
      <c r="K353" s="615"/>
      <c r="L353" s="615"/>
      <c r="M353" s="615"/>
      <c r="N353" s="615"/>
      <c r="O353" s="615"/>
      <c r="P353" s="615"/>
      <c r="Q353" s="615"/>
      <c r="R353" s="615"/>
      <c r="S353" s="615"/>
      <c r="T353" s="615"/>
      <c r="U353" s="615"/>
      <c r="V353" s="615"/>
      <c r="W353" s="615"/>
      <c r="X353" s="615"/>
      <c r="Y353" s="615"/>
    </row>
    <row r="354" spans="1:25" ht="15">
      <c r="A354" s="615"/>
      <c r="B354" s="615"/>
      <c r="C354" s="615"/>
      <c r="D354" s="705"/>
      <c r="E354" s="705"/>
      <c r="F354" s="706"/>
      <c r="G354" s="615"/>
      <c r="H354" s="615"/>
      <c r="I354" s="615"/>
      <c r="J354" s="615"/>
      <c r="K354" s="615"/>
      <c r="L354" s="615"/>
      <c r="M354" s="615"/>
      <c r="N354" s="615"/>
      <c r="O354" s="615"/>
      <c r="P354" s="615"/>
      <c r="Q354" s="615"/>
      <c r="R354" s="615"/>
      <c r="S354" s="615"/>
      <c r="T354" s="615"/>
      <c r="U354" s="615"/>
      <c r="V354" s="615"/>
      <c r="W354" s="615"/>
      <c r="X354" s="615"/>
      <c r="Y354" s="615"/>
    </row>
    <row r="355" spans="1:25" ht="15">
      <c r="A355" s="615"/>
      <c r="B355" s="615"/>
      <c r="C355" s="615"/>
      <c r="D355" s="705"/>
      <c r="E355" s="705"/>
      <c r="F355" s="706"/>
      <c r="G355" s="615"/>
      <c r="H355" s="615"/>
      <c r="I355" s="615"/>
      <c r="J355" s="615"/>
      <c r="K355" s="615"/>
      <c r="L355" s="615"/>
      <c r="M355" s="615"/>
      <c r="N355" s="615"/>
      <c r="O355" s="615"/>
      <c r="P355" s="615"/>
      <c r="Q355" s="615"/>
      <c r="R355" s="615"/>
      <c r="S355" s="615"/>
      <c r="T355" s="615"/>
      <c r="U355" s="615"/>
      <c r="V355" s="615"/>
      <c r="W355" s="615"/>
      <c r="X355" s="615"/>
      <c r="Y355" s="615"/>
    </row>
    <row r="356" spans="1:25" ht="15">
      <c r="A356" s="615"/>
      <c r="B356" s="615"/>
      <c r="C356" s="615"/>
      <c r="D356" s="705"/>
      <c r="E356" s="705"/>
      <c r="F356" s="706"/>
      <c r="G356" s="615"/>
      <c r="H356" s="615"/>
      <c r="I356" s="615"/>
      <c r="J356" s="615"/>
      <c r="K356" s="615"/>
      <c r="L356" s="615"/>
      <c r="M356" s="615"/>
      <c r="N356" s="615"/>
      <c r="O356" s="615"/>
      <c r="P356" s="615"/>
      <c r="Q356" s="615"/>
      <c r="R356" s="615"/>
      <c r="S356" s="615"/>
      <c r="T356" s="615"/>
      <c r="U356" s="615"/>
      <c r="V356" s="615"/>
      <c r="W356" s="615"/>
      <c r="X356" s="615"/>
      <c r="Y356" s="615"/>
    </row>
    <row r="357" spans="1:25" ht="15">
      <c r="A357" s="615"/>
      <c r="B357" s="615"/>
      <c r="C357" s="615"/>
      <c r="D357" s="705"/>
      <c r="E357" s="705"/>
      <c r="F357" s="706"/>
      <c r="G357" s="615"/>
      <c r="H357" s="615"/>
      <c r="I357" s="615"/>
      <c r="J357" s="615"/>
      <c r="K357" s="615"/>
      <c r="L357" s="615"/>
      <c r="M357" s="615"/>
      <c r="N357" s="615"/>
      <c r="O357" s="615"/>
      <c r="P357" s="615"/>
      <c r="Q357" s="615"/>
      <c r="R357" s="615"/>
      <c r="S357" s="615"/>
      <c r="T357" s="615"/>
      <c r="U357" s="615"/>
      <c r="V357" s="615"/>
      <c r="W357" s="615"/>
      <c r="X357" s="615"/>
      <c r="Y357" s="615"/>
    </row>
    <row r="358" spans="1:25" ht="15">
      <c r="A358" s="615"/>
      <c r="B358" s="615"/>
      <c r="C358" s="615"/>
      <c r="D358" s="705"/>
      <c r="E358" s="705"/>
      <c r="F358" s="706"/>
      <c r="G358" s="615"/>
      <c r="H358" s="615"/>
      <c r="I358" s="615"/>
      <c r="J358" s="615"/>
      <c r="K358" s="615"/>
      <c r="L358" s="615"/>
      <c r="M358" s="615"/>
      <c r="N358" s="615"/>
      <c r="O358" s="615"/>
      <c r="P358" s="615"/>
      <c r="Q358" s="615"/>
      <c r="R358" s="615"/>
      <c r="S358" s="615"/>
      <c r="T358" s="615"/>
      <c r="U358" s="615"/>
      <c r="V358" s="615"/>
      <c r="W358" s="615"/>
      <c r="X358" s="615"/>
      <c r="Y358" s="615"/>
    </row>
    <row r="359" spans="1:25" ht="15">
      <c r="A359" s="615"/>
      <c r="B359" s="615"/>
      <c r="C359" s="615"/>
      <c r="D359" s="705"/>
      <c r="E359" s="705"/>
      <c r="F359" s="706"/>
      <c r="G359" s="615"/>
      <c r="H359" s="615"/>
      <c r="I359" s="615"/>
      <c r="J359" s="615"/>
      <c r="K359" s="615"/>
      <c r="L359" s="615"/>
      <c r="M359" s="615"/>
      <c r="N359" s="615"/>
      <c r="O359" s="615"/>
      <c r="P359" s="615"/>
      <c r="Q359" s="615"/>
      <c r="R359" s="615"/>
      <c r="S359" s="615"/>
      <c r="T359" s="615"/>
      <c r="U359" s="615"/>
      <c r="V359" s="615"/>
      <c r="W359" s="615"/>
      <c r="X359" s="615"/>
      <c r="Y359" s="615"/>
    </row>
    <row r="360" spans="1:25" ht="15">
      <c r="A360" s="615"/>
      <c r="B360" s="615"/>
      <c r="C360" s="615"/>
      <c r="D360" s="705"/>
      <c r="E360" s="705"/>
      <c r="F360" s="706"/>
      <c r="G360" s="615"/>
      <c r="H360" s="615"/>
      <c r="I360" s="615"/>
      <c r="J360" s="615"/>
      <c r="K360" s="615"/>
      <c r="L360" s="615"/>
      <c r="M360" s="615"/>
      <c r="N360" s="615"/>
      <c r="O360" s="615"/>
      <c r="P360" s="615"/>
      <c r="Q360" s="615"/>
      <c r="R360" s="615"/>
      <c r="S360" s="615"/>
      <c r="T360" s="615"/>
      <c r="U360" s="615"/>
      <c r="V360" s="615"/>
      <c r="W360" s="615"/>
      <c r="X360" s="615"/>
      <c r="Y360" s="615"/>
    </row>
    <row r="361" spans="1:25" ht="15">
      <c r="A361" s="615"/>
      <c r="B361" s="615"/>
      <c r="C361" s="615"/>
      <c r="D361" s="705"/>
      <c r="E361" s="705"/>
      <c r="F361" s="706"/>
      <c r="G361" s="615"/>
      <c r="H361" s="615"/>
      <c r="I361" s="615"/>
      <c r="J361" s="615"/>
      <c r="K361" s="615"/>
      <c r="L361" s="615"/>
      <c r="M361" s="615"/>
      <c r="N361" s="615"/>
      <c r="O361" s="615"/>
      <c r="P361" s="615"/>
      <c r="Q361" s="615"/>
      <c r="R361" s="615"/>
      <c r="S361" s="615"/>
      <c r="T361" s="615"/>
      <c r="U361" s="615"/>
      <c r="V361" s="615"/>
      <c r="W361" s="615"/>
      <c r="X361" s="615"/>
      <c r="Y361" s="615"/>
    </row>
    <row r="362" spans="1:25" ht="15">
      <c r="A362" s="615"/>
      <c r="B362" s="615"/>
      <c r="C362" s="615"/>
      <c r="D362" s="705"/>
      <c r="E362" s="705"/>
      <c r="F362" s="706"/>
      <c r="G362" s="615"/>
      <c r="H362" s="615"/>
      <c r="I362" s="615"/>
      <c r="J362" s="615"/>
      <c r="K362" s="615"/>
      <c r="L362" s="615"/>
      <c r="M362" s="615"/>
      <c r="N362" s="615"/>
      <c r="O362" s="615"/>
      <c r="P362" s="615"/>
      <c r="Q362" s="615"/>
      <c r="R362" s="615"/>
      <c r="S362" s="615"/>
      <c r="T362" s="615"/>
      <c r="U362" s="615"/>
      <c r="V362" s="615"/>
      <c r="W362" s="615"/>
      <c r="X362" s="615"/>
      <c r="Y362" s="615"/>
    </row>
    <row r="363" spans="1:25" ht="15">
      <c r="A363" s="615"/>
      <c r="B363" s="615"/>
      <c r="C363" s="615"/>
      <c r="D363" s="705"/>
      <c r="E363" s="705"/>
      <c r="F363" s="706"/>
      <c r="G363" s="615"/>
      <c r="H363" s="615"/>
      <c r="I363" s="615"/>
      <c r="J363" s="615"/>
      <c r="K363" s="615"/>
      <c r="L363" s="615"/>
      <c r="M363" s="615"/>
      <c r="N363" s="615"/>
      <c r="O363" s="615"/>
      <c r="P363" s="615"/>
      <c r="Q363" s="615"/>
      <c r="R363" s="615"/>
      <c r="S363" s="615"/>
      <c r="T363" s="615"/>
      <c r="U363" s="615"/>
      <c r="V363" s="615"/>
      <c r="W363" s="615"/>
      <c r="X363" s="615"/>
      <c r="Y363" s="615"/>
    </row>
    <row r="364" spans="1:25" ht="15">
      <c r="A364" s="615"/>
      <c r="B364" s="615"/>
      <c r="C364" s="615"/>
      <c r="D364" s="705"/>
      <c r="E364" s="705"/>
      <c r="F364" s="706"/>
      <c r="G364" s="615"/>
      <c r="H364" s="615"/>
      <c r="I364" s="615"/>
      <c r="J364" s="615"/>
      <c r="K364" s="615"/>
      <c r="L364" s="615"/>
      <c r="M364" s="615"/>
      <c r="N364" s="615"/>
      <c r="O364" s="615"/>
      <c r="P364" s="615"/>
      <c r="Q364" s="615"/>
      <c r="R364" s="615"/>
      <c r="S364" s="615"/>
      <c r="T364" s="615"/>
      <c r="U364" s="615"/>
      <c r="V364" s="615"/>
      <c r="W364" s="615"/>
      <c r="X364" s="615"/>
      <c r="Y364" s="615"/>
    </row>
    <row r="365" spans="1:25" ht="15">
      <c r="A365" s="615"/>
      <c r="B365" s="615"/>
      <c r="C365" s="615"/>
      <c r="D365" s="705"/>
      <c r="E365" s="705"/>
      <c r="F365" s="706"/>
      <c r="G365" s="615"/>
      <c r="H365" s="615"/>
      <c r="I365" s="615"/>
      <c r="J365" s="615"/>
      <c r="K365" s="615"/>
      <c r="L365" s="615"/>
      <c r="M365" s="615"/>
      <c r="N365" s="615"/>
      <c r="O365" s="615"/>
      <c r="P365" s="615"/>
      <c r="Q365" s="615"/>
      <c r="R365" s="615"/>
      <c r="S365" s="615"/>
      <c r="T365" s="615"/>
      <c r="U365" s="615"/>
      <c r="V365" s="615"/>
      <c r="W365" s="615"/>
      <c r="X365" s="615"/>
      <c r="Y365" s="615"/>
    </row>
    <row r="366" spans="1:25" ht="15">
      <c r="A366" s="615"/>
      <c r="B366" s="615"/>
      <c r="C366" s="615"/>
      <c r="D366" s="705"/>
      <c r="E366" s="705"/>
      <c r="F366" s="706"/>
      <c r="G366" s="615"/>
      <c r="H366" s="615"/>
      <c r="I366" s="615"/>
      <c r="J366" s="615"/>
      <c r="K366" s="615"/>
      <c r="L366" s="615"/>
      <c r="M366" s="615"/>
      <c r="N366" s="615"/>
      <c r="O366" s="615"/>
      <c r="P366" s="615"/>
      <c r="Q366" s="615"/>
      <c r="R366" s="615"/>
      <c r="S366" s="615"/>
      <c r="T366" s="615"/>
      <c r="U366" s="615"/>
      <c r="V366" s="615"/>
      <c r="W366" s="615"/>
      <c r="X366" s="615"/>
      <c r="Y366" s="615"/>
    </row>
    <row r="367" spans="1:25" ht="15">
      <c r="A367" s="615"/>
      <c r="B367" s="615"/>
      <c r="C367" s="615"/>
      <c r="D367" s="705"/>
      <c r="E367" s="705"/>
      <c r="F367" s="706"/>
      <c r="G367" s="615"/>
      <c r="H367" s="615"/>
      <c r="I367" s="615"/>
      <c r="J367" s="615"/>
      <c r="K367" s="615"/>
      <c r="L367" s="615"/>
      <c r="M367" s="615"/>
      <c r="N367" s="615"/>
      <c r="O367" s="615"/>
      <c r="P367" s="615"/>
      <c r="Q367" s="615"/>
      <c r="R367" s="615"/>
      <c r="S367" s="615"/>
      <c r="T367" s="615"/>
      <c r="U367" s="615"/>
      <c r="V367" s="615"/>
      <c r="W367" s="615"/>
      <c r="X367" s="615"/>
      <c r="Y367" s="615"/>
    </row>
    <row r="368" spans="1:25" ht="15">
      <c r="A368" s="615"/>
      <c r="B368" s="615"/>
      <c r="C368" s="615"/>
      <c r="D368" s="705"/>
      <c r="E368" s="705"/>
      <c r="F368" s="706"/>
      <c r="G368" s="615"/>
      <c r="H368" s="615"/>
      <c r="I368" s="615"/>
      <c r="J368" s="615"/>
      <c r="K368" s="615"/>
      <c r="L368" s="615"/>
      <c r="M368" s="615"/>
      <c r="N368" s="615"/>
      <c r="O368" s="615"/>
      <c r="P368" s="615"/>
      <c r="Q368" s="615"/>
      <c r="R368" s="615"/>
      <c r="S368" s="615"/>
      <c r="T368" s="615"/>
      <c r="U368" s="615"/>
      <c r="V368" s="615"/>
      <c r="W368" s="615"/>
      <c r="X368" s="615"/>
      <c r="Y368" s="615"/>
    </row>
    <row r="369" spans="1:25" ht="15">
      <c r="A369" s="615"/>
      <c r="B369" s="615"/>
      <c r="C369" s="615"/>
      <c r="D369" s="705"/>
      <c r="E369" s="705"/>
      <c r="F369" s="706"/>
      <c r="G369" s="615"/>
      <c r="H369" s="615"/>
      <c r="I369" s="615"/>
      <c r="J369" s="615"/>
      <c r="K369" s="615"/>
      <c r="L369" s="615"/>
      <c r="M369" s="615"/>
      <c r="N369" s="615"/>
      <c r="O369" s="615"/>
      <c r="P369" s="615"/>
      <c r="Q369" s="615"/>
      <c r="R369" s="615"/>
      <c r="S369" s="615"/>
      <c r="T369" s="615"/>
      <c r="U369" s="615"/>
      <c r="V369" s="615"/>
      <c r="W369" s="615"/>
      <c r="X369" s="615"/>
      <c r="Y369" s="615"/>
    </row>
    <row r="370" spans="1:25" ht="15">
      <c r="A370" s="615"/>
      <c r="B370" s="615"/>
      <c r="C370" s="615"/>
      <c r="D370" s="705"/>
      <c r="E370" s="705"/>
      <c r="F370" s="706"/>
      <c r="G370" s="615"/>
      <c r="H370" s="615"/>
      <c r="I370" s="615"/>
      <c r="J370" s="615"/>
      <c r="K370" s="615"/>
      <c r="L370" s="615"/>
      <c r="M370" s="615"/>
      <c r="N370" s="615"/>
      <c r="O370" s="615"/>
      <c r="P370" s="615"/>
      <c r="Q370" s="615"/>
      <c r="R370" s="615"/>
      <c r="S370" s="615"/>
      <c r="T370" s="615"/>
      <c r="U370" s="615"/>
      <c r="V370" s="615"/>
      <c r="W370" s="615"/>
      <c r="X370" s="615"/>
      <c r="Y370" s="615"/>
    </row>
    <row r="371" spans="1:25" ht="15">
      <c r="A371" s="615"/>
      <c r="B371" s="615"/>
      <c r="C371" s="615"/>
      <c r="D371" s="705"/>
      <c r="E371" s="705"/>
      <c r="F371" s="706"/>
      <c r="G371" s="615"/>
      <c r="H371" s="615"/>
      <c r="I371" s="615"/>
      <c r="J371" s="615"/>
      <c r="K371" s="615"/>
      <c r="L371" s="615"/>
      <c r="M371" s="615"/>
      <c r="N371" s="615"/>
      <c r="O371" s="615"/>
      <c r="P371" s="615"/>
      <c r="Q371" s="615"/>
      <c r="R371" s="615"/>
      <c r="S371" s="615"/>
      <c r="T371" s="615"/>
      <c r="U371" s="615"/>
      <c r="V371" s="615"/>
      <c r="W371" s="615"/>
      <c r="X371" s="615"/>
      <c r="Y371" s="615"/>
    </row>
    <row r="372" spans="1:25" ht="15">
      <c r="A372" s="615"/>
      <c r="B372" s="615"/>
      <c r="C372" s="615"/>
      <c r="D372" s="705"/>
      <c r="E372" s="705"/>
      <c r="F372" s="706"/>
      <c r="G372" s="615"/>
      <c r="H372" s="615"/>
      <c r="I372" s="615"/>
      <c r="J372" s="615"/>
      <c r="K372" s="615"/>
      <c r="L372" s="615"/>
      <c r="M372" s="615"/>
      <c r="N372" s="615"/>
      <c r="O372" s="615"/>
      <c r="P372" s="615"/>
      <c r="Q372" s="615"/>
      <c r="R372" s="615"/>
      <c r="S372" s="615"/>
      <c r="T372" s="615"/>
      <c r="U372" s="615"/>
      <c r="V372" s="615"/>
      <c r="W372" s="615"/>
      <c r="X372" s="615"/>
      <c r="Y372" s="615"/>
    </row>
    <row r="373" spans="1:25" ht="15">
      <c r="A373" s="615"/>
      <c r="B373" s="615"/>
      <c r="C373" s="615"/>
      <c r="D373" s="705"/>
      <c r="E373" s="705"/>
      <c r="F373" s="706"/>
      <c r="G373" s="615"/>
      <c r="H373" s="615"/>
      <c r="I373" s="615"/>
      <c r="J373" s="615"/>
      <c r="K373" s="615"/>
      <c r="L373" s="615"/>
      <c r="M373" s="615"/>
      <c r="N373" s="615"/>
      <c r="O373" s="615"/>
      <c r="P373" s="615"/>
      <c r="Q373" s="615"/>
      <c r="R373" s="615"/>
      <c r="S373" s="615"/>
      <c r="T373" s="615"/>
      <c r="U373" s="615"/>
      <c r="V373" s="615"/>
      <c r="W373" s="615"/>
      <c r="X373" s="615"/>
      <c r="Y373" s="615"/>
    </row>
    <row r="374" spans="1:25" ht="15">
      <c r="A374" s="615"/>
      <c r="B374" s="615"/>
      <c r="C374" s="615"/>
      <c r="D374" s="705"/>
      <c r="E374" s="705"/>
      <c r="F374" s="706"/>
      <c r="G374" s="615"/>
      <c r="H374" s="615"/>
      <c r="I374" s="615"/>
      <c r="J374" s="615"/>
      <c r="K374" s="615"/>
      <c r="L374" s="615"/>
      <c r="M374" s="615"/>
      <c r="N374" s="615"/>
      <c r="O374" s="615"/>
      <c r="P374" s="615"/>
      <c r="Q374" s="615"/>
      <c r="R374" s="615"/>
      <c r="S374" s="615"/>
      <c r="T374" s="615"/>
      <c r="U374" s="615"/>
      <c r="V374" s="615"/>
      <c r="W374" s="615"/>
      <c r="X374" s="615"/>
      <c r="Y374" s="615"/>
    </row>
    <row r="375" spans="1:25" ht="15">
      <c r="A375" s="615"/>
      <c r="B375" s="615"/>
      <c r="C375" s="615"/>
      <c r="D375" s="705"/>
      <c r="E375" s="705"/>
      <c r="F375" s="706"/>
      <c r="G375" s="615"/>
      <c r="H375" s="615"/>
      <c r="I375" s="615"/>
      <c r="J375" s="615"/>
      <c r="K375" s="615"/>
      <c r="L375" s="615"/>
      <c r="M375" s="615"/>
      <c r="N375" s="615"/>
      <c r="O375" s="615"/>
      <c r="P375" s="615"/>
      <c r="Q375" s="615"/>
      <c r="R375" s="615"/>
      <c r="S375" s="615"/>
      <c r="T375" s="615"/>
      <c r="U375" s="615"/>
      <c r="V375" s="615"/>
      <c r="W375" s="615"/>
      <c r="X375" s="615"/>
      <c r="Y375" s="615"/>
    </row>
    <row r="376" spans="1:25" ht="15">
      <c r="A376" s="615"/>
      <c r="B376" s="615"/>
      <c r="C376" s="615"/>
      <c r="D376" s="705"/>
      <c r="E376" s="705"/>
      <c r="F376" s="706"/>
      <c r="G376" s="615"/>
      <c r="H376" s="615"/>
      <c r="I376" s="615"/>
      <c r="J376" s="615"/>
      <c r="K376" s="615"/>
      <c r="L376" s="615"/>
      <c r="M376" s="615"/>
      <c r="N376" s="615"/>
      <c r="O376" s="615"/>
      <c r="P376" s="615"/>
      <c r="Q376" s="615"/>
      <c r="R376" s="615"/>
      <c r="S376" s="615"/>
      <c r="T376" s="615"/>
      <c r="U376" s="615"/>
      <c r="V376" s="615"/>
      <c r="W376" s="615"/>
      <c r="X376" s="615"/>
      <c r="Y376" s="615"/>
    </row>
    <row r="377" spans="1:25" ht="15">
      <c r="A377" s="615"/>
      <c r="B377" s="615"/>
      <c r="C377" s="615"/>
      <c r="D377" s="705"/>
      <c r="E377" s="705"/>
      <c r="F377" s="706"/>
      <c r="G377" s="615"/>
      <c r="H377" s="615"/>
      <c r="I377" s="615"/>
      <c r="J377" s="615"/>
      <c r="K377" s="615"/>
      <c r="L377" s="615"/>
      <c r="M377" s="615"/>
      <c r="N377" s="615"/>
      <c r="O377" s="615"/>
      <c r="P377" s="615"/>
      <c r="Q377" s="615"/>
      <c r="R377" s="615"/>
      <c r="S377" s="615"/>
      <c r="T377" s="615"/>
      <c r="U377" s="615"/>
      <c r="V377" s="615"/>
      <c r="W377" s="615"/>
      <c r="X377" s="615"/>
      <c r="Y377" s="615"/>
    </row>
    <row r="378" spans="1:25" ht="15">
      <c r="A378" s="615"/>
      <c r="B378" s="615"/>
      <c r="C378" s="615"/>
      <c r="D378" s="705"/>
      <c r="E378" s="705"/>
      <c r="F378" s="706"/>
      <c r="G378" s="615"/>
      <c r="H378" s="615"/>
      <c r="I378" s="615"/>
      <c r="J378" s="615"/>
      <c r="K378" s="615"/>
      <c r="L378" s="615"/>
      <c r="M378" s="615"/>
      <c r="N378" s="615"/>
      <c r="O378" s="615"/>
      <c r="P378" s="615"/>
      <c r="Q378" s="615"/>
      <c r="R378" s="615"/>
      <c r="S378" s="615"/>
      <c r="T378" s="615"/>
      <c r="U378" s="615"/>
      <c r="V378" s="615"/>
      <c r="W378" s="615"/>
      <c r="X378" s="615"/>
      <c r="Y378" s="615"/>
    </row>
    <row r="379" spans="1:25" ht="15">
      <c r="A379" s="615"/>
      <c r="B379" s="615"/>
      <c r="C379" s="615"/>
      <c r="D379" s="705"/>
      <c r="E379" s="705"/>
      <c r="F379" s="706"/>
      <c r="G379" s="615"/>
      <c r="H379" s="615"/>
      <c r="I379" s="615"/>
      <c r="J379" s="615"/>
      <c r="K379" s="615"/>
      <c r="L379" s="615"/>
      <c r="M379" s="615"/>
      <c r="N379" s="615"/>
      <c r="O379" s="615"/>
      <c r="P379" s="615"/>
      <c r="Q379" s="615"/>
      <c r="R379" s="615"/>
      <c r="S379" s="615"/>
      <c r="T379" s="615"/>
      <c r="U379" s="615"/>
      <c r="V379" s="615"/>
      <c r="W379" s="615"/>
      <c r="X379" s="615"/>
      <c r="Y379" s="615"/>
    </row>
    <row r="380" spans="1:25" ht="15">
      <c r="A380" s="615"/>
      <c r="B380" s="615"/>
      <c r="C380" s="615"/>
      <c r="D380" s="705"/>
      <c r="E380" s="705"/>
      <c r="F380" s="706"/>
      <c r="G380" s="615"/>
      <c r="H380" s="615"/>
      <c r="I380" s="615"/>
      <c r="J380" s="615"/>
      <c r="K380" s="615"/>
      <c r="L380" s="615"/>
      <c r="M380" s="615"/>
      <c r="N380" s="615"/>
      <c r="O380" s="615"/>
      <c r="P380" s="615"/>
      <c r="Q380" s="615"/>
      <c r="R380" s="615"/>
      <c r="S380" s="615"/>
      <c r="T380" s="615"/>
      <c r="U380" s="615"/>
      <c r="V380" s="615"/>
      <c r="W380" s="615"/>
      <c r="X380" s="615"/>
      <c r="Y380" s="615"/>
    </row>
    <row r="381" spans="1:25" ht="15">
      <c r="A381" s="615"/>
      <c r="B381" s="615"/>
      <c r="C381" s="615"/>
      <c r="D381" s="705"/>
      <c r="E381" s="705"/>
      <c r="F381" s="706"/>
      <c r="G381" s="615"/>
      <c r="H381" s="615"/>
      <c r="I381" s="615"/>
      <c r="J381" s="615"/>
      <c r="K381" s="615"/>
      <c r="L381" s="615"/>
      <c r="M381" s="615"/>
      <c r="N381" s="615"/>
      <c r="O381" s="615"/>
      <c r="P381" s="615"/>
      <c r="Q381" s="615"/>
      <c r="R381" s="615"/>
      <c r="S381" s="615"/>
      <c r="T381" s="615"/>
      <c r="U381" s="615"/>
      <c r="V381" s="615"/>
      <c r="W381" s="615"/>
      <c r="X381" s="615"/>
      <c r="Y381" s="615"/>
    </row>
    <row r="382" spans="1:25" ht="15">
      <c r="A382" s="615"/>
      <c r="B382" s="615"/>
      <c r="C382" s="615"/>
      <c r="D382" s="705"/>
      <c r="E382" s="705"/>
      <c r="F382" s="706"/>
      <c r="G382" s="615"/>
      <c r="H382" s="615"/>
      <c r="I382" s="615"/>
      <c r="J382" s="615"/>
      <c r="K382" s="615"/>
      <c r="L382" s="615"/>
      <c r="M382" s="615"/>
      <c r="N382" s="615"/>
      <c r="O382" s="615"/>
      <c r="P382" s="615"/>
      <c r="Q382" s="615"/>
      <c r="R382" s="615"/>
      <c r="S382" s="615"/>
      <c r="T382" s="615"/>
      <c r="U382" s="615"/>
      <c r="V382" s="615"/>
      <c r="W382" s="615"/>
      <c r="X382" s="615"/>
      <c r="Y382" s="615"/>
    </row>
    <row r="383" spans="1:25" ht="15">
      <c r="A383" s="615"/>
      <c r="B383" s="615"/>
      <c r="C383" s="615"/>
      <c r="D383" s="705"/>
      <c r="E383" s="705"/>
      <c r="F383" s="706"/>
      <c r="G383" s="615"/>
      <c r="H383" s="615"/>
      <c r="I383" s="615"/>
      <c r="J383" s="615"/>
      <c r="K383" s="615"/>
      <c r="L383" s="615"/>
      <c r="M383" s="615"/>
      <c r="N383" s="615"/>
      <c r="O383" s="615"/>
      <c r="P383" s="615"/>
      <c r="Q383" s="615"/>
      <c r="R383" s="615"/>
      <c r="S383" s="615"/>
      <c r="T383" s="615"/>
      <c r="U383" s="615"/>
      <c r="V383" s="615"/>
      <c r="W383" s="615"/>
      <c r="X383" s="615"/>
      <c r="Y383" s="615"/>
    </row>
    <row r="384" spans="1:25" ht="15">
      <c r="A384" s="615"/>
      <c r="B384" s="615"/>
      <c r="C384" s="615"/>
      <c r="D384" s="705"/>
      <c r="E384" s="705"/>
      <c r="F384" s="706"/>
      <c r="G384" s="615"/>
      <c r="H384" s="615"/>
      <c r="I384" s="615"/>
      <c r="J384" s="615"/>
      <c r="K384" s="615"/>
      <c r="L384" s="615"/>
      <c r="M384" s="615"/>
      <c r="N384" s="615"/>
      <c r="O384" s="615"/>
      <c r="P384" s="615"/>
      <c r="Q384" s="615"/>
      <c r="R384" s="615"/>
      <c r="S384" s="615"/>
      <c r="T384" s="615"/>
      <c r="U384" s="615"/>
      <c r="V384" s="615"/>
      <c r="W384" s="615"/>
      <c r="X384" s="615"/>
      <c r="Y384" s="615"/>
    </row>
    <row r="385" spans="1:25" ht="15">
      <c r="A385" s="615"/>
      <c r="B385" s="615"/>
      <c r="C385" s="615"/>
      <c r="D385" s="705"/>
      <c r="E385" s="705"/>
      <c r="F385" s="706"/>
      <c r="G385" s="615"/>
      <c r="H385" s="615"/>
      <c r="I385" s="615"/>
      <c r="J385" s="615"/>
      <c r="K385" s="615"/>
      <c r="L385" s="615"/>
      <c r="M385" s="615"/>
      <c r="N385" s="615"/>
      <c r="O385" s="615"/>
      <c r="P385" s="615"/>
      <c r="Q385" s="615"/>
      <c r="R385" s="615"/>
      <c r="S385" s="615"/>
      <c r="T385" s="615"/>
      <c r="U385" s="615"/>
      <c r="V385" s="615"/>
      <c r="W385" s="615"/>
      <c r="X385" s="615"/>
      <c r="Y385" s="615"/>
    </row>
    <row r="386" spans="1:25" ht="15">
      <c r="A386" s="615"/>
      <c r="B386" s="615"/>
      <c r="C386" s="615"/>
      <c r="D386" s="705"/>
      <c r="E386" s="705"/>
      <c r="F386" s="706"/>
      <c r="G386" s="615"/>
      <c r="H386" s="615"/>
      <c r="I386" s="615"/>
      <c r="J386" s="615"/>
      <c r="K386" s="615"/>
      <c r="L386" s="615"/>
      <c r="M386" s="615"/>
      <c r="N386" s="615"/>
      <c r="O386" s="615"/>
      <c r="P386" s="615"/>
      <c r="Q386" s="615"/>
      <c r="R386" s="615"/>
      <c r="S386" s="615"/>
      <c r="T386" s="615"/>
      <c r="U386" s="615"/>
      <c r="V386" s="615"/>
      <c r="W386" s="615"/>
      <c r="X386" s="615"/>
      <c r="Y386" s="615"/>
    </row>
    <row r="387" spans="1:25" ht="15">
      <c r="A387" s="615"/>
      <c r="B387" s="615"/>
      <c r="C387" s="615"/>
      <c r="D387" s="705"/>
      <c r="E387" s="705"/>
      <c r="F387" s="706"/>
      <c r="G387" s="615"/>
      <c r="H387" s="615"/>
      <c r="I387" s="615"/>
      <c r="J387" s="615"/>
      <c r="K387" s="615"/>
      <c r="L387" s="615"/>
      <c r="M387" s="615"/>
      <c r="N387" s="615"/>
      <c r="O387" s="615"/>
      <c r="P387" s="615"/>
      <c r="Q387" s="615"/>
      <c r="R387" s="615"/>
      <c r="S387" s="615"/>
      <c r="T387" s="615"/>
      <c r="U387" s="615"/>
      <c r="V387" s="615"/>
      <c r="W387" s="615"/>
      <c r="X387" s="615"/>
      <c r="Y387" s="615"/>
    </row>
    <row r="388" spans="1:25" ht="15">
      <c r="A388" s="615"/>
      <c r="B388" s="615"/>
      <c r="C388" s="615"/>
      <c r="D388" s="705"/>
      <c r="E388" s="705"/>
      <c r="F388" s="706"/>
      <c r="G388" s="615"/>
      <c r="H388" s="615"/>
      <c r="I388" s="615"/>
      <c r="J388" s="615"/>
      <c r="K388" s="615"/>
      <c r="L388" s="615"/>
      <c r="M388" s="615"/>
      <c r="N388" s="615"/>
      <c r="O388" s="615"/>
      <c r="P388" s="615"/>
      <c r="Q388" s="615"/>
      <c r="R388" s="615"/>
      <c r="S388" s="615"/>
      <c r="T388" s="615"/>
      <c r="U388" s="615"/>
      <c r="V388" s="615"/>
      <c r="W388" s="615"/>
      <c r="X388" s="615"/>
      <c r="Y388" s="615"/>
    </row>
    <row r="389" spans="1:25" ht="15">
      <c r="A389" s="615"/>
      <c r="B389" s="615"/>
      <c r="C389" s="615"/>
      <c r="D389" s="705"/>
      <c r="E389" s="705"/>
      <c r="F389" s="706"/>
      <c r="G389" s="615"/>
      <c r="H389" s="615"/>
      <c r="I389" s="615"/>
      <c r="J389" s="615"/>
      <c r="K389" s="615"/>
      <c r="L389" s="615"/>
      <c r="M389" s="615"/>
      <c r="N389" s="615"/>
      <c r="O389" s="615"/>
      <c r="P389" s="615"/>
      <c r="Q389" s="615"/>
      <c r="R389" s="615"/>
      <c r="S389" s="615"/>
      <c r="T389" s="615"/>
      <c r="U389" s="615"/>
      <c r="V389" s="615"/>
      <c r="W389" s="615"/>
      <c r="X389" s="615"/>
      <c r="Y389" s="615"/>
    </row>
    <row r="390" spans="1:25" ht="15">
      <c r="A390" s="615"/>
      <c r="B390" s="615"/>
      <c r="C390" s="615"/>
      <c r="D390" s="705"/>
      <c r="E390" s="705"/>
      <c r="F390" s="706"/>
      <c r="G390" s="615"/>
      <c r="H390" s="615"/>
      <c r="I390" s="615"/>
      <c r="J390" s="615"/>
      <c r="K390" s="615"/>
      <c r="L390" s="615"/>
      <c r="M390" s="615"/>
      <c r="N390" s="615"/>
      <c r="O390" s="615"/>
      <c r="P390" s="615"/>
      <c r="Q390" s="615"/>
      <c r="R390" s="615"/>
      <c r="S390" s="615"/>
      <c r="T390" s="615"/>
      <c r="U390" s="615"/>
      <c r="V390" s="615"/>
      <c r="W390" s="615"/>
      <c r="X390" s="615"/>
      <c r="Y390" s="615"/>
    </row>
    <row r="391" spans="1:25" ht="15">
      <c r="A391" s="615"/>
      <c r="B391" s="615"/>
      <c r="C391" s="615"/>
      <c r="D391" s="705"/>
      <c r="E391" s="705"/>
      <c r="F391" s="706"/>
      <c r="G391" s="615"/>
      <c r="H391" s="615"/>
      <c r="I391" s="615"/>
      <c r="J391" s="615"/>
      <c r="K391" s="615"/>
      <c r="L391" s="615"/>
      <c r="M391" s="615"/>
      <c r="N391" s="615"/>
      <c r="O391" s="615"/>
      <c r="P391" s="615"/>
      <c r="Q391" s="615"/>
      <c r="R391" s="615"/>
      <c r="S391" s="615"/>
      <c r="T391" s="615"/>
      <c r="U391" s="615"/>
      <c r="V391" s="615"/>
      <c r="W391" s="615"/>
      <c r="X391" s="615"/>
      <c r="Y391" s="615"/>
    </row>
    <row r="392" spans="1:25" ht="15">
      <c r="A392" s="615"/>
      <c r="B392" s="615"/>
      <c r="C392" s="615"/>
      <c r="D392" s="705"/>
      <c r="E392" s="705"/>
      <c r="F392" s="706"/>
      <c r="G392" s="615"/>
      <c r="H392" s="615"/>
      <c r="I392" s="615"/>
      <c r="J392" s="615"/>
      <c r="K392" s="615"/>
      <c r="L392" s="615"/>
      <c r="M392" s="615"/>
      <c r="N392" s="615"/>
      <c r="O392" s="615"/>
      <c r="P392" s="615"/>
      <c r="Q392" s="615"/>
      <c r="R392" s="615"/>
      <c r="S392" s="615"/>
      <c r="T392" s="615"/>
      <c r="U392" s="615"/>
      <c r="V392" s="615"/>
      <c r="W392" s="615"/>
      <c r="X392" s="615"/>
      <c r="Y392" s="615"/>
    </row>
    <row r="393" spans="1:25" ht="15">
      <c r="A393" s="615"/>
      <c r="B393" s="615"/>
      <c r="C393" s="615"/>
      <c r="D393" s="705"/>
      <c r="E393" s="705"/>
      <c r="F393" s="706"/>
      <c r="G393" s="615"/>
      <c r="H393" s="615"/>
      <c r="I393" s="615"/>
      <c r="J393" s="615"/>
      <c r="K393" s="615"/>
      <c r="L393" s="615"/>
      <c r="M393" s="615"/>
      <c r="N393" s="615"/>
      <c r="O393" s="615"/>
      <c r="P393" s="615"/>
      <c r="Q393" s="615"/>
      <c r="R393" s="615"/>
      <c r="S393" s="615"/>
      <c r="T393" s="615"/>
      <c r="U393" s="615"/>
      <c r="V393" s="615"/>
      <c r="W393" s="615"/>
      <c r="X393" s="615"/>
      <c r="Y393" s="615"/>
    </row>
    <row r="394" spans="1:25" ht="15">
      <c r="A394" s="615"/>
      <c r="B394" s="615"/>
      <c r="C394" s="615"/>
      <c r="D394" s="705"/>
      <c r="E394" s="705"/>
      <c r="F394" s="706"/>
      <c r="G394" s="615"/>
      <c r="H394" s="615"/>
      <c r="I394" s="615"/>
      <c r="J394" s="615"/>
      <c r="K394" s="615"/>
      <c r="L394" s="615"/>
      <c r="M394" s="615"/>
      <c r="N394" s="615"/>
      <c r="O394" s="615"/>
      <c r="P394" s="615"/>
      <c r="Q394" s="615"/>
      <c r="R394" s="615"/>
      <c r="S394" s="615"/>
      <c r="T394" s="615"/>
      <c r="U394" s="615"/>
      <c r="V394" s="615"/>
      <c r="W394" s="615"/>
      <c r="X394" s="615"/>
      <c r="Y394" s="615"/>
    </row>
    <row r="395" spans="1:25" ht="15">
      <c r="A395" s="615"/>
      <c r="B395" s="615"/>
      <c r="C395" s="615"/>
      <c r="D395" s="705"/>
      <c r="E395" s="705"/>
      <c r="F395" s="706"/>
      <c r="G395" s="615"/>
      <c r="H395" s="615"/>
      <c r="I395" s="615"/>
      <c r="J395" s="615"/>
      <c r="K395" s="615"/>
      <c r="L395" s="615"/>
      <c r="M395" s="615"/>
      <c r="N395" s="615"/>
      <c r="O395" s="615"/>
      <c r="P395" s="615"/>
      <c r="Q395" s="615"/>
      <c r="R395" s="615"/>
      <c r="S395" s="615"/>
      <c r="T395" s="615"/>
      <c r="U395" s="615"/>
      <c r="V395" s="615"/>
      <c r="W395" s="615"/>
      <c r="X395" s="615"/>
      <c r="Y395" s="615"/>
    </row>
    <row r="396" spans="1:25" ht="15">
      <c r="A396" s="615"/>
      <c r="B396" s="615"/>
      <c r="C396" s="615"/>
      <c r="D396" s="705"/>
      <c r="E396" s="705"/>
      <c r="F396" s="706"/>
      <c r="G396" s="615"/>
      <c r="H396" s="615"/>
      <c r="I396" s="615"/>
      <c r="J396" s="615"/>
      <c r="K396" s="615"/>
      <c r="L396" s="615"/>
      <c r="M396" s="615"/>
      <c r="N396" s="615"/>
      <c r="O396" s="615"/>
      <c r="P396" s="615"/>
      <c r="Q396" s="615"/>
      <c r="R396" s="615"/>
      <c r="S396" s="615"/>
      <c r="T396" s="615"/>
      <c r="U396" s="615"/>
      <c r="V396" s="615"/>
      <c r="W396" s="615"/>
      <c r="X396" s="615"/>
      <c r="Y396" s="615"/>
    </row>
    <row r="397" spans="1:25" ht="15">
      <c r="A397" s="615"/>
      <c r="B397" s="615"/>
      <c r="C397" s="615"/>
      <c r="D397" s="705"/>
      <c r="E397" s="705"/>
      <c r="F397" s="706"/>
      <c r="G397" s="615"/>
      <c r="H397" s="615"/>
      <c r="I397" s="615"/>
      <c r="J397" s="615"/>
      <c r="K397" s="615"/>
      <c r="L397" s="615"/>
      <c r="M397" s="615"/>
      <c r="N397" s="615"/>
      <c r="O397" s="615"/>
      <c r="P397" s="615"/>
      <c r="Q397" s="615"/>
      <c r="R397" s="615"/>
      <c r="S397" s="615"/>
      <c r="T397" s="615"/>
      <c r="U397" s="615"/>
      <c r="V397" s="615"/>
      <c r="W397" s="615"/>
      <c r="X397" s="615"/>
      <c r="Y397" s="615"/>
    </row>
    <row r="398" spans="1:25" ht="15">
      <c r="A398" s="615"/>
      <c r="B398" s="615"/>
      <c r="C398" s="615"/>
      <c r="D398" s="705"/>
      <c r="E398" s="705"/>
      <c r="F398" s="706"/>
      <c r="G398" s="615"/>
      <c r="H398" s="615"/>
      <c r="I398" s="615"/>
      <c r="J398" s="615"/>
      <c r="K398" s="615"/>
      <c r="L398" s="615"/>
      <c r="M398" s="615"/>
      <c r="N398" s="615"/>
      <c r="O398" s="615"/>
      <c r="P398" s="615"/>
      <c r="Q398" s="615"/>
      <c r="R398" s="615"/>
      <c r="S398" s="615"/>
      <c r="T398" s="615"/>
      <c r="U398" s="615"/>
      <c r="V398" s="615"/>
      <c r="W398" s="615"/>
      <c r="X398" s="615"/>
      <c r="Y398" s="615"/>
    </row>
    <row r="399" spans="1:25" ht="15">
      <c r="A399" s="615"/>
      <c r="B399" s="615"/>
      <c r="C399" s="615"/>
      <c r="D399" s="705"/>
      <c r="E399" s="705"/>
      <c r="F399" s="706"/>
      <c r="G399" s="615"/>
      <c r="H399" s="615"/>
      <c r="I399" s="615"/>
      <c r="J399" s="615"/>
      <c r="K399" s="615"/>
      <c r="L399" s="615"/>
      <c r="M399" s="615"/>
      <c r="N399" s="615"/>
      <c r="O399" s="615"/>
      <c r="P399" s="615"/>
      <c r="Q399" s="615"/>
      <c r="R399" s="615"/>
      <c r="S399" s="615"/>
      <c r="T399" s="615"/>
      <c r="U399" s="615"/>
      <c r="V399" s="615"/>
      <c r="W399" s="615"/>
      <c r="X399" s="615"/>
      <c r="Y399" s="615"/>
    </row>
    <row r="400" spans="1:25" ht="15">
      <c r="A400" s="615"/>
      <c r="B400" s="615"/>
      <c r="C400" s="615"/>
      <c r="D400" s="705"/>
      <c r="E400" s="705"/>
      <c r="F400" s="706"/>
      <c r="G400" s="615"/>
      <c r="H400" s="615"/>
      <c r="I400" s="615"/>
      <c r="J400" s="615"/>
      <c r="K400" s="615"/>
      <c r="L400" s="615"/>
      <c r="M400" s="615"/>
      <c r="N400" s="615"/>
      <c r="O400" s="615"/>
      <c r="P400" s="615"/>
      <c r="Q400" s="615"/>
      <c r="R400" s="615"/>
      <c r="S400" s="615"/>
      <c r="T400" s="615"/>
      <c r="U400" s="615"/>
      <c r="V400" s="615"/>
      <c r="W400" s="615"/>
      <c r="X400" s="615"/>
      <c r="Y400" s="615"/>
    </row>
    <row r="401" spans="1:25" ht="15">
      <c r="A401" s="615"/>
      <c r="B401" s="615"/>
      <c r="C401" s="615"/>
      <c r="D401" s="705"/>
      <c r="E401" s="705"/>
      <c r="F401" s="706"/>
      <c r="G401" s="615"/>
      <c r="H401" s="615"/>
      <c r="I401" s="615"/>
      <c r="J401" s="615"/>
      <c r="K401" s="615"/>
      <c r="L401" s="615"/>
      <c r="M401" s="615"/>
      <c r="N401" s="615"/>
      <c r="O401" s="615"/>
      <c r="P401" s="615"/>
      <c r="Q401" s="615"/>
      <c r="R401" s="615"/>
      <c r="S401" s="615"/>
      <c r="T401" s="615"/>
      <c r="U401" s="615"/>
      <c r="V401" s="615"/>
      <c r="W401" s="615"/>
      <c r="X401" s="615"/>
      <c r="Y401" s="615"/>
    </row>
    <row r="402" spans="1:25" ht="15">
      <c r="A402" s="615"/>
      <c r="B402" s="615"/>
      <c r="C402" s="615"/>
      <c r="D402" s="705"/>
      <c r="E402" s="705"/>
      <c r="F402" s="706"/>
      <c r="G402" s="615"/>
      <c r="H402" s="615"/>
      <c r="I402" s="615"/>
      <c r="J402" s="615"/>
      <c r="K402" s="615"/>
      <c r="L402" s="615"/>
      <c r="M402" s="615"/>
      <c r="N402" s="615"/>
      <c r="O402" s="615"/>
      <c r="P402" s="615"/>
      <c r="Q402" s="615"/>
      <c r="R402" s="615"/>
      <c r="S402" s="615"/>
      <c r="T402" s="615"/>
      <c r="U402" s="615"/>
      <c r="V402" s="615"/>
      <c r="W402" s="615"/>
      <c r="X402" s="615"/>
      <c r="Y402" s="615"/>
    </row>
    <row r="403" spans="1:25" ht="15">
      <c r="A403" s="615"/>
      <c r="B403" s="615"/>
      <c r="C403" s="615"/>
      <c r="D403" s="705"/>
      <c r="E403" s="705"/>
      <c r="F403" s="706"/>
      <c r="G403" s="615"/>
      <c r="H403" s="615"/>
      <c r="I403" s="615"/>
      <c r="J403" s="615"/>
      <c r="K403" s="615"/>
      <c r="L403" s="615"/>
      <c r="M403" s="615"/>
      <c r="N403" s="615"/>
      <c r="O403" s="615"/>
      <c r="P403" s="615"/>
      <c r="Q403" s="615"/>
      <c r="R403" s="615"/>
      <c r="S403" s="615"/>
      <c r="T403" s="615"/>
      <c r="U403" s="615"/>
      <c r="V403" s="615"/>
      <c r="W403" s="615"/>
      <c r="X403" s="615"/>
      <c r="Y403" s="615"/>
    </row>
    <row r="404" spans="1:25" ht="15">
      <c r="A404" s="615"/>
      <c r="B404" s="615"/>
      <c r="C404" s="615"/>
      <c r="D404" s="705"/>
      <c r="E404" s="705"/>
      <c r="F404" s="706"/>
      <c r="G404" s="615"/>
      <c r="H404" s="615"/>
      <c r="I404" s="615"/>
      <c r="J404" s="615"/>
      <c r="K404" s="615"/>
      <c r="L404" s="615"/>
      <c r="M404" s="615"/>
      <c r="N404" s="615"/>
      <c r="O404" s="615"/>
      <c r="P404" s="615"/>
      <c r="Q404" s="615"/>
      <c r="R404" s="615"/>
      <c r="S404" s="615"/>
      <c r="T404" s="615"/>
      <c r="U404" s="615"/>
      <c r="V404" s="615"/>
      <c r="W404" s="615"/>
      <c r="X404" s="615"/>
      <c r="Y404" s="615"/>
    </row>
    <row r="405" spans="1:25" ht="15">
      <c r="A405" s="615"/>
      <c r="B405" s="615"/>
      <c r="C405" s="615"/>
      <c r="D405" s="705"/>
      <c r="E405" s="705"/>
      <c r="F405" s="706"/>
      <c r="G405" s="615"/>
      <c r="H405" s="615"/>
      <c r="I405" s="615"/>
      <c r="J405" s="615"/>
      <c r="K405" s="615"/>
      <c r="L405" s="615"/>
      <c r="M405" s="615"/>
      <c r="N405" s="615"/>
      <c r="O405" s="615"/>
      <c r="P405" s="615"/>
      <c r="Q405" s="615"/>
      <c r="R405" s="615"/>
      <c r="S405" s="615"/>
      <c r="T405" s="615"/>
      <c r="U405" s="615"/>
      <c r="V405" s="615"/>
      <c r="W405" s="615"/>
      <c r="X405" s="615"/>
      <c r="Y405" s="615"/>
    </row>
    <row r="406" spans="1:25" ht="15">
      <c r="A406" s="615"/>
      <c r="B406" s="615"/>
      <c r="C406" s="615"/>
      <c r="D406" s="705"/>
      <c r="E406" s="705"/>
      <c r="F406" s="706"/>
      <c r="G406" s="615"/>
      <c r="H406" s="615"/>
      <c r="I406" s="615"/>
      <c r="J406" s="615"/>
      <c r="K406" s="615"/>
      <c r="L406" s="615"/>
      <c r="M406" s="615"/>
      <c r="N406" s="615"/>
      <c r="O406" s="615"/>
      <c r="P406" s="615"/>
      <c r="Q406" s="615"/>
      <c r="R406" s="615"/>
      <c r="S406" s="615"/>
      <c r="T406" s="615"/>
      <c r="U406" s="615"/>
      <c r="V406" s="615"/>
      <c r="W406" s="615"/>
      <c r="X406" s="615"/>
      <c r="Y406" s="615"/>
    </row>
    <row r="407" spans="1:25" ht="15">
      <c r="A407" s="615"/>
      <c r="B407" s="615"/>
      <c r="C407" s="615"/>
      <c r="D407" s="705"/>
      <c r="E407" s="705"/>
      <c r="F407" s="706"/>
      <c r="G407" s="615"/>
      <c r="H407" s="615"/>
      <c r="I407" s="615"/>
      <c r="J407" s="615"/>
      <c r="K407" s="615"/>
      <c r="L407" s="615"/>
      <c r="M407" s="615"/>
      <c r="N407" s="615"/>
      <c r="O407" s="615"/>
      <c r="P407" s="615"/>
      <c r="Q407" s="615"/>
      <c r="R407" s="615"/>
      <c r="S407" s="615"/>
      <c r="T407" s="615"/>
      <c r="U407" s="615"/>
      <c r="V407" s="615"/>
      <c r="W407" s="615"/>
      <c r="X407" s="615"/>
      <c r="Y407" s="615"/>
    </row>
    <row r="408" spans="1:25" ht="15">
      <c r="A408" s="615"/>
      <c r="B408" s="615"/>
      <c r="C408" s="615"/>
      <c r="D408" s="705"/>
      <c r="E408" s="705"/>
      <c r="F408" s="706"/>
      <c r="G408" s="615"/>
      <c r="H408" s="615"/>
      <c r="I408" s="615"/>
      <c r="J408" s="615"/>
      <c r="K408" s="615"/>
      <c r="L408" s="615"/>
      <c r="M408" s="615"/>
      <c r="N408" s="615"/>
      <c r="O408" s="615"/>
      <c r="P408" s="615"/>
      <c r="Q408" s="615"/>
      <c r="R408" s="615"/>
      <c r="S408" s="615"/>
      <c r="T408" s="615"/>
      <c r="U408" s="615"/>
      <c r="V408" s="615"/>
      <c r="W408" s="615"/>
      <c r="X408" s="615"/>
      <c r="Y408" s="615"/>
    </row>
    <row r="409" spans="1:25" ht="15">
      <c r="A409" s="615"/>
      <c r="B409" s="615"/>
      <c r="C409" s="615"/>
      <c r="D409" s="705"/>
      <c r="E409" s="705"/>
      <c r="F409" s="706"/>
      <c r="G409" s="615"/>
      <c r="H409" s="615"/>
      <c r="I409" s="615"/>
      <c r="J409" s="615"/>
      <c r="K409" s="615"/>
      <c r="L409" s="615"/>
      <c r="M409" s="615"/>
      <c r="N409" s="615"/>
      <c r="O409" s="615"/>
      <c r="P409" s="615"/>
      <c r="Q409" s="615"/>
      <c r="R409" s="615"/>
      <c r="S409" s="615"/>
      <c r="T409" s="615"/>
      <c r="U409" s="615"/>
      <c r="V409" s="615"/>
      <c r="W409" s="615"/>
      <c r="X409" s="615"/>
      <c r="Y409" s="615"/>
    </row>
    <row r="410" spans="1:25" ht="15">
      <c r="A410" s="615"/>
      <c r="B410" s="615"/>
      <c r="C410" s="615"/>
      <c r="D410" s="705"/>
      <c r="E410" s="705"/>
      <c r="F410" s="706"/>
      <c r="G410" s="615"/>
      <c r="H410" s="615"/>
      <c r="I410" s="615"/>
      <c r="J410" s="615"/>
      <c r="K410" s="615"/>
      <c r="L410" s="615"/>
      <c r="M410" s="615"/>
      <c r="N410" s="615"/>
      <c r="O410" s="615"/>
      <c r="P410" s="615"/>
      <c r="Q410" s="615"/>
      <c r="R410" s="615"/>
      <c r="S410" s="615"/>
      <c r="T410" s="615"/>
      <c r="U410" s="615"/>
      <c r="V410" s="615"/>
      <c r="W410" s="615"/>
      <c r="X410" s="615"/>
      <c r="Y410" s="615"/>
    </row>
    <row r="411" spans="1:25" ht="15">
      <c r="A411" s="615"/>
      <c r="B411" s="615"/>
      <c r="C411" s="615"/>
      <c r="D411" s="705"/>
      <c r="E411" s="705"/>
      <c r="F411" s="706"/>
      <c r="G411" s="615"/>
      <c r="H411" s="615"/>
      <c r="I411" s="615"/>
      <c r="J411" s="615"/>
      <c r="K411" s="615"/>
      <c r="L411" s="615"/>
      <c r="M411" s="615"/>
      <c r="N411" s="615"/>
      <c r="O411" s="615"/>
      <c r="P411" s="615"/>
      <c r="Q411" s="615"/>
      <c r="R411" s="615"/>
      <c r="S411" s="615"/>
      <c r="T411" s="615"/>
      <c r="U411" s="615"/>
      <c r="V411" s="615"/>
      <c r="W411" s="615"/>
      <c r="X411" s="615"/>
      <c r="Y411" s="615"/>
    </row>
    <row r="412" spans="1:25" ht="15">
      <c r="A412" s="615"/>
      <c r="B412" s="615"/>
      <c r="C412" s="615"/>
      <c r="D412" s="705"/>
      <c r="E412" s="705"/>
      <c r="F412" s="706"/>
      <c r="G412" s="615"/>
      <c r="H412" s="615"/>
      <c r="I412" s="615"/>
      <c r="J412" s="615"/>
      <c r="K412" s="615"/>
      <c r="L412" s="615"/>
      <c r="M412" s="615"/>
      <c r="N412" s="615"/>
      <c r="O412" s="615"/>
      <c r="P412" s="615"/>
      <c r="Q412" s="615"/>
      <c r="R412" s="615"/>
      <c r="S412" s="615"/>
      <c r="T412" s="615"/>
      <c r="U412" s="615"/>
      <c r="V412" s="615"/>
      <c r="W412" s="615"/>
      <c r="X412" s="615"/>
      <c r="Y412" s="615"/>
    </row>
    <row r="413" spans="1:25" ht="15">
      <c r="A413" s="615"/>
      <c r="B413" s="615"/>
      <c r="C413" s="615"/>
      <c r="D413" s="705"/>
      <c r="E413" s="705"/>
      <c r="F413" s="706"/>
      <c r="G413" s="615"/>
      <c r="H413" s="615"/>
      <c r="I413" s="615"/>
      <c r="J413" s="615"/>
      <c r="K413" s="615"/>
      <c r="L413" s="615"/>
      <c r="M413" s="615"/>
      <c r="N413" s="615"/>
      <c r="O413" s="615"/>
      <c r="P413" s="615"/>
      <c r="Q413" s="615"/>
      <c r="R413" s="615"/>
      <c r="S413" s="615"/>
      <c r="T413" s="615"/>
      <c r="U413" s="615"/>
      <c r="V413" s="615"/>
      <c r="W413" s="615"/>
      <c r="X413" s="615"/>
      <c r="Y413" s="615"/>
    </row>
    <row r="414" spans="1:25" ht="15">
      <c r="A414" s="615"/>
      <c r="B414" s="615"/>
      <c r="C414" s="615"/>
      <c r="D414" s="705"/>
      <c r="E414" s="705"/>
      <c r="F414" s="706"/>
      <c r="G414" s="615"/>
      <c r="H414" s="615"/>
      <c r="I414" s="615"/>
      <c r="J414" s="615"/>
      <c r="K414" s="615"/>
      <c r="L414" s="615"/>
      <c r="M414" s="615"/>
      <c r="N414" s="615"/>
      <c r="O414" s="615"/>
      <c r="P414" s="615"/>
      <c r="Q414" s="615"/>
      <c r="R414" s="615"/>
      <c r="S414" s="615"/>
      <c r="T414" s="615"/>
      <c r="U414" s="615"/>
      <c r="V414" s="615"/>
      <c r="W414" s="615"/>
      <c r="X414" s="615"/>
      <c r="Y414" s="615"/>
    </row>
    <row r="415" spans="1:25" ht="15">
      <c r="A415" s="615"/>
      <c r="B415" s="615"/>
      <c r="C415" s="615"/>
      <c r="D415" s="705"/>
      <c r="E415" s="705"/>
      <c r="F415" s="706"/>
      <c r="G415" s="615"/>
      <c r="H415" s="615"/>
      <c r="I415" s="615"/>
      <c r="J415" s="615"/>
      <c r="K415" s="615"/>
      <c r="L415" s="615"/>
      <c r="M415" s="615"/>
      <c r="N415" s="615"/>
      <c r="O415" s="615"/>
      <c r="P415" s="615"/>
      <c r="Q415" s="615"/>
      <c r="R415" s="615"/>
      <c r="S415" s="615"/>
      <c r="T415" s="615"/>
      <c r="U415" s="615"/>
      <c r="V415" s="615"/>
      <c r="W415" s="615"/>
      <c r="X415" s="615"/>
      <c r="Y415" s="615"/>
    </row>
    <row r="416" spans="1:25" ht="15">
      <c r="A416" s="615"/>
      <c r="B416" s="615"/>
      <c r="C416" s="615"/>
      <c r="D416" s="705"/>
      <c r="E416" s="705"/>
      <c r="F416" s="706"/>
      <c r="G416" s="615"/>
      <c r="H416" s="615"/>
      <c r="I416" s="615"/>
      <c r="J416" s="615"/>
      <c r="K416" s="615"/>
      <c r="L416" s="615"/>
      <c r="M416" s="615"/>
      <c r="N416" s="615"/>
      <c r="O416" s="615"/>
      <c r="P416" s="615"/>
      <c r="Q416" s="615"/>
      <c r="R416" s="615"/>
      <c r="S416" s="615"/>
      <c r="T416" s="615"/>
      <c r="U416" s="615"/>
      <c r="V416" s="615"/>
      <c r="W416" s="615"/>
      <c r="X416" s="615"/>
      <c r="Y416" s="615"/>
    </row>
    <row r="417" spans="1:25" ht="15">
      <c r="A417" s="615"/>
      <c r="B417" s="615"/>
      <c r="C417" s="615"/>
      <c r="D417" s="705"/>
      <c r="E417" s="705"/>
      <c r="F417" s="706"/>
      <c r="G417" s="615"/>
      <c r="H417" s="615"/>
      <c r="I417" s="615"/>
      <c r="J417" s="615"/>
      <c r="K417" s="615"/>
      <c r="L417" s="615"/>
      <c r="M417" s="615"/>
      <c r="N417" s="615"/>
      <c r="O417" s="615"/>
      <c r="P417" s="615"/>
      <c r="Q417" s="615"/>
      <c r="R417" s="615"/>
      <c r="S417" s="615"/>
      <c r="T417" s="615"/>
      <c r="U417" s="615"/>
      <c r="V417" s="615"/>
      <c r="W417" s="615"/>
      <c r="X417" s="615"/>
      <c r="Y417" s="615"/>
    </row>
    <row r="418" spans="1:25" ht="15">
      <c r="A418" s="615"/>
      <c r="B418" s="615"/>
      <c r="C418" s="615"/>
      <c r="D418" s="705"/>
      <c r="E418" s="705"/>
      <c r="F418" s="706"/>
      <c r="G418" s="615"/>
      <c r="H418" s="615"/>
      <c r="I418" s="615"/>
      <c r="J418" s="615"/>
      <c r="K418" s="615"/>
      <c r="L418" s="615"/>
      <c r="M418" s="615"/>
      <c r="N418" s="615"/>
      <c r="O418" s="615"/>
      <c r="P418" s="615"/>
      <c r="Q418" s="615"/>
      <c r="R418" s="615"/>
      <c r="S418" s="615"/>
      <c r="T418" s="615"/>
      <c r="U418" s="615"/>
      <c r="V418" s="615"/>
      <c r="W418" s="615"/>
      <c r="X418" s="615"/>
      <c r="Y418" s="615"/>
    </row>
    <row r="419" spans="1:25" ht="15">
      <c r="A419" s="615"/>
      <c r="B419" s="615"/>
      <c r="C419" s="615"/>
      <c r="D419" s="705"/>
      <c r="E419" s="705"/>
      <c r="F419" s="706"/>
      <c r="G419" s="615"/>
      <c r="H419" s="615"/>
      <c r="I419" s="615"/>
      <c r="J419" s="615"/>
      <c r="K419" s="615"/>
      <c r="L419" s="615"/>
      <c r="M419" s="615"/>
      <c r="N419" s="615"/>
      <c r="O419" s="615"/>
      <c r="P419" s="615"/>
      <c r="Q419" s="615"/>
      <c r="R419" s="615"/>
      <c r="S419" s="615"/>
      <c r="T419" s="615"/>
      <c r="U419" s="615"/>
      <c r="V419" s="615"/>
      <c r="W419" s="615"/>
      <c r="X419" s="615"/>
      <c r="Y419" s="615"/>
    </row>
    <row r="420" spans="1:25" ht="15">
      <c r="A420" s="615"/>
      <c r="B420" s="615"/>
      <c r="C420" s="615"/>
      <c r="D420" s="705"/>
      <c r="E420" s="705"/>
      <c r="F420" s="706"/>
      <c r="G420" s="615"/>
      <c r="H420" s="615"/>
      <c r="I420" s="615"/>
      <c r="J420" s="615"/>
      <c r="K420" s="615"/>
      <c r="L420" s="615"/>
      <c r="M420" s="615"/>
      <c r="N420" s="615"/>
      <c r="O420" s="615"/>
      <c r="P420" s="615"/>
      <c r="Q420" s="615"/>
      <c r="R420" s="615"/>
      <c r="S420" s="615"/>
      <c r="T420" s="615"/>
      <c r="U420" s="615"/>
      <c r="V420" s="615"/>
      <c r="W420" s="615"/>
      <c r="X420" s="615"/>
      <c r="Y420" s="615"/>
    </row>
    <row r="421" spans="1:25" ht="15">
      <c r="A421" s="615"/>
      <c r="B421" s="615"/>
      <c r="C421" s="615"/>
      <c r="D421" s="705"/>
      <c r="E421" s="705"/>
      <c r="F421" s="706"/>
      <c r="G421" s="615"/>
      <c r="H421" s="615"/>
      <c r="I421" s="615"/>
      <c r="J421" s="615"/>
      <c r="K421" s="615"/>
      <c r="L421" s="615"/>
      <c r="M421" s="615"/>
      <c r="N421" s="615"/>
      <c r="O421" s="615"/>
      <c r="P421" s="615"/>
      <c r="Q421" s="615"/>
      <c r="R421" s="615"/>
      <c r="S421" s="615"/>
      <c r="T421" s="615"/>
      <c r="U421" s="615"/>
      <c r="V421" s="615"/>
      <c r="W421" s="615"/>
      <c r="X421" s="615"/>
      <c r="Y421" s="615"/>
    </row>
    <row r="422" spans="1:25" ht="15">
      <c r="A422" s="615"/>
      <c r="B422" s="615"/>
      <c r="C422" s="615"/>
      <c r="D422" s="705"/>
      <c r="E422" s="705"/>
      <c r="F422" s="706"/>
      <c r="G422" s="615"/>
      <c r="H422" s="615"/>
      <c r="I422" s="615"/>
      <c r="J422" s="615"/>
      <c r="K422" s="615"/>
      <c r="L422" s="615"/>
      <c r="M422" s="615"/>
      <c r="N422" s="615"/>
      <c r="O422" s="615"/>
      <c r="P422" s="615"/>
      <c r="Q422" s="615"/>
      <c r="R422" s="615"/>
      <c r="S422" s="615"/>
      <c r="T422" s="615"/>
      <c r="U422" s="615"/>
      <c r="V422" s="615"/>
      <c r="W422" s="615"/>
      <c r="X422" s="615"/>
      <c r="Y422" s="615"/>
    </row>
    <row r="423" spans="1:25" ht="15">
      <c r="A423" s="615"/>
      <c r="B423" s="615"/>
      <c r="C423" s="615"/>
      <c r="D423" s="705"/>
      <c r="E423" s="705"/>
      <c r="F423" s="706"/>
      <c r="G423" s="615"/>
      <c r="H423" s="615"/>
      <c r="I423" s="615"/>
      <c r="J423" s="615"/>
      <c r="K423" s="615"/>
      <c r="L423" s="615"/>
      <c r="M423" s="615"/>
      <c r="N423" s="615"/>
      <c r="O423" s="615"/>
      <c r="P423" s="615"/>
      <c r="Q423" s="615"/>
      <c r="R423" s="615"/>
      <c r="S423" s="615"/>
      <c r="T423" s="615"/>
      <c r="U423" s="615"/>
      <c r="V423" s="615"/>
      <c r="W423" s="615"/>
      <c r="X423" s="615"/>
      <c r="Y423" s="615"/>
    </row>
    <row r="424" spans="1:25" ht="15">
      <c r="A424" s="615"/>
      <c r="B424" s="615"/>
      <c r="C424" s="615"/>
      <c r="D424" s="705"/>
      <c r="E424" s="705"/>
      <c r="F424" s="706"/>
      <c r="G424" s="615"/>
      <c r="H424" s="615"/>
      <c r="I424" s="615"/>
      <c r="J424" s="615"/>
      <c r="K424" s="615"/>
      <c r="L424" s="615"/>
      <c r="M424" s="615"/>
      <c r="N424" s="615"/>
      <c r="O424" s="615"/>
      <c r="P424" s="615"/>
      <c r="Q424" s="615"/>
      <c r="R424" s="615"/>
      <c r="S424" s="615"/>
      <c r="T424" s="615"/>
      <c r="U424" s="615"/>
      <c r="V424" s="615"/>
      <c r="W424" s="615"/>
      <c r="X424" s="615"/>
      <c r="Y424" s="615"/>
    </row>
    <row r="425" spans="1:25" ht="15">
      <c r="A425" s="615"/>
      <c r="B425" s="615"/>
      <c r="C425" s="615"/>
      <c r="D425" s="705"/>
      <c r="E425" s="705"/>
      <c r="F425" s="706"/>
      <c r="G425" s="615"/>
      <c r="H425" s="615"/>
      <c r="I425" s="615"/>
      <c r="J425" s="615"/>
      <c r="K425" s="615"/>
      <c r="L425" s="615"/>
      <c r="M425" s="615"/>
      <c r="N425" s="615"/>
      <c r="O425" s="615"/>
      <c r="P425" s="615"/>
      <c r="Q425" s="615"/>
      <c r="R425" s="615"/>
      <c r="S425" s="615"/>
      <c r="T425" s="615"/>
      <c r="U425" s="615"/>
      <c r="V425" s="615"/>
      <c r="W425" s="615"/>
      <c r="X425" s="615"/>
      <c r="Y425" s="615"/>
    </row>
    <row r="426" spans="1:25" ht="15">
      <c r="A426" s="615"/>
      <c r="B426" s="615"/>
      <c r="C426" s="615"/>
      <c r="D426" s="705"/>
      <c r="E426" s="705"/>
      <c r="F426" s="706"/>
      <c r="G426" s="615"/>
      <c r="H426" s="615"/>
      <c r="I426" s="615"/>
      <c r="J426" s="615"/>
      <c r="K426" s="615"/>
      <c r="L426" s="615"/>
      <c r="M426" s="615"/>
      <c r="N426" s="615"/>
      <c r="O426" s="615"/>
      <c r="P426" s="615"/>
      <c r="Q426" s="615"/>
      <c r="R426" s="615"/>
      <c r="S426" s="615"/>
      <c r="T426" s="615"/>
      <c r="U426" s="615"/>
      <c r="V426" s="615"/>
      <c r="W426" s="615"/>
      <c r="X426" s="615"/>
      <c r="Y426" s="615"/>
    </row>
    <row r="427" spans="1:25" ht="15">
      <c r="A427" s="615"/>
      <c r="B427" s="615"/>
      <c r="C427" s="615"/>
      <c r="D427" s="705"/>
      <c r="E427" s="705"/>
      <c r="F427" s="706"/>
      <c r="G427" s="615"/>
      <c r="H427" s="615"/>
      <c r="I427" s="615"/>
      <c r="J427" s="615"/>
      <c r="K427" s="615"/>
      <c r="L427" s="615"/>
      <c r="M427" s="615"/>
      <c r="N427" s="615"/>
      <c r="O427" s="615"/>
      <c r="P427" s="615"/>
      <c r="Q427" s="615"/>
      <c r="R427" s="615"/>
      <c r="S427" s="615"/>
      <c r="T427" s="615"/>
      <c r="U427" s="615"/>
      <c r="V427" s="615"/>
      <c r="W427" s="615"/>
      <c r="X427" s="615"/>
      <c r="Y427" s="615"/>
    </row>
    <row r="428" spans="1:25" ht="15">
      <c r="A428" s="615"/>
      <c r="B428" s="615"/>
      <c r="C428" s="615"/>
      <c r="D428" s="705"/>
      <c r="E428" s="705"/>
      <c r="F428" s="706"/>
      <c r="G428" s="615"/>
      <c r="H428" s="615"/>
      <c r="I428" s="615"/>
      <c r="J428" s="615"/>
      <c r="K428" s="615"/>
      <c r="L428" s="615"/>
      <c r="M428" s="615"/>
      <c r="N428" s="615"/>
      <c r="O428" s="615"/>
      <c r="P428" s="615"/>
      <c r="Q428" s="615"/>
      <c r="R428" s="615"/>
      <c r="S428" s="615"/>
      <c r="T428" s="615"/>
      <c r="U428" s="615"/>
      <c r="V428" s="615"/>
      <c r="W428" s="615"/>
      <c r="X428" s="615"/>
      <c r="Y428" s="615"/>
    </row>
    <row r="429" spans="1:25" ht="15">
      <c r="A429" s="615"/>
      <c r="B429" s="615"/>
      <c r="C429" s="615"/>
      <c r="D429" s="705"/>
      <c r="E429" s="705"/>
      <c r="F429" s="706"/>
      <c r="G429" s="615"/>
      <c r="H429" s="615"/>
      <c r="I429" s="615"/>
      <c r="J429" s="615"/>
      <c r="K429" s="615"/>
      <c r="L429" s="615"/>
      <c r="M429" s="615"/>
      <c r="N429" s="615"/>
      <c r="O429" s="615"/>
      <c r="P429" s="615"/>
      <c r="Q429" s="615"/>
      <c r="R429" s="615"/>
      <c r="S429" s="615"/>
      <c r="T429" s="615"/>
      <c r="U429" s="615"/>
      <c r="V429" s="615"/>
      <c r="W429" s="615"/>
      <c r="X429" s="615"/>
      <c r="Y429" s="615"/>
    </row>
    <row r="430" spans="1:25" ht="15">
      <c r="A430" s="615"/>
      <c r="B430" s="615"/>
      <c r="C430" s="615"/>
      <c r="D430" s="705"/>
      <c r="E430" s="705"/>
      <c r="F430" s="706"/>
      <c r="G430" s="615"/>
      <c r="H430" s="615"/>
      <c r="I430" s="615"/>
      <c r="J430" s="615"/>
      <c r="K430" s="615"/>
      <c r="L430" s="615"/>
      <c r="M430" s="615"/>
      <c r="N430" s="615"/>
      <c r="O430" s="615"/>
      <c r="P430" s="615"/>
      <c r="Q430" s="615"/>
      <c r="R430" s="615"/>
      <c r="S430" s="615"/>
      <c r="T430" s="615"/>
      <c r="U430" s="615"/>
      <c r="V430" s="615"/>
      <c r="W430" s="615"/>
      <c r="X430" s="615"/>
      <c r="Y430" s="615"/>
    </row>
    <row r="431" spans="1:25" ht="15">
      <c r="A431" s="615"/>
      <c r="B431" s="615"/>
      <c r="C431" s="615"/>
      <c r="D431" s="705"/>
      <c r="E431" s="705"/>
      <c r="F431" s="706"/>
      <c r="G431" s="615"/>
      <c r="H431" s="615"/>
      <c r="I431" s="615"/>
      <c r="J431" s="615"/>
      <c r="K431" s="615"/>
      <c r="L431" s="615"/>
      <c r="M431" s="615"/>
      <c r="N431" s="615"/>
      <c r="O431" s="615"/>
      <c r="P431" s="615"/>
      <c r="Q431" s="615"/>
      <c r="R431" s="615"/>
      <c r="S431" s="615"/>
      <c r="T431" s="615"/>
      <c r="U431" s="615"/>
      <c r="V431" s="615"/>
      <c r="W431" s="615"/>
      <c r="X431" s="615"/>
      <c r="Y431" s="615"/>
    </row>
    <row r="432" spans="1:25" ht="15">
      <c r="A432" s="615"/>
      <c r="B432" s="615"/>
      <c r="C432" s="615"/>
      <c r="D432" s="705"/>
      <c r="E432" s="705"/>
      <c r="F432" s="706"/>
      <c r="G432" s="615"/>
      <c r="H432" s="615"/>
      <c r="I432" s="615"/>
      <c r="J432" s="615"/>
      <c r="K432" s="615"/>
      <c r="L432" s="615"/>
      <c r="M432" s="615"/>
      <c r="N432" s="615"/>
      <c r="O432" s="615"/>
      <c r="P432" s="615"/>
      <c r="Q432" s="615"/>
      <c r="R432" s="615"/>
      <c r="S432" s="615"/>
      <c r="T432" s="615"/>
      <c r="U432" s="615"/>
      <c r="V432" s="615"/>
      <c r="W432" s="615"/>
      <c r="X432" s="615"/>
      <c r="Y432" s="615"/>
    </row>
    <row r="433" spans="1:25" ht="15">
      <c r="A433" s="615"/>
      <c r="B433" s="615"/>
      <c r="C433" s="615"/>
      <c r="D433" s="705"/>
      <c r="E433" s="705"/>
      <c r="F433" s="706"/>
      <c r="G433" s="615"/>
      <c r="H433" s="615"/>
      <c r="I433" s="615"/>
      <c r="J433" s="615"/>
      <c r="K433" s="615"/>
      <c r="L433" s="615"/>
      <c r="M433" s="615"/>
      <c r="N433" s="615"/>
      <c r="O433" s="615"/>
      <c r="P433" s="615"/>
      <c r="Q433" s="615"/>
      <c r="R433" s="615"/>
      <c r="S433" s="615"/>
      <c r="T433" s="615"/>
      <c r="U433" s="615"/>
      <c r="V433" s="615"/>
      <c r="W433" s="615"/>
      <c r="X433" s="615"/>
      <c r="Y433" s="615"/>
    </row>
    <row r="434" spans="1:25" ht="15">
      <c r="A434" s="615"/>
      <c r="B434" s="615"/>
      <c r="C434" s="615"/>
      <c r="D434" s="705"/>
      <c r="E434" s="705"/>
      <c r="F434" s="706"/>
      <c r="G434" s="615"/>
      <c r="H434" s="615"/>
      <c r="I434" s="615"/>
      <c r="J434" s="615"/>
      <c r="K434" s="615"/>
      <c r="L434" s="615"/>
      <c r="M434" s="615"/>
      <c r="N434" s="615"/>
      <c r="O434" s="615"/>
      <c r="P434" s="615"/>
      <c r="Q434" s="615"/>
      <c r="R434" s="615"/>
      <c r="S434" s="615"/>
      <c r="T434" s="615"/>
      <c r="U434" s="615"/>
      <c r="V434" s="615"/>
      <c r="W434" s="615"/>
      <c r="X434" s="615"/>
      <c r="Y434" s="615"/>
    </row>
    <row r="435" spans="1:25" ht="15">
      <c r="A435" s="615"/>
      <c r="B435" s="615"/>
      <c r="C435" s="615"/>
      <c r="D435" s="705"/>
      <c r="E435" s="705"/>
      <c r="F435" s="706"/>
      <c r="G435" s="615"/>
      <c r="H435" s="615"/>
      <c r="I435" s="615"/>
      <c r="J435" s="615"/>
      <c r="K435" s="615"/>
      <c r="L435" s="615"/>
      <c r="M435" s="615"/>
      <c r="N435" s="615"/>
      <c r="O435" s="615"/>
      <c r="P435" s="615"/>
      <c r="Q435" s="615"/>
      <c r="R435" s="615"/>
      <c r="S435" s="615"/>
      <c r="T435" s="615"/>
      <c r="U435" s="615"/>
      <c r="V435" s="615"/>
      <c r="W435" s="615"/>
      <c r="X435" s="615"/>
      <c r="Y435" s="615"/>
    </row>
    <row r="436" spans="1:25" ht="15">
      <c r="A436" s="615"/>
      <c r="B436" s="615"/>
      <c r="C436" s="615"/>
      <c r="D436" s="705"/>
      <c r="E436" s="705"/>
      <c r="F436" s="706"/>
      <c r="G436" s="615"/>
      <c r="H436" s="615"/>
      <c r="I436" s="615"/>
      <c r="J436" s="615"/>
      <c r="K436" s="615"/>
      <c r="L436" s="615"/>
      <c r="M436" s="615"/>
      <c r="N436" s="615"/>
      <c r="O436" s="615"/>
      <c r="P436" s="615"/>
      <c r="Q436" s="615"/>
      <c r="R436" s="615"/>
      <c r="S436" s="615"/>
      <c r="T436" s="615"/>
      <c r="U436" s="615"/>
      <c r="V436" s="615"/>
      <c r="W436" s="615"/>
      <c r="X436" s="615"/>
      <c r="Y436" s="615"/>
    </row>
    <row r="437" spans="1:25" ht="15">
      <c r="A437" s="615"/>
      <c r="B437" s="615"/>
      <c r="C437" s="615"/>
      <c r="D437" s="705"/>
      <c r="E437" s="705"/>
      <c r="F437" s="706"/>
      <c r="G437" s="615"/>
      <c r="H437" s="615"/>
      <c r="I437" s="615"/>
      <c r="J437" s="615"/>
      <c r="K437" s="615"/>
      <c r="L437" s="615"/>
      <c r="M437" s="615"/>
      <c r="N437" s="615"/>
      <c r="O437" s="615"/>
      <c r="P437" s="615"/>
      <c r="Q437" s="615"/>
      <c r="R437" s="615"/>
      <c r="S437" s="615"/>
      <c r="T437" s="615"/>
      <c r="U437" s="615"/>
      <c r="V437" s="615"/>
      <c r="W437" s="615"/>
      <c r="X437" s="615"/>
      <c r="Y437" s="615"/>
    </row>
    <row r="438" spans="1:25" ht="15">
      <c r="A438" s="615"/>
      <c r="B438" s="615"/>
      <c r="C438" s="615"/>
      <c r="D438" s="705"/>
      <c r="E438" s="705"/>
      <c r="F438" s="706"/>
      <c r="G438" s="615"/>
      <c r="H438" s="615"/>
      <c r="I438" s="615"/>
      <c r="J438" s="615"/>
      <c r="K438" s="615"/>
      <c r="L438" s="615"/>
      <c r="M438" s="615"/>
      <c r="N438" s="615"/>
      <c r="O438" s="615"/>
      <c r="P438" s="615"/>
      <c r="Q438" s="615"/>
      <c r="R438" s="615"/>
      <c r="S438" s="615"/>
      <c r="T438" s="615"/>
      <c r="U438" s="615"/>
      <c r="V438" s="615"/>
      <c r="W438" s="615"/>
      <c r="X438" s="615"/>
      <c r="Y438" s="615"/>
    </row>
    <row r="439" spans="1:25" ht="15">
      <c r="A439" s="615"/>
      <c r="B439" s="615"/>
      <c r="C439" s="615"/>
      <c r="D439" s="705"/>
      <c r="E439" s="705"/>
      <c r="F439" s="706"/>
      <c r="G439" s="615"/>
      <c r="H439" s="615"/>
      <c r="I439" s="615"/>
      <c r="J439" s="615"/>
      <c r="K439" s="615"/>
      <c r="L439" s="615"/>
      <c r="M439" s="615"/>
      <c r="N439" s="615"/>
      <c r="O439" s="615"/>
      <c r="P439" s="615"/>
      <c r="Q439" s="615"/>
      <c r="R439" s="615"/>
      <c r="S439" s="615"/>
      <c r="T439" s="615"/>
      <c r="U439" s="615"/>
      <c r="V439" s="615"/>
      <c r="W439" s="615"/>
      <c r="X439" s="615"/>
      <c r="Y439" s="615"/>
    </row>
    <row r="440" spans="1:25" ht="15">
      <c r="A440" s="615"/>
      <c r="B440" s="615"/>
      <c r="C440" s="615"/>
      <c r="D440" s="705"/>
      <c r="E440" s="705"/>
      <c r="F440" s="706"/>
      <c r="G440" s="615"/>
      <c r="H440" s="615"/>
      <c r="I440" s="615"/>
      <c r="J440" s="615"/>
      <c r="K440" s="615"/>
      <c r="L440" s="615"/>
      <c r="M440" s="615"/>
      <c r="N440" s="615"/>
      <c r="O440" s="615"/>
      <c r="P440" s="615"/>
      <c r="Q440" s="615"/>
      <c r="R440" s="615"/>
      <c r="S440" s="615"/>
      <c r="T440" s="615"/>
      <c r="U440" s="615"/>
      <c r="V440" s="615"/>
      <c r="W440" s="615"/>
      <c r="X440" s="615"/>
      <c r="Y440" s="615"/>
    </row>
    <row r="441" spans="1:25" ht="15">
      <c r="A441" s="615"/>
      <c r="B441" s="615"/>
      <c r="C441" s="615"/>
      <c r="D441" s="705"/>
      <c r="E441" s="705"/>
      <c r="F441" s="706"/>
      <c r="G441" s="615"/>
      <c r="H441" s="615"/>
      <c r="I441" s="615"/>
      <c r="J441" s="615"/>
      <c r="K441" s="615"/>
      <c r="L441" s="615"/>
      <c r="M441" s="615"/>
      <c r="N441" s="615"/>
      <c r="O441" s="615"/>
      <c r="P441" s="615"/>
      <c r="Q441" s="615"/>
      <c r="R441" s="615"/>
      <c r="S441" s="615"/>
      <c r="T441" s="615"/>
      <c r="U441" s="615"/>
      <c r="V441" s="615"/>
      <c r="W441" s="615"/>
      <c r="X441" s="615"/>
      <c r="Y441" s="615"/>
    </row>
    <row r="442" spans="1:25" ht="15">
      <c r="A442" s="615"/>
      <c r="B442" s="615"/>
      <c r="C442" s="615"/>
      <c r="D442" s="705"/>
      <c r="E442" s="705"/>
      <c r="F442" s="706"/>
      <c r="G442" s="615"/>
      <c r="H442" s="615"/>
      <c r="I442" s="615"/>
      <c r="J442" s="615"/>
      <c r="K442" s="615"/>
      <c r="L442" s="615"/>
      <c r="M442" s="615"/>
      <c r="N442" s="615"/>
      <c r="O442" s="615"/>
      <c r="P442" s="615"/>
      <c r="Q442" s="615"/>
      <c r="R442" s="615"/>
      <c r="S442" s="615"/>
      <c r="T442" s="615"/>
      <c r="U442" s="615"/>
      <c r="V442" s="615"/>
      <c r="W442" s="615"/>
      <c r="X442" s="615"/>
      <c r="Y442" s="615"/>
    </row>
    <row r="443" spans="1:25" ht="15">
      <c r="A443" s="615"/>
      <c r="B443" s="615"/>
      <c r="C443" s="615"/>
      <c r="D443" s="705"/>
      <c r="E443" s="705"/>
      <c r="F443" s="706"/>
      <c r="G443" s="615"/>
      <c r="H443" s="615"/>
      <c r="I443" s="615"/>
      <c r="J443" s="615"/>
      <c r="K443" s="615"/>
      <c r="L443" s="615"/>
      <c r="M443" s="615"/>
      <c r="N443" s="615"/>
      <c r="O443" s="615"/>
      <c r="P443" s="615"/>
      <c r="Q443" s="615"/>
      <c r="R443" s="615"/>
      <c r="S443" s="615"/>
      <c r="T443" s="615"/>
      <c r="U443" s="615"/>
      <c r="V443" s="615"/>
      <c r="W443" s="615"/>
      <c r="X443" s="615"/>
      <c r="Y443" s="615"/>
    </row>
    <row r="444" spans="1:25" ht="15">
      <c r="A444" s="615"/>
      <c r="B444" s="615"/>
      <c r="C444" s="615"/>
      <c r="D444" s="705"/>
      <c r="E444" s="705"/>
      <c r="F444" s="706"/>
      <c r="G444" s="615"/>
      <c r="H444" s="615"/>
      <c r="I444" s="615"/>
      <c r="J444" s="615"/>
      <c r="K444" s="615"/>
      <c r="L444" s="615"/>
      <c r="M444" s="615"/>
      <c r="N444" s="615"/>
      <c r="O444" s="615"/>
      <c r="P444" s="615"/>
      <c r="Q444" s="615"/>
      <c r="R444" s="615"/>
      <c r="S444" s="615"/>
      <c r="T444" s="615"/>
      <c r="U444" s="615"/>
      <c r="V444" s="615"/>
      <c r="W444" s="615"/>
      <c r="X444" s="615"/>
      <c r="Y444" s="615"/>
    </row>
    <row r="445" spans="1:25" ht="15">
      <c r="A445" s="615"/>
      <c r="B445" s="615"/>
      <c r="C445" s="615"/>
      <c r="D445" s="705"/>
      <c r="E445" s="705"/>
      <c r="F445" s="706"/>
      <c r="G445" s="615"/>
      <c r="H445" s="615"/>
      <c r="I445" s="615"/>
      <c r="J445" s="615"/>
      <c r="K445" s="615"/>
      <c r="L445" s="615"/>
      <c r="M445" s="615"/>
      <c r="N445" s="615"/>
      <c r="O445" s="615"/>
      <c r="P445" s="615"/>
      <c r="Q445" s="615"/>
      <c r="R445" s="615"/>
      <c r="S445" s="615"/>
      <c r="T445" s="615"/>
      <c r="U445" s="615"/>
      <c r="V445" s="615"/>
      <c r="W445" s="615"/>
      <c r="X445" s="615"/>
      <c r="Y445" s="615"/>
    </row>
    <row r="446" spans="1:25" ht="15">
      <c r="A446" s="615"/>
      <c r="B446" s="615"/>
      <c r="C446" s="615"/>
      <c r="D446" s="705"/>
      <c r="E446" s="705"/>
      <c r="F446" s="706"/>
      <c r="G446" s="615"/>
      <c r="H446" s="615"/>
      <c r="I446" s="615"/>
      <c r="J446" s="615"/>
      <c r="K446" s="615"/>
      <c r="L446" s="615"/>
      <c r="M446" s="615"/>
      <c r="N446" s="615"/>
      <c r="O446" s="615"/>
      <c r="P446" s="615"/>
      <c r="Q446" s="615"/>
      <c r="R446" s="615"/>
      <c r="S446" s="615"/>
      <c r="T446" s="615"/>
      <c r="U446" s="615"/>
      <c r="V446" s="615"/>
      <c r="W446" s="615"/>
      <c r="X446" s="615"/>
      <c r="Y446" s="615"/>
    </row>
    <row r="447" spans="1:25" ht="15">
      <c r="A447" s="615"/>
      <c r="B447" s="615"/>
      <c r="C447" s="615"/>
      <c r="D447" s="705"/>
      <c r="E447" s="705"/>
      <c r="F447" s="706"/>
      <c r="G447" s="615"/>
      <c r="H447" s="615"/>
      <c r="I447" s="615"/>
      <c r="J447" s="615"/>
      <c r="K447" s="615"/>
      <c r="L447" s="615"/>
      <c r="M447" s="615"/>
      <c r="N447" s="615"/>
      <c r="O447" s="615"/>
      <c r="P447" s="615"/>
      <c r="Q447" s="615"/>
      <c r="R447" s="615"/>
      <c r="S447" s="615"/>
      <c r="T447" s="615"/>
      <c r="U447" s="615"/>
      <c r="V447" s="615"/>
      <c r="W447" s="615"/>
      <c r="X447" s="615"/>
      <c r="Y447" s="615"/>
    </row>
    <row r="448" spans="1:25" ht="15">
      <c r="A448" s="615"/>
      <c r="B448" s="615"/>
      <c r="C448" s="615"/>
      <c r="D448" s="705"/>
      <c r="E448" s="705"/>
      <c r="F448" s="706"/>
      <c r="G448" s="615"/>
      <c r="H448" s="615"/>
      <c r="I448" s="615"/>
      <c r="J448" s="615"/>
      <c r="K448" s="615"/>
      <c r="L448" s="615"/>
      <c r="M448" s="615"/>
      <c r="N448" s="615"/>
      <c r="O448" s="615"/>
      <c r="P448" s="615"/>
      <c r="Q448" s="615"/>
      <c r="R448" s="615"/>
      <c r="S448" s="615"/>
      <c r="T448" s="615"/>
      <c r="U448" s="615"/>
      <c r="V448" s="615"/>
      <c r="W448" s="615"/>
      <c r="X448" s="615"/>
      <c r="Y448" s="615"/>
    </row>
    <row r="449" spans="1:25" ht="15">
      <c r="A449" s="615"/>
      <c r="B449" s="615"/>
      <c r="C449" s="615"/>
      <c r="D449" s="705"/>
      <c r="E449" s="705"/>
      <c r="F449" s="706"/>
      <c r="G449" s="615"/>
      <c r="H449" s="615"/>
      <c r="I449" s="615"/>
      <c r="J449" s="615"/>
      <c r="K449" s="615"/>
      <c r="L449" s="615"/>
      <c r="M449" s="615"/>
      <c r="N449" s="615"/>
      <c r="O449" s="615"/>
      <c r="P449" s="615"/>
      <c r="Q449" s="615"/>
      <c r="R449" s="615"/>
      <c r="S449" s="615"/>
      <c r="T449" s="615"/>
      <c r="U449" s="615"/>
      <c r="V449" s="615"/>
      <c r="W449" s="615"/>
      <c r="X449" s="615"/>
      <c r="Y449" s="615"/>
    </row>
    <row r="450" spans="1:25" ht="15">
      <c r="A450" s="615"/>
      <c r="B450" s="615"/>
      <c r="C450" s="615"/>
      <c r="D450" s="705"/>
      <c r="E450" s="705"/>
      <c r="F450" s="706"/>
      <c r="G450" s="615"/>
      <c r="H450" s="615"/>
      <c r="I450" s="615"/>
      <c r="J450" s="615"/>
      <c r="K450" s="615"/>
      <c r="L450" s="615"/>
      <c r="M450" s="615"/>
      <c r="N450" s="615"/>
      <c r="O450" s="615"/>
      <c r="P450" s="615"/>
      <c r="Q450" s="615"/>
      <c r="R450" s="615"/>
      <c r="S450" s="615"/>
      <c r="T450" s="615"/>
      <c r="U450" s="615"/>
      <c r="V450" s="615"/>
      <c r="W450" s="615"/>
      <c r="X450" s="615"/>
      <c r="Y450" s="615"/>
    </row>
    <row r="451" spans="1:25" ht="15">
      <c r="A451" s="615"/>
      <c r="B451" s="615"/>
      <c r="C451" s="615"/>
      <c r="D451" s="705"/>
      <c r="E451" s="705"/>
      <c r="F451" s="706"/>
      <c r="G451" s="615"/>
      <c r="H451" s="615"/>
      <c r="I451" s="615"/>
      <c r="J451" s="615"/>
      <c r="K451" s="615"/>
      <c r="L451" s="615"/>
      <c r="M451" s="615"/>
      <c r="N451" s="615"/>
      <c r="O451" s="615"/>
      <c r="P451" s="615"/>
      <c r="Q451" s="615"/>
      <c r="R451" s="615"/>
      <c r="S451" s="615"/>
      <c r="T451" s="615"/>
      <c r="U451" s="615"/>
      <c r="V451" s="615"/>
      <c r="W451" s="615"/>
      <c r="X451" s="615"/>
      <c r="Y451" s="615"/>
    </row>
    <row r="452" spans="1:25" ht="15">
      <c r="A452" s="615"/>
      <c r="B452" s="615"/>
      <c r="C452" s="615"/>
      <c r="D452" s="705"/>
      <c r="E452" s="705"/>
      <c r="F452" s="706"/>
      <c r="G452" s="615"/>
      <c r="H452" s="615"/>
      <c r="I452" s="615"/>
      <c r="J452" s="615"/>
      <c r="K452" s="615"/>
      <c r="L452" s="615"/>
      <c r="M452" s="615"/>
      <c r="N452" s="615"/>
      <c r="O452" s="615"/>
      <c r="P452" s="615"/>
      <c r="Q452" s="615"/>
      <c r="R452" s="615"/>
      <c r="S452" s="615"/>
      <c r="T452" s="615"/>
      <c r="U452" s="615"/>
      <c r="V452" s="615"/>
      <c r="W452" s="615"/>
      <c r="X452" s="615"/>
      <c r="Y452" s="615"/>
    </row>
    <row r="453" spans="1:25" ht="15">
      <c r="A453" s="615"/>
      <c r="B453" s="615"/>
      <c r="C453" s="615"/>
      <c r="D453" s="705"/>
      <c r="E453" s="705"/>
      <c r="F453" s="706"/>
      <c r="G453" s="615"/>
      <c r="H453" s="615"/>
      <c r="I453" s="615"/>
      <c r="J453" s="615"/>
      <c r="K453" s="615"/>
      <c r="L453" s="615"/>
      <c r="M453" s="615"/>
      <c r="N453" s="615"/>
      <c r="O453" s="615"/>
      <c r="P453" s="615"/>
      <c r="Q453" s="615"/>
      <c r="R453" s="615"/>
      <c r="S453" s="615"/>
      <c r="T453" s="615"/>
      <c r="U453" s="615"/>
      <c r="V453" s="615"/>
      <c r="W453" s="615"/>
      <c r="X453" s="615"/>
      <c r="Y453" s="615"/>
    </row>
    <row r="454" spans="1:25" ht="15">
      <c r="A454" s="615"/>
      <c r="B454" s="615"/>
      <c r="C454" s="615"/>
      <c r="D454" s="705"/>
      <c r="E454" s="705"/>
      <c r="F454" s="706"/>
      <c r="G454" s="615"/>
      <c r="H454" s="615"/>
      <c r="I454" s="615"/>
      <c r="J454" s="615"/>
      <c r="K454" s="615"/>
      <c r="L454" s="615"/>
      <c r="M454" s="615"/>
      <c r="N454" s="615"/>
      <c r="O454" s="615"/>
      <c r="P454" s="615"/>
      <c r="Q454" s="615"/>
      <c r="R454" s="615"/>
      <c r="S454" s="615"/>
      <c r="T454" s="615"/>
      <c r="U454" s="615"/>
      <c r="V454" s="615"/>
      <c r="W454" s="615"/>
      <c r="X454" s="615"/>
      <c r="Y454" s="615"/>
    </row>
    <row r="455" spans="1:25" ht="15">
      <c r="A455" s="615"/>
      <c r="B455" s="615"/>
      <c r="C455" s="615"/>
      <c r="D455" s="705"/>
      <c r="E455" s="705"/>
      <c r="F455" s="706"/>
      <c r="G455" s="615"/>
      <c r="H455" s="615"/>
      <c r="I455" s="615"/>
      <c r="J455" s="615"/>
      <c r="K455" s="615"/>
      <c r="L455" s="615"/>
      <c r="M455" s="615"/>
      <c r="N455" s="615"/>
      <c r="O455" s="615"/>
      <c r="P455" s="615"/>
      <c r="Q455" s="615"/>
      <c r="R455" s="615"/>
      <c r="S455" s="615"/>
      <c r="T455" s="615"/>
      <c r="U455" s="615"/>
      <c r="V455" s="615"/>
      <c r="W455" s="615"/>
      <c r="X455" s="615"/>
      <c r="Y455" s="615"/>
    </row>
    <row r="456" spans="1:25" ht="15">
      <c r="A456" s="615"/>
      <c r="B456" s="615"/>
      <c r="C456" s="615"/>
      <c r="D456" s="705"/>
      <c r="E456" s="705"/>
      <c r="F456" s="706"/>
      <c r="G456" s="615"/>
      <c r="H456" s="615"/>
      <c r="I456" s="615"/>
      <c r="J456" s="615"/>
      <c r="K456" s="615"/>
      <c r="L456" s="615"/>
      <c r="M456" s="615"/>
      <c r="N456" s="615"/>
      <c r="O456" s="615"/>
      <c r="P456" s="615"/>
      <c r="Q456" s="615"/>
      <c r="R456" s="615"/>
      <c r="S456" s="615"/>
      <c r="T456" s="615"/>
      <c r="U456" s="615"/>
      <c r="V456" s="615"/>
      <c r="W456" s="615"/>
      <c r="X456" s="615"/>
      <c r="Y456" s="615"/>
    </row>
    <row r="457" spans="1:25" ht="15">
      <c r="A457" s="615"/>
      <c r="B457" s="615"/>
      <c r="C457" s="615"/>
      <c r="D457" s="705"/>
      <c r="E457" s="705"/>
      <c r="F457" s="706"/>
      <c r="G457" s="615"/>
      <c r="H457" s="615"/>
      <c r="I457" s="615"/>
      <c r="J457" s="615"/>
      <c r="K457" s="615"/>
      <c r="L457" s="615"/>
      <c r="M457" s="615"/>
      <c r="N457" s="615"/>
      <c r="O457" s="615"/>
      <c r="P457" s="615"/>
      <c r="Q457" s="615"/>
      <c r="R457" s="615"/>
      <c r="S457" s="615"/>
      <c r="T457" s="615"/>
      <c r="U457" s="615"/>
      <c r="V457" s="615"/>
      <c r="W457" s="615"/>
      <c r="X457" s="615"/>
      <c r="Y457" s="615"/>
    </row>
    <row r="458" spans="1:25" ht="15">
      <c r="A458" s="615"/>
      <c r="B458" s="615"/>
      <c r="C458" s="615"/>
      <c r="D458" s="705"/>
      <c r="E458" s="705"/>
      <c r="F458" s="706"/>
      <c r="G458" s="615"/>
      <c r="H458" s="615"/>
      <c r="I458" s="615"/>
      <c r="J458" s="615"/>
      <c r="K458" s="615"/>
      <c r="L458" s="615"/>
      <c r="M458" s="615"/>
      <c r="N458" s="615"/>
      <c r="O458" s="615"/>
      <c r="P458" s="615"/>
      <c r="Q458" s="615"/>
      <c r="R458" s="615"/>
      <c r="S458" s="615"/>
      <c r="T458" s="615"/>
      <c r="U458" s="615"/>
      <c r="V458" s="615"/>
      <c r="W458" s="615"/>
      <c r="X458" s="615"/>
      <c r="Y458" s="615"/>
    </row>
    <row r="459" spans="1:25" ht="15">
      <c r="A459" s="615"/>
      <c r="B459" s="615"/>
      <c r="C459" s="615"/>
      <c r="D459" s="705"/>
      <c r="E459" s="705"/>
      <c r="F459" s="706"/>
      <c r="G459" s="615"/>
      <c r="H459" s="615"/>
      <c r="I459" s="615"/>
      <c r="J459" s="615"/>
      <c r="K459" s="615"/>
      <c r="L459" s="615"/>
      <c r="M459" s="615"/>
      <c r="N459" s="615"/>
      <c r="O459" s="615"/>
      <c r="P459" s="615"/>
      <c r="Q459" s="615"/>
      <c r="R459" s="615"/>
      <c r="S459" s="615"/>
      <c r="T459" s="615"/>
      <c r="U459" s="615"/>
      <c r="V459" s="615"/>
      <c r="W459" s="615"/>
      <c r="X459" s="615"/>
      <c r="Y459" s="615"/>
    </row>
    <row r="460" spans="1:25" ht="15">
      <c r="A460" s="615"/>
      <c r="B460" s="615"/>
      <c r="C460" s="615"/>
      <c r="D460" s="705"/>
      <c r="E460" s="705"/>
      <c r="F460" s="706"/>
      <c r="G460" s="615"/>
      <c r="H460" s="615"/>
      <c r="I460" s="615"/>
      <c r="J460" s="615"/>
      <c r="K460" s="615"/>
      <c r="L460" s="615"/>
      <c r="M460" s="615"/>
      <c r="N460" s="615"/>
      <c r="O460" s="615"/>
      <c r="P460" s="615"/>
      <c r="Q460" s="615"/>
      <c r="R460" s="615"/>
      <c r="S460" s="615"/>
      <c r="T460" s="615"/>
      <c r="U460" s="615"/>
      <c r="V460" s="615"/>
      <c r="W460" s="615"/>
      <c r="X460" s="615"/>
      <c r="Y460" s="615"/>
    </row>
    <row r="461" spans="1:25" ht="15">
      <c r="A461" s="615"/>
      <c r="B461" s="615"/>
      <c r="C461" s="615"/>
      <c r="D461" s="705"/>
      <c r="E461" s="705"/>
      <c r="F461" s="706"/>
      <c r="G461" s="615"/>
      <c r="H461" s="615"/>
      <c r="I461" s="615"/>
      <c r="J461" s="615"/>
      <c r="K461" s="615"/>
      <c r="L461" s="615"/>
      <c r="M461" s="615"/>
      <c r="N461" s="615"/>
      <c r="O461" s="615"/>
      <c r="P461" s="615"/>
      <c r="Q461" s="615"/>
      <c r="R461" s="615"/>
      <c r="S461" s="615"/>
      <c r="T461" s="615"/>
      <c r="U461" s="615"/>
      <c r="V461" s="615"/>
      <c r="W461" s="615"/>
      <c r="X461" s="615"/>
      <c r="Y461" s="615"/>
    </row>
    <row r="462" spans="1:25" ht="15">
      <c r="A462" s="615"/>
      <c r="B462" s="615"/>
      <c r="C462" s="615"/>
      <c r="D462" s="705"/>
      <c r="E462" s="705"/>
      <c r="F462" s="706"/>
      <c r="G462" s="615"/>
      <c r="H462" s="615"/>
      <c r="I462" s="615"/>
      <c r="J462" s="615"/>
      <c r="K462" s="615"/>
      <c r="L462" s="615"/>
      <c r="M462" s="615"/>
      <c r="N462" s="615"/>
      <c r="O462" s="615"/>
      <c r="P462" s="615"/>
      <c r="Q462" s="615"/>
      <c r="R462" s="615"/>
      <c r="S462" s="615"/>
      <c r="T462" s="615"/>
      <c r="U462" s="615"/>
      <c r="V462" s="615"/>
      <c r="W462" s="615"/>
      <c r="X462" s="615"/>
      <c r="Y462" s="615"/>
    </row>
    <row r="463" spans="1:25" ht="15">
      <c r="A463" s="615"/>
      <c r="B463" s="615"/>
      <c r="C463" s="615"/>
      <c r="D463" s="705"/>
      <c r="E463" s="705"/>
      <c r="F463" s="706"/>
      <c r="G463" s="615"/>
      <c r="H463" s="615"/>
      <c r="I463" s="615"/>
      <c r="J463" s="615"/>
      <c r="K463" s="615"/>
      <c r="L463" s="615"/>
      <c r="M463" s="615"/>
      <c r="N463" s="615"/>
      <c r="O463" s="615"/>
      <c r="P463" s="615"/>
      <c r="Q463" s="615"/>
      <c r="R463" s="615"/>
      <c r="S463" s="615"/>
      <c r="T463" s="615"/>
      <c r="U463" s="615"/>
      <c r="V463" s="615"/>
      <c r="W463" s="615"/>
      <c r="X463" s="615"/>
      <c r="Y463" s="615"/>
    </row>
    <row r="464" spans="1:25" ht="15">
      <c r="A464" s="615"/>
      <c r="B464" s="615"/>
      <c r="C464" s="615"/>
      <c r="D464" s="705"/>
      <c r="E464" s="705"/>
      <c r="F464" s="706"/>
      <c r="G464" s="615"/>
      <c r="H464" s="615"/>
      <c r="I464" s="615"/>
      <c r="J464" s="615"/>
      <c r="K464" s="615"/>
      <c r="L464" s="615"/>
      <c r="M464" s="615"/>
      <c r="N464" s="615"/>
      <c r="O464" s="615"/>
      <c r="P464" s="615"/>
      <c r="Q464" s="615"/>
      <c r="R464" s="615"/>
      <c r="S464" s="615"/>
      <c r="T464" s="615"/>
      <c r="U464" s="615"/>
      <c r="V464" s="615"/>
      <c r="W464" s="615"/>
      <c r="X464" s="615"/>
      <c r="Y464" s="615"/>
    </row>
    <row r="465" spans="1:25" ht="15">
      <c r="A465" s="615"/>
      <c r="B465" s="615"/>
      <c r="C465" s="615"/>
      <c r="D465" s="705"/>
      <c r="E465" s="705"/>
      <c r="F465" s="706"/>
      <c r="G465" s="615"/>
      <c r="H465" s="615"/>
      <c r="I465" s="615"/>
      <c r="J465" s="615"/>
      <c r="K465" s="615"/>
      <c r="L465" s="615"/>
      <c r="M465" s="615"/>
      <c r="N465" s="615"/>
      <c r="O465" s="615"/>
      <c r="P465" s="615"/>
      <c r="Q465" s="615"/>
      <c r="R465" s="615"/>
      <c r="S465" s="615"/>
      <c r="T465" s="615"/>
      <c r="U465" s="615"/>
      <c r="V465" s="615"/>
      <c r="W465" s="615"/>
      <c r="X465" s="615"/>
      <c r="Y465" s="615"/>
    </row>
    <row r="466" spans="1:25" ht="15">
      <c r="A466" s="615"/>
      <c r="B466" s="615"/>
      <c r="C466" s="615"/>
      <c r="D466" s="705"/>
      <c r="E466" s="705"/>
      <c r="F466" s="706"/>
      <c r="G466" s="615"/>
      <c r="H466" s="615"/>
      <c r="I466" s="615"/>
      <c r="J466" s="615"/>
      <c r="K466" s="615"/>
      <c r="L466" s="615"/>
      <c r="M466" s="615"/>
      <c r="N466" s="615"/>
      <c r="O466" s="615"/>
      <c r="P466" s="615"/>
      <c r="Q466" s="615"/>
      <c r="R466" s="615"/>
      <c r="S466" s="615"/>
      <c r="T466" s="615"/>
      <c r="U466" s="615"/>
      <c r="V466" s="615"/>
      <c r="W466" s="615"/>
      <c r="X466" s="615"/>
      <c r="Y466" s="615"/>
    </row>
    <row r="467" spans="1:25" ht="15">
      <c r="A467" s="615"/>
      <c r="B467" s="615"/>
      <c r="C467" s="615"/>
      <c r="D467" s="705"/>
      <c r="E467" s="705"/>
      <c r="F467" s="706"/>
      <c r="G467" s="615"/>
      <c r="H467" s="615"/>
      <c r="I467" s="615"/>
      <c r="J467" s="615"/>
      <c r="K467" s="615"/>
      <c r="L467" s="615"/>
      <c r="M467" s="615"/>
      <c r="N467" s="615"/>
      <c r="O467" s="615"/>
      <c r="P467" s="615"/>
      <c r="Q467" s="615"/>
      <c r="R467" s="615"/>
      <c r="S467" s="615"/>
      <c r="T467" s="615"/>
      <c r="U467" s="615"/>
      <c r="V467" s="615"/>
      <c r="W467" s="615"/>
      <c r="X467" s="615"/>
      <c r="Y467" s="615"/>
    </row>
    <row r="468" spans="1:25" ht="15">
      <c r="A468" s="615"/>
      <c r="B468" s="615"/>
      <c r="C468" s="615"/>
      <c r="D468" s="705"/>
      <c r="E468" s="705"/>
      <c r="F468" s="706"/>
      <c r="G468" s="615"/>
      <c r="H468" s="615"/>
      <c r="I468" s="615"/>
      <c r="J468" s="615"/>
      <c r="K468" s="615"/>
      <c r="L468" s="615"/>
      <c r="M468" s="615"/>
      <c r="N468" s="615"/>
      <c r="O468" s="615"/>
      <c r="P468" s="615"/>
      <c r="Q468" s="615"/>
      <c r="R468" s="615"/>
      <c r="S468" s="615"/>
      <c r="T468" s="615"/>
      <c r="U468" s="615"/>
      <c r="V468" s="615"/>
      <c r="W468" s="615"/>
      <c r="X468" s="615"/>
      <c r="Y468" s="615"/>
    </row>
    <row r="469" spans="1:25" ht="15">
      <c r="A469" s="615"/>
      <c r="B469" s="615"/>
      <c r="C469" s="615"/>
      <c r="D469" s="705"/>
      <c r="E469" s="705"/>
      <c r="F469" s="706"/>
      <c r="G469" s="615"/>
      <c r="H469" s="615"/>
      <c r="I469" s="615"/>
      <c r="J469" s="615"/>
      <c r="K469" s="615"/>
      <c r="L469" s="615"/>
      <c r="M469" s="615"/>
      <c r="N469" s="615"/>
      <c r="O469" s="615"/>
      <c r="P469" s="615"/>
      <c r="Q469" s="615"/>
      <c r="R469" s="615"/>
      <c r="S469" s="615"/>
      <c r="T469" s="615"/>
      <c r="U469" s="615"/>
      <c r="V469" s="615"/>
      <c r="W469" s="615"/>
      <c r="X469" s="615"/>
      <c r="Y469" s="615"/>
    </row>
    <row r="470" spans="1:25" ht="15">
      <c r="A470" s="615"/>
      <c r="B470" s="615"/>
      <c r="C470" s="615"/>
      <c r="D470" s="705"/>
      <c r="E470" s="705"/>
      <c r="F470" s="706"/>
      <c r="G470" s="615"/>
      <c r="H470" s="615"/>
      <c r="I470" s="615"/>
      <c r="J470" s="615"/>
      <c r="K470" s="615"/>
      <c r="L470" s="615"/>
      <c r="M470" s="615"/>
      <c r="N470" s="615"/>
      <c r="O470" s="615"/>
      <c r="P470" s="615"/>
      <c r="Q470" s="615"/>
      <c r="R470" s="615"/>
      <c r="S470" s="615"/>
      <c r="T470" s="615"/>
      <c r="U470" s="615"/>
      <c r="V470" s="615"/>
      <c r="W470" s="615"/>
      <c r="X470" s="615"/>
      <c r="Y470" s="615"/>
    </row>
    <row r="471" spans="1:25" ht="15">
      <c r="A471" s="615"/>
      <c r="B471" s="615"/>
      <c r="C471" s="615"/>
      <c r="D471" s="705"/>
      <c r="E471" s="705"/>
      <c r="F471" s="706"/>
      <c r="G471" s="615"/>
      <c r="H471" s="615"/>
      <c r="I471" s="615"/>
      <c r="J471" s="615"/>
      <c r="K471" s="615"/>
      <c r="L471" s="615"/>
      <c r="M471" s="615"/>
      <c r="N471" s="615"/>
      <c r="O471" s="615"/>
      <c r="P471" s="615"/>
      <c r="Q471" s="615"/>
      <c r="R471" s="615"/>
      <c r="S471" s="615"/>
      <c r="T471" s="615"/>
      <c r="U471" s="615"/>
      <c r="V471" s="615"/>
      <c r="W471" s="615"/>
      <c r="X471" s="615"/>
      <c r="Y471" s="615"/>
    </row>
    <row r="472" spans="1:25" ht="15">
      <c r="A472" s="615"/>
      <c r="B472" s="615"/>
      <c r="C472" s="615"/>
      <c r="D472" s="705"/>
      <c r="E472" s="705"/>
      <c r="F472" s="706"/>
      <c r="G472" s="615"/>
      <c r="H472" s="615"/>
      <c r="I472" s="615"/>
      <c r="J472" s="615"/>
      <c r="K472" s="615"/>
      <c r="L472" s="615"/>
      <c r="M472" s="615"/>
      <c r="N472" s="615"/>
      <c r="O472" s="615"/>
      <c r="P472" s="615"/>
      <c r="Q472" s="615"/>
      <c r="R472" s="615"/>
      <c r="S472" s="615"/>
      <c r="T472" s="615"/>
      <c r="U472" s="615"/>
      <c r="V472" s="615"/>
      <c r="W472" s="615"/>
      <c r="X472" s="615"/>
      <c r="Y472" s="615"/>
    </row>
    <row r="473" spans="1:25" ht="15">
      <c r="A473" s="615"/>
      <c r="B473" s="615"/>
      <c r="C473" s="615"/>
      <c r="D473" s="705"/>
      <c r="E473" s="705"/>
      <c r="F473" s="706"/>
      <c r="G473" s="615"/>
      <c r="H473" s="615"/>
      <c r="I473" s="615"/>
      <c r="J473" s="615"/>
      <c r="K473" s="615"/>
      <c r="L473" s="615"/>
      <c r="M473" s="615"/>
      <c r="N473" s="615"/>
      <c r="O473" s="615"/>
      <c r="P473" s="615"/>
      <c r="Q473" s="615"/>
      <c r="R473" s="615"/>
      <c r="S473" s="615"/>
      <c r="T473" s="615"/>
      <c r="U473" s="615"/>
      <c r="V473" s="615"/>
      <c r="W473" s="615"/>
      <c r="X473" s="615"/>
      <c r="Y473" s="615"/>
    </row>
    <row r="474" spans="1:25" ht="15">
      <c r="A474" s="615"/>
      <c r="B474" s="615"/>
      <c r="C474" s="615"/>
      <c r="D474" s="705"/>
      <c r="E474" s="705"/>
      <c r="F474" s="706"/>
      <c r="G474" s="615"/>
      <c r="H474" s="615"/>
      <c r="I474" s="615"/>
      <c r="J474" s="615"/>
      <c r="K474" s="615"/>
      <c r="L474" s="615"/>
      <c r="M474" s="615"/>
      <c r="N474" s="615"/>
      <c r="O474" s="615"/>
      <c r="P474" s="615"/>
      <c r="Q474" s="615"/>
      <c r="R474" s="615"/>
      <c r="S474" s="615"/>
      <c r="T474" s="615"/>
      <c r="U474" s="615"/>
      <c r="V474" s="615"/>
      <c r="W474" s="615"/>
      <c r="X474" s="615"/>
      <c r="Y474" s="615"/>
    </row>
    <row r="475" spans="1:25" ht="15">
      <c r="A475" s="615"/>
      <c r="B475" s="615"/>
      <c r="C475" s="615"/>
      <c r="D475" s="705"/>
      <c r="E475" s="705"/>
      <c r="F475" s="706"/>
      <c r="G475" s="615"/>
      <c r="H475" s="615"/>
      <c r="I475" s="615"/>
      <c r="J475" s="615"/>
      <c r="K475" s="615"/>
      <c r="L475" s="615"/>
      <c r="M475" s="615"/>
      <c r="N475" s="615"/>
      <c r="O475" s="615"/>
      <c r="P475" s="615"/>
      <c r="Q475" s="615"/>
      <c r="R475" s="615"/>
      <c r="S475" s="615"/>
      <c r="T475" s="615"/>
      <c r="U475" s="615"/>
      <c r="V475" s="615"/>
      <c r="W475" s="615"/>
      <c r="X475" s="615"/>
      <c r="Y475" s="615"/>
    </row>
    <row r="476" spans="1:25" ht="15">
      <c r="A476" s="615"/>
      <c r="B476" s="615"/>
      <c r="C476" s="615"/>
      <c r="D476" s="705"/>
      <c r="E476" s="705"/>
      <c r="F476" s="706"/>
      <c r="G476" s="615"/>
      <c r="H476" s="615"/>
      <c r="I476" s="615"/>
      <c r="J476" s="615"/>
      <c r="K476" s="615"/>
      <c r="L476" s="615"/>
      <c r="M476" s="615"/>
      <c r="N476" s="615"/>
      <c r="O476" s="615"/>
      <c r="P476" s="615"/>
      <c r="Q476" s="615"/>
      <c r="R476" s="615"/>
      <c r="S476" s="615"/>
      <c r="T476" s="615"/>
      <c r="U476" s="615"/>
      <c r="V476" s="615"/>
      <c r="W476" s="615"/>
      <c r="X476" s="615"/>
      <c r="Y476" s="615"/>
    </row>
    <row r="477" spans="1:25" ht="15">
      <c r="A477" s="615"/>
      <c r="B477" s="615"/>
      <c r="C477" s="615"/>
      <c r="D477" s="705"/>
      <c r="E477" s="705"/>
      <c r="F477" s="706"/>
      <c r="G477" s="615"/>
      <c r="H477" s="615"/>
      <c r="I477" s="615"/>
      <c r="J477" s="615"/>
      <c r="K477" s="615"/>
      <c r="L477" s="615"/>
      <c r="M477" s="615"/>
      <c r="N477" s="615"/>
      <c r="O477" s="615"/>
      <c r="P477" s="615"/>
      <c r="Q477" s="615"/>
      <c r="R477" s="615"/>
      <c r="S477" s="615"/>
      <c r="T477" s="615"/>
      <c r="U477" s="615"/>
      <c r="V477" s="615"/>
      <c r="W477" s="615"/>
      <c r="X477" s="615"/>
      <c r="Y477" s="615"/>
    </row>
    <row r="478" spans="1:25" ht="15">
      <c r="A478" s="615"/>
      <c r="B478" s="615"/>
      <c r="C478" s="615"/>
      <c r="D478" s="705"/>
      <c r="E478" s="705"/>
      <c r="F478" s="706"/>
      <c r="G478" s="615"/>
      <c r="H478" s="615"/>
      <c r="I478" s="615"/>
      <c r="J478" s="615"/>
      <c r="K478" s="615"/>
      <c r="L478" s="615"/>
      <c r="M478" s="615"/>
      <c r="N478" s="615"/>
      <c r="O478" s="615"/>
      <c r="P478" s="615"/>
      <c r="Q478" s="615"/>
      <c r="R478" s="615"/>
      <c r="S478" s="615"/>
      <c r="T478" s="615"/>
      <c r="U478" s="615"/>
      <c r="V478" s="615"/>
      <c r="W478" s="615"/>
      <c r="X478" s="615"/>
      <c r="Y478" s="615"/>
    </row>
    <row r="479" spans="1:25" ht="15">
      <c r="A479" s="615"/>
      <c r="B479" s="615"/>
      <c r="C479" s="615"/>
      <c r="D479" s="705"/>
      <c r="E479" s="705"/>
      <c r="F479" s="706"/>
      <c r="G479" s="615"/>
      <c r="H479" s="615"/>
      <c r="I479" s="615"/>
      <c r="J479" s="615"/>
      <c r="K479" s="615"/>
      <c r="L479" s="615"/>
      <c r="M479" s="615"/>
      <c r="N479" s="615"/>
      <c r="O479" s="615"/>
      <c r="P479" s="615"/>
      <c r="Q479" s="615"/>
      <c r="R479" s="615"/>
      <c r="S479" s="615"/>
      <c r="T479" s="615"/>
      <c r="U479" s="615"/>
      <c r="V479" s="615"/>
      <c r="W479" s="615"/>
      <c r="X479" s="615"/>
      <c r="Y479" s="615"/>
    </row>
    <row r="480" spans="1:25" ht="15">
      <c r="A480" s="615"/>
      <c r="B480" s="615"/>
      <c r="C480" s="615"/>
      <c r="D480" s="705"/>
      <c r="E480" s="705"/>
      <c r="F480" s="706"/>
      <c r="G480" s="615"/>
      <c r="H480" s="615"/>
      <c r="I480" s="615"/>
      <c r="J480" s="615"/>
      <c r="K480" s="615"/>
      <c r="L480" s="615"/>
      <c r="M480" s="615"/>
      <c r="N480" s="615"/>
      <c r="O480" s="615"/>
      <c r="P480" s="615"/>
      <c r="Q480" s="615"/>
      <c r="R480" s="615"/>
      <c r="S480" s="615"/>
      <c r="T480" s="615"/>
      <c r="U480" s="615"/>
      <c r="V480" s="615"/>
      <c r="W480" s="615"/>
      <c r="X480" s="615"/>
      <c r="Y480" s="615"/>
    </row>
    <row r="481" spans="1:25" ht="15">
      <c r="A481" s="615"/>
      <c r="B481" s="615"/>
      <c r="C481" s="615"/>
      <c r="D481" s="705"/>
      <c r="E481" s="705"/>
      <c r="F481" s="706"/>
      <c r="G481" s="615"/>
      <c r="H481" s="615"/>
      <c r="I481" s="615"/>
      <c r="J481" s="615"/>
      <c r="K481" s="615"/>
      <c r="L481" s="615"/>
      <c r="M481" s="615"/>
      <c r="N481" s="615"/>
      <c r="O481" s="615"/>
      <c r="P481" s="615"/>
      <c r="Q481" s="615"/>
      <c r="R481" s="615"/>
      <c r="S481" s="615"/>
      <c r="T481" s="615"/>
      <c r="U481" s="615"/>
      <c r="V481" s="615"/>
      <c r="W481" s="615"/>
      <c r="X481" s="615"/>
      <c r="Y481" s="615"/>
    </row>
    <row r="482" spans="1:25" ht="15">
      <c r="A482" s="615"/>
      <c r="B482" s="615"/>
      <c r="C482" s="615"/>
      <c r="D482" s="705"/>
      <c r="E482" s="705"/>
      <c r="F482" s="706"/>
      <c r="G482" s="615"/>
      <c r="H482" s="615"/>
      <c r="I482" s="615"/>
      <c r="J482" s="615"/>
      <c r="K482" s="615"/>
      <c r="L482" s="615"/>
      <c r="M482" s="615"/>
      <c r="N482" s="615"/>
      <c r="O482" s="615"/>
      <c r="P482" s="615"/>
      <c r="Q482" s="615"/>
      <c r="R482" s="615"/>
      <c r="S482" s="615"/>
      <c r="T482" s="615"/>
      <c r="U482" s="615"/>
      <c r="V482" s="615"/>
      <c r="W482" s="615"/>
      <c r="X482" s="615"/>
      <c r="Y482" s="615"/>
    </row>
    <row r="483" spans="1:25" ht="15">
      <c r="A483" s="615"/>
      <c r="B483" s="615"/>
      <c r="C483" s="615"/>
      <c r="D483" s="705"/>
      <c r="E483" s="705"/>
      <c r="F483" s="706"/>
      <c r="G483" s="615"/>
      <c r="H483" s="615"/>
      <c r="I483" s="615"/>
      <c r="J483" s="615"/>
      <c r="K483" s="615"/>
      <c r="L483" s="615"/>
      <c r="M483" s="615"/>
      <c r="N483" s="615"/>
      <c r="O483" s="615"/>
      <c r="P483" s="615"/>
      <c r="Q483" s="615"/>
      <c r="R483" s="615"/>
      <c r="S483" s="615"/>
      <c r="T483" s="615"/>
      <c r="U483" s="615"/>
      <c r="V483" s="615"/>
      <c r="W483" s="615"/>
      <c r="X483" s="615"/>
      <c r="Y483" s="615"/>
    </row>
    <row r="484" spans="1:25" ht="15">
      <c r="A484" s="615"/>
      <c r="B484" s="615"/>
      <c r="C484" s="615"/>
      <c r="D484" s="705"/>
      <c r="E484" s="705"/>
      <c r="F484" s="706"/>
      <c r="G484" s="615"/>
      <c r="H484" s="615"/>
      <c r="I484" s="615"/>
      <c r="J484" s="615"/>
      <c r="K484" s="615"/>
      <c r="L484" s="615"/>
      <c r="M484" s="615"/>
      <c r="N484" s="615"/>
      <c r="O484" s="615"/>
      <c r="P484" s="615"/>
      <c r="Q484" s="615"/>
      <c r="R484" s="615"/>
      <c r="S484" s="615"/>
      <c r="T484" s="615"/>
      <c r="U484" s="615"/>
      <c r="V484" s="615"/>
      <c r="W484" s="615"/>
      <c r="X484" s="615"/>
      <c r="Y484" s="615"/>
    </row>
    <row r="485" spans="1:25" ht="15">
      <c r="A485" s="615"/>
      <c r="B485" s="615"/>
      <c r="C485" s="615"/>
      <c r="D485" s="705"/>
      <c r="E485" s="705"/>
      <c r="F485" s="706"/>
      <c r="G485" s="615"/>
      <c r="H485" s="615"/>
      <c r="I485" s="615"/>
      <c r="J485" s="615"/>
      <c r="K485" s="615"/>
      <c r="L485" s="615"/>
      <c r="M485" s="615"/>
      <c r="N485" s="615"/>
      <c r="O485" s="615"/>
      <c r="P485" s="615"/>
      <c r="Q485" s="615"/>
      <c r="R485" s="615"/>
      <c r="S485" s="615"/>
      <c r="T485" s="615"/>
      <c r="U485" s="615"/>
      <c r="V485" s="615"/>
      <c r="W485" s="615"/>
      <c r="X485" s="615"/>
      <c r="Y485" s="615"/>
    </row>
    <row r="486" spans="1:25" ht="15">
      <c r="A486" s="615"/>
      <c r="B486" s="615"/>
      <c r="C486" s="615"/>
      <c r="D486" s="705"/>
      <c r="E486" s="705"/>
      <c r="F486" s="706"/>
      <c r="G486" s="615"/>
      <c r="H486" s="615"/>
      <c r="I486" s="615"/>
      <c r="J486" s="615"/>
      <c r="K486" s="615"/>
      <c r="L486" s="615"/>
      <c r="M486" s="615"/>
      <c r="N486" s="615"/>
      <c r="O486" s="615"/>
      <c r="P486" s="615"/>
      <c r="Q486" s="615"/>
      <c r="R486" s="615"/>
      <c r="S486" s="615"/>
      <c r="T486" s="615"/>
      <c r="U486" s="615"/>
      <c r="V486" s="615"/>
      <c r="W486" s="615"/>
      <c r="X486" s="615"/>
      <c r="Y486" s="615"/>
    </row>
    <row r="487" spans="1:25" ht="15">
      <c r="A487" s="615"/>
      <c r="B487" s="615"/>
      <c r="C487" s="615"/>
      <c r="D487" s="705"/>
      <c r="E487" s="705"/>
      <c r="F487" s="706"/>
      <c r="G487" s="615"/>
      <c r="H487" s="615"/>
      <c r="I487" s="615"/>
      <c r="J487" s="615"/>
      <c r="K487" s="615"/>
      <c r="L487" s="615"/>
      <c r="M487" s="615"/>
      <c r="N487" s="615"/>
      <c r="O487" s="615"/>
      <c r="P487" s="615"/>
      <c r="Q487" s="615"/>
      <c r="R487" s="615"/>
      <c r="S487" s="615"/>
      <c r="T487" s="615"/>
      <c r="U487" s="615"/>
      <c r="V487" s="615"/>
      <c r="W487" s="615"/>
      <c r="X487" s="615"/>
      <c r="Y487" s="615"/>
    </row>
    <row r="488" spans="1:25" ht="15">
      <c r="A488" s="615"/>
      <c r="B488" s="615"/>
      <c r="C488" s="615"/>
      <c r="D488" s="705"/>
      <c r="E488" s="705"/>
      <c r="F488" s="706"/>
      <c r="G488" s="615"/>
      <c r="H488" s="615"/>
      <c r="I488" s="615"/>
      <c r="J488" s="615"/>
      <c r="K488" s="615"/>
      <c r="L488" s="615"/>
      <c r="M488" s="615"/>
      <c r="N488" s="615"/>
      <c r="O488" s="615"/>
      <c r="P488" s="615"/>
      <c r="Q488" s="615"/>
      <c r="R488" s="615"/>
      <c r="S488" s="615"/>
      <c r="T488" s="615"/>
      <c r="U488" s="615"/>
      <c r="V488" s="615"/>
      <c r="W488" s="615"/>
      <c r="X488" s="615"/>
      <c r="Y488" s="615"/>
    </row>
    <row r="489" spans="1:25" ht="15">
      <c r="A489" s="615"/>
      <c r="B489" s="615"/>
      <c r="C489" s="615"/>
      <c r="D489" s="705"/>
      <c r="E489" s="705"/>
      <c r="F489" s="706"/>
      <c r="G489" s="615"/>
      <c r="H489" s="615"/>
      <c r="I489" s="615"/>
      <c r="J489" s="615"/>
      <c r="K489" s="615"/>
      <c r="L489" s="615"/>
      <c r="M489" s="615"/>
      <c r="N489" s="615"/>
      <c r="O489" s="615"/>
      <c r="P489" s="615"/>
      <c r="Q489" s="615"/>
      <c r="R489" s="615"/>
      <c r="S489" s="615"/>
      <c r="T489" s="615"/>
      <c r="U489" s="615"/>
      <c r="V489" s="615"/>
      <c r="W489" s="615"/>
      <c r="X489" s="615"/>
      <c r="Y489" s="615"/>
    </row>
    <row r="490" spans="1:25" ht="15">
      <c r="A490" s="615"/>
      <c r="B490" s="615"/>
      <c r="C490" s="615"/>
      <c r="D490" s="705"/>
      <c r="E490" s="705"/>
      <c r="F490" s="706"/>
      <c r="G490" s="615"/>
      <c r="H490" s="615"/>
      <c r="I490" s="615"/>
      <c r="J490" s="615"/>
      <c r="K490" s="615"/>
      <c r="L490" s="615"/>
      <c r="M490" s="615"/>
      <c r="N490" s="615"/>
      <c r="O490" s="615"/>
      <c r="P490" s="615"/>
      <c r="Q490" s="615"/>
      <c r="R490" s="615"/>
      <c r="S490" s="615"/>
      <c r="T490" s="615"/>
      <c r="U490" s="615"/>
      <c r="V490" s="615"/>
      <c r="W490" s="615"/>
      <c r="X490" s="615"/>
      <c r="Y490" s="615"/>
    </row>
    <row r="491" spans="1:25" ht="15">
      <c r="A491" s="615"/>
      <c r="B491" s="615"/>
      <c r="C491" s="615"/>
      <c r="D491" s="705"/>
      <c r="E491" s="705"/>
      <c r="F491" s="706"/>
      <c r="G491" s="615"/>
      <c r="H491" s="615"/>
      <c r="I491" s="615"/>
      <c r="J491" s="615"/>
      <c r="K491" s="615"/>
      <c r="L491" s="615"/>
      <c r="M491" s="615"/>
      <c r="N491" s="615"/>
      <c r="O491" s="615"/>
      <c r="P491" s="615"/>
      <c r="Q491" s="615"/>
      <c r="R491" s="615"/>
      <c r="S491" s="615"/>
      <c r="T491" s="615"/>
      <c r="U491" s="615"/>
      <c r="V491" s="615"/>
      <c r="W491" s="615"/>
      <c r="X491" s="615"/>
      <c r="Y491" s="615"/>
    </row>
    <row r="492" spans="1:25" ht="15">
      <c r="A492" s="615"/>
      <c r="B492" s="615"/>
      <c r="C492" s="615"/>
      <c r="D492" s="705"/>
      <c r="E492" s="705"/>
      <c r="F492" s="706"/>
      <c r="G492" s="615"/>
      <c r="H492" s="615"/>
      <c r="I492" s="615"/>
      <c r="J492" s="615"/>
      <c r="K492" s="615"/>
      <c r="L492" s="615"/>
      <c r="M492" s="615"/>
      <c r="N492" s="615"/>
      <c r="O492" s="615"/>
      <c r="P492" s="615"/>
      <c r="Q492" s="615"/>
      <c r="R492" s="615"/>
      <c r="S492" s="615"/>
      <c r="T492" s="615"/>
      <c r="U492" s="615"/>
      <c r="V492" s="615"/>
      <c r="W492" s="615"/>
      <c r="X492" s="615"/>
      <c r="Y492" s="615"/>
    </row>
    <row r="493" spans="1:25" ht="15">
      <c r="A493" s="615"/>
      <c r="B493" s="615"/>
      <c r="C493" s="615"/>
      <c r="D493" s="705"/>
      <c r="E493" s="705"/>
      <c r="F493" s="706"/>
      <c r="G493" s="615"/>
      <c r="H493" s="615"/>
      <c r="I493" s="615"/>
      <c r="J493" s="615"/>
      <c r="K493" s="615"/>
      <c r="L493" s="615"/>
      <c r="M493" s="615"/>
      <c r="N493" s="615"/>
      <c r="O493" s="615"/>
      <c r="P493" s="615"/>
      <c r="Q493" s="615"/>
      <c r="R493" s="615"/>
      <c r="S493" s="615"/>
      <c r="T493" s="615"/>
      <c r="U493" s="615"/>
      <c r="V493" s="615"/>
      <c r="W493" s="615"/>
      <c r="X493" s="615"/>
      <c r="Y493" s="615"/>
    </row>
    <row r="494" spans="1:25" ht="15">
      <c r="A494" s="615"/>
      <c r="B494" s="615"/>
      <c r="C494" s="615"/>
      <c r="D494" s="705"/>
      <c r="E494" s="705"/>
      <c r="F494" s="706"/>
      <c r="G494" s="615"/>
      <c r="H494" s="615"/>
      <c r="I494" s="615"/>
      <c r="J494" s="615"/>
      <c r="K494" s="615"/>
      <c r="L494" s="615"/>
      <c r="M494" s="615"/>
      <c r="N494" s="615"/>
      <c r="O494" s="615"/>
      <c r="P494" s="615"/>
      <c r="Q494" s="615"/>
      <c r="R494" s="615"/>
      <c r="S494" s="615"/>
      <c r="T494" s="615"/>
      <c r="U494" s="615"/>
      <c r="V494" s="615"/>
      <c r="W494" s="615"/>
      <c r="X494" s="615"/>
      <c r="Y494" s="615"/>
    </row>
    <row r="495" spans="1:25" ht="15">
      <c r="A495" s="615"/>
      <c r="B495" s="615"/>
      <c r="C495" s="615"/>
      <c r="D495" s="705"/>
      <c r="E495" s="705"/>
      <c r="F495" s="706"/>
      <c r="G495" s="615"/>
      <c r="H495" s="615"/>
      <c r="I495" s="615"/>
      <c r="J495" s="615"/>
      <c r="K495" s="615"/>
      <c r="L495" s="615"/>
      <c r="M495" s="615"/>
      <c r="N495" s="615"/>
      <c r="O495" s="615"/>
      <c r="P495" s="615"/>
      <c r="Q495" s="615"/>
      <c r="R495" s="615"/>
      <c r="S495" s="615"/>
      <c r="T495" s="615"/>
      <c r="U495" s="615"/>
      <c r="V495" s="615"/>
      <c r="W495" s="615"/>
      <c r="X495" s="615"/>
      <c r="Y495" s="615"/>
    </row>
    <row r="496" spans="1:25" ht="15">
      <c r="A496" s="615"/>
      <c r="B496" s="615"/>
      <c r="C496" s="615"/>
      <c r="D496" s="705"/>
      <c r="E496" s="705"/>
      <c r="F496" s="706"/>
      <c r="G496" s="615"/>
      <c r="H496" s="615"/>
      <c r="I496" s="615"/>
      <c r="J496" s="615"/>
      <c r="K496" s="615"/>
      <c r="L496" s="615"/>
      <c r="M496" s="615"/>
      <c r="N496" s="615"/>
      <c r="O496" s="615"/>
      <c r="P496" s="615"/>
      <c r="Q496" s="615"/>
      <c r="R496" s="615"/>
      <c r="S496" s="615"/>
      <c r="T496" s="615"/>
      <c r="U496" s="615"/>
      <c r="V496" s="615"/>
      <c r="W496" s="615"/>
      <c r="X496" s="615"/>
      <c r="Y496" s="615"/>
    </row>
    <row r="497" spans="1:25" ht="15">
      <c r="A497" s="615"/>
      <c r="B497" s="615"/>
      <c r="C497" s="615"/>
      <c r="D497" s="705"/>
      <c r="E497" s="705"/>
      <c r="F497" s="706"/>
      <c r="G497" s="615"/>
      <c r="H497" s="615"/>
      <c r="I497" s="615"/>
      <c r="J497" s="615"/>
      <c r="K497" s="615"/>
      <c r="L497" s="615"/>
      <c r="M497" s="615"/>
      <c r="N497" s="615"/>
      <c r="O497" s="615"/>
      <c r="P497" s="615"/>
      <c r="Q497" s="615"/>
      <c r="R497" s="615"/>
      <c r="S497" s="615"/>
      <c r="T497" s="615"/>
      <c r="U497" s="615"/>
      <c r="V497" s="615"/>
      <c r="W497" s="615"/>
      <c r="X497" s="615"/>
      <c r="Y497" s="615"/>
    </row>
    <row r="498" spans="1:25" ht="15">
      <c r="A498" s="615"/>
      <c r="B498" s="615"/>
      <c r="C498" s="615"/>
      <c r="D498" s="705"/>
      <c r="E498" s="705"/>
      <c r="F498" s="706"/>
      <c r="G498" s="615"/>
      <c r="H498" s="615"/>
      <c r="I498" s="615"/>
      <c r="J498" s="615"/>
      <c r="K498" s="615"/>
      <c r="L498" s="615"/>
      <c r="M498" s="615"/>
      <c r="N498" s="615"/>
      <c r="O498" s="615"/>
      <c r="P498" s="615"/>
      <c r="Q498" s="615"/>
      <c r="R498" s="615"/>
      <c r="S498" s="615"/>
      <c r="T498" s="615"/>
      <c r="U498" s="615"/>
      <c r="V498" s="615"/>
      <c r="W498" s="615"/>
      <c r="X498" s="615"/>
      <c r="Y498" s="615"/>
    </row>
    <row r="499" spans="1:25" ht="15">
      <c r="A499" s="615"/>
      <c r="B499" s="615"/>
      <c r="C499" s="615"/>
      <c r="D499" s="705"/>
      <c r="E499" s="705"/>
      <c r="F499" s="706"/>
      <c r="G499" s="615"/>
      <c r="H499" s="615"/>
      <c r="I499" s="615"/>
      <c r="J499" s="615"/>
      <c r="K499" s="615"/>
      <c r="L499" s="615"/>
      <c r="M499" s="615"/>
      <c r="N499" s="615"/>
      <c r="O499" s="615"/>
      <c r="P499" s="615"/>
      <c r="Q499" s="615"/>
      <c r="R499" s="615"/>
      <c r="S499" s="615"/>
      <c r="T499" s="615"/>
      <c r="U499" s="615"/>
      <c r="V499" s="615"/>
      <c r="W499" s="615"/>
      <c r="X499" s="615"/>
      <c r="Y499" s="615"/>
    </row>
    <row r="500" spans="1:25" ht="15">
      <c r="A500" s="615"/>
      <c r="B500" s="615"/>
      <c r="C500" s="615"/>
      <c r="D500" s="705"/>
      <c r="E500" s="705"/>
      <c r="F500" s="706"/>
      <c r="G500" s="615"/>
      <c r="H500" s="615"/>
      <c r="I500" s="615"/>
      <c r="J500" s="615"/>
      <c r="K500" s="615"/>
      <c r="L500" s="615"/>
      <c r="M500" s="615"/>
      <c r="N500" s="615"/>
      <c r="O500" s="615"/>
      <c r="P500" s="615"/>
      <c r="Q500" s="615"/>
      <c r="R500" s="615"/>
      <c r="S500" s="615"/>
      <c r="T500" s="615"/>
      <c r="U500" s="615"/>
      <c r="V500" s="615"/>
      <c r="W500" s="615"/>
      <c r="X500" s="615"/>
      <c r="Y500" s="615"/>
    </row>
    <row r="501" spans="1:25" ht="15">
      <c r="A501" s="615"/>
      <c r="B501" s="615"/>
      <c r="C501" s="615"/>
      <c r="D501" s="705"/>
      <c r="E501" s="705"/>
      <c r="F501" s="706"/>
      <c r="G501" s="615"/>
      <c r="H501" s="615"/>
      <c r="I501" s="615"/>
      <c r="J501" s="615"/>
      <c r="K501" s="615"/>
      <c r="L501" s="615"/>
      <c r="M501" s="615"/>
      <c r="N501" s="615"/>
      <c r="O501" s="615"/>
      <c r="P501" s="615"/>
      <c r="Q501" s="615"/>
      <c r="R501" s="615"/>
      <c r="S501" s="615"/>
      <c r="T501" s="615"/>
      <c r="U501" s="615"/>
      <c r="V501" s="615"/>
      <c r="W501" s="615"/>
      <c r="X501" s="615"/>
      <c r="Y501" s="615"/>
    </row>
    <row r="502" spans="1:25" ht="15">
      <c r="A502" s="615"/>
      <c r="B502" s="615"/>
      <c r="C502" s="615"/>
      <c r="D502" s="705"/>
      <c r="E502" s="705"/>
      <c r="F502" s="706"/>
      <c r="G502" s="615"/>
      <c r="H502" s="615"/>
      <c r="I502" s="615"/>
      <c r="J502" s="615"/>
      <c r="K502" s="615"/>
      <c r="L502" s="615"/>
      <c r="M502" s="615"/>
      <c r="N502" s="615"/>
      <c r="O502" s="615"/>
      <c r="P502" s="615"/>
      <c r="Q502" s="615"/>
      <c r="R502" s="615"/>
      <c r="S502" s="615"/>
      <c r="T502" s="615"/>
      <c r="U502" s="615"/>
      <c r="V502" s="615"/>
      <c r="W502" s="615"/>
      <c r="X502" s="615"/>
      <c r="Y502" s="615"/>
    </row>
    <row r="503" spans="1:25" ht="15">
      <c r="A503" s="615"/>
      <c r="B503" s="615"/>
      <c r="C503" s="615"/>
      <c r="D503" s="705"/>
      <c r="E503" s="705"/>
      <c r="F503" s="706"/>
      <c r="G503" s="615"/>
      <c r="H503" s="615"/>
      <c r="I503" s="615"/>
      <c r="J503" s="615"/>
      <c r="K503" s="615"/>
      <c r="L503" s="615"/>
      <c r="M503" s="615"/>
      <c r="N503" s="615"/>
      <c r="O503" s="615"/>
      <c r="P503" s="615"/>
      <c r="Q503" s="615"/>
      <c r="R503" s="615"/>
      <c r="S503" s="615"/>
      <c r="T503" s="615"/>
      <c r="U503" s="615"/>
      <c r="V503" s="615"/>
      <c r="W503" s="615"/>
      <c r="X503" s="615"/>
      <c r="Y503" s="615"/>
    </row>
    <row r="504" spans="1:25" ht="15">
      <c r="A504" s="615"/>
      <c r="B504" s="615"/>
      <c r="C504" s="615"/>
      <c r="D504" s="705"/>
      <c r="E504" s="705"/>
      <c r="F504" s="706"/>
      <c r="G504" s="615"/>
      <c r="H504" s="615"/>
      <c r="I504" s="615"/>
      <c r="J504" s="615"/>
      <c r="K504" s="615"/>
      <c r="L504" s="615"/>
      <c r="M504" s="615"/>
      <c r="N504" s="615"/>
      <c r="O504" s="615"/>
      <c r="P504" s="615"/>
      <c r="Q504" s="615"/>
      <c r="R504" s="615"/>
      <c r="S504" s="615"/>
      <c r="T504" s="615"/>
      <c r="U504" s="615"/>
      <c r="V504" s="615"/>
      <c r="W504" s="615"/>
      <c r="X504" s="615"/>
      <c r="Y504" s="615"/>
    </row>
    <row r="505" spans="1:25" ht="15">
      <c r="A505" s="615"/>
      <c r="B505" s="615"/>
      <c r="C505" s="615"/>
      <c r="D505" s="705"/>
      <c r="E505" s="705"/>
      <c r="F505" s="706"/>
      <c r="G505" s="615"/>
      <c r="H505" s="615"/>
      <c r="I505" s="615"/>
      <c r="J505" s="615"/>
      <c r="K505" s="615"/>
      <c r="L505" s="615"/>
      <c r="M505" s="615"/>
      <c r="N505" s="615"/>
      <c r="O505" s="615"/>
      <c r="P505" s="615"/>
      <c r="Q505" s="615"/>
      <c r="R505" s="615"/>
      <c r="S505" s="615"/>
      <c r="T505" s="615"/>
      <c r="U505" s="615"/>
      <c r="V505" s="615"/>
      <c r="W505" s="615"/>
      <c r="X505" s="615"/>
      <c r="Y505" s="615"/>
    </row>
    <row r="506" spans="1:25" ht="15">
      <c r="A506" s="615"/>
      <c r="B506" s="615"/>
      <c r="C506" s="615"/>
      <c r="D506" s="705"/>
      <c r="E506" s="705"/>
      <c r="F506" s="706"/>
      <c r="G506" s="615"/>
      <c r="H506" s="615"/>
      <c r="I506" s="615"/>
      <c r="J506" s="615"/>
      <c r="K506" s="615"/>
      <c r="L506" s="615"/>
      <c r="M506" s="615"/>
      <c r="N506" s="615"/>
      <c r="O506" s="615"/>
      <c r="P506" s="615"/>
      <c r="Q506" s="615"/>
      <c r="R506" s="615"/>
      <c r="S506" s="615"/>
      <c r="T506" s="615"/>
      <c r="U506" s="615"/>
      <c r="V506" s="615"/>
      <c r="W506" s="615"/>
      <c r="X506" s="615"/>
      <c r="Y506" s="615"/>
    </row>
    <row r="507" spans="1:25" ht="15">
      <c r="A507" s="615"/>
      <c r="B507" s="615"/>
      <c r="C507" s="615"/>
      <c r="D507" s="705"/>
      <c r="E507" s="705"/>
      <c r="F507" s="706"/>
      <c r="G507" s="615"/>
      <c r="H507" s="615"/>
      <c r="I507" s="615"/>
      <c r="J507" s="615"/>
      <c r="K507" s="615"/>
      <c r="L507" s="615"/>
      <c r="M507" s="615"/>
      <c r="N507" s="615"/>
      <c r="O507" s="615"/>
      <c r="P507" s="615"/>
      <c r="Q507" s="615"/>
      <c r="R507" s="615"/>
      <c r="S507" s="615"/>
      <c r="T507" s="615"/>
      <c r="U507" s="615"/>
      <c r="V507" s="615"/>
      <c r="W507" s="615"/>
      <c r="X507" s="615"/>
      <c r="Y507" s="615"/>
    </row>
    <row r="508" spans="1:25" ht="15">
      <c r="A508" s="615"/>
      <c r="B508" s="615"/>
      <c r="C508" s="615"/>
      <c r="D508" s="705"/>
      <c r="E508" s="705"/>
      <c r="F508" s="706"/>
      <c r="G508" s="615"/>
      <c r="H508" s="615"/>
      <c r="I508" s="615"/>
      <c r="J508" s="615"/>
      <c r="K508" s="615"/>
      <c r="L508" s="615"/>
      <c r="M508" s="615"/>
      <c r="N508" s="615"/>
      <c r="O508" s="615"/>
      <c r="P508" s="615"/>
      <c r="Q508" s="615"/>
      <c r="R508" s="615"/>
      <c r="S508" s="615"/>
      <c r="T508" s="615"/>
      <c r="U508" s="615"/>
      <c r="V508" s="615"/>
      <c r="W508" s="615"/>
      <c r="X508" s="615"/>
      <c r="Y508" s="615"/>
    </row>
    <row r="509" spans="1:25" ht="15">
      <c r="A509" s="615"/>
      <c r="B509" s="615"/>
      <c r="C509" s="615"/>
      <c r="D509" s="705"/>
      <c r="E509" s="705"/>
      <c r="F509" s="706"/>
      <c r="G509" s="615"/>
      <c r="H509" s="615"/>
      <c r="I509" s="615"/>
      <c r="J509" s="615"/>
      <c r="K509" s="615"/>
      <c r="L509" s="615"/>
      <c r="M509" s="615"/>
      <c r="N509" s="615"/>
      <c r="O509" s="615"/>
      <c r="P509" s="615"/>
      <c r="Q509" s="615"/>
      <c r="R509" s="615"/>
      <c r="S509" s="615"/>
      <c r="T509" s="615"/>
      <c r="U509" s="615"/>
      <c r="V509" s="615"/>
      <c r="W509" s="615"/>
      <c r="X509" s="615"/>
      <c r="Y509" s="615"/>
    </row>
    <row r="510" spans="1:25" ht="15">
      <c r="A510" s="615"/>
      <c r="B510" s="615"/>
      <c r="C510" s="615"/>
      <c r="D510" s="705"/>
      <c r="E510" s="705"/>
      <c r="F510" s="706"/>
      <c r="G510" s="615"/>
      <c r="H510" s="615"/>
      <c r="I510" s="615"/>
      <c r="J510" s="615"/>
      <c r="K510" s="615"/>
      <c r="L510" s="615"/>
      <c r="M510" s="615"/>
      <c r="N510" s="615"/>
      <c r="O510" s="615"/>
      <c r="P510" s="615"/>
      <c r="Q510" s="615"/>
      <c r="R510" s="615"/>
      <c r="S510" s="615"/>
      <c r="T510" s="615"/>
      <c r="U510" s="615"/>
      <c r="V510" s="615"/>
      <c r="W510" s="615"/>
      <c r="X510" s="615"/>
      <c r="Y510" s="615"/>
    </row>
    <row r="511" spans="1:25" ht="15">
      <c r="A511" s="615"/>
      <c r="B511" s="615"/>
      <c r="C511" s="615"/>
      <c r="D511" s="705"/>
      <c r="E511" s="705"/>
      <c r="F511" s="706"/>
      <c r="G511" s="615"/>
      <c r="H511" s="615"/>
      <c r="I511" s="615"/>
      <c r="J511" s="615"/>
      <c r="K511" s="615"/>
      <c r="L511" s="615"/>
      <c r="M511" s="615"/>
      <c r="N511" s="615"/>
      <c r="O511" s="615"/>
      <c r="P511" s="615"/>
      <c r="Q511" s="615"/>
      <c r="R511" s="615"/>
      <c r="S511" s="615"/>
      <c r="T511" s="615"/>
      <c r="U511" s="615"/>
      <c r="V511" s="615"/>
      <c r="W511" s="615"/>
      <c r="X511" s="615"/>
      <c r="Y511" s="615"/>
    </row>
    <row r="512" spans="1:25" ht="15">
      <c r="A512" s="615"/>
      <c r="B512" s="615"/>
      <c r="C512" s="615"/>
      <c r="D512" s="705"/>
      <c r="E512" s="705"/>
      <c r="F512" s="706"/>
      <c r="G512" s="615"/>
      <c r="H512" s="615"/>
      <c r="I512" s="615"/>
      <c r="J512" s="615"/>
      <c r="K512" s="615"/>
      <c r="L512" s="615"/>
      <c r="M512" s="615"/>
      <c r="N512" s="615"/>
      <c r="O512" s="615"/>
      <c r="P512" s="615"/>
      <c r="Q512" s="615"/>
      <c r="R512" s="615"/>
      <c r="S512" s="615"/>
      <c r="T512" s="615"/>
      <c r="U512" s="615"/>
      <c r="V512" s="615"/>
      <c r="W512" s="615"/>
      <c r="X512" s="615"/>
      <c r="Y512" s="615"/>
    </row>
    <row r="513" spans="1:25" ht="15">
      <c r="A513" s="615"/>
      <c r="B513" s="615"/>
      <c r="C513" s="615"/>
      <c r="D513" s="705"/>
      <c r="E513" s="705"/>
      <c r="F513" s="706"/>
      <c r="G513" s="615"/>
      <c r="H513" s="615"/>
      <c r="I513" s="615"/>
      <c r="J513" s="615"/>
      <c r="K513" s="615"/>
      <c r="L513" s="615"/>
      <c r="M513" s="615"/>
      <c r="N513" s="615"/>
      <c r="O513" s="615"/>
      <c r="P513" s="615"/>
      <c r="Q513" s="615"/>
      <c r="R513" s="615"/>
      <c r="S513" s="615"/>
      <c r="T513" s="615"/>
      <c r="U513" s="615"/>
      <c r="V513" s="615"/>
      <c r="W513" s="615"/>
      <c r="X513" s="615"/>
      <c r="Y513" s="615"/>
    </row>
    <row r="514" spans="1:25" ht="15">
      <c r="A514" s="615"/>
      <c r="B514" s="615"/>
      <c r="C514" s="615"/>
      <c r="D514" s="705"/>
      <c r="E514" s="705"/>
      <c r="F514" s="706"/>
      <c r="G514" s="615"/>
      <c r="H514" s="615"/>
      <c r="I514" s="615"/>
      <c r="J514" s="615"/>
      <c r="K514" s="615"/>
      <c r="L514" s="615"/>
      <c r="M514" s="615"/>
      <c r="N514" s="615"/>
      <c r="O514" s="615"/>
      <c r="P514" s="615"/>
      <c r="Q514" s="615"/>
      <c r="R514" s="615"/>
      <c r="S514" s="615"/>
      <c r="T514" s="615"/>
      <c r="U514" s="615"/>
      <c r="V514" s="615"/>
      <c r="W514" s="615"/>
      <c r="X514" s="615"/>
      <c r="Y514" s="615"/>
    </row>
    <row r="515" spans="1:25" ht="15">
      <c r="A515" s="615"/>
      <c r="B515" s="615"/>
      <c r="C515" s="615"/>
      <c r="D515" s="705"/>
      <c r="E515" s="705"/>
      <c r="F515" s="706"/>
      <c r="G515" s="615"/>
      <c r="H515" s="615"/>
      <c r="I515" s="615"/>
      <c r="J515" s="615"/>
      <c r="K515" s="615"/>
      <c r="L515" s="615"/>
      <c r="M515" s="615"/>
      <c r="N515" s="615"/>
      <c r="O515" s="615"/>
      <c r="P515" s="615"/>
      <c r="Q515" s="615"/>
      <c r="R515" s="615"/>
      <c r="S515" s="615"/>
      <c r="T515" s="615"/>
      <c r="U515" s="615"/>
      <c r="V515" s="615"/>
      <c r="W515" s="615"/>
      <c r="X515" s="615"/>
      <c r="Y515" s="615"/>
    </row>
    <row r="516" spans="1:25" ht="15">
      <c r="A516" s="615"/>
      <c r="B516" s="615"/>
      <c r="C516" s="615"/>
      <c r="D516" s="705"/>
      <c r="E516" s="705"/>
      <c r="F516" s="706"/>
      <c r="G516" s="615"/>
      <c r="H516" s="615"/>
      <c r="I516" s="615"/>
      <c r="J516" s="615"/>
      <c r="K516" s="615"/>
      <c r="L516" s="615"/>
      <c r="M516" s="615"/>
      <c r="N516" s="615"/>
      <c r="O516" s="615"/>
      <c r="P516" s="615"/>
      <c r="Q516" s="615"/>
      <c r="R516" s="615"/>
      <c r="S516" s="615"/>
      <c r="T516" s="615"/>
      <c r="U516" s="615"/>
      <c r="V516" s="615"/>
      <c r="W516" s="615"/>
      <c r="X516" s="615"/>
      <c r="Y516" s="615"/>
    </row>
    <row r="517" spans="1:25" ht="15">
      <c r="A517" s="615"/>
      <c r="B517" s="615"/>
      <c r="C517" s="615"/>
      <c r="D517" s="705"/>
      <c r="E517" s="705"/>
      <c r="F517" s="706"/>
      <c r="G517" s="615"/>
      <c r="H517" s="615"/>
      <c r="I517" s="615"/>
      <c r="J517" s="615"/>
      <c r="K517" s="615"/>
      <c r="L517" s="615"/>
      <c r="M517" s="615"/>
      <c r="N517" s="615"/>
      <c r="O517" s="615"/>
      <c r="P517" s="615"/>
      <c r="Q517" s="615"/>
      <c r="R517" s="615"/>
      <c r="S517" s="615"/>
      <c r="T517" s="615"/>
      <c r="U517" s="615"/>
      <c r="V517" s="615"/>
      <c r="W517" s="615"/>
      <c r="X517" s="615"/>
      <c r="Y517" s="615"/>
    </row>
    <row r="518" spans="1:25" ht="15">
      <c r="A518" s="615"/>
      <c r="B518" s="615"/>
      <c r="C518" s="615"/>
      <c r="D518" s="705"/>
      <c r="E518" s="705"/>
      <c r="F518" s="706"/>
      <c r="G518" s="615"/>
      <c r="H518" s="615"/>
      <c r="I518" s="615"/>
      <c r="J518" s="615"/>
      <c r="K518" s="615"/>
      <c r="L518" s="615"/>
      <c r="M518" s="615"/>
      <c r="N518" s="615"/>
      <c r="O518" s="615"/>
      <c r="P518" s="615"/>
      <c r="Q518" s="615"/>
      <c r="R518" s="615"/>
      <c r="S518" s="615"/>
      <c r="T518" s="615"/>
      <c r="U518" s="615"/>
      <c r="V518" s="615"/>
      <c r="W518" s="615"/>
      <c r="X518" s="615"/>
      <c r="Y518" s="615"/>
    </row>
    <row r="519" spans="1:25" ht="15">
      <c r="A519" s="615"/>
      <c r="B519" s="615"/>
      <c r="C519" s="615"/>
      <c r="D519" s="705"/>
      <c r="E519" s="705"/>
      <c r="F519" s="706"/>
      <c r="G519" s="615"/>
      <c r="H519" s="615"/>
      <c r="I519" s="615"/>
      <c r="J519" s="615"/>
      <c r="K519" s="615"/>
      <c r="L519" s="615"/>
      <c r="M519" s="615"/>
      <c r="N519" s="615"/>
      <c r="O519" s="615"/>
      <c r="P519" s="615"/>
      <c r="Q519" s="615"/>
      <c r="R519" s="615"/>
      <c r="S519" s="615"/>
      <c r="T519" s="615"/>
      <c r="U519" s="615"/>
      <c r="V519" s="615"/>
      <c r="W519" s="615"/>
      <c r="X519" s="615"/>
      <c r="Y519" s="615"/>
    </row>
    <row r="520" spans="1:25" ht="15">
      <c r="A520" s="615"/>
      <c r="B520" s="615"/>
      <c r="C520" s="615"/>
      <c r="D520" s="705"/>
      <c r="E520" s="705"/>
      <c r="F520" s="706"/>
      <c r="G520" s="615"/>
      <c r="H520" s="615"/>
      <c r="I520" s="615"/>
      <c r="J520" s="615"/>
      <c r="K520" s="615"/>
      <c r="L520" s="615"/>
      <c r="M520" s="615"/>
      <c r="N520" s="615"/>
      <c r="O520" s="615"/>
      <c r="P520" s="615"/>
      <c r="Q520" s="615"/>
      <c r="R520" s="615"/>
      <c r="S520" s="615"/>
      <c r="T520" s="615"/>
      <c r="U520" s="615"/>
      <c r="V520" s="615"/>
      <c r="W520" s="615"/>
      <c r="X520" s="615"/>
      <c r="Y520" s="615"/>
    </row>
    <row r="521" spans="1:25" ht="15">
      <c r="A521" s="615"/>
      <c r="B521" s="615"/>
      <c r="C521" s="615"/>
      <c r="D521" s="705"/>
      <c r="E521" s="705"/>
      <c r="F521" s="706"/>
      <c r="G521" s="615"/>
      <c r="H521" s="615"/>
      <c r="I521" s="615"/>
      <c r="J521" s="615"/>
      <c r="K521" s="615"/>
      <c r="L521" s="615"/>
      <c r="M521" s="615"/>
      <c r="N521" s="615"/>
      <c r="O521" s="615"/>
      <c r="P521" s="615"/>
      <c r="Q521" s="615"/>
      <c r="R521" s="615"/>
      <c r="S521" s="615"/>
      <c r="T521" s="615"/>
      <c r="U521" s="615"/>
      <c r="V521" s="615"/>
      <c r="W521" s="615"/>
      <c r="X521" s="615"/>
      <c r="Y521" s="615"/>
    </row>
    <row r="522" spans="1:25" ht="15">
      <c r="A522" s="615"/>
      <c r="B522" s="615"/>
      <c r="C522" s="615"/>
      <c r="D522" s="705"/>
      <c r="E522" s="705"/>
      <c r="F522" s="706"/>
      <c r="G522" s="615"/>
      <c r="H522" s="615"/>
      <c r="I522" s="615"/>
      <c r="J522" s="615"/>
      <c r="K522" s="615"/>
      <c r="L522" s="615"/>
      <c r="M522" s="615"/>
      <c r="N522" s="615"/>
      <c r="O522" s="615"/>
      <c r="P522" s="615"/>
      <c r="Q522" s="615"/>
      <c r="R522" s="615"/>
      <c r="S522" s="615"/>
      <c r="T522" s="615"/>
      <c r="U522" s="615"/>
      <c r="V522" s="615"/>
      <c r="W522" s="615"/>
      <c r="X522" s="615"/>
      <c r="Y522" s="615"/>
    </row>
    <row r="523" spans="1:25" ht="15">
      <c r="A523" s="615"/>
      <c r="B523" s="615"/>
      <c r="C523" s="615"/>
      <c r="D523" s="705"/>
      <c r="E523" s="705"/>
      <c r="F523" s="706"/>
      <c r="G523" s="615"/>
      <c r="H523" s="615"/>
      <c r="I523" s="615"/>
      <c r="J523" s="615"/>
      <c r="K523" s="615"/>
      <c r="L523" s="615"/>
      <c r="M523" s="615"/>
      <c r="N523" s="615"/>
      <c r="O523" s="615"/>
      <c r="P523" s="615"/>
      <c r="Q523" s="615"/>
      <c r="R523" s="615"/>
      <c r="S523" s="615"/>
      <c r="T523" s="615"/>
      <c r="U523" s="615"/>
      <c r="V523" s="615"/>
      <c r="W523" s="615"/>
      <c r="X523" s="615"/>
      <c r="Y523" s="615"/>
    </row>
    <row r="524" spans="1:25" ht="15">
      <c r="A524" s="615"/>
      <c r="B524" s="615"/>
      <c r="C524" s="615"/>
      <c r="D524" s="705"/>
      <c r="E524" s="705"/>
      <c r="F524" s="706"/>
      <c r="G524" s="615"/>
      <c r="H524" s="615"/>
      <c r="I524" s="615"/>
      <c r="J524" s="615"/>
      <c r="K524" s="615"/>
      <c r="L524" s="615"/>
      <c r="M524" s="615"/>
      <c r="N524" s="615"/>
      <c r="O524" s="615"/>
      <c r="P524" s="615"/>
      <c r="Q524" s="615"/>
      <c r="R524" s="615"/>
      <c r="S524" s="615"/>
      <c r="T524" s="615"/>
      <c r="U524" s="615"/>
      <c r="V524" s="615"/>
      <c r="W524" s="615"/>
      <c r="X524" s="615"/>
      <c r="Y524" s="615"/>
    </row>
    <row r="525" spans="1:25" ht="15">
      <c r="A525" s="615"/>
      <c r="B525" s="615"/>
      <c r="C525" s="615"/>
      <c r="D525" s="705"/>
      <c r="E525" s="705"/>
      <c r="F525" s="706"/>
      <c r="G525" s="615"/>
      <c r="H525" s="615"/>
      <c r="I525" s="615"/>
      <c r="J525" s="615"/>
      <c r="K525" s="615"/>
      <c r="L525" s="615"/>
      <c r="M525" s="615"/>
      <c r="N525" s="615"/>
      <c r="O525" s="615"/>
      <c r="P525" s="615"/>
      <c r="Q525" s="615"/>
      <c r="R525" s="615"/>
      <c r="S525" s="615"/>
      <c r="T525" s="615"/>
      <c r="U525" s="615"/>
      <c r="V525" s="615"/>
      <c r="W525" s="615"/>
      <c r="X525" s="615"/>
      <c r="Y525" s="615"/>
    </row>
    <row r="526" spans="1:25" ht="15">
      <c r="A526" s="615"/>
      <c r="B526" s="615"/>
      <c r="C526" s="615"/>
      <c r="D526" s="705"/>
      <c r="E526" s="705"/>
      <c r="F526" s="706"/>
      <c r="G526" s="615"/>
      <c r="H526" s="615"/>
      <c r="I526" s="615"/>
      <c r="J526" s="615"/>
      <c r="K526" s="615"/>
      <c r="L526" s="615"/>
      <c r="M526" s="615"/>
      <c r="N526" s="615"/>
      <c r="O526" s="615"/>
      <c r="P526" s="615"/>
      <c r="Q526" s="615"/>
      <c r="R526" s="615"/>
      <c r="S526" s="615"/>
      <c r="T526" s="615"/>
      <c r="U526" s="615"/>
      <c r="V526" s="615"/>
      <c r="W526" s="615"/>
      <c r="X526" s="615"/>
      <c r="Y526" s="615"/>
    </row>
    <row r="527" spans="1:25" ht="15">
      <c r="A527" s="615"/>
      <c r="B527" s="615"/>
      <c r="C527" s="615"/>
      <c r="D527" s="705"/>
      <c r="E527" s="705"/>
      <c r="F527" s="706"/>
      <c r="G527" s="615"/>
      <c r="H527" s="615"/>
      <c r="I527" s="615"/>
      <c r="J527" s="615"/>
      <c r="K527" s="615"/>
      <c r="L527" s="615"/>
      <c r="M527" s="615"/>
      <c r="N527" s="615"/>
      <c r="O527" s="615"/>
      <c r="P527" s="615"/>
      <c r="Q527" s="615"/>
      <c r="R527" s="615"/>
      <c r="S527" s="615"/>
      <c r="T527" s="615"/>
      <c r="U527" s="615"/>
      <c r="V527" s="615"/>
      <c r="W527" s="615"/>
      <c r="X527" s="615"/>
      <c r="Y527" s="615"/>
    </row>
    <row r="528" spans="1:25" ht="15">
      <c r="A528" s="615"/>
      <c r="B528" s="615"/>
      <c r="C528" s="615"/>
      <c r="D528" s="705"/>
      <c r="E528" s="705"/>
      <c r="F528" s="706"/>
      <c r="G528" s="615"/>
      <c r="H528" s="615"/>
      <c r="I528" s="615"/>
      <c r="J528" s="615"/>
      <c r="K528" s="615"/>
      <c r="L528" s="615"/>
      <c r="M528" s="615"/>
      <c r="N528" s="615"/>
      <c r="O528" s="615"/>
      <c r="P528" s="615"/>
      <c r="Q528" s="615"/>
      <c r="R528" s="615"/>
      <c r="S528" s="615"/>
      <c r="T528" s="615"/>
      <c r="U528" s="615"/>
      <c r="V528" s="615"/>
      <c r="W528" s="615"/>
      <c r="X528" s="615"/>
      <c r="Y528" s="615"/>
    </row>
    <row r="529" spans="1:25" ht="15">
      <c r="A529" s="615"/>
      <c r="B529" s="615"/>
      <c r="C529" s="615"/>
      <c r="D529" s="705"/>
      <c r="E529" s="705"/>
      <c r="F529" s="706"/>
      <c r="G529" s="615"/>
      <c r="H529" s="615"/>
      <c r="I529" s="615"/>
      <c r="J529" s="615"/>
      <c r="K529" s="615"/>
      <c r="L529" s="615"/>
      <c r="M529" s="615"/>
      <c r="N529" s="615"/>
      <c r="O529" s="615"/>
      <c r="P529" s="615"/>
      <c r="Q529" s="615"/>
      <c r="R529" s="615"/>
      <c r="S529" s="615"/>
      <c r="T529" s="615"/>
      <c r="U529" s="615"/>
      <c r="V529" s="615"/>
      <c r="W529" s="615"/>
      <c r="X529" s="615"/>
      <c r="Y529" s="615"/>
    </row>
    <row r="530" spans="1:25" ht="15">
      <c r="A530" s="615"/>
      <c r="B530" s="615"/>
      <c r="C530" s="615"/>
      <c r="D530" s="705"/>
      <c r="E530" s="705"/>
      <c r="F530" s="706"/>
      <c r="G530" s="615"/>
      <c r="H530" s="615"/>
      <c r="I530" s="615"/>
      <c r="J530" s="615"/>
      <c r="K530" s="615"/>
      <c r="L530" s="615"/>
      <c r="M530" s="615"/>
      <c r="N530" s="615"/>
      <c r="O530" s="615"/>
      <c r="P530" s="615"/>
      <c r="Q530" s="615"/>
      <c r="R530" s="615"/>
      <c r="S530" s="615"/>
      <c r="T530" s="615"/>
      <c r="U530" s="615"/>
      <c r="V530" s="615"/>
      <c r="W530" s="615"/>
      <c r="X530" s="615"/>
      <c r="Y530" s="615"/>
    </row>
    <row r="531" spans="1:25" ht="15">
      <c r="A531" s="615"/>
      <c r="B531" s="615"/>
      <c r="C531" s="615"/>
      <c r="D531" s="705"/>
      <c r="E531" s="705"/>
      <c r="F531" s="706"/>
      <c r="G531" s="615"/>
      <c r="H531" s="615"/>
      <c r="I531" s="615"/>
      <c r="J531" s="615"/>
      <c r="K531" s="615"/>
      <c r="L531" s="615"/>
      <c r="M531" s="615"/>
      <c r="N531" s="615"/>
      <c r="O531" s="615"/>
      <c r="P531" s="615"/>
      <c r="Q531" s="615"/>
      <c r="R531" s="615"/>
      <c r="S531" s="615"/>
      <c r="T531" s="615"/>
      <c r="U531" s="615"/>
      <c r="V531" s="615"/>
      <c r="W531" s="615"/>
      <c r="X531" s="615"/>
      <c r="Y531" s="615"/>
    </row>
    <row r="532" spans="1:25" ht="15">
      <c r="A532" s="615"/>
      <c r="B532" s="615"/>
      <c r="C532" s="615"/>
      <c r="D532" s="705"/>
      <c r="E532" s="705"/>
      <c r="F532" s="706"/>
      <c r="G532" s="615"/>
      <c r="H532" s="615"/>
      <c r="I532" s="615"/>
      <c r="J532" s="615"/>
      <c r="K532" s="615"/>
      <c r="L532" s="615"/>
      <c r="M532" s="615"/>
      <c r="N532" s="615"/>
      <c r="O532" s="615"/>
      <c r="P532" s="615"/>
      <c r="Q532" s="615"/>
      <c r="R532" s="615"/>
      <c r="S532" s="615"/>
      <c r="T532" s="615"/>
      <c r="U532" s="615"/>
      <c r="V532" s="615"/>
      <c r="W532" s="615"/>
      <c r="X532" s="615"/>
      <c r="Y532" s="615"/>
    </row>
    <row r="533" spans="1:25" ht="15">
      <c r="A533" s="615"/>
      <c r="B533" s="615"/>
      <c r="C533" s="615"/>
      <c r="D533" s="705"/>
      <c r="E533" s="705"/>
      <c r="F533" s="706"/>
      <c r="G533" s="615"/>
      <c r="H533" s="615"/>
      <c r="I533" s="615"/>
      <c r="J533" s="615"/>
      <c r="K533" s="615"/>
      <c r="L533" s="615"/>
      <c r="M533" s="615"/>
      <c r="N533" s="615"/>
      <c r="O533" s="615"/>
      <c r="P533" s="615"/>
      <c r="Q533" s="615"/>
      <c r="R533" s="615"/>
      <c r="S533" s="615"/>
      <c r="T533" s="615"/>
      <c r="U533" s="615"/>
      <c r="V533" s="615"/>
      <c r="W533" s="615"/>
      <c r="X533" s="615"/>
      <c r="Y533" s="615"/>
    </row>
    <row r="534" spans="1:25" ht="15">
      <c r="A534" s="615"/>
      <c r="B534" s="615"/>
      <c r="C534" s="615"/>
      <c r="D534" s="705"/>
      <c r="E534" s="705"/>
      <c r="F534" s="706"/>
      <c r="G534" s="615"/>
      <c r="H534" s="615"/>
      <c r="I534" s="615"/>
      <c r="J534" s="615"/>
      <c r="K534" s="615"/>
      <c r="L534" s="615"/>
      <c r="M534" s="615"/>
      <c r="N534" s="615"/>
      <c r="O534" s="615"/>
      <c r="P534" s="615"/>
      <c r="Q534" s="615"/>
      <c r="R534" s="615"/>
      <c r="S534" s="615"/>
      <c r="T534" s="615"/>
      <c r="U534" s="615"/>
      <c r="V534" s="615"/>
      <c r="W534" s="615"/>
      <c r="X534" s="615"/>
      <c r="Y534" s="615"/>
    </row>
    <row r="535" spans="1:25" ht="15">
      <c r="A535" s="615"/>
      <c r="B535" s="615"/>
      <c r="C535" s="615"/>
      <c r="D535" s="705"/>
      <c r="E535" s="705"/>
      <c r="F535" s="706"/>
      <c r="G535" s="615"/>
      <c r="H535" s="615"/>
      <c r="I535" s="615"/>
      <c r="J535" s="615"/>
      <c r="K535" s="615"/>
      <c r="L535" s="615"/>
      <c r="M535" s="615"/>
      <c r="N535" s="615"/>
      <c r="O535" s="615"/>
      <c r="P535" s="615"/>
      <c r="Q535" s="615"/>
      <c r="R535" s="615"/>
      <c r="S535" s="615"/>
      <c r="T535" s="615"/>
      <c r="U535" s="615"/>
      <c r="V535" s="615"/>
      <c r="W535" s="615"/>
      <c r="X535" s="615"/>
      <c r="Y535" s="615"/>
    </row>
    <row r="536" spans="1:25" ht="15">
      <c r="A536" s="615"/>
      <c r="B536" s="615"/>
      <c r="C536" s="615"/>
      <c r="D536" s="705"/>
      <c r="E536" s="705"/>
      <c r="F536" s="706"/>
      <c r="G536" s="615"/>
      <c r="H536" s="615"/>
      <c r="I536" s="615"/>
      <c r="J536" s="615"/>
      <c r="K536" s="615"/>
      <c r="L536" s="615"/>
      <c r="M536" s="615"/>
      <c r="N536" s="615"/>
      <c r="O536" s="615"/>
      <c r="P536" s="615"/>
      <c r="Q536" s="615"/>
      <c r="R536" s="615"/>
      <c r="S536" s="615"/>
      <c r="T536" s="615"/>
      <c r="U536" s="615"/>
      <c r="V536" s="615"/>
      <c r="W536" s="615"/>
      <c r="X536" s="615"/>
      <c r="Y536" s="615"/>
    </row>
    <row r="537" spans="1:25" ht="15">
      <c r="A537" s="615"/>
      <c r="B537" s="615"/>
      <c r="C537" s="615"/>
      <c r="D537" s="705"/>
      <c r="E537" s="705"/>
      <c r="F537" s="706"/>
      <c r="G537" s="615"/>
      <c r="H537" s="615"/>
      <c r="I537" s="615"/>
      <c r="J537" s="615"/>
      <c r="K537" s="615"/>
      <c r="L537" s="615"/>
      <c r="M537" s="615"/>
      <c r="N537" s="615"/>
      <c r="O537" s="615"/>
      <c r="P537" s="615"/>
      <c r="Q537" s="615"/>
      <c r="R537" s="615"/>
      <c r="S537" s="615"/>
      <c r="T537" s="615"/>
      <c r="U537" s="615"/>
      <c r="V537" s="615"/>
      <c r="W537" s="615"/>
      <c r="X537" s="615"/>
      <c r="Y537" s="615"/>
    </row>
    <row r="538" spans="1:25" ht="15">
      <c r="A538" s="615"/>
      <c r="B538" s="615"/>
      <c r="C538" s="615"/>
      <c r="D538" s="705"/>
      <c r="E538" s="705"/>
      <c r="F538" s="706"/>
      <c r="G538" s="615"/>
      <c r="H538" s="615"/>
      <c r="I538" s="615"/>
      <c r="J538" s="615"/>
      <c r="K538" s="615"/>
      <c r="L538" s="615"/>
      <c r="M538" s="615"/>
      <c r="N538" s="615"/>
      <c r="O538" s="615"/>
      <c r="P538" s="615"/>
      <c r="Q538" s="615"/>
      <c r="R538" s="615"/>
      <c r="S538" s="615"/>
      <c r="T538" s="615"/>
      <c r="U538" s="615"/>
      <c r="V538" s="615"/>
      <c r="W538" s="615"/>
      <c r="X538" s="615"/>
      <c r="Y538" s="615"/>
    </row>
    <row r="539" spans="1:25" ht="15">
      <c r="A539" s="615"/>
      <c r="B539" s="615"/>
      <c r="C539" s="615"/>
      <c r="D539" s="705"/>
      <c r="E539" s="705"/>
      <c r="F539" s="706"/>
      <c r="G539" s="615"/>
      <c r="H539" s="615"/>
      <c r="I539" s="615"/>
      <c r="J539" s="615"/>
      <c r="K539" s="615"/>
      <c r="L539" s="615"/>
      <c r="M539" s="615"/>
      <c r="N539" s="615"/>
      <c r="O539" s="615"/>
      <c r="P539" s="615"/>
      <c r="Q539" s="615"/>
      <c r="R539" s="615"/>
      <c r="S539" s="615"/>
      <c r="T539" s="615"/>
      <c r="U539" s="615"/>
      <c r="V539" s="615"/>
      <c r="W539" s="615"/>
      <c r="X539" s="615"/>
      <c r="Y539" s="615"/>
    </row>
    <row r="540" spans="1:25" ht="15">
      <c r="A540" s="615"/>
      <c r="B540" s="615"/>
      <c r="C540" s="615"/>
      <c r="D540" s="705"/>
      <c r="E540" s="705"/>
      <c r="F540" s="706"/>
      <c r="G540" s="615"/>
      <c r="H540" s="615"/>
      <c r="I540" s="615"/>
      <c r="J540" s="615"/>
      <c r="K540" s="615"/>
      <c r="L540" s="615"/>
      <c r="M540" s="615"/>
      <c r="N540" s="615"/>
      <c r="O540" s="615"/>
      <c r="P540" s="615"/>
      <c r="Q540" s="615"/>
      <c r="R540" s="615"/>
      <c r="S540" s="615"/>
      <c r="T540" s="615"/>
      <c r="U540" s="615"/>
      <c r="V540" s="615"/>
      <c r="W540" s="615"/>
      <c r="X540" s="615"/>
      <c r="Y540" s="615"/>
    </row>
    <row r="541" spans="1:25" ht="15">
      <c r="A541" s="615"/>
      <c r="B541" s="615"/>
      <c r="C541" s="615"/>
      <c r="D541" s="705"/>
      <c r="E541" s="705"/>
      <c r="F541" s="706"/>
      <c r="G541" s="615"/>
      <c r="H541" s="615"/>
      <c r="I541" s="615"/>
      <c r="J541" s="615"/>
      <c r="K541" s="615"/>
      <c r="L541" s="615"/>
      <c r="M541" s="615"/>
      <c r="N541" s="615"/>
      <c r="O541" s="615"/>
      <c r="P541" s="615"/>
      <c r="Q541" s="615"/>
      <c r="R541" s="615"/>
      <c r="S541" s="615"/>
      <c r="T541" s="615"/>
      <c r="U541" s="615"/>
      <c r="V541" s="615"/>
      <c r="W541" s="615"/>
      <c r="X541" s="615"/>
      <c r="Y541" s="615"/>
    </row>
    <row r="542" spans="1:25" ht="15">
      <c r="A542" s="615"/>
      <c r="B542" s="615"/>
      <c r="C542" s="615"/>
      <c r="D542" s="705"/>
      <c r="E542" s="705"/>
      <c r="F542" s="706"/>
      <c r="G542" s="615"/>
      <c r="H542" s="615"/>
      <c r="I542" s="615"/>
      <c r="J542" s="615"/>
      <c r="K542" s="615"/>
      <c r="L542" s="615"/>
      <c r="M542" s="615"/>
      <c r="N542" s="615"/>
      <c r="O542" s="615"/>
      <c r="P542" s="615"/>
      <c r="Q542" s="615"/>
      <c r="R542" s="615"/>
      <c r="S542" s="615"/>
      <c r="T542" s="615"/>
      <c r="U542" s="615"/>
      <c r="V542" s="615"/>
      <c r="W542" s="615"/>
      <c r="X542" s="615"/>
      <c r="Y542" s="615"/>
    </row>
    <row r="543" spans="1:25" ht="15">
      <c r="A543" s="615"/>
      <c r="B543" s="615"/>
      <c r="C543" s="615"/>
      <c r="D543" s="705"/>
      <c r="E543" s="705"/>
      <c r="F543" s="706"/>
      <c r="G543" s="615"/>
      <c r="H543" s="615"/>
      <c r="I543" s="615"/>
      <c r="J543" s="615"/>
      <c r="K543" s="615"/>
      <c r="L543" s="615"/>
      <c r="M543" s="615"/>
      <c r="N543" s="615"/>
      <c r="O543" s="615"/>
      <c r="P543" s="615"/>
      <c r="Q543" s="615"/>
      <c r="R543" s="615"/>
      <c r="S543" s="615"/>
      <c r="T543" s="615"/>
      <c r="U543" s="615"/>
      <c r="V543" s="615"/>
      <c r="W543" s="615"/>
      <c r="X543" s="615"/>
      <c r="Y543" s="615"/>
    </row>
    <row r="544" spans="1:25" ht="15">
      <c r="A544" s="615"/>
      <c r="B544" s="615"/>
      <c r="C544" s="615"/>
      <c r="D544" s="705"/>
      <c r="E544" s="705"/>
      <c r="F544" s="706"/>
      <c r="G544" s="615"/>
      <c r="H544" s="615"/>
      <c r="I544" s="615"/>
      <c r="J544" s="615"/>
      <c r="K544" s="615"/>
      <c r="L544" s="615"/>
      <c r="M544" s="615"/>
      <c r="N544" s="615"/>
      <c r="O544" s="615"/>
      <c r="P544" s="615"/>
      <c r="Q544" s="615"/>
      <c r="R544" s="615"/>
      <c r="S544" s="615"/>
      <c r="T544" s="615"/>
      <c r="U544" s="615"/>
      <c r="V544" s="615"/>
      <c r="W544" s="615"/>
      <c r="X544" s="615"/>
      <c r="Y544" s="615"/>
    </row>
    <row r="545" spans="1:25" ht="15">
      <c r="A545" s="615"/>
      <c r="B545" s="615"/>
      <c r="C545" s="615"/>
      <c r="D545" s="705"/>
      <c r="E545" s="705"/>
      <c r="F545" s="706"/>
      <c r="G545" s="615"/>
      <c r="H545" s="615"/>
      <c r="I545" s="615"/>
      <c r="J545" s="615"/>
      <c r="K545" s="615"/>
      <c r="L545" s="615"/>
      <c r="M545" s="615"/>
      <c r="N545" s="615"/>
      <c r="O545" s="615"/>
      <c r="P545" s="615"/>
      <c r="Q545" s="615"/>
      <c r="R545" s="615"/>
      <c r="S545" s="615"/>
      <c r="T545" s="615"/>
      <c r="U545" s="615"/>
      <c r="V545" s="615"/>
      <c r="W545" s="615"/>
      <c r="X545" s="615"/>
      <c r="Y545" s="615"/>
    </row>
    <row r="546" spans="1:25" ht="15">
      <c r="A546" s="615"/>
      <c r="B546" s="615"/>
      <c r="C546" s="615"/>
      <c r="D546" s="705"/>
      <c r="E546" s="705"/>
      <c r="F546" s="706"/>
      <c r="G546" s="615"/>
      <c r="H546" s="615"/>
      <c r="I546" s="615"/>
      <c r="J546" s="615"/>
      <c r="K546" s="615"/>
      <c r="L546" s="615"/>
      <c r="M546" s="615"/>
      <c r="N546" s="615"/>
      <c r="O546" s="615"/>
      <c r="P546" s="615"/>
      <c r="Q546" s="615"/>
      <c r="R546" s="615"/>
      <c r="S546" s="615"/>
      <c r="T546" s="615"/>
      <c r="U546" s="615"/>
      <c r="V546" s="615"/>
      <c r="W546" s="615"/>
      <c r="X546" s="615"/>
      <c r="Y546" s="615"/>
    </row>
    <row r="547" spans="1:25" ht="15">
      <c r="A547" s="615"/>
      <c r="B547" s="615"/>
      <c r="C547" s="615"/>
      <c r="D547" s="705"/>
      <c r="E547" s="705"/>
      <c r="F547" s="706"/>
      <c r="G547" s="615"/>
      <c r="H547" s="615"/>
      <c r="I547" s="615"/>
      <c r="J547" s="615"/>
      <c r="K547" s="615"/>
      <c r="L547" s="615"/>
      <c r="M547" s="615"/>
      <c r="N547" s="615"/>
      <c r="O547" s="615"/>
      <c r="P547" s="615"/>
      <c r="Q547" s="615"/>
      <c r="R547" s="615"/>
      <c r="S547" s="615"/>
      <c r="T547" s="615"/>
      <c r="U547" s="615"/>
      <c r="V547" s="615"/>
      <c r="W547" s="615"/>
      <c r="X547" s="615"/>
      <c r="Y547" s="615"/>
    </row>
    <row r="548" spans="1:25" ht="15">
      <c r="A548" s="615"/>
      <c r="B548" s="615"/>
      <c r="C548" s="615"/>
      <c r="D548" s="705"/>
      <c r="E548" s="705"/>
      <c r="F548" s="706"/>
      <c r="G548" s="615"/>
      <c r="H548" s="615"/>
      <c r="I548" s="615"/>
      <c r="J548" s="615"/>
      <c r="K548" s="615"/>
      <c r="L548" s="615"/>
      <c r="M548" s="615"/>
      <c r="N548" s="615"/>
      <c r="O548" s="615"/>
      <c r="P548" s="615"/>
      <c r="Q548" s="615"/>
      <c r="R548" s="615"/>
      <c r="S548" s="615"/>
      <c r="T548" s="615"/>
      <c r="U548" s="615"/>
      <c r="V548" s="615"/>
      <c r="W548" s="615"/>
      <c r="X548" s="615"/>
      <c r="Y548" s="615"/>
    </row>
    <row r="549" spans="1:25" ht="15">
      <c r="A549" s="615"/>
      <c r="B549" s="615"/>
      <c r="C549" s="615"/>
      <c r="D549" s="705"/>
      <c r="E549" s="705"/>
      <c r="F549" s="706"/>
      <c r="G549" s="615"/>
      <c r="H549" s="615"/>
      <c r="I549" s="615"/>
      <c r="J549" s="615"/>
      <c r="K549" s="615"/>
      <c r="L549" s="615"/>
      <c r="M549" s="615"/>
      <c r="N549" s="615"/>
      <c r="O549" s="615"/>
      <c r="P549" s="615"/>
      <c r="Q549" s="615"/>
      <c r="R549" s="615"/>
      <c r="S549" s="615"/>
      <c r="T549" s="615"/>
      <c r="U549" s="615"/>
      <c r="V549" s="615"/>
      <c r="W549" s="615"/>
      <c r="X549" s="615"/>
      <c r="Y549" s="615"/>
    </row>
    <row r="550" spans="1:25" ht="15">
      <c r="A550" s="615"/>
      <c r="B550" s="615"/>
      <c r="C550" s="615"/>
      <c r="D550" s="705"/>
      <c r="E550" s="705"/>
      <c r="F550" s="706"/>
      <c r="G550" s="615"/>
      <c r="H550" s="615"/>
      <c r="I550" s="615"/>
      <c r="J550" s="615"/>
      <c r="K550" s="615"/>
      <c r="L550" s="615"/>
      <c r="M550" s="615"/>
      <c r="N550" s="615"/>
      <c r="O550" s="615"/>
      <c r="P550" s="615"/>
      <c r="Q550" s="615"/>
      <c r="R550" s="615"/>
      <c r="S550" s="615"/>
      <c r="T550" s="615"/>
      <c r="U550" s="615"/>
      <c r="V550" s="615"/>
      <c r="W550" s="615"/>
      <c r="X550" s="615"/>
      <c r="Y550" s="615"/>
    </row>
    <row r="551" spans="1:25" ht="15">
      <c r="A551" s="615"/>
      <c r="B551" s="615"/>
      <c r="C551" s="615"/>
      <c r="D551" s="705"/>
      <c r="E551" s="705"/>
      <c r="F551" s="706"/>
      <c r="G551" s="615"/>
      <c r="H551" s="615"/>
      <c r="I551" s="615"/>
      <c r="J551" s="615"/>
      <c r="K551" s="615"/>
      <c r="L551" s="615"/>
      <c r="M551" s="615"/>
      <c r="N551" s="615"/>
      <c r="O551" s="615"/>
      <c r="P551" s="615"/>
      <c r="Q551" s="615"/>
      <c r="R551" s="615"/>
      <c r="S551" s="615"/>
      <c r="T551" s="615"/>
      <c r="U551" s="615"/>
      <c r="V551" s="615"/>
      <c r="W551" s="615"/>
      <c r="X551" s="615"/>
      <c r="Y551" s="615"/>
    </row>
    <row r="552" spans="1:25" ht="15">
      <c r="A552" s="615"/>
      <c r="B552" s="615"/>
      <c r="C552" s="615"/>
      <c r="D552" s="705"/>
      <c r="E552" s="705"/>
      <c r="F552" s="706"/>
      <c r="G552" s="615"/>
      <c r="H552" s="615"/>
      <c r="I552" s="615"/>
      <c r="J552" s="615"/>
      <c r="K552" s="615"/>
      <c r="L552" s="615"/>
      <c r="M552" s="615"/>
      <c r="N552" s="615"/>
      <c r="O552" s="615"/>
      <c r="P552" s="615"/>
      <c r="Q552" s="615"/>
      <c r="R552" s="615"/>
      <c r="S552" s="615"/>
      <c r="T552" s="615"/>
      <c r="U552" s="615"/>
      <c r="V552" s="615"/>
      <c r="W552" s="615"/>
      <c r="X552" s="615"/>
      <c r="Y552" s="615"/>
    </row>
    <row r="553" spans="1:25" ht="15">
      <c r="A553" s="615"/>
      <c r="B553" s="615"/>
      <c r="C553" s="615"/>
      <c r="D553" s="705"/>
      <c r="E553" s="705"/>
      <c r="F553" s="706"/>
      <c r="G553" s="615"/>
      <c r="H553" s="615"/>
      <c r="I553" s="615"/>
      <c r="J553" s="615"/>
      <c r="K553" s="615"/>
      <c r="L553" s="615"/>
      <c r="M553" s="615"/>
      <c r="N553" s="615"/>
      <c r="O553" s="615"/>
      <c r="P553" s="615"/>
      <c r="Q553" s="615"/>
      <c r="R553" s="615"/>
      <c r="S553" s="615"/>
      <c r="T553" s="615"/>
      <c r="U553" s="615"/>
      <c r="V553" s="615"/>
      <c r="W553" s="615"/>
      <c r="X553" s="615"/>
      <c r="Y553" s="615"/>
    </row>
    <row r="554" spans="1:25" ht="15">
      <c r="A554" s="615"/>
      <c r="B554" s="615"/>
      <c r="C554" s="615"/>
      <c r="D554" s="705"/>
      <c r="E554" s="705"/>
      <c r="F554" s="706"/>
      <c r="G554" s="615"/>
      <c r="H554" s="615"/>
      <c r="I554" s="615"/>
      <c r="J554" s="615"/>
      <c r="K554" s="615"/>
      <c r="L554" s="615"/>
      <c r="M554" s="615"/>
      <c r="N554" s="615"/>
      <c r="O554" s="615"/>
      <c r="P554" s="615"/>
      <c r="Q554" s="615"/>
      <c r="R554" s="615"/>
      <c r="S554" s="615"/>
      <c r="T554" s="615"/>
      <c r="U554" s="615"/>
      <c r="V554" s="615"/>
      <c r="W554" s="615"/>
      <c r="X554" s="615"/>
      <c r="Y554" s="615"/>
    </row>
    <row r="555" spans="1:25" ht="15">
      <c r="A555" s="615"/>
      <c r="B555" s="615"/>
      <c r="C555" s="615"/>
      <c r="D555" s="705"/>
      <c r="E555" s="705"/>
      <c r="F555" s="706"/>
      <c r="G555" s="615"/>
      <c r="H555" s="615"/>
      <c r="I555" s="615"/>
      <c r="J555" s="615"/>
      <c r="K555" s="615"/>
      <c r="L555" s="615"/>
      <c r="M555" s="615"/>
      <c r="N555" s="615"/>
      <c r="O555" s="615"/>
      <c r="P555" s="615"/>
      <c r="Q555" s="615"/>
      <c r="R555" s="615"/>
      <c r="S555" s="615"/>
      <c r="T555" s="615"/>
      <c r="U555" s="615"/>
      <c r="V555" s="615"/>
      <c r="W555" s="615"/>
      <c r="X555" s="615"/>
      <c r="Y555" s="615"/>
    </row>
    <row r="556" spans="1:25" ht="15">
      <c r="A556" s="615"/>
      <c r="B556" s="615"/>
      <c r="C556" s="615"/>
      <c r="D556" s="705"/>
      <c r="E556" s="705"/>
      <c r="F556" s="706"/>
      <c r="G556" s="615"/>
      <c r="H556" s="615"/>
      <c r="I556" s="615"/>
      <c r="J556" s="615"/>
      <c r="K556" s="615"/>
      <c r="L556" s="615"/>
      <c r="M556" s="615"/>
      <c r="N556" s="615"/>
      <c r="O556" s="615"/>
      <c r="P556" s="615"/>
      <c r="Q556" s="615"/>
      <c r="R556" s="615"/>
      <c r="S556" s="615"/>
      <c r="T556" s="615"/>
      <c r="U556" s="615"/>
      <c r="V556" s="615"/>
      <c r="W556" s="615"/>
      <c r="X556" s="615"/>
      <c r="Y556" s="615"/>
    </row>
    <row r="557" spans="1:25" ht="15">
      <c r="A557" s="615"/>
      <c r="B557" s="615"/>
      <c r="C557" s="615"/>
      <c r="D557" s="705"/>
      <c r="E557" s="705"/>
      <c r="F557" s="706"/>
      <c r="G557" s="615"/>
      <c r="H557" s="615"/>
      <c r="I557" s="615"/>
      <c r="J557" s="615"/>
      <c r="K557" s="615"/>
      <c r="L557" s="615"/>
      <c r="M557" s="615"/>
      <c r="N557" s="615"/>
      <c r="O557" s="615"/>
      <c r="P557" s="615"/>
      <c r="Q557" s="615"/>
      <c r="R557" s="615"/>
      <c r="S557" s="615"/>
      <c r="T557" s="615"/>
      <c r="U557" s="615"/>
      <c r="V557" s="615"/>
      <c r="W557" s="615"/>
      <c r="X557" s="615"/>
      <c r="Y557" s="615"/>
    </row>
    <row r="558" spans="1:25" ht="15">
      <c r="A558" s="615"/>
      <c r="B558" s="615"/>
      <c r="C558" s="615"/>
      <c r="D558" s="705"/>
      <c r="E558" s="705"/>
      <c r="F558" s="706"/>
      <c r="G558" s="615"/>
      <c r="H558" s="615"/>
      <c r="I558" s="615"/>
      <c r="J558" s="615"/>
      <c r="K558" s="615"/>
      <c r="L558" s="615"/>
      <c r="M558" s="615"/>
      <c r="N558" s="615"/>
      <c r="O558" s="615"/>
      <c r="P558" s="615"/>
      <c r="Q558" s="615"/>
      <c r="R558" s="615"/>
      <c r="S558" s="615"/>
      <c r="T558" s="615"/>
      <c r="U558" s="615"/>
      <c r="V558" s="615"/>
      <c r="W558" s="615"/>
      <c r="X558" s="615"/>
      <c r="Y558" s="615"/>
    </row>
    <row r="559" spans="1:25" ht="15">
      <c r="A559" s="615"/>
      <c r="B559" s="615"/>
      <c r="C559" s="615"/>
      <c r="D559" s="705"/>
      <c r="E559" s="705"/>
      <c r="F559" s="706"/>
      <c r="G559" s="615"/>
      <c r="H559" s="615"/>
      <c r="I559" s="615"/>
      <c r="J559" s="615"/>
      <c r="K559" s="615"/>
      <c r="L559" s="615"/>
      <c r="M559" s="615"/>
      <c r="N559" s="615"/>
      <c r="O559" s="615"/>
      <c r="P559" s="615"/>
      <c r="Q559" s="615"/>
      <c r="R559" s="615"/>
      <c r="S559" s="615"/>
      <c r="T559" s="615"/>
      <c r="U559" s="615"/>
      <c r="V559" s="615"/>
      <c r="W559" s="615"/>
      <c r="X559" s="615"/>
      <c r="Y559" s="615"/>
    </row>
    <row r="560" spans="1:25" ht="15">
      <c r="A560" s="615"/>
      <c r="B560" s="615"/>
      <c r="C560" s="615"/>
      <c r="D560" s="705"/>
      <c r="E560" s="705"/>
      <c r="F560" s="706"/>
      <c r="G560" s="615"/>
      <c r="H560" s="615"/>
      <c r="I560" s="615"/>
      <c r="J560" s="615"/>
      <c r="K560" s="615"/>
      <c r="L560" s="615"/>
      <c r="M560" s="615"/>
      <c r="N560" s="615"/>
      <c r="O560" s="615"/>
      <c r="P560" s="615"/>
      <c r="Q560" s="615"/>
      <c r="R560" s="615"/>
      <c r="S560" s="615"/>
      <c r="T560" s="615"/>
      <c r="U560" s="615"/>
      <c r="V560" s="615"/>
      <c r="W560" s="615"/>
      <c r="X560" s="615"/>
      <c r="Y560" s="615"/>
    </row>
    <row r="561" spans="1:25" ht="15">
      <c r="A561" s="615"/>
      <c r="B561" s="615"/>
      <c r="C561" s="615"/>
      <c r="D561" s="705"/>
      <c r="E561" s="705"/>
      <c r="F561" s="706"/>
      <c r="G561" s="615"/>
      <c r="H561" s="615"/>
      <c r="I561" s="615"/>
      <c r="J561" s="615"/>
      <c r="K561" s="615"/>
      <c r="L561" s="615"/>
      <c r="M561" s="615"/>
      <c r="N561" s="615"/>
      <c r="O561" s="615"/>
      <c r="P561" s="615"/>
      <c r="Q561" s="615"/>
      <c r="R561" s="615"/>
      <c r="S561" s="615"/>
      <c r="T561" s="615"/>
      <c r="U561" s="615"/>
      <c r="V561" s="615"/>
      <c r="W561" s="615"/>
      <c r="X561" s="615"/>
      <c r="Y561" s="615"/>
    </row>
    <row r="562" spans="1:25" ht="15">
      <c r="A562" s="615"/>
      <c r="B562" s="615"/>
      <c r="C562" s="615"/>
      <c r="D562" s="705"/>
      <c r="E562" s="705"/>
      <c r="F562" s="706"/>
      <c r="G562" s="615"/>
      <c r="H562" s="615"/>
      <c r="I562" s="615"/>
      <c r="J562" s="615"/>
      <c r="K562" s="615"/>
      <c r="L562" s="615"/>
      <c r="M562" s="615"/>
      <c r="N562" s="615"/>
      <c r="O562" s="615"/>
      <c r="P562" s="615"/>
      <c r="Q562" s="615"/>
      <c r="R562" s="615"/>
      <c r="S562" s="615"/>
      <c r="T562" s="615"/>
      <c r="U562" s="615"/>
      <c r="V562" s="615"/>
      <c r="W562" s="615"/>
      <c r="X562" s="615"/>
      <c r="Y562" s="615"/>
    </row>
    <row r="563" spans="1:25" ht="15">
      <c r="A563" s="615"/>
      <c r="B563" s="615"/>
      <c r="C563" s="615"/>
      <c r="D563" s="705"/>
      <c r="E563" s="705"/>
      <c r="F563" s="706"/>
      <c r="G563" s="615"/>
      <c r="H563" s="615"/>
      <c r="I563" s="615"/>
      <c r="J563" s="615"/>
      <c r="K563" s="615"/>
      <c r="L563" s="615"/>
      <c r="M563" s="615"/>
      <c r="N563" s="615"/>
      <c r="O563" s="615"/>
      <c r="P563" s="615"/>
      <c r="Q563" s="615"/>
      <c r="R563" s="615"/>
      <c r="S563" s="615"/>
      <c r="T563" s="615"/>
      <c r="U563" s="615"/>
      <c r="V563" s="615"/>
      <c r="W563" s="615"/>
      <c r="X563" s="615"/>
      <c r="Y563" s="615"/>
    </row>
    <row r="564" spans="1:25" ht="15">
      <c r="A564" s="615"/>
      <c r="B564" s="615"/>
      <c r="C564" s="615"/>
      <c r="D564" s="705"/>
      <c r="E564" s="705"/>
      <c r="F564" s="706"/>
      <c r="G564" s="615"/>
      <c r="H564" s="615"/>
      <c r="I564" s="615"/>
      <c r="J564" s="615"/>
      <c r="K564" s="615"/>
      <c r="L564" s="615"/>
      <c r="M564" s="615"/>
      <c r="N564" s="615"/>
      <c r="O564" s="615"/>
      <c r="P564" s="615"/>
      <c r="Q564" s="615"/>
      <c r="R564" s="615"/>
      <c r="S564" s="615"/>
      <c r="T564" s="615"/>
      <c r="U564" s="615"/>
      <c r="V564" s="615"/>
      <c r="W564" s="615"/>
      <c r="X564" s="615"/>
      <c r="Y564" s="615"/>
    </row>
    <row r="565" spans="1:25" ht="15">
      <c r="A565" s="615"/>
      <c r="B565" s="615"/>
      <c r="C565" s="615"/>
      <c r="D565" s="705"/>
      <c r="E565" s="705"/>
      <c r="F565" s="706"/>
      <c r="G565" s="615"/>
      <c r="H565" s="615"/>
      <c r="I565" s="615"/>
      <c r="J565" s="615"/>
      <c r="K565" s="615"/>
      <c r="L565" s="615"/>
      <c r="M565" s="615"/>
      <c r="N565" s="615"/>
      <c r="O565" s="615"/>
      <c r="P565" s="615"/>
      <c r="Q565" s="615"/>
      <c r="R565" s="615"/>
      <c r="S565" s="615"/>
      <c r="T565" s="615"/>
      <c r="U565" s="615"/>
      <c r="V565" s="615"/>
      <c r="W565" s="615"/>
      <c r="X565" s="615"/>
      <c r="Y565" s="615"/>
    </row>
    <row r="566" spans="1:25" ht="15">
      <c r="A566" s="615"/>
      <c r="B566" s="615"/>
      <c r="C566" s="615"/>
      <c r="D566" s="705"/>
      <c r="E566" s="705"/>
      <c r="F566" s="706"/>
      <c r="G566" s="615"/>
      <c r="H566" s="615"/>
      <c r="I566" s="615"/>
      <c r="J566" s="615"/>
      <c r="K566" s="615"/>
      <c r="L566" s="615"/>
      <c r="M566" s="615"/>
      <c r="N566" s="615"/>
      <c r="O566" s="615"/>
      <c r="P566" s="615"/>
      <c r="Q566" s="615"/>
      <c r="R566" s="615"/>
      <c r="S566" s="615"/>
      <c r="T566" s="615"/>
      <c r="U566" s="615"/>
      <c r="V566" s="615"/>
      <c r="W566" s="615"/>
      <c r="X566" s="615"/>
      <c r="Y566" s="615"/>
    </row>
    <row r="567" spans="1:25" ht="15">
      <c r="A567" s="615"/>
      <c r="B567" s="615"/>
      <c r="C567" s="615"/>
      <c r="D567" s="705"/>
      <c r="E567" s="705"/>
      <c r="F567" s="706"/>
      <c r="G567" s="615"/>
      <c r="H567" s="615"/>
      <c r="I567" s="615"/>
      <c r="J567" s="615"/>
      <c r="K567" s="615"/>
      <c r="L567" s="615"/>
      <c r="M567" s="615"/>
      <c r="N567" s="615"/>
      <c r="O567" s="615"/>
      <c r="P567" s="615"/>
      <c r="Q567" s="615"/>
      <c r="R567" s="615"/>
      <c r="S567" s="615"/>
      <c r="T567" s="615"/>
      <c r="U567" s="615"/>
      <c r="V567" s="615"/>
      <c r="W567" s="615"/>
      <c r="X567" s="615"/>
      <c r="Y567" s="615"/>
    </row>
    <row r="568" spans="1:25" ht="15">
      <c r="A568" s="615"/>
      <c r="B568" s="615"/>
      <c r="C568" s="615"/>
      <c r="D568" s="705"/>
      <c r="E568" s="705"/>
      <c r="F568" s="706"/>
      <c r="G568" s="615"/>
      <c r="H568" s="615"/>
      <c r="I568" s="615"/>
      <c r="J568" s="615"/>
      <c r="K568" s="615"/>
      <c r="L568" s="615"/>
      <c r="M568" s="615"/>
      <c r="N568" s="615"/>
      <c r="O568" s="615"/>
      <c r="P568" s="615"/>
      <c r="Q568" s="615"/>
      <c r="R568" s="615"/>
      <c r="S568" s="615"/>
      <c r="T568" s="615"/>
      <c r="U568" s="615"/>
      <c r="V568" s="615"/>
      <c r="W568" s="615"/>
      <c r="X568" s="615"/>
      <c r="Y568" s="615"/>
    </row>
    <row r="569" spans="1:25" ht="15">
      <c r="A569" s="615"/>
      <c r="B569" s="615"/>
      <c r="C569" s="615"/>
      <c r="D569" s="705"/>
      <c r="E569" s="705"/>
      <c r="F569" s="706"/>
      <c r="G569" s="615"/>
      <c r="H569" s="615"/>
      <c r="I569" s="615"/>
      <c r="J569" s="615"/>
      <c r="K569" s="615"/>
      <c r="L569" s="615"/>
      <c r="M569" s="615"/>
      <c r="N569" s="615"/>
      <c r="O569" s="615"/>
      <c r="P569" s="615"/>
      <c r="Q569" s="615"/>
      <c r="R569" s="615"/>
      <c r="S569" s="615"/>
      <c r="T569" s="615"/>
      <c r="U569" s="615"/>
      <c r="V569" s="615"/>
      <c r="W569" s="615"/>
      <c r="X569" s="615"/>
      <c r="Y569" s="615"/>
    </row>
    <row r="570" spans="1:25" ht="15">
      <c r="A570" s="615"/>
      <c r="B570" s="615"/>
      <c r="C570" s="615"/>
      <c r="D570" s="705"/>
      <c r="E570" s="705"/>
      <c r="F570" s="706"/>
      <c r="G570" s="615"/>
      <c r="H570" s="615"/>
      <c r="I570" s="615"/>
      <c r="J570" s="615"/>
      <c r="K570" s="615"/>
      <c r="L570" s="615"/>
      <c r="M570" s="615"/>
      <c r="N570" s="615"/>
      <c r="O570" s="615"/>
      <c r="P570" s="615"/>
      <c r="Q570" s="615"/>
      <c r="R570" s="615"/>
      <c r="S570" s="615"/>
      <c r="T570" s="615"/>
      <c r="U570" s="615"/>
      <c r="V570" s="615"/>
      <c r="W570" s="615"/>
      <c r="X570" s="615"/>
      <c r="Y570" s="615"/>
    </row>
    <row r="571" spans="1:25" ht="15">
      <c r="A571" s="615"/>
      <c r="B571" s="615"/>
      <c r="C571" s="615"/>
      <c r="D571" s="705"/>
      <c r="E571" s="705"/>
      <c r="F571" s="706"/>
      <c r="G571" s="615"/>
      <c r="H571" s="615"/>
      <c r="I571" s="615"/>
      <c r="J571" s="615"/>
      <c r="K571" s="615"/>
      <c r="L571" s="615"/>
      <c r="M571" s="615"/>
      <c r="N571" s="615"/>
      <c r="O571" s="615"/>
      <c r="P571" s="615"/>
      <c r="Q571" s="615"/>
      <c r="R571" s="615"/>
      <c r="S571" s="615"/>
      <c r="T571" s="615"/>
      <c r="U571" s="615"/>
      <c r="V571" s="615"/>
      <c r="W571" s="615"/>
      <c r="X571" s="615"/>
      <c r="Y571" s="615"/>
    </row>
    <row r="572" spans="1:25" ht="15">
      <c r="A572" s="615"/>
      <c r="B572" s="615"/>
      <c r="C572" s="615"/>
      <c r="D572" s="705"/>
      <c r="E572" s="705"/>
      <c r="F572" s="706"/>
      <c r="G572" s="615"/>
      <c r="H572" s="615"/>
      <c r="I572" s="615"/>
      <c r="J572" s="615"/>
      <c r="K572" s="615"/>
      <c r="L572" s="615"/>
      <c r="M572" s="615"/>
      <c r="N572" s="615"/>
      <c r="O572" s="615"/>
      <c r="P572" s="615"/>
      <c r="Q572" s="615"/>
      <c r="R572" s="615"/>
      <c r="S572" s="615"/>
      <c r="T572" s="615"/>
      <c r="U572" s="615"/>
      <c r="V572" s="615"/>
      <c r="W572" s="615"/>
      <c r="X572" s="615"/>
      <c r="Y572" s="615"/>
    </row>
    <row r="573" spans="1:25" ht="15">
      <c r="A573" s="615"/>
      <c r="B573" s="615"/>
      <c r="C573" s="615"/>
      <c r="D573" s="705"/>
      <c r="E573" s="705"/>
      <c r="F573" s="706"/>
      <c r="G573" s="615"/>
      <c r="H573" s="615"/>
      <c r="I573" s="615"/>
      <c r="J573" s="615"/>
      <c r="K573" s="615"/>
      <c r="L573" s="615"/>
      <c r="M573" s="615"/>
      <c r="N573" s="615"/>
      <c r="O573" s="615"/>
      <c r="P573" s="615"/>
      <c r="Q573" s="615"/>
      <c r="R573" s="615"/>
      <c r="S573" s="615"/>
      <c r="T573" s="615"/>
      <c r="U573" s="615"/>
      <c r="V573" s="615"/>
      <c r="W573" s="615"/>
      <c r="X573" s="615"/>
      <c r="Y573" s="615"/>
    </row>
    <row r="574" spans="1:25" ht="15">
      <c r="A574" s="615"/>
      <c r="B574" s="615"/>
      <c r="C574" s="615"/>
      <c r="D574" s="705"/>
      <c r="E574" s="705"/>
      <c r="F574" s="706"/>
      <c r="G574" s="615"/>
      <c r="H574" s="615"/>
      <c r="I574" s="615"/>
      <c r="J574" s="615"/>
      <c r="K574" s="615"/>
      <c r="L574" s="615"/>
      <c r="M574" s="615"/>
      <c r="N574" s="615"/>
      <c r="O574" s="615"/>
      <c r="P574" s="615"/>
      <c r="Q574" s="615"/>
      <c r="R574" s="615"/>
      <c r="S574" s="615"/>
      <c r="T574" s="615"/>
      <c r="U574" s="615"/>
      <c r="V574" s="615"/>
      <c r="W574" s="615"/>
      <c r="X574" s="615"/>
      <c r="Y574" s="615"/>
    </row>
    <row r="575" spans="1:25" ht="15">
      <c r="A575" s="615"/>
      <c r="B575" s="615"/>
      <c r="C575" s="615"/>
      <c r="D575" s="705"/>
      <c r="E575" s="705"/>
      <c r="F575" s="706"/>
      <c r="G575" s="615"/>
      <c r="H575" s="615"/>
      <c r="I575" s="615"/>
      <c r="J575" s="615"/>
      <c r="K575" s="615"/>
      <c r="L575" s="615"/>
      <c r="M575" s="615"/>
      <c r="N575" s="615"/>
      <c r="O575" s="615"/>
      <c r="P575" s="615"/>
      <c r="Q575" s="615"/>
      <c r="R575" s="615"/>
      <c r="S575" s="615"/>
      <c r="T575" s="615"/>
      <c r="U575" s="615"/>
      <c r="V575" s="615"/>
      <c r="W575" s="615"/>
      <c r="X575" s="615"/>
      <c r="Y575" s="615"/>
    </row>
    <row r="576" spans="1:25" ht="15">
      <c r="A576" s="615"/>
      <c r="B576" s="615"/>
      <c r="C576" s="615"/>
      <c r="D576" s="705"/>
      <c r="E576" s="705"/>
      <c r="F576" s="706"/>
      <c r="G576" s="615"/>
      <c r="H576" s="615"/>
      <c r="I576" s="615"/>
      <c r="J576" s="615"/>
      <c r="K576" s="615"/>
      <c r="L576" s="615"/>
      <c r="M576" s="615"/>
      <c r="N576" s="615"/>
      <c r="O576" s="615"/>
      <c r="P576" s="615"/>
      <c r="Q576" s="615"/>
      <c r="R576" s="615"/>
      <c r="S576" s="615"/>
      <c r="T576" s="615"/>
      <c r="U576" s="615"/>
      <c r="V576" s="615"/>
      <c r="W576" s="615"/>
      <c r="X576" s="615"/>
      <c r="Y576" s="615"/>
    </row>
    <row r="577" spans="1:25" ht="15">
      <c r="A577" s="615"/>
      <c r="B577" s="615"/>
      <c r="C577" s="615"/>
      <c r="D577" s="705"/>
      <c r="E577" s="705"/>
      <c r="F577" s="706"/>
      <c r="G577" s="615"/>
      <c r="H577" s="615"/>
      <c r="I577" s="615"/>
      <c r="J577" s="615"/>
      <c r="K577" s="615"/>
      <c r="L577" s="615"/>
      <c r="M577" s="615"/>
      <c r="N577" s="615"/>
      <c r="O577" s="615"/>
      <c r="P577" s="615"/>
      <c r="Q577" s="615"/>
      <c r="R577" s="615"/>
      <c r="S577" s="615"/>
      <c r="T577" s="615"/>
      <c r="U577" s="615"/>
      <c r="V577" s="615"/>
      <c r="W577" s="615"/>
      <c r="X577" s="615"/>
      <c r="Y577" s="615"/>
    </row>
    <row r="578" spans="1:25" ht="15">
      <c r="A578" s="615"/>
      <c r="B578" s="615"/>
      <c r="C578" s="615"/>
      <c r="D578" s="705"/>
      <c r="E578" s="705"/>
      <c r="F578" s="706"/>
      <c r="G578" s="615"/>
      <c r="H578" s="615"/>
      <c r="I578" s="615"/>
      <c r="J578" s="615"/>
      <c r="K578" s="615"/>
      <c r="L578" s="615"/>
      <c r="M578" s="615"/>
      <c r="N578" s="615"/>
      <c r="O578" s="615"/>
      <c r="P578" s="615"/>
      <c r="Q578" s="615"/>
      <c r="R578" s="615"/>
      <c r="S578" s="615"/>
      <c r="T578" s="615"/>
      <c r="U578" s="615"/>
      <c r="V578" s="615"/>
      <c r="W578" s="615"/>
      <c r="X578" s="615"/>
      <c r="Y578" s="615"/>
    </row>
    <row r="579" spans="1:25" ht="15">
      <c r="A579" s="615"/>
      <c r="B579" s="615"/>
      <c r="C579" s="615"/>
      <c r="D579" s="705"/>
      <c r="E579" s="705"/>
      <c r="F579" s="706"/>
      <c r="G579" s="615"/>
      <c r="H579" s="615"/>
      <c r="I579" s="615"/>
      <c r="J579" s="615"/>
      <c r="K579" s="615"/>
      <c r="L579" s="615"/>
      <c r="M579" s="615"/>
      <c r="N579" s="615"/>
      <c r="O579" s="615"/>
      <c r="P579" s="615"/>
      <c r="Q579" s="615"/>
      <c r="R579" s="615"/>
      <c r="S579" s="615"/>
      <c r="T579" s="615"/>
      <c r="U579" s="615"/>
      <c r="V579" s="615"/>
      <c r="W579" s="615"/>
      <c r="X579" s="615"/>
      <c r="Y579" s="615"/>
    </row>
    <row r="580" spans="1:25" ht="15">
      <c r="A580" s="615"/>
      <c r="B580" s="615"/>
      <c r="C580" s="615"/>
      <c r="D580" s="705"/>
      <c r="E580" s="705"/>
      <c r="F580" s="706"/>
      <c r="G580" s="615"/>
      <c r="H580" s="615"/>
      <c r="I580" s="615"/>
      <c r="J580" s="615"/>
      <c r="K580" s="615"/>
      <c r="L580" s="615"/>
      <c r="M580" s="615"/>
      <c r="N580" s="615"/>
      <c r="O580" s="615"/>
      <c r="P580" s="615"/>
      <c r="Q580" s="615"/>
      <c r="R580" s="615"/>
      <c r="S580" s="615"/>
      <c r="T580" s="615"/>
      <c r="U580" s="615"/>
      <c r="V580" s="615"/>
      <c r="W580" s="615"/>
      <c r="X580" s="615"/>
      <c r="Y580" s="615"/>
    </row>
    <row r="581" spans="1:25" ht="15">
      <c r="A581" s="615"/>
      <c r="B581" s="615"/>
      <c r="C581" s="615"/>
      <c r="D581" s="705"/>
      <c r="E581" s="705"/>
      <c r="F581" s="706"/>
      <c r="G581" s="615"/>
      <c r="H581" s="615"/>
      <c r="I581" s="615"/>
      <c r="J581" s="615"/>
      <c r="K581" s="615"/>
      <c r="L581" s="615"/>
      <c r="M581" s="615"/>
      <c r="N581" s="615"/>
      <c r="O581" s="615"/>
      <c r="P581" s="615"/>
      <c r="Q581" s="615"/>
      <c r="R581" s="615"/>
      <c r="S581" s="615"/>
      <c r="T581" s="615"/>
      <c r="U581" s="615"/>
      <c r="V581" s="615"/>
      <c r="W581" s="615"/>
      <c r="X581" s="615"/>
      <c r="Y581" s="615"/>
    </row>
    <row r="582" spans="1:25" ht="15">
      <c r="A582" s="615"/>
      <c r="B582" s="615"/>
      <c r="C582" s="615"/>
      <c r="D582" s="705"/>
      <c r="E582" s="705"/>
      <c r="F582" s="706"/>
      <c r="G582" s="615"/>
      <c r="H582" s="615"/>
      <c r="I582" s="615"/>
      <c r="J582" s="615"/>
      <c r="K582" s="615"/>
      <c r="L582" s="615"/>
      <c r="M582" s="615"/>
      <c r="N582" s="615"/>
      <c r="O582" s="615"/>
      <c r="P582" s="615"/>
      <c r="Q582" s="615"/>
      <c r="R582" s="615"/>
      <c r="S582" s="615"/>
      <c r="T582" s="615"/>
      <c r="U582" s="615"/>
      <c r="V582" s="615"/>
      <c r="W582" s="615"/>
      <c r="X582" s="615"/>
      <c r="Y582" s="615"/>
    </row>
    <row r="583" spans="1:25" ht="15">
      <c r="A583" s="615"/>
      <c r="B583" s="615"/>
      <c r="C583" s="615"/>
      <c r="D583" s="705"/>
      <c r="E583" s="705"/>
      <c r="F583" s="706"/>
      <c r="G583" s="615"/>
      <c r="H583" s="615"/>
      <c r="I583" s="615"/>
      <c r="J583" s="615"/>
      <c r="K583" s="615"/>
      <c r="L583" s="615"/>
      <c r="M583" s="615"/>
      <c r="N583" s="615"/>
      <c r="O583" s="615"/>
      <c r="P583" s="615"/>
      <c r="Q583" s="615"/>
      <c r="R583" s="615"/>
      <c r="S583" s="615"/>
      <c r="T583" s="615"/>
      <c r="U583" s="615"/>
      <c r="V583" s="615"/>
      <c r="W583" s="615"/>
      <c r="X583" s="615"/>
      <c r="Y583" s="615"/>
    </row>
    <row r="584" spans="1:25" ht="15">
      <c r="A584" s="615"/>
      <c r="B584" s="615"/>
      <c r="C584" s="615"/>
      <c r="D584" s="705"/>
      <c r="E584" s="705"/>
      <c r="F584" s="706"/>
      <c r="G584" s="615"/>
      <c r="H584" s="615"/>
      <c r="I584" s="615"/>
      <c r="J584" s="615"/>
      <c r="K584" s="615"/>
      <c r="L584" s="615"/>
      <c r="M584" s="615"/>
      <c r="N584" s="615"/>
      <c r="O584" s="615"/>
      <c r="P584" s="615"/>
      <c r="Q584" s="615"/>
      <c r="R584" s="615"/>
      <c r="S584" s="615"/>
      <c r="T584" s="615"/>
      <c r="U584" s="615"/>
      <c r="V584" s="615"/>
      <c r="W584" s="615"/>
      <c r="X584" s="615"/>
      <c r="Y584" s="615"/>
    </row>
    <row r="585" spans="1:25" ht="15">
      <c r="A585" s="615"/>
      <c r="B585" s="615"/>
      <c r="C585" s="615"/>
      <c r="D585" s="705"/>
      <c r="E585" s="705"/>
      <c r="F585" s="706"/>
      <c r="G585" s="615"/>
      <c r="H585" s="615"/>
      <c r="I585" s="615"/>
      <c r="J585" s="615"/>
      <c r="K585" s="615"/>
      <c r="L585" s="615"/>
      <c r="M585" s="615"/>
      <c r="N585" s="615"/>
      <c r="O585" s="615"/>
      <c r="P585" s="615"/>
      <c r="Q585" s="615"/>
      <c r="R585" s="615"/>
      <c r="S585" s="615"/>
      <c r="T585" s="615"/>
      <c r="U585" s="615"/>
      <c r="V585" s="615"/>
      <c r="W585" s="615"/>
      <c r="X585" s="615"/>
      <c r="Y585" s="615"/>
    </row>
    <row r="586" spans="1:25" ht="15">
      <c r="A586" s="615"/>
      <c r="B586" s="615"/>
      <c r="C586" s="615"/>
      <c r="D586" s="705"/>
      <c r="E586" s="705"/>
      <c r="F586" s="706"/>
      <c r="G586" s="615"/>
      <c r="H586" s="615"/>
      <c r="I586" s="615"/>
      <c r="J586" s="615"/>
      <c r="K586" s="615"/>
      <c r="L586" s="615"/>
      <c r="M586" s="615"/>
      <c r="N586" s="615"/>
      <c r="O586" s="615"/>
      <c r="P586" s="615"/>
      <c r="Q586" s="615"/>
      <c r="R586" s="615"/>
      <c r="S586" s="615"/>
      <c r="T586" s="615"/>
      <c r="U586" s="615"/>
      <c r="V586" s="615"/>
      <c r="W586" s="615"/>
      <c r="X586" s="615"/>
      <c r="Y586" s="615"/>
    </row>
    <row r="587" spans="1:25" ht="15">
      <c r="A587" s="615"/>
      <c r="B587" s="615"/>
      <c r="C587" s="615"/>
      <c r="D587" s="705"/>
      <c r="E587" s="705"/>
      <c r="F587" s="706"/>
      <c r="G587" s="615"/>
      <c r="H587" s="615"/>
      <c r="I587" s="615"/>
      <c r="J587" s="615"/>
      <c r="K587" s="615"/>
      <c r="L587" s="615"/>
      <c r="M587" s="615"/>
      <c r="N587" s="615"/>
      <c r="O587" s="615"/>
      <c r="P587" s="615"/>
      <c r="Q587" s="615"/>
      <c r="R587" s="615"/>
      <c r="S587" s="615"/>
      <c r="T587" s="615"/>
      <c r="U587" s="615"/>
      <c r="V587" s="615"/>
      <c r="W587" s="615"/>
      <c r="X587" s="615"/>
      <c r="Y587" s="615"/>
    </row>
    <row r="588" spans="1:25" ht="15">
      <c r="A588" s="615"/>
      <c r="B588" s="615"/>
      <c r="C588" s="615"/>
      <c r="D588" s="705"/>
      <c r="E588" s="705"/>
      <c r="F588" s="706"/>
      <c r="G588" s="615"/>
      <c r="H588" s="615"/>
      <c r="I588" s="615"/>
      <c r="J588" s="615"/>
      <c r="K588" s="615"/>
      <c r="L588" s="615"/>
      <c r="M588" s="615"/>
      <c r="N588" s="615"/>
      <c r="O588" s="615"/>
      <c r="P588" s="615"/>
      <c r="Q588" s="615"/>
      <c r="R588" s="615"/>
      <c r="S588" s="615"/>
      <c r="T588" s="615"/>
      <c r="U588" s="615"/>
      <c r="V588" s="615"/>
      <c r="W588" s="615"/>
      <c r="X588" s="615"/>
      <c r="Y588" s="615"/>
    </row>
    <row r="589" spans="1:25" ht="15">
      <c r="A589" s="615"/>
      <c r="B589" s="615"/>
      <c r="C589" s="615"/>
      <c r="D589" s="705"/>
      <c r="E589" s="705"/>
      <c r="F589" s="706"/>
      <c r="G589" s="615"/>
      <c r="H589" s="615"/>
      <c r="I589" s="615"/>
      <c r="J589" s="615"/>
      <c r="K589" s="615"/>
      <c r="L589" s="615"/>
      <c r="M589" s="615"/>
      <c r="N589" s="615"/>
      <c r="O589" s="615"/>
      <c r="P589" s="615"/>
      <c r="Q589" s="615"/>
      <c r="R589" s="615"/>
      <c r="S589" s="615"/>
      <c r="T589" s="615"/>
      <c r="U589" s="615"/>
      <c r="V589" s="615"/>
      <c r="W589" s="615"/>
      <c r="X589" s="615"/>
      <c r="Y589" s="615"/>
    </row>
    <row r="590" spans="1:25" ht="15">
      <c r="A590" s="615"/>
      <c r="B590" s="615"/>
      <c r="C590" s="615"/>
      <c r="D590" s="705"/>
      <c r="E590" s="705"/>
      <c r="F590" s="706"/>
      <c r="G590" s="615"/>
      <c r="H590" s="615"/>
      <c r="I590" s="615"/>
      <c r="J590" s="615"/>
      <c r="K590" s="615"/>
      <c r="L590" s="615"/>
      <c r="M590" s="615"/>
      <c r="N590" s="615"/>
      <c r="O590" s="615"/>
      <c r="P590" s="615"/>
      <c r="Q590" s="615"/>
      <c r="R590" s="615"/>
      <c r="S590" s="615"/>
      <c r="T590" s="615"/>
      <c r="U590" s="615"/>
      <c r="V590" s="615"/>
      <c r="W590" s="615"/>
      <c r="X590" s="615"/>
      <c r="Y590" s="615"/>
    </row>
    <row r="591" spans="1:25" ht="15">
      <c r="A591" s="615"/>
      <c r="B591" s="615"/>
      <c r="C591" s="615"/>
      <c r="D591" s="705"/>
      <c r="E591" s="705"/>
      <c r="F591" s="706"/>
      <c r="G591" s="615"/>
      <c r="H591" s="615"/>
      <c r="I591" s="615"/>
      <c r="J591" s="615"/>
      <c r="K591" s="615"/>
      <c r="L591" s="615"/>
      <c r="M591" s="615"/>
      <c r="N591" s="615"/>
      <c r="O591" s="615"/>
      <c r="P591" s="615"/>
      <c r="Q591" s="615"/>
      <c r="R591" s="615"/>
      <c r="S591" s="615"/>
      <c r="T591" s="615"/>
      <c r="U591" s="615"/>
      <c r="V591" s="615"/>
      <c r="W591" s="615"/>
      <c r="X591" s="615"/>
      <c r="Y591" s="615"/>
    </row>
    <row r="592" spans="1:25" ht="15">
      <c r="A592" s="615"/>
      <c r="B592" s="615"/>
      <c r="C592" s="615"/>
      <c r="D592" s="705"/>
      <c r="E592" s="705"/>
      <c r="F592" s="706"/>
      <c r="G592" s="615"/>
      <c r="H592" s="615"/>
      <c r="I592" s="615"/>
      <c r="J592" s="615"/>
      <c r="K592" s="615"/>
      <c r="L592" s="615"/>
      <c r="M592" s="615"/>
      <c r="N592" s="615"/>
      <c r="O592" s="615"/>
      <c r="P592" s="615"/>
      <c r="Q592" s="615"/>
      <c r="R592" s="615"/>
      <c r="S592" s="615"/>
      <c r="T592" s="615"/>
      <c r="U592" s="615"/>
      <c r="V592" s="615"/>
      <c r="W592" s="615"/>
      <c r="X592" s="615"/>
      <c r="Y592" s="615"/>
    </row>
    <row r="593" spans="1:25" ht="15">
      <c r="A593" s="615"/>
      <c r="B593" s="615"/>
      <c r="C593" s="615"/>
      <c r="D593" s="705"/>
      <c r="E593" s="705"/>
      <c r="F593" s="706"/>
      <c r="G593" s="615"/>
      <c r="H593" s="615"/>
      <c r="I593" s="615"/>
      <c r="J593" s="615"/>
      <c r="K593" s="615"/>
      <c r="L593" s="615"/>
      <c r="M593" s="615"/>
      <c r="N593" s="615"/>
      <c r="O593" s="615"/>
      <c r="P593" s="615"/>
      <c r="Q593" s="615"/>
      <c r="R593" s="615"/>
      <c r="S593" s="615"/>
      <c r="T593" s="615"/>
      <c r="U593" s="615"/>
      <c r="V593" s="615"/>
      <c r="W593" s="615"/>
      <c r="X593" s="615"/>
      <c r="Y593" s="615"/>
    </row>
    <row r="594" spans="1:25" ht="15">
      <c r="A594" s="615"/>
      <c r="B594" s="615"/>
      <c r="C594" s="615"/>
      <c r="D594" s="705"/>
      <c r="E594" s="705"/>
      <c r="F594" s="706"/>
      <c r="G594" s="615"/>
      <c r="H594" s="615"/>
      <c r="I594" s="615"/>
      <c r="J594" s="615"/>
      <c r="K594" s="615"/>
      <c r="L594" s="615"/>
      <c r="M594" s="615"/>
      <c r="N594" s="615"/>
      <c r="O594" s="615"/>
      <c r="P594" s="615"/>
      <c r="Q594" s="615"/>
      <c r="R594" s="615"/>
      <c r="S594" s="615"/>
      <c r="T594" s="615"/>
      <c r="U594" s="615"/>
      <c r="V594" s="615"/>
      <c r="W594" s="615"/>
      <c r="X594" s="615"/>
      <c r="Y594" s="615"/>
    </row>
    <row r="595" spans="1:25" ht="15">
      <c r="A595" s="615"/>
      <c r="B595" s="615"/>
      <c r="C595" s="615"/>
      <c r="D595" s="705"/>
      <c r="E595" s="705"/>
      <c r="F595" s="706"/>
      <c r="G595" s="615"/>
      <c r="H595" s="615"/>
      <c r="I595" s="615"/>
      <c r="J595" s="615"/>
      <c r="K595" s="615"/>
      <c r="L595" s="615"/>
      <c r="M595" s="615"/>
      <c r="N595" s="615"/>
      <c r="O595" s="615"/>
      <c r="P595" s="615"/>
      <c r="Q595" s="615"/>
      <c r="R595" s="615"/>
      <c r="S595" s="615"/>
      <c r="T595" s="615"/>
      <c r="U595" s="615"/>
      <c r="V595" s="615"/>
      <c r="W595" s="615"/>
      <c r="X595" s="615"/>
      <c r="Y595" s="615"/>
    </row>
    <row r="596" spans="1:25" ht="15">
      <c r="A596" s="615"/>
      <c r="B596" s="615"/>
      <c r="C596" s="615"/>
      <c r="D596" s="705"/>
      <c r="E596" s="705"/>
      <c r="F596" s="706"/>
      <c r="G596" s="615"/>
      <c r="H596" s="615"/>
      <c r="I596" s="615"/>
      <c r="J596" s="615"/>
      <c r="K596" s="615"/>
      <c r="L596" s="615"/>
      <c r="M596" s="615"/>
      <c r="N596" s="615"/>
      <c r="O596" s="615"/>
      <c r="P596" s="615"/>
      <c r="Q596" s="615"/>
      <c r="R596" s="615"/>
      <c r="S596" s="615"/>
      <c r="T596" s="615"/>
      <c r="U596" s="615"/>
      <c r="V596" s="615"/>
      <c r="W596" s="615"/>
      <c r="X596" s="615"/>
      <c r="Y596" s="615"/>
    </row>
    <row r="597" spans="1:25" ht="15">
      <c r="A597" s="615"/>
      <c r="B597" s="615"/>
      <c r="C597" s="615"/>
      <c r="D597" s="705"/>
      <c r="E597" s="705"/>
      <c r="F597" s="706"/>
      <c r="G597" s="615"/>
      <c r="H597" s="615"/>
      <c r="I597" s="615"/>
      <c r="J597" s="615"/>
      <c r="K597" s="615"/>
      <c r="L597" s="615"/>
      <c r="M597" s="615"/>
      <c r="N597" s="615"/>
      <c r="O597" s="615"/>
      <c r="P597" s="615"/>
      <c r="Q597" s="615"/>
      <c r="R597" s="615"/>
      <c r="S597" s="615"/>
      <c r="T597" s="615"/>
      <c r="U597" s="615"/>
      <c r="V597" s="615"/>
      <c r="W597" s="615"/>
      <c r="X597" s="615"/>
      <c r="Y597" s="615"/>
    </row>
    <row r="598" spans="1:25" ht="15">
      <c r="A598" s="615"/>
      <c r="B598" s="615"/>
      <c r="C598" s="615"/>
      <c r="D598" s="705"/>
      <c r="E598" s="705"/>
      <c r="F598" s="706"/>
      <c r="G598" s="615"/>
      <c r="H598" s="615"/>
      <c r="I598" s="615"/>
      <c r="J598" s="615"/>
      <c r="K598" s="615"/>
      <c r="L598" s="615"/>
      <c r="M598" s="615"/>
      <c r="N598" s="615"/>
      <c r="O598" s="615"/>
      <c r="P598" s="615"/>
      <c r="Q598" s="615"/>
      <c r="R598" s="615"/>
      <c r="S598" s="615"/>
      <c r="T598" s="615"/>
      <c r="U598" s="615"/>
      <c r="V598" s="615"/>
      <c r="W598" s="615"/>
      <c r="X598" s="615"/>
      <c r="Y598" s="615"/>
    </row>
    <row r="599" spans="1:25" ht="15">
      <c r="A599" s="615"/>
      <c r="B599" s="615"/>
      <c r="C599" s="615"/>
      <c r="D599" s="705"/>
      <c r="E599" s="705"/>
      <c r="F599" s="706"/>
      <c r="G599" s="615"/>
      <c r="H599" s="615"/>
      <c r="I599" s="615"/>
      <c r="J599" s="615"/>
      <c r="K599" s="615"/>
      <c r="L599" s="615"/>
      <c r="M599" s="615"/>
      <c r="N599" s="615"/>
      <c r="O599" s="615"/>
      <c r="P599" s="615"/>
      <c r="Q599" s="615"/>
      <c r="R599" s="615"/>
      <c r="S599" s="615"/>
      <c r="T599" s="615"/>
      <c r="U599" s="615"/>
      <c r="V599" s="615"/>
      <c r="W599" s="615"/>
      <c r="X599" s="615"/>
      <c r="Y599" s="615"/>
    </row>
    <row r="600" spans="1:25" ht="15">
      <c r="A600" s="615"/>
      <c r="B600" s="615"/>
      <c r="C600" s="615"/>
      <c r="D600" s="705"/>
      <c r="E600" s="705"/>
      <c r="F600" s="706"/>
      <c r="G600" s="615"/>
      <c r="H600" s="615"/>
      <c r="I600" s="615"/>
      <c r="J600" s="615"/>
      <c r="K600" s="615"/>
      <c r="L600" s="615"/>
      <c r="M600" s="615"/>
      <c r="N600" s="615"/>
      <c r="O600" s="615"/>
      <c r="P600" s="615"/>
      <c r="Q600" s="615"/>
      <c r="R600" s="615"/>
      <c r="S600" s="615"/>
      <c r="T600" s="615"/>
      <c r="U600" s="615"/>
      <c r="V600" s="615"/>
      <c r="W600" s="615"/>
      <c r="X600" s="615"/>
      <c r="Y600" s="615"/>
    </row>
    <row r="601" spans="1:25" ht="15">
      <c r="A601" s="615"/>
      <c r="B601" s="615"/>
      <c r="C601" s="615"/>
      <c r="D601" s="705"/>
      <c r="E601" s="705"/>
      <c r="F601" s="706"/>
      <c r="G601" s="615"/>
      <c r="H601" s="615"/>
      <c r="I601" s="615"/>
      <c r="J601" s="615"/>
      <c r="K601" s="615"/>
      <c r="L601" s="615"/>
      <c r="M601" s="615"/>
      <c r="N601" s="615"/>
      <c r="O601" s="615"/>
      <c r="P601" s="615"/>
      <c r="Q601" s="615"/>
      <c r="R601" s="615"/>
      <c r="S601" s="615"/>
      <c r="T601" s="615"/>
      <c r="U601" s="615"/>
      <c r="V601" s="615"/>
      <c r="W601" s="615"/>
      <c r="X601" s="615"/>
      <c r="Y601" s="615"/>
    </row>
    <row r="602" spans="1:25" ht="15">
      <c r="A602" s="615"/>
      <c r="B602" s="615"/>
      <c r="C602" s="615"/>
      <c r="D602" s="705"/>
      <c r="E602" s="705"/>
      <c r="F602" s="706"/>
      <c r="G602" s="615"/>
      <c r="H602" s="615"/>
      <c r="I602" s="615"/>
      <c r="J602" s="615"/>
      <c r="K602" s="615"/>
      <c r="L602" s="615"/>
      <c r="M602" s="615"/>
      <c r="N602" s="615"/>
      <c r="O602" s="615"/>
      <c r="P602" s="615"/>
      <c r="Q602" s="615"/>
      <c r="R602" s="615"/>
      <c r="S602" s="615"/>
      <c r="T602" s="615"/>
      <c r="U602" s="615"/>
      <c r="V602" s="615"/>
      <c r="W602" s="615"/>
      <c r="X602" s="615"/>
      <c r="Y602" s="615"/>
    </row>
    <row r="603" spans="1:25" ht="15">
      <c r="A603" s="615"/>
      <c r="B603" s="615"/>
      <c r="C603" s="615"/>
      <c r="D603" s="705"/>
      <c r="E603" s="705"/>
      <c r="F603" s="706"/>
      <c r="G603" s="615"/>
      <c r="H603" s="615"/>
      <c r="I603" s="615"/>
      <c r="J603" s="615"/>
      <c r="K603" s="615"/>
      <c r="L603" s="615"/>
      <c r="M603" s="615"/>
      <c r="N603" s="615"/>
      <c r="O603" s="615"/>
      <c r="P603" s="615"/>
      <c r="Q603" s="615"/>
      <c r="R603" s="615"/>
      <c r="S603" s="615"/>
      <c r="T603" s="615"/>
      <c r="U603" s="615"/>
      <c r="V603" s="615"/>
      <c r="W603" s="615"/>
      <c r="X603" s="615"/>
      <c r="Y603" s="615"/>
    </row>
    <row r="604" spans="1:25" ht="15">
      <c r="A604" s="615"/>
      <c r="B604" s="615"/>
      <c r="C604" s="615"/>
      <c r="D604" s="705"/>
      <c r="E604" s="705"/>
      <c r="F604" s="706"/>
      <c r="G604" s="615"/>
      <c r="H604" s="615"/>
      <c r="I604" s="615"/>
      <c r="J604" s="615"/>
      <c r="K604" s="615"/>
      <c r="L604" s="615"/>
      <c r="M604" s="615"/>
      <c r="N604" s="615"/>
      <c r="O604" s="615"/>
      <c r="P604" s="615"/>
      <c r="Q604" s="615"/>
      <c r="R604" s="615"/>
      <c r="S604" s="615"/>
      <c r="T604" s="615"/>
      <c r="U604" s="615"/>
      <c r="V604" s="615"/>
      <c r="W604" s="615"/>
      <c r="X604" s="615"/>
      <c r="Y604" s="615"/>
    </row>
    <row r="605" spans="1:25" ht="15">
      <c r="A605" s="615"/>
      <c r="B605" s="615"/>
      <c r="C605" s="615"/>
      <c r="D605" s="705"/>
      <c r="E605" s="705"/>
      <c r="F605" s="706"/>
      <c r="G605" s="615"/>
      <c r="H605" s="615"/>
      <c r="I605" s="615"/>
      <c r="J605" s="615"/>
      <c r="K605" s="615"/>
      <c r="L605" s="615"/>
      <c r="M605" s="615"/>
      <c r="N605" s="615"/>
      <c r="O605" s="615"/>
      <c r="P605" s="615"/>
      <c r="Q605" s="615"/>
      <c r="R605" s="615"/>
      <c r="S605" s="615"/>
      <c r="T605" s="615"/>
      <c r="U605" s="615"/>
      <c r="V605" s="615"/>
      <c r="W605" s="615"/>
      <c r="X605" s="615"/>
      <c r="Y605" s="615"/>
    </row>
    <row r="606" spans="1:25" ht="15">
      <c r="A606" s="615"/>
      <c r="B606" s="615"/>
      <c r="C606" s="615"/>
      <c r="D606" s="705"/>
      <c r="E606" s="705"/>
      <c r="F606" s="706"/>
      <c r="G606" s="615"/>
      <c r="H606" s="615"/>
      <c r="I606" s="615"/>
      <c r="J606" s="615"/>
      <c r="K606" s="615"/>
      <c r="L606" s="615"/>
      <c r="M606" s="615"/>
      <c r="N606" s="615"/>
      <c r="O606" s="615"/>
      <c r="P606" s="615"/>
      <c r="Q606" s="615"/>
      <c r="R606" s="615"/>
      <c r="S606" s="615"/>
      <c r="T606" s="615"/>
      <c r="U606" s="615"/>
      <c r="V606" s="615"/>
      <c r="W606" s="615"/>
      <c r="X606" s="615"/>
      <c r="Y606" s="615"/>
    </row>
    <row r="607" spans="1:25" ht="15">
      <c r="A607" s="615"/>
      <c r="B607" s="615"/>
      <c r="C607" s="615"/>
      <c r="D607" s="705"/>
      <c r="E607" s="705"/>
      <c r="F607" s="706"/>
      <c r="G607" s="615"/>
      <c r="H607" s="615"/>
      <c r="I607" s="615"/>
      <c r="J607" s="615"/>
      <c r="K607" s="615"/>
      <c r="L607" s="615"/>
      <c r="M607" s="615"/>
      <c r="N607" s="615"/>
      <c r="O607" s="615"/>
      <c r="P607" s="615"/>
      <c r="Q607" s="615"/>
      <c r="R607" s="615"/>
      <c r="S607" s="615"/>
      <c r="T607" s="615"/>
      <c r="U607" s="615"/>
      <c r="V607" s="615"/>
      <c r="W607" s="615"/>
      <c r="X607" s="615"/>
      <c r="Y607" s="615"/>
    </row>
    <row r="608" spans="1:25" ht="15">
      <c r="A608" s="615"/>
      <c r="B608" s="615"/>
      <c r="C608" s="615"/>
      <c r="D608" s="705"/>
      <c r="E608" s="705"/>
      <c r="F608" s="706"/>
      <c r="G608" s="615"/>
      <c r="H608" s="615"/>
      <c r="I608" s="615"/>
      <c r="J608" s="615"/>
      <c r="K608" s="615"/>
      <c r="L608" s="615"/>
      <c r="M608" s="615"/>
      <c r="N608" s="615"/>
      <c r="O608" s="615"/>
      <c r="P608" s="615"/>
      <c r="Q608" s="615"/>
      <c r="R608" s="615"/>
      <c r="S608" s="615"/>
      <c r="T608" s="615"/>
      <c r="U608" s="615"/>
      <c r="V608" s="615"/>
      <c r="W608" s="615"/>
      <c r="X608" s="615"/>
      <c r="Y608" s="615"/>
    </row>
    <row r="609" spans="1:25" ht="15">
      <c r="A609" s="615"/>
      <c r="B609" s="615"/>
      <c r="C609" s="615"/>
      <c r="D609" s="705"/>
      <c r="E609" s="705"/>
      <c r="F609" s="706"/>
      <c r="G609" s="615"/>
      <c r="H609" s="615"/>
      <c r="I609" s="615"/>
      <c r="J609" s="615"/>
      <c r="K609" s="615"/>
      <c r="L609" s="615"/>
      <c r="M609" s="615"/>
      <c r="N609" s="615"/>
      <c r="O609" s="615"/>
      <c r="P609" s="615"/>
      <c r="Q609" s="615"/>
      <c r="R609" s="615"/>
      <c r="S609" s="615"/>
      <c r="T609" s="615"/>
      <c r="U609" s="615"/>
      <c r="V609" s="615"/>
      <c r="W609" s="615"/>
      <c r="X609" s="615"/>
      <c r="Y609" s="615"/>
    </row>
    <row r="610" spans="1:25" ht="15">
      <c r="A610" s="615"/>
      <c r="B610" s="615"/>
      <c r="C610" s="615"/>
      <c r="D610" s="705"/>
      <c r="E610" s="705"/>
      <c r="F610" s="706"/>
      <c r="G610" s="615"/>
      <c r="H610" s="615"/>
      <c r="I610" s="615"/>
      <c r="J610" s="615"/>
      <c r="K610" s="615"/>
      <c r="L610" s="615"/>
      <c r="M610" s="615"/>
      <c r="N610" s="615"/>
      <c r="O610" s="615"/>
      <c r="P610" s="615"/>
      <c r="Q610" s="615"/>
      <c r="R610" s="615"/>
      <c r="S610" s="615"/>
      <c r="T610" s="615"/>
      <c r="U610" s="615"/>
      <c r="V610" s="615"/>
      <c r="W610" s="615"/>
      <c r="X610" s="615"/>
      <c r="Y610" s="615"/>
    </row>
    <row r="611" spans="1:25" ht="15">
      <c r="A611" s="615"/>
      <c r="B611" s="615"/>
      <c r="C611" s="615"/>
      <c r="D611" s="705"/>
      <c r="E611" s="705"/>
      <c r="F611" s="706"/>
      <c r="G611" s="615"/>
      <c r="H611" s="615"/>
      <c r="I611" s="615"/>
      <c r="J611" s="615"/>
      <c r="K611" s="615"/>
      <c r="L611" s="615"/>
      <c r="M611" s="615"/>
      <c r="N611" s="615"/>
      <c r="O611" s="615"/>
      <c r="P611" s="615"/>
      <c r="Q611" s="615"/>
      <c r="R611" s="615"/>
      <c r="S611" s="615"/>
      <c r="T611" s="615"/>
      <c r="U611" s="615"/>
      <c r="V611" s="615"/>
      <c r="W611" s="615"/>
      <c r="X611" s="615"/>
      <c r="Y611" s="615"/>
    </row>
    <row r="612" spans="1:25" ht="15">
      <c r="A612" s="615"/>
      <c r="B612" s="615"/>
      <c r="C612" s="615"/>
      <c r="D612" s="705"/>
      <c r="E612" s="705"/>
      <c r="F612" s="706"/>
      <c r="G612" s="615"/>
      <c r="H612" s="615"/>
      <c r="I612" s="615"/>
      <c r="J612" s="615"/>
      <c r="K612" s="615"/>
      <c r="L612" s="615"/>
      <c r="M612" s="615"/>
      <c r="N612" s="615"/>
      <c r="O612" s="615"/>
      <c r="P612" s="615"/>
      <c r="Q612" s="615"/>
      <c r="R612" s="615"/>
      <c r="S612" s="615"/>
      <c r="T612" s="615"/>
      <c r="U612" s="615"/>
      <c r="V612" s="615"/>
      <c r="W612" s="615"/>
      <c r="X612" s="615"/>
      <c r="Y612" s="615"/>
    </row>
    <row r="613" spans="1:25" ht="15">
      <c r="A613" s="615"/>
      <c r="B613" s="615"/>
      <c r="C613" s="615"/>
      <c r="D613" s="705"/>
      <c r="E613" s="705"/>
      <c r="F613" s="706"/>
      <c r="G613" s="615"/>
      <c r="H613" s="615"/>
      <c r="I613" s="615"/>
      <c r="J613" s="615"/>
      <c r="K613" s="615"/>
      <c r="L613" s="615"/>
      <c r="M613" s="615"/>
      <c r="N613" s="615"/>
      <c r="O613" s="615"/>
      <c r="P613" s="615"/>
      <c r="Q613" s="615"/>
      <c r="R613" s="615"/>
      <c r="S613" s="615"/>
      <c r="T613" s="615"/>
      <c r="U613" s="615"/>
      <c r="V613" s="615"/>
      <c r="W613" s="615"/>
      <c r="X613" s="615"/>
      <c r="Y613" s="615"/>
    </row>
    <row r="614" spans="1:25" ht="15">
      <c r="A614" s="615"/>
      <c r="B614" s="615"/>
      <c r="C614" s="615"/>
      <c r="D614" s="705"/>
      <c r="E614" s="705"/>
      <c r="F614" s="706"/>
      <c r="G614" s="615"/>
      <c r="H614" s="615"/>
      <c r="I614" s="615"/>
      <c r="J614" s="615"/>
      <c r="K614" s="615"/>
      <c r="L614" s="615"/>
      <c r="M614" s="615"/>
      <c r="N614" s="615"/>
      <c r="O614" s="615"/>
      <c r="P614" s="615"/>
      <c r="Q614" s="615"/>
      <c r="R614" s="615"/>
      <c r="S614" s="615"/>
      <c r="T614" s="615"/>
      <c r="U614" s="615"/>
      <c r="V614" s="615"/>
      <c r="W614" s="615"/>
      <c r="X614" s="615"/>
      <c r="Y614" s="615"/>
    </row>
    <row r="615" spans="1:25" ht="15">
      <c r="A615" s="615"/>
      <c r="B615" s="615"/>
      <c r="C615" s="615"/>
      <c r="D615" s="705"/>
      <c r="E615" s="705"/>
      <c r="F615" s="706"/>
      <c r="G615" s="615"/>
      <c r="H615" s="615"/>
      <c r="I615" s="615"/>
      <c r="J615" s="615"/>
      <c r="K615" s="615"/>
      <c r="L615" s="615"/>
      <c r="M615" s="615"/>
      <c r="N615" s="615"/>
      <c r="O615" s="615"/>
      <c r="P615" s="615"/>
      <c r="Q615" s="615"/>
      <c r="R615" s="615"/>
      <c r="S615" s="615"/>
      <c r="T615" s="615"/>
      <c r="U615" s="615"/>
      <c r="V615" s="615"/>
      <c r="W615" s="615"/>
      <c r="X615" s="615"/>
      <c r="Y615" s="615"/>
    </row>
    <row r="616" spans="1:25" ht="15">
      <c r="A616" s="615"/>
      <c r="B616" s="615"/>
      <c r="C616" s="615"/>
      <c r="D616" s="705"/>
      <c r="E616" s="705"/>
      <c r="F616" s="706"/>
      <c r="G616" s="615"/>
      <c r="H616" s="615"/>
      <c r="I616" s="615"/>
      <c r="J616" s="615"/>
      <c r="K616" s="615"/>
      <c r="L616" s="615"/>
      <c r="M616" s="615"/>
      <c r="N616" s="615"/>
      <c r="O616" s="615"/>
      <c r="P616" s="615"/>
      <c r="Q616" s="615"/>
      <c r="R616" s="615"/>
      <c r="S616" s="615"/>
      <c r="T616" s="615"/>
      <c r="U616" s="615"/>
      <c r="V616" s="615"/>
      <c r="W616" s="615"/>
      <c r="X616" s="615"/>
      <c r="Y616" s="615"/>
    </row>
    <row r="617" spans="1:25" ht="15">
      <c r="A617" s="615"/>
      <c r="B617" s="615"/>
      <c r="C617" s="615"/>
      <c r="D617" s="705"/>
      <c r="E617" s="705"/>
      <c r="F617" s="706"/>
      <c r="G617" s="615"/>
      <c r="H617" s="615"/>
      <c r="I617" s="615"/>
      <c r="J617" s="615"/>
      <c r="K617" s="615"/>
      <c r="L617" s="615"/>
      <c r="M617" s="615"/>
      <c r="N617" s="615"/>
      <c r="O617" s="615"/>
      <c r="P617" s="615"/>
      <c r="Q617" s="615"/>
      <c r="R617" s="615"/>
      <c r="S617" s="615"/>
      <c r="T617" s="615"/>
      <c r="U617" s="615"/>
      <c r="V617" s="615"/>
      <c r="W617" s="615"/>
      <c r="X617" s="615"/>
      <c r="Y617" s="615"/>
    </row>
    <row r="618" spans="1:25" ht="15">
      <c r="A618" s="615"/>
      <c r="B618" s="615"/>
      <c r="C618" s="615"/>
      <c r="D618" s="705"/>
      <c r="E618" s="705"/>
      <c r="F618" s="706"/>
      <c r="G618" s="615"/>
      <c r="H618" s="615"/>
      <c r="I618" s="615"/>
      <c r="J618" s="615"/>
      <c r="K618" s="615"/>
      <c r="L618" s="615"/>
      <c r="M618" s="615"/>
      <c r="N618" s="615"/>
      <c r="O618" s="615"/>
      <c r="P618" s="615"/>
      <c r="Q618" s="615"/>
      <c r="R618" s="615"/>
      <c r="S618" s="615"/>
      <c r="T618" s="615"/>
      <c r="U618" s="615"/>
      <c r="V618" s="615"/>
      <c r="W618" s="615"/>
      <c r="X618" s="615"/>
      <c r="Y618" s="615"/>
    </row>
    <row r="619" spans="1:25" ht="15">
      <c r="A619" s="615"/>
      <c r="B619" s="615"/>
      <c r="C619" s="615"/>
      <c r="D619" s="705"/>
      <c r="E619" s="705"/>
      <c r="F619" s="706"/>
      <c r="G619" s="615"/>
      <c r="H619" s="615"/>
      <c r="I619" s="615"/>
      <c r="J619" s="615"/>
      <c r="K619" s="615"/>
      <c r="L619" s="615"/>
      <c r="M619" s="615"/>
      <c r="N619" s="615"/>
      <c r="O619" s="615"/>
      <c r="P619" s="615"/>
      <c r="Q619" s="615"/>
      <c r="R619" s="615"/>
      <c r="S619" s="615"/>
      <c r="T619" s="615"/>
      <c r="U619" s="615"/>
      <c r="V619" s="615"/>
      <c r="W619" s="615"/>
      <c r="X619" s="615"/>
      <c r="Y619" s="615"/>
    </row>
    <row r="620" spans="1:25" ht="15">
      <c r="A620" s="615"/>
      <c r="B620" s="615"/>
      <c r="C620" s="615"/>
      <c r="D620" s="705"/>
      <c r="E620" s="705"/>
      <c r="F620" s="706"/>
      <c r="G620" s="615"/>
      <c r="H620" s="615"/>
      <c r="I620" s="615"/>
      <c r="J620" s="615"/>
      <c r="K620" s="615"/>
      <c r="L620" s="615"/>
      <c r="M620" s="615"/>
      <c r="N620" s="615"/>
      <c r="O620" s="615"/>
      <c r="P620" s="615"/>
      <c r="Q620" s="615"/>
      <c r="R620" s="615"/>
      <c r="S620" s="615"/>
      <c r="T620" s="615"/>
      <c r="U620" s="615"/>
      <c r="V620" s="615"/>
      <c r="W620" s="615"/>
      <c r="X620" s="615"/>
      <c r="Y620" s="615"/>
    </row>
    <row r="621" spans="1:25" ht="15">
      <c r="A621" s="615"/>
      <c r="B621" s="615"/>
      <c r="C621" s="615"/>
      <c r="D621" s="705"/>
      <c r="E621" s="705"/>
      <c r="F621" s="706"/>
      <c r="G621" s="615"/>
      <c r="H621" s="615"/>
      <c r="I621" s="615"/>
      <c r="J621" s="615"/>
      <c r="K621" s="615"/>
      <c r="L621" s="615"/>
      <c r="M621" s="615"/>
      <c r="N621" s="615"/>
      <c r="O621" s="615"/>
      <c r="P621" s="615"/>
      <c r="Q621" s="615"/>
      <c r="R621" s="615"/>
      <c r="S621" s="615"/>
      <c r="T621" s="615"/>
      <c r="U621" s="615"/>
      <c r="V621" s="615"/>
      <c r="W621" s="615"/>
      <c r="X621" s="615"/>
      <c r="Y621" s="615"/>
    </row>
    <row r="622" spans="1:25" ht="15">
      <c r="A622" s="615"/>
      <c r="B622" s="615"/>
      <c r="C622" s="615"/>
      <c r="D622" s="705"/>
      <c r="E622" s="705"/>
      <c r="F622" s="706"/>
      <c r="G622" s="615"/>
      <c r="H622" s="615"/>
      <c r="I622" s="615"/>
      <c r="J622" s="615"/>
      <c r="K622" s="615"/>
      <c r="L622" s="615"/>
      <c r="M622" s="615"/>
      <c r="N622" s="615"/>
      <c r="O622" s="615"/>
      <c r="P622" s="615"/>
      <c r="Q622" s="615"/>
      <c r="R622" s="615"/>
      <c r="S622" s="615"/>
      <c r="T622" s="615"/>
      <c r="U622" s="615"/>
      <c r="V622" s="615"/>
      <c r="W622" s="615"/>
      <c r="X622" s="615"/>
      <c r="Y622" s="615"/>
    </row>
    <row r="623" spans="1:25" ht="15">
      <c r="A623" s="615"/>
      <c r="B623" s="615"/>
      <c r="C623" s="615"/>
      <c r="D623" s="705"/>
      <c r="E623" s="705"/>
      <c r="F623" s="706"/>
      <c r="G623" s="615"/>
      <c r="H623" s="615"/>
      <c r="I623" s="615"/>
      <c r="J623" s="615"/>
      <c r="K623" s="615"/>
      <c r="L623" s="615"/>
      <c r="M623" s="615"/>
      <c r="N623" s="615"/>
      <c r="O623" s="615"/>
      <c r="P623" s="615"/>
      <c r="Q623" s="615"/>
      <c r="R623" s="615"/>
      <c r="S623" s="615"/>
      <c r="T623" s="615"/>
      <c r="U623" s="615"/>
      <c r="V623" s="615"/>
      <c r="W623" s="615"/>
      <c r="X623" s="615"/>
      <c r="Y623" s="615"/>
    </row>
    <row r="624" spans="1:25" ht="15">
      <c r="A624" s="615"/>
      <c r="B624" s="615"/>
      <c r="C624" s="615"/>
      <c r="D624" s="705"/>
      <c r="E624" s="705"/>
      <c r="F624" s="706"/>
      <c r="G624" s="615"/>
      <c r="H624" s="615"/>
      <c r="I624" s="615"/>
      <c r="J624" s="615"/>
      <c r="K624" s="615"/>
      <c r="L624" s="615"/>
      <c r="M624" s="615"/>
      <c r="N624" s="615"/>
      <c r="O624" s="615"/>
      <c r="P624" s="615"/>
      <c r="Q624" s="615"/>
      <c r="R624" s="615"/>
      <c r="S624" s="615"/>
      <c r="T624" s="615"/>
      <c r="U624" s="615"/>
      <c r="V624" s="615"/>
      <c r="W624" s="615"/>
      <c r="X624" s="615"/>
      <c r="Y624" s="615"/>
    </row>
    <row r="625" spans="1:25" ht="15">
      <c r="A625" s="615"/>
      <c r="B625" s="615"/>
      <c r="C625" s="615"/>
      <c r="D625" s="705"/>
      <c r="E625" s="705"/>
      <c r="F625" s="706"/>
      <c r="G625" s="615"/>
      <c r="H625" s="615"/>
      <c r="I625" s="615"/>
      <c r="J625" s="615"/>
      <c r="K625" s="615"/>
      <c r="L625" s="615"/>
      <c r="M625" s="615"/>
      <c r="N625" s="615"/>
      <c r="O625" s="615"/>
      <c r="P625" s="615"/>
      <c r="Q625" s="615"/>
      <c r="R625" s="615"/>
      <c r="S625" s="615"/>
      <c r="T625" s="615"/>
      <c r="U625" s="615"/>
      <c r="V625" s="615"/>
      <c r="W625" s="615"/>
      <c r="X625" s="615"/>
      <c r="Y625" s="615"/>
    </row>
    <row r="626" spans="1:25" ht="15">
      <c r="A626" s="615"/>
      <c r="B626" s="615"/>
      <c r="C626" s="615"/>
      <c r="D626" s="705"/>
      <c r="E626" s="705"/>
      <c r="F626" s="706"/>
      <c r="G626" s="615"/>
      <c r="H626" s="615"/>
      <c r="I626" s="615"/>
      <c r="J626" s="615"/>
      <c r="K626" s="615"/>
      <c r="L626" s="615"/>
      <c r="M626" s="615"/>
      <c r="N626" s="615"/>
      <c r="O626" s="615"/>
      <c r="P626" s="615"/>
      <c r="Q626" s="615"/>
      <c r="R626" s="615"/>
      <c r="S626" s="615"/>
      <c r="T626" s="615"/>
      <c r="U626" s="615"/>
      <c r="V626" s="615"/>
      <c r="W626" s="615"/>
      <c r="X626" s="615"/>
      <c r="Y626" s="615"/>
    </row>
    <row r="627" spans="1:25" ht="15">
      <c r="A627" s="615"/>
      <c r="B627" s="615"/>
      <c r="C627" s="615"/>
      <c r="D627" s="705"/>
      <c r="E627" s="705"/>
      <c r="F627" s="706"/>
      <c r="G627" s="615"/>
      <c r="H627" s="615"/>
      <c r="I627" s="615"/>
      <c r="J627" s="615"/>
      <c r="K627" s="615"/>
      <c r="L627" s="615"/>
      <c r="M627" s="615"/>
      <c r="N627" s="615"/>
      <c r="O627" s="615"/>
      <c r="P627" s="615"/>
      <c r="Q627" s="615"/>
      <c r="R627" s="615"/>
      <c r="S627" s="615"/>
      <c r="T627" s="615"/>
      <c r="U627" s="615"/>
      <c r="V627" s="615"/>
      <c r="W627" s="615"/>
      <c r="X627" s="615"/>
      <c r="Y627" s="615"/>
    </row>
    <row r="628" spans="1:25" ht="15">
      <c r="A628" s="615"/>
      <c r="B628" s="615"/>
      <c r="C628" s="615"/>
      <c r="D628" s="705"/>
      <c r="E628" s="705"/>
      <c r="F628" s="706"/>
      <c r="G628" s="615"/>
      <c r="H628" s="615"/>
      <c r="I628" s="615"/>
      <c r="J628" s="615"/>
      <c r="K628" s="615"/>
      <c r="L628" s="615"/>
      <c r="M628" s="615"/>
      <c r="N628" s="615"/>
      <c r="O628" s="615"/>
      <c r="P628" s="615"/>
      <c r="Q628" s="615"/>
      <c r="R628" s="615"/>
      <c r="S628" s="615"/>
      <c r="T628" s="615"/>
      <c r="U628" s="615"/>
      <c r="V628" s="615"/>
      <c r="W628" s="615"/>
      <c r="X628" s="615"/>
      <c r="Y628" s="615"/>
    </row>
    <row r="629" spans="1:25" ht="15">
      <c r="A629" s="615"/>
      <c r="B629" s="615"/>
      <c r="C629" s="615"/>
      <c r="D629" s="705"/>
      <c r="E629" s="705"/>
      <c r="F629" s="706"/>
      <c r="G629" s="615"/>
      <c r="H629" s="615"/>
      <c r="I629" s="615"/>
      <c r="J629" s="615"/>
      <c r="K629" s="615"/>
      <c r="L629" s="615"/>
      <c r="M629" s="615"/>
      <c r="N629" s="615"/>
      <c r="O629" s="615"/>
      <c r="P629" s="615"/>
      <c r="Q629" s="615"/>
      <c r="R629" s="615"/>
      <c r="S629" s="615"/>
      <c r="T629" s="615"/>
      <c r="U629" s="615"/>
      <c r="V629" s="615"/>
      <c r="W629" s="615"/>
      <c r="X629" s="615"/>
      <c r="Y629" s="615"/>
    </row>
    <row r="630" spans="1:25" ht="15">
      <c r="A630" s="615"/>
      <c r="B630" s="615"/>
      <c r="C630" s="615"/>
      <c r="D630" s="705"/>
      <c r="E630" s="705"/>
      <c r="F630" s="706"/>
      <c r="G630" s="615"/>
      <c r="H630" s="615"/>
      <c r="I630" s="615"/>
      <c r="J630" s="615"/>
      <c r="K630" s="615"/>
      <c r="L630" s="615"/>
      <c r="M630" s="615"/>
      <c r="N630" s="615"/>
      <c r="O630" s="615"/>
      <c r="P630" s="615"/>
      <c r="Q630" s="615"/>
      <c r="R630" s="615"/>
      <c r="S630" s="615"/>
      <c r="T630" s="615"/>
      <c r="U630" s="615"/>
      <c r="V630" s="615"/>
      <c r="W630" s="615"/>
      <c r="X630" s="615"/>
      <c r="Y630" s="615"/>
    </row>
    <row r="631" spans="1:25" ht="15">
      <c r="A631" s="615"/>
      <c r="B631" s="615"/>
      <c r="C631" s="615"/>
      <c r="D631" s="705"/>
      <c r="E631" s="705"/>
      <c r="F631" s="706"/>
      <c r="G631" s="615"/>
      <c r="H631" s="615"/>
      <c r="I631" s="615"/>
      <c r="J631" s="615"/>
      <c r="K631" s="615"/>
      <c r="L631" s="615"/>
      <c r="M631" s="615"/>
      <c r="N631" s="615"/>
      <c r="O631" s="615"/>
      <c r="P631" s="615"/>
      <c r="Q631" s="615"/>
      <c r="R631" s="615"/>
      <c r="S631" s="615"/>
      <c r="T631" s="615"/>
      <c r="U631" s="615"/>
      <c r="V631" s="615"/>
      <c r="W631" s="615"/>
      <c r="X631" s="615"/>
      <c r="Y631" s="615"/>
    </row>
    <row r="632" spans="1:25" ht="15">
      <c r="A632" s="615"/>
      <c r="B632" s="615"/>
      <c r="C632" s="615"/>
      <c r="D632" s="705"/>
      <c r="E632" s="705"/>
      <c r="F632" s="706"/>
      <c r="G632" s="615"/>
      <c r="H632" s="615"/>
      <c r="I632" s="615"/>
      <c r="J632" s="615"/>
      <c r="K632" s="615"/>
      <c r="L632" s="615"/>
      <c r="M632" s="615"/>
      <c r="N632" s="615"/>
      <c r="O632" s="615"/>
      <c r="P632" s="615"/>
      <c r="Q632" s="615"/>
      <c r="R632" s="615"/>
      <c r="S632" s="615"/>
      <c r="T632" s="615"/>
      <c r="U632" s="615"/>
      <c r="V632" s="615"/>
      <c r="W632" s="615"/>
      <c r="X632" s="615"/>
      <c r="Y632" s="615"/>
    </row>
    <row r="633" spans="1:25" ht="15">
      <c r="A633" s="615"/>
      <c r="B633" s="615"/>
      <c r="C633" s="615"/>
      <c r="D633" s="705"/>
      <c r="E633" s="705"/>
      <c r="F633" s="706"/>
      <c r="G633" s="615"/>
      <c r="H633" s="615"/>
      <c r="I633" s="615"/>
      <c r="J633" s="615"/>
      <c r="K633" s="615"/>
      <c r="L633" s="615"/>
      <c r="M633" s="615"/>
      <c r="N633" s="615"/>
      <c r="O633" s="615"/>
      <c r="P633" s="615"/>
      <c r="Q633" s="615"/>
      <c r="R633" s="615"/>
      <c r="S633" s="615"/>
      <c r="T633" s="615"/>
      <c r="U633" s="615"/>
      <c r="V633" s="615"/>
      <c r="W633" s="615"/>
      <c r="X633" s="615"/>
      <c r="Y633" s="615"/>
    </row>
    <row r="634" spans="1:25" ht="15">
      <c r="A634" s="615"/>
      <c r="B634" s="615"/>
      <c r="C634" s="615"/>
      <c r="D634" s="705"/>
      <c r="E634" s="705"/>
      <c r="F634" s="706"/>
      <c r="G634" s="615"/>
      <c r="H634" s="615"/>
      <c r="I634" s="615"/>
      <c r="J634" s="615"/>
      <c r="K634" s="615"/>
      <c r="L634" s="615"/>
      <c r="M634" s="615"/>
      <c r="N634" s="615"/>
      <c r="O634" s="615"/>
      <c r="P634" s="615"/>
      <c r="Q634" s="615"/>
      <c r="R634" s="615"/>
      <c r="S634" s="615"/>
      <c r="T634" s="615"/>
      <c r="U634" s="615"/>
      <c r="V634" s="615"/>
      <c r="W634" s="615"/>
      <c r="X634" s="615"/>
      <c r="Y634" s="615"/>
    </row>
    <row r="635" spans="1:25" ht="15">
      <c r="A635" s="615"/>
      <c r="B635" s="615"/>
      <c r="C635" s="615"/>
      <c r="D635" s="705"/>
      <c r="E635" s="705"/>
      <c r="F635" s="706"/>
      <c r="G635" s="615"/>
      <c r="H635" s="615"/>
      <c r="I635" s="615"/>
      <c r="J635" s="615"/>
      <c r="K635" s="615"/>
      <c r="L635" s="615"/>
      <c r="M635" s="615"/>
      <c r="N635" s="615"/>
      <c r="O635" s="615"/>
      <c r="P635" s="615"/>
      <c r="Q635" s="615"/>
      <c r="R635" s="615"/>
      <c r="S635" s="615"/>
      <c r="T635" s="615"/>
      <c r="U635" s="615"/>
      <c r="V635" s="615"/>
      <c r="W635" s="615"/>
      <c r="X635" s="615"/>
      <c r="Y635" s="615"/>
    </row>
    <row r="636" spans="1:25" ht="15">
      <c r="A636" s="615"/>
      <c r="B636" s="615"/>
      <c r="C636" s="615"/>
      <c r="D636" s="705"/>
      <c r="E636" s="705"/>
      <c r="F636" s="706"/>
      <c r="G636" s="615"/>
      <c r="H636" s="615"/>
      <c r="I636" s="615"/>
      <c r="J636" s="615"/>
      <c r="K636" s="615"/>
      <c r="L636" s="615"/>
      <c r="M636" s="615"/>
      <c r="N636" s="615"/>
      <c r="O636" s="615"/>
      <c r="P636" s="615"/>
      <c r="Q636" s="615"/>
      <c r="R636" s="615"/>
      <c r="S636" s="615"/>
      <c r="T636" s="615"/>
      <c r="U636" s="615"/>
      <c r="V636" s="615"/>
      <c r="W636" s="615"/>
      <c r="X636" s="615"/>
      <c r="Y636" s="615"/>
    </row>
    <row r="637" spans="1:25" ht="15">
      <c r="A637" s="615"/>
      <c r="B637" s="615"/>
      <c r="C637" s="615"/>
      <c r="D637" s="705"/>
      <c r="E637" s="705"/>
      <c r="F637" s="706"/>
      <c r="G637" s="615"/>
      <c r="H637" s="615"/>
      <c r="I637" s="615"/>
      <c r="J637" s="615"/>
      <c r="K637" s="615"/>
      <c r="L637" s="615"/>
      <c r="M637" s="615"/>
      <c r="N637" s="615"/>
      <c r="O637" s="615"/>
      <c r="P637" s="615"/>
      <c r="Q637" s="615"/>
      <c r="R637" s="615"/>
      <c r="S637" s="615"/>
      <c r="T637" s="615"/>
      <c r="U637" s="615"/>
      <c r="V637" s="615"/>
      <c r="W637" s="615"/>
      <c r="X637" s="615"/>
      <c r="Y637" s="615"/>
    </row>
    <row r="638" spans="1:25" ht="15">
      <c r="A638" s="615"/>
      <c r="B638" s="615"/>
      <c r="C638" s="615"/>
      <c r="D638" s="705"/>
      <c r="E638" s="705"/>
      <c r="F638" s="706"/>
      <c r="G638" s="615"/>
      <c r="H638" s="615"/>
      <c r="I638" s="615"/>
      <c r="J638" s="615"/>
      <c r="K638" s="615"/>
      <c r="L638" s="615"/>
      <c r="M638" s="615"/>
      <c r="N638" s="615"/>
      <c r="O638" s="615"/>
      <c r="P638" s="615"/>
      <c r="Q638" s="615"/>
      <c r="R638" s="615"/>
      <c r="S638" s="615"/>
      <c r="T638" s="615"/>
      <c r="U638" s="615"/>
      <c r="V638" s="615"/>
      <c r="W638" s="615"/>
      <c r="X638" s="615"/>
      <c r="Y638" s="615"/>
    </row>
    <row r="639" spans="1:25" ht="15">
      <c r="A639" s="615"/>
      <c r="B639" s="615"/>
      <c r="C639" s="615"/>
      <c r="D639" s="705"/>
      <c r="E639" s="705"/>
      <c r="F639" s="706"/>
      <c r="G639" s="615"/>
      <c r="H639" s="615"/>
      <c r="I639" s="615"/>
      <c r="J639" s="615"/>
      <c r="K639" s="615"/>
      <c r="L639" s="615"/>
      <c r="M639" s="615"/>
      <c r="N639" s="615"/>
      <c r="O639" s="615"/>
      <c r="P639" s="615"/>
      <c r="Q639" s="615"/>
      <c r="R639" s="615"/>
      <c r="S639" s="615"/>
      <c r="T639" s="615"/>
      <c r="U639" s="615"/>
      <c r="V639" s="615"/>
      <c r="W639" s="615"/>
      <c r="X639" s="615"/>
      <c r="Y639" s="615"/>
    </row>
    <row r="640" spans="1:25" ht="15">
      <c r="A640" s="615"/>
      <c r="B640" s="615"/>
      <c r="C640" s="615"/>
      <c r="D640" s="705"/>
      <c r="E640" s="705"/>
      <c r="F640" s="706"/>
      <c r="G640" s="615"/>
      <c r="H640" s="615"/>
      <c r="I640" s="615"/>
      <c r="J640" s="615"/>
      <c r="K640" s="615"/>
      <c r="L640" s="615"/>
      <c r="M640" s="615"/>
      <c r="N640" s="615"/>
      <c r="O640" s="615"/>
      <c r="P640" s="615"/>
      <c r="Q640" s="615"/>
      <c r="R640" s="615"/>
      <c r="S640" s="615"/>
      <c r="T640" s="615"/>
      <c r="U640" s="615"/>
      <c r="V640" s="615"/>
      <c r="W640" s="615"/>
      <c r="X640" s="615"/>
      <c r="Y640" s="615"/>
    </row>
    <row r="641" spans="1:25" ht="15">
      <c r="A641" s="615"/>
      <c r="B641" s="615"/>
      <c r="C641" s="615"/>
      <c r="D641" s="705"/>
      <c r="E641" s="705"/>
      <c r="F641" s="706"/>
      <c r="G641" s="615"/>
      <c r="H641" s="615"/>
      <c r="I641" s="615"/>
      <c r="J641" s="615"/>
      <c r="K641" s="615"/>
      <c r="L641" s="615"/>
      <c r="M641" s="615"/>
      <c r="N641" s="615"/>
      <c r="O641" s="615"/>
      <c r="P641" s="615"/>
      <c r="Q641" s="615"/>
      <c r="R641" s="615"/>
      <c r="S641" s="615"/>
      <c r="T641" s="615"/>
      <c r="U641" s="615"/>
      <c r="V641" s="615"/>
      <c r="W641" s="615"/>
      <c r="X641" s="615"/>
      <c r="Y641" s="615"/>
    </row>
    <row r="642" spans="1:25" ht="15">
      <c r="A642" s="615"/>
      <c r="B642" s="615"/>
      <c r="C642" s="615"/>
      <c r="D642" s="705"/>
      <c r="E642" s="705"/>
      <c r="F642" s="706"/>
      <c r="G642" s="615"/>
      <c r="H642" s="615"/>
      <c r="I642" s="615"/>
      <c r="J642" s="615"/>
      <c r="K642" s="615"/>
      <c r="L642" s="615"/>
      <c r="M642" s="615"/>
      <c r="N642" s="615"/>
      <c r="O642" s="615"/>
      <c r="P642" s="615"/>
      <c r="Q642" s="615"/>
      <c r="R642" s="615"/>
      <c r="S642" s="615"/>
      <c r="T642" s="615"/>
      <c r="U642" s="615"/>
      <c r="V642" s="615"/>
      <c r="W642" s="615"/>
      <c r="X642" s="615"/>
      <c r="Y642" s="615"/>
    </row>
    <row r="643" spans="1:25" ht="15">
      <c r="A643" s="615"/>
      <c r="B643" s="615"/>
      <c r="C643" s="615"/>
      <c r="D643" s="705"/>
      <c r="E643" s="705"/>
      <c r="F643" s="706"/>
      <c r="G643" s="615"/>
      <c r="H643" s="615"/>
      <c r="I643" s="615"/>
      <c r="J643" s="615"/>
      <c r="K643" s="615"/>
      <c r="L643" s="615"/>
      <c r="M643" s="615"/>
      <c r="N643" s="615"/>
      <c r="O643" s="615"/>
      <c r="P643" s="615"/>
      <c r="Q643" s="615"/>
      <c r="R643" s="615"/>
      <c r="S643" s="615"/>
      <c r="T643" s="615"/>
      <c r="U643" s="615"/>
      <c r="V643" s="615"/>
      <c r="W643" s="615"/>
      <c r="X643" s="615"/>
      <c r="Y643" s="615"/>
    </row>
    <row r="644" spans="1:25" ht="15">
      <c r="A644" s="615"/>
      <c r="B644" s="615"/>
      <c r="C644" s="615"/>
      <c r="D644" s="705"/>
      <c r="E644" s="705"/>
      <c r="F644" s="706"/>
      <c r="G644" s="615"/>
      <c r="H644" s="615"/>
      <c r="I644" s="615"/>
      <c r="J644" s="615"/>
      <c r="K644" s="615"/>
      <c r="L644" s="615"/>
      <c r="M644" s="615"/>
      <c r="N644" s="615"/>
      <c r="O644" s="615"/>
      <c r="P644" s="615"/>
      <c r="Q644" s="615"/>
      <c r="R644" s="615"/>
      <c r="S644" s="615"/>
      <c r="T644" s="615"/>
      <c r="U644" s="615"/>
      <c r="V644" s="615"/>
      <c r="W644" s="615"/>
      <c r="X644" s="615"/>
      <c r="Y644" s="615"/>
    </row>
    <row r="645" spans="1:25" ht="15">
      <c r="A645" s="615"/>
      <c r="B645" s="615"/>
      <c r="C645" s="615"/>
      <c r="D645" s="705"/>
      <c r="E645" s="705"/>
      <c r="F645" s="706"/>
      <c r="G645" s="615"/>
      <c r="H645" s="615"/>
      <c r="I645" s="615"/>
      <c r="J645" s="615"/>
      <c r="K645" s="615"/>
      <c r="L645" s="615"/>
      <c r="M645" s="615"/>
      <c r="N645" s="615"/>
      <c r="O645" s="615"/>
      <c r="P645" s="615"/>
      <c r="Q645" s="615"/>
      <c r="R645" s="615"/>
      <c r="S645" s="615"/>
      <c r="T645" s="615"/>
      <c r="U645" s="615"/>
      <c r="V645" s="615"/>
      <c r="W645" s="615"/>
      <c r="X645" s="615"/>
      <c r="Y645" s="615"/>
    </row>
    <row r="646" spans="1:25" ht="15">
      <c r="A646" s="615"/>
      <c r="B646" s="615"/>
      <c r="C646" s="615"/>
      <c r="D646" s="705"/>
      <c r="E646" s="705"/>
      <c r="F646" s="706"/>
      <c r="G646" s="615"/>
      <c r="H646" s="615"/>
      <c r="I646" s="615"/>
      <c r="J646" s="615"/>
      <c r="K646" s="615"/>
      <c r="L646" s="615"/>
      <c r="M646" s="615"/>
      <c r="N646" s="615"/>
      <c r="O646" s="615"/>
      <c r="P646" s="615"/>
      <c r="Q646" s="615"/>
      <c r="R646" s="615"/>
      <c r="S646" s="615"/>
      <c r="T646" s="615"/>
      <c r="U646" s="615"/>
      <c r="V646" s="615"/>
      <c r="W646" s="615"/>
      <c r="X646" s="615"/>
      <c r="Y646" s="615"/>
    </row>
    <row r="647" spans="1:25" ht="15">
      <c r="A647" s="615"/>
      <c r="B647" s="615"/>
      <c r="C647" s="615"/>
      <c r="D647" s="705"/>
      <c r="E647" s="705"/>
      <c r="F647" s="706"/>
      <c r="G647" s="615"/>
      <c r="H647" s="615"/>
      <c r="I647" s="615"/>
      <c r="J647" s="615"/>
      <c r="K647" s="615"/>
      <c r="L647" s="615"/>
      <c r="M647" s="615"/>
      <c r="N647" s="615"/>
      <c r="O647" s="615"/>
      <c r="P647" s="615"/>
      <c r="Q647" s="615"/>
      <c r="R647" s="615"/>
      <c r="S647" s="615"/>
      <c r="T647" s="615"/>
      <c r="U647" s="615"/>
      <c r="V647" s="615"/>
      <c r="W647" s="615"/>
      <c r="X647" s="615"/>
      <c r="Y647" s="615"/>
    </row>
    <row r="648" spans="1:25" ht="15">
      <c r="A648" s="615"/>
      <c r="B648" s="615"/>
      <c r="C648" s="615"/>
      <c r="D648" s="705"/>
      <c r="E648" s="705"/>
      <c r="F648" s="706"/>
      <c r="G648" s="615"/>
      <c r="H648" s="615"/>
      <c r="I648" s="615"/>
      <c r="J648" s="615"/>
      <c r="K648" s="615"/>
      <c r="L648" s="615"/>
      <c r="M648" s="615"/>
      <c r="N648" s="615"/>
      <c r="O648" s="615"/>
      <c r="P648" s="615"/>
      <c r="Q648" s="615"/>
      <c r="R648" s="615"/>
      <c r="S648" s="615"/>
      <c r="T648" s="615"/>
      <c r="U648" s="615"/>
      <c r="V648" s="615"/>
      <c r="W648" s="615"/>
      <c r="X648" s="615"/>
      <c r="Y648" s="615"/>
    </row>
    <row r="649" spans="1:25" ht="15">
      <c r="A649" s="615"/>
      <c r="B649" s="615"/>
      <c r="C649" s="615"/>
      <c r="D649" s="705"/>
      <c r="E649" s="705"/>
      <c r="F649" s="706"/>
      <c r="G649" s="615"/>
      <c r="H649" s="615"/>
      <c r="I649" s="615"/>
      <c r="J649" s="615"/>
      <c r="K649" s="615"/>
      <c r="L649" s="615"/>
      <c r="M649" s="615"/>
      <c r="N649" s="615"/>
      <c r="O649" s="615"/>
      <c r="P649" s="615"/>
      <c r="Q649" s="615"/>
      <c r="R649" s="615"/>
      <c r="S649" s="615"/>
      <c r="T649" s="615"/>
      <c r="U649" s="615"/>
      <c r="V649" s="615"/>
      <c r="W649" s="615"/>
      <c r="X649" s="615"/>
      <c r="Y649" s="615"/>
    </row>
    <row r="650" spans="1:25" ht="15">
      <c r="A650" s="615"/>
      <c r="B650" s="615"/>
      <c r="C650" s="615"/>
      <c r="D650" s="705"/>
      <c r="E650" s="705"/>
      <c r="F650" s="706"/>
      <c r="G650" s="615"/>
      <c r="H650" s="615"/>
      <c r="I650" s="615"/>
      <c r="J650" s="615"/>
      <c r="K650" s="615"/>
      <c r="L650" s="615"/>
      <c r="M650" s="615"/>
      <c r="N650" s="615"/>
      <c r="O650" s="615"/>
      <c r="P650" s="615"/>
      <c r="Q650" s="615"/>
      <c r="R650" s="615"/>
      <c r="S650" s="615"/>
      <c r="T650" s="615"/>
      <c r="U650" s="615"/>
      <c r="V650" s="615"/>
      <c r="W650" s="615"/>
      <c r="X650" s="615"/>
      <c r="Y650" s="615"/>
    </row>
    <row r="651" spans="1:25" ht="15">
      <c r="A651" s="615"/>
      <c r="B651" s="615"/>
      <c r="C651" s="615"/>
      <c r="D651" s="705"/>
      <c r="E651" s="705"/>
      <c r="F651" s="706"/>
      <c r="G651" s="615"/>
      <c r="H651" s="615"/>
      <c r="I651" s="615"/>
      <c r="J651" s="615"/>
      <c r="K651" s="615"/>
      <c r="L651" s="615"/>
      <c r="M651" s="615"/>
      <c r="N651" s="615"/>
      <c r="O651" s="615"/>
      <c r="P651" s="615"/>
      <c r="Q651" s="615"/>
      <c r="R651" s="615"/>
      <c r="S651" s="615"/>
      <c r="T651" s="615"/>
      <c r="U651" s="615"/>
      <c r="V651" s="615"/>
      <c r="W651" s="615"/>
      <c r="X651" s="615"/>
      <c r="Y651" s="615"/>
    </row>
    <row r="652" spans="1:25" ht="15">
      <c r="A652" s="615"/>
      <c r="B652" s="615"/>
      <c r="C652" s="615"/>
      <c r="D652" s="705"/>
      <c r="E652" s="705"/>
      <c r="F652" s="706"/>
      <c r="G652" s="615"/>
      <c r="H652" s="615"/>
      <c r="I652" s="615"/>
      <c r="J652" s="615"/>
      <c r="K652" s="615"/>
      <c r="L652" s="615"/>
      <c r="M652" s="615"/>
      <c r="N652" s="615"/>
      <c r="O652" s="615"/>
      <c r="P652" s="615"/>
      <c r="Q652" s="615"/>
      <c r="R652" s="615"/>
      <c r="S652" s="615"/>
      <c r="T652" s="615"/>
      <c r="U652" s="615"/>
      <c r="V652" s="615"/>
      <c r="W652" s="615"/>
      <c r="X652" s="615"/>
      <c r="Y652" s="615"/>
    </row>
    <row r="653" spans="1:25" ht="15">
      <c r="A653" s="615"/>
      <c r="B653" s="615"/>
      <c r="C653" s="615"/>
      <c r="D653" s="705"/>
      <c r="E653" s="705"/>
      <c r="F653" s="706"/>
      <c r="G653" s="615"/>
      <c r="H653" s="615"/>
      <c r="I653" s="615"/>
      <c r="J653" s="615"/>
      <c r="K653" s="615"/>
      <c r="L653" s="615"/>
      <c r="M653" s="615"/>
      <c r="N653" s="615"/>
      <c r="O653" s="615"/>
      <c r="P653" s="615"/>
      <c r="Q653" s="615"/>
      <c r="R653" s="615"/>
      <c r="S653" s="615"/>
      <c r="T653" s="615"/>
      <c r="U653" s="615"/>
      <c r="V653" s="615"/>
      <c r="W653" s="615"/>
      <c r="X653" s="615"/>
      <c r="Y653" s="615"/>
    </row>
    <row r="654" spans="1:25" ht="15">
      <c r="A654" s="615"/>
      <c r="B654" s="615"/>
      <c r="C654" s="615"/>
      <c r="D654" s="705"/>
      <c r="E654" s="705"/>
      <c r="F654" s="706"/>
      <c r="G654" s="615"/>
      <c r="H654" s="615"/>
      <c r="I654" s="615"/>
      <c r="J654" s="615"/>
      <c r="K654" s="615"/>
      <c r="L654" s="615"/>
      <c r="M654" s="615"/>
      <c r="N654" s="615"/>
      <c r="O654" s="615"/>
      <c r="P654" s="615"/>
      <c r="Q654" s="615"/>
      <c r="R654" s="615"/>
      <c r="S654" s="615"/>
      <c r="T654" s="615"/>
      <c r="U654" s="615"/>
      <c r="V654" s="615"/>
      <c r="W654" s="615"/>
      <c r="X654" s="615"/>
      <c r="Y654" s="615"/>
    </row>
    <row r="655" spans="1:25" ht="15">
      <c r="A655" s="615"/>
      <c r="B655" s="615"/>
      <c r="C655" s="615"/>
      <c r="D655" s="705"/>
      <c r="E655" s="705"/>
      <c r="F655" s="706"/>
      <c r="G655" s="615"/>
      <c r="H655" s="615"/>
      <c r="I655" s="615"/>
      <c r="J655" s="615"/>
      <c r="K655" s="615"/>
      <c r="L655" s="615"/>
      <c r="M655" s="615"/>
      <c r="N655" s="615"/>
      <c r="O655" s="615"/>
      <c r="P655" s="615"/>
      <c r="Q655" s="615"/>
      <c r="R655" s="615"/>
      <c r="S655" s="615"/>
      <c r="T655" s="615"/>
      <c r="U655" s="615"/>
      <c r="V655" s="615"/>
      <c r="W655" s="615"/>
      <c r="X655" s="615"/>
      <c r="Y655" s="615"/>
    </row>
    <row r="656" spans="1:25" ht="15">
      <c r="A656" s="615"/>
      <c r="B656" s="615"/>
      <c r="C656" s="615"/>
      <c r="D656" s="705"/>
      <c r="E656" s="705"/>
      <c r="F656" s="706"/>
      <c r="G656" s="615"/>
      <c r="H656" s="615"/>
      <c r="I656" s="615"/>
      <c r="J656" s="615"/>
      <c r="K656" s="615"/>
      <c r="L656" s="615"/>
      <c r="M656" s="615"/>
      <c r="N656" s="615"/>
      <c r="O656" s="615"/>
      <c r="P656" s="615"/>
      <c r="Q656" s="615"/>
      <c r="R656" s="615"/>
      <c r="S656" s="615"/>
      <c r="T656" s="615"/>
      <c r="U656" s="615"/>
      <c r="V656" s="615"/>
      <c r="W656" s="615"/>
      <c r="X656" s="615"/>
      <c r="Y656" s="615"/>
    </row>
    <row r="657" spans="1:25" ht="15">
      <c r="A657" s="615"/>
      <c r="B657" s="615"/>
      <c r="C657" s="615"/>
      <c r="D657" s="705"/>
      <c r="E657" s="705"/>
      <c r="F657" s="706"/>
      <c r="G657" s="615"/>
      <c r="H657" s="615"/>
      <c r="I657" s="615"/>
      <c r="J657" s="615"/>
      <c r="K657" s="615"/>
      <c r="L657" s="615"/>
      <c r="M657" s="615"/>
      <c r="N657" s="615"/>
      <c r="O657" s="615"/>
      <c r="P657" s="615"/>
      <c r="Q657" s="615"/>
      <c r="R657" s="615"/>
      <c r="S657" s="615"/>
      <c r="T657" s="615"/>
      <c r="U657" s="615"/>
      <c r="V657" s="615"/>
      <c r="W657" s="615"/>
      <c r="X657" s="615"/>
      <c r="Y657" s="615"/>
    </row>
    <row r="658" spans="1:25" ht="15">
      <c r="A658" s="615"/>
      <c r="B658" s="615"/>
      <c r="C658" s="615"/>
      <c r="D658" s="705"/>
      <c r="E658" s="705"/>
      <c r="F658" s="706"/>
      <c r="G658" s="615"/>
      <c r="H658" s="615"/>
      <c r="I658" s="615"/>
      <c r="J658" s="615"/>
      <c r="K658" s="615"/>
      <c r="L658" s="615"/>
      <c r="M658" s="615"/>
      <c r="N658" s="615"/>
      <c r="O658" s="615"/>
      <c r="P658" s="615"/>
      <c r="Q658" s="615"/>
      <c r="R658" s="615"/>
      <c r="S658" s="615"/>
      <c r="T658" s="615"/>
      <c r="U658" s="615"/>
      <c r="V658" s="615"/>
      <c r="W658" s="615"/>
      <c r="X658" s="615"/>
      <c r="Y658" s="615"/>
    </row>
    <row r="659" spans="1:25" ht="15">
      <c r="A659" s="615"/>
      <c r="B659" s="615"/>
      <c r="C659" s="615"/>
      <c r="D659" s="705"/>
      <c r="E659" s="705"/>
      <c r="F659" s="706"/>
      <c r="G659" s="615"/>
      <c r="H659" s="615"/>
      <c r="I659" s="615"/>
      <c r="J659" s="615"/>
      <c r="K659" s="615"/>
      <c r="L659" s="615"/>
      <c r="M659" s="615"/>
      <c r="N659" s="615"/>
      <c r="O659" s="615"/>
      <c r="P659" s="615"/>
      <c r="Q659" s="615"/>
      <c r="R659" s="615"/>
      <c r="S659" s="615"/>
      <c r="T659" s="615"/>
      <c r="U659" s="615"/>
      <c r="V659" s="615"/>
      <c r="W659" s="615"/>
      <c r="X659" s="615"/>
      <c r="Y659" s="615"/>
    </row>
    <row r="660" spans="1:25" ht="15">
      <c r="A660" s="615"/>
      <c r="B660" s="615"/>
      <c r="C660" s="615"/>
      <c r="D660" s="705"/>
      <c r="E660" s="705"/>
      <c r="F660" s="706"/>
      <c r="G660" s="615"/>
      <c r="H660" s="615"/>
      <c r="I660" s="615"/>
      <c r="J660" s="615"/>
      <c r="K660" s="615"/>
      <c r="L660" s="615"/>
      <c r="M660" s="615"/>
      <c r="N660" s="615"/>
      <c r="O660" s="615"/>
      <c r="P660" s="615"/>
      <c r="Q660" s="615"/>
      <c r="R660" s="615"/>
      <c r="S660" s="615"/>
      <c r="T660" s="615"/>
      <c r="U660" s="615"/>
      <c r="V660" s="615"/>
      <c r="W660" s="615"/>
      <c r="X660" s="615"/>
      <c r="Y660" s="615"/>
    </row>
    <row r="661" spans="1:25" ht="15">
      <c r="A661" s="615"/>
      <c r="B661" s="615"/>
      <c r="C661" s="615"/>
      <c r="D661" s="705"/>
      <c r="E661" s="705"/>
      <c r="F661" s="706"/>
      <c r="G661" s="615"/>
      <c r="H661" s="615"/>
      <c r="I661" s="615"/>
      <c r="J661" s="615"/>
      <c r="K661" s="615"/>
      <c r="L661" s="615"/>
      <c r="M661" s="615"/>
      <c r="N661" s="615"/>
      <c r="O661" s="615"/>
      <c r="P661" s="615"/>
      <c r="Q661" s="615"/>
      <c r="R661" s="615"/>
      <c r="S661" s="615"/>
      <c r="T661" s="615"/>
      <c r="U661" s="615"/>
      <c r="V661" s="615"/>
      <c r="W661" s="615"/>
      <c r="X661" s="615"/>
      <c r="Y661" s="615"/>
    </row>
    <row r="662" spans="1:25" ht="15">
      <c r="A662" s="615"/>
      <c r="B662" s="615"/>
      <c r="C662" s="615"/>
      <c r="D662" s="705"/>
      <c r="E662" s="705"/>
      <c r="F662" s="706"/>
      <c r="G662" s="615"/>
      <c r="H662" s="615"/>
      <c r="I662" s="615"/>
      <c r="J662" s="615"/>
      <c r="K662" s="615"/>
      <c r="L662" s="615"/>
      <c r="M662" s="615"/>
      <c r="N662" s="615"/>
      <c r="O662" s="615"/>
      <c r="P662" s="615"/>
      <c r="Q662" s="615"/>
      <c r="R662" s="615"/>
      <c r="S662" s="615"/>
      <c r="T662" s="615"/>
      <c r="U662" s="615"/>
      <c r="V662" s="615"/>
      <c r="W662" s="615"/>
      <c r="X662" s="615"/>
      <c r="Y662" s="615"/>
    </row>
    <row r="663" spans="1:25" ht="15">
      <c r="A663" s="615"/>
      <c r="B663" s="615"/>
      <c r="C663" s="615"/>
      <c r="D663" s="705"/>
      <c r="E663" s="705"/>
      <c r="F663" s="706"/>
      <c r="G663" s="615"/>
      <c r="H663" s="615"/>
      <c r="I663" s="615"/>
      <c r="J663" s="615"/>
      <c r="K663" s="615"/>
      <c r="L663" s="615"/>
      <c r="M663" s="615"/>
      <c r="N663" s="615"/>
      <c r="O663" s="615"/>
      <c r="P663" s="615"/>
      <c r="Q663" s="615"/>
      <c r="R663" s="615"/>
      <c r="S663" s="615"/>
      <c r="T663" s="615"/>
      <c r="U663" s="615"/>
      <c r="V663" s="615"/>
      <c r="W663" s="615"/>
      <c r="X663" s="615"/>
      <c r="Y663" s="615"/>
    </row>
    <row r="664" spans="1:25" ht="15">
      <c r="A664" s="615"/>
      <c r="B664" s="615"/>
      <c r="C664" s="615"/>
      <c r="D664" s="705"/>
      <c r="E664" s="705"/>
      <c r="F664" s="706"/>
      <c r="G664" s="615"/>
      <c r="H664" s="615"/>
      <c r="I664" s="615"/>
      <c r="J664" s="615"/>
      <c r="K664" s="615"/>
      <c r="L664" s="615"/>
      <c r="M664" s="615"/>
      <c r="N664" s="615"/>
      <c r="O664" s="615"/>
      <c r="P664" s="615"/>
      <c r="Q664" s="615"/>
      <c r="R664" s="615"/>
      <c r="S664" s="615"/>
      <c r="T664" s="615"/>
      <c r="U664" s="615"/>
      <c r="V664" s="615"/>
      <c r="W664" s="615"/>
      <c r="X664" s="615"/>
      <c r="Y664" s="615"/>
    </row>
    <row r="665" spans="1:25" ht="15">
      <c r="A665" s="615"/>
      <c r="B665" s="615"/>
      <c r="C665" s="615"/>
      <c r="D665" s="705"/>
      <c r="E665" s="705"/>
      <c r="F665" s="706"/>
      <c r="G665" s="615"/>
      <c r="H665" s="615"/>
      <c r="I665" s="615"/>
      <c r="J665" s="615"/>
      <c r="K665" s="615"/>
      <c r="L665" s="615"/>
      <c r="M665" s="615"/>
      <c r="N665" s="615"/>
      <c r="O665" s="615"/>
      <c r="P665" s="615"/>
      <c r="Q665" s="615"/>
      <c r="R665" s="615"/>
      <c r="S665" s="615"/>
      <c r="T665" s="615"/>
      <c r="U665" s="615"/>
      <c r="V665" s="615"/>
      <c r="W665" s="615"/>
      <c r="X665" s="615"/>
      <c r="Y665" s="615"/>
    </row>
    <row r="666" spans="1:25" ht="15">
      <c r="A666" s="615"/>
      <c r="B666" s="615"/>
      <c r="C666" s="615"/>
      <c r="D666" s="705"/>
      <c r="E666" s="705"/>
      <c r="F666" s="706"/>
      <c r="G666" s="615"/>
      <c r="H666" s="615"/>
      <c r="I666" s="615"/>
      <c r="J666" s="615"/>
      <c r="K666" s="615"/>
      <c r="L666" s="615"/>
      <c r="M666" s="615"/>
      <c r="N666" s="615"/>
      <c r="O666" s="615"/>
      <c r="P666" s="615"/>
      <c r="Q666" s="615"/>
      <c r="R666" s="615"/>
      <c r="S666" s="615"/>
      <c r="T666" s="615"/>
      <c r="U666" s="615"/>
      <c r="V666" s="615"/>
      <c r="W666" s="615"/>
      <c r="X666" s="615"/>
      <c r="Y666" s="615"/>
    </row>
    <row r="667" spans="1:25" ht="15">
      <c r="A667" s="615"/>
      <c r="B667" s="615"/>
      <c r="C667" s="615"/>
      <c r="D667" s="705"/>
      <c r="E667" s="705"/>
      <c r="F667" s="706"/>
      <c r="G667" s="615"/>
      <c r="H667" s="615"/>
      <c r="I667" s="615"/>
      <c r="J667" s="615"/>
      <c r="K667" s="615"/>
      <c r="L667" s="615"/>
      <c r="M667" s="615"/>
      <c r="N667" s="615"/>
      <c r="O667" s="615"/>
      <c r="P667" s="615"/>
      <c r="Q667" s="615"/>
      <c r="R667" s="615"/>
      <c r="S667" s="615"/>
      <c r="T667" s="615"/>
      <c r="U667" s="615"/>
      <c r="V667" s="615"/>
      <c r="W667" s="615"/>
      <c r="X667" s="615"/>
      <c r="Y667" s="615"/>
    </row>
    <row r="668" spans="1:25" ht="15">
      <c r="A668" s="615"/>
      <c r="B668" s="615"/>
      <c r="C668" s="615"/>
      <c r="D668" s="705"/>
      <c r="E668" s="705"/>
      <c r="F668" s="706"/>
      <c r="G668" s="615"/>
      <c r="H668" s="615"/>
      <c r="I668" s="615"/>
      <c r="J668" s="615"/>
      <c r="K668" s="615"/>
      <c r="L668" s="615"/>
      <c r="M668" s="615"/>
      <c r="N668" s="615"/>
      <c r="O668" s="615"/>
      <c r="P668" s="615"/>
      <c r="Q668" s="615"/>
      <c r="R668" s="615"/>
      <c r="S668" s="615"/>
      <c r="T668" s="615"/>
      <c r="U668" s="615"/>
      <c r="V668" s="615"/>
      <c r="W668" s="615"/>
      <c r="X668" s="615"/>
      <c r="Y668" s="615"/>
    </row>
    <row r="669" spans="1:25" ht="15">
      <c r="A669" s="615"/>
      <c r="B669" s="615"/>
      <c r="C669" s="615"/>
      <c r="D669" s="705"/>
      <c r="E669" s="705"/>
      <c r="F669" s="706"/>
      <c r="G669" s="615"/>
      <c r="H669" s="615"/>
      <c r="I669" s="615"/>
      <c r="J669" s="615"/>
      <c r="K669" s="615"/>
      <c r="L669" s="615"/>
      <c r="M669" s="615"/>
      <c r="N669" s="615"/>
      <c r="O669" s="615"/>
      <c r="P669" s="615"/>
      <c r="Q669" s="615"/>
      <c r="R669" s="615"/>
      <c r="S669" s="615"/>
      <c r="T669" s="615"/>
      <c r="U669" s="615"/>
      <c r="V669" s="615"/>
      <c r="W669" s="615"/>
      <c r="X669" s="615"/>
      <c r="Y669" s="615"/>
    </row>
    <row r="670" spans="1:25" ht="15">
      <c r="A670" s="615"/>
      <c r="B670" s="615"/>
      <c r="C670" s="615"/>
      <c r="D670" s="705"/>
      <c r="E670" s="705"/>
      <c r="F670" s="706"/>
      <c r="G670" s="615"/>
      <c r="H670" s="615"/>
      <c r="I670" s="615"/>
      <c r="J670" s="615"/>
      <c r="K670" s="615"/>
      <c r="L670" s="615"/>
      <c r="M670" s="615"/>
      <c r="N670" s="615"/>
      <c r="O670" s="615"/>
      <c r="P670" s="615"/>
      <c r="Q670" s="615"/>
      <c r="R670" s="615"/>
      <c r="S670" s="615"/>
      <c r="T670" s="615"/>
      <c r="U670" s="615"/>
      <c r="V670" s="615"/>
      <c r="W670" s="615"/>
      <c r="X670" s="615"/>
      <c r="Y670" s="615"/>
    </row>
    <row r="671" spans="1:25" ht="15">
      <c r="A671" s="615"/>
      <c r="B671" s="615"/>
      <c r="C671" s="615"/>
      <c r="D671" s="705"/>
      <c r="E671" s="705"/>
      <c r="F671" s="706"/>
      <c r="G671" s="615"/>
      <c r="H671" s="615"/>
      <c r="I671" s="615"/>
      <c r="J671" s="615"/>
      <c r="K671" s="615"/>
      <c r="L671" s="615"/>
      <c r="M671" s="615"/>
      <c r="N671" s="615"/>
      <c r="O671" s="615"/>
      <c r="P671" s="615"/>
      <c r="Q671" s="615"/>
      <c r="R671" s="615"/>
      <c r="S671" s="615"/>
      <c r="T671" s="615"/>
      <c r="U671" s="615"/>
      <c r="V671" s="615"/>
      <c r="W671" s="615"/>
      <c r="X671" s="615"/>
      <c r="Y671" s="615"/>
    </row>
    <row r="672" spans="1:25" ht="15">
      <c r="A672" s="615"/>
      <c r="B672" s="615"/>
      <c r="C672" s="615"/>
      <c r="D672" s="705"/>
      <c r="E672" s="705"/>
      <c r="F672" s="706"/>
      <c r="G672" s="615"/>
      <c r="H672" s="615"/>
      <c r="I672" s="615"/>
      <c r="J672" s="615"/>
      <c r="K672" s="615"/>
      <c r="L672" s="615"/>
      <c r="M672" s="615"/>
      <c r="N672" s="615"/>
      <c r="O672" s="615"/>
      <c r="P672" s="615"/>
      <c r="Q672" s="615"/>
      <c r="R672" s="615"/>
      <c r="S672" s="615"/>
      <c r="T672" s="615"/>
      <c r="U672" s="615"/>
      <c r="V672" s="615"/>
      <c r="W672" s="615"/>
      <c r="X672" s="615"/>
      <c r="Y672" s="615"/>
    </row>
    <row r="673" spans="1:25" ht="15">
      <c r="A673" s="615"/>
      <c r="B673" s="615"/>
      <c r="C673" s="615"/>
      <c r="D673" s="705"/>
      <c r="E673" s="705"/>
      <c r="F673" s="706"/>
      <c r="G673" s="615"/>
      <c r="H673" s="615"/>
      <c r="I673" s="615"/>
      <c r="J673" s="615"/>
      <c r="K673" s="615"/>
      <c r="L673" s="615"/>
      <c r="M673" s="615"/>
      <c r="N673" s="615"/>
      <c r="O673" s="615"/>
      <c r="P673" s="615"/>
      <c r="Q673" s="615"/>
      <c r="R673" s="615"/>
      <c r="S673" s="615"/>
      <c r="T673" s="615"/>
      <c r="U673" s="615"/>
      <c r="V673" s="615"/>
      <c r="W673" s="615"/>
      <c r="X673" s="615"/>
      <c r="Y673" s="615"/>
    </row>
    <row r="674" spans="1:25" ht="15">
      <c r="A674" s="615"/>
      <c r="B674" s="615"/>
      <c r="C674" s="615"/>
      <c r="D674" s="705"/>
      <c r="E674" s="705"/>
      <c r="F674" s="706"/>
      <c r="G674" s="615"/>
      <c r="H674" s="615"/>
      <c r="I674" s="615"/>
      <c r="J674" s="615"/>
      <c r="K674" s="615"/>
      <c r="L674" s="615"/>
      <c r="M674" s="615"/>
      <c r="N674" s="615"/>
      <c r="O674" s="615"/>
      <c r="P674" s="615"/>
      <c r="Q674" s="615"/>
      <c r="R674" s="615"/>
      <c r="S674" s="615"/>
      <c r="T674" s="615"/>
      <c r="U674" s="615"/>
      <c r="V674" s="615"/>
      <c r="W674" s="615"/>
      <c r="X674" s="615"/>
      <c r="Y674" s="615"/>
    </row>
    <row r="675" spans="1:25" ht="15">
      <c r="A675" s="615"/>
      <c r="B675" s="615"/>
      <c r="C675" s="615"/>
      <c r="D675" s="705"/>
      <c r="E675" s="705"/>
      <c r="F675" s="706"/>
      <c r="G675" s="615"/>
      <c r="H675" s="615"/>
      <c r="I675" s="615"/>
      <c r="J675" s="615"/>
      <c r="K675" s="615"/>
      <c r="L675" s="615"/>
      <c r="M675" s="615"/>
      <c r="N675" s="615"/>
      <c r="O675" s="615"/>
      <c r="P675" s="615"/>
      <c r="Q675" s="615"/>
      <c r="R675" s="615"/>
      <c r="S675" s="615"/>
      <c r="T675" s="615"/>
      <c r="U675" s="615"/>
      <c r="V675" s="615"/>
      <c r="W675" s="615"/>
      <c r="X675" s="615"/>
      <c r="Y675" s="615"/>
    </row>
    <row r="676" spans="1:25" ht="15">
      <c r="A676" s="615"/>
      <c r="B676" s="615"/>
      <c r="C676" s="615"/>
      <c r="D676" s="705"/>
      <c r="E676" s="705"/>
      <c r="F676" s="706"/>
      <c r="G676" s="615"/>
      <c r="H676" s="615"/>
      <c r="I676" s="615"/>
      <c r="J676" s="615"/>
      <c r="K676" s="615"/>
      <c r="L676" s="615"/>
      <c r="M676" s="615"/>
      <c r="N676" s="615"/>
      <c r="O676" s="615"/>
      <c r="P676" s="615"/>
      <c r="Q676" s="615"/>
      <c r="R676" s="615"/>
      <c r="S676" s="615"/>
      <c r="T676" s="615"/>
      <c r="U676" s="615"/>
      <c r="V676" s="615"/>
      <c r="W676" s="615"/>
      <c r="X676" s="615"/>
      <c r="Y676" s="615"/>
    </row>
    <row r="677" spans="1:25" ht="15">
      <c r="A677" s="615"/>
      <c r="B677" s="615"/>
      <c r="C677" s="615"/>
      <c r="D677" s="705"/>
      <c r="E677" s="705"/>
      <c r="F677" s="706"/>
      <c r="G677" s="615"/>
      <c r="H677" s="615"/>
      <c r="I677" s="615"/>
      <c r="J677" s="615"/>
      <c r="K677" s="615"/>
      <c r="L677" s="615"/>
      <c r="M677" s="615"/>
      <c r="N677" s="615"/>
      <c r="O677" s="615"/>
      <c r="P677" s="615"/>
      <c r="Q677" s="615"/>
      <c r="R677" s="615"/>
      <c r="S677" s="615"/>
      <c r="T677" s="615"/>
      <c r="U677" s="615"/>
      <c r="V677" s="615"/>
      <c r="W677" s="615"/>
      <c r="X677" s="615"/>
      <c r="Y677" s="615"/>
    </row>
    <row r="678" spans="1:25" ht="15">
      <c r="A678" s="615"/>
      <c r="B678" s="615"/>
      <c r="C678" s="615"/>
      <c r="D678" s="705"/>
      <c r="E678" s="705"/>
      <c r="F678" s="706"/>
      <c r="G678" s="615"/>
      <c r="H678" s="615"/>
      <c r="I678" s="615"/>
      <c r="J678" s="615"/>
      <c r="K678" s="615"/>
      <c r="L678" s="615"/>
      <c r="M678" s="615"/>
      <c r="N678" s="615"/>
      <c r="O678" s="615"/>
      <c r="P678" s="615"/>
      <c r="Q678" s="615"/>
      <c r="R678" s="615"/>
      <c r="S678" s="615"/>
      <c r="T678" s="615"/>
      <c r="U678" s="615"/>
      <c r="V678" s="615"/>
      <c r="W678" s="615"/>
      <c r="X678" s="615"/>
      <c r="Y678" s="615"/>
    </row>
    <row r="679" spans="1:25" ht="15">
      <c r="A679" s="615"/>
      <c r="B679" s="615"/>
      <c r="C679" s="615"/>
      <c r="D679" s="705"/>
      <c r="E679" s="705"/>
      <c r="F679" s="706"/>
      <c r="G679" s="615"/>
      <c r="H679" s="615"/>
      <c r="I679" s="615"/>
      <c r="J679" s="615"/>
      <c r="K679" s="615"/>
      <c r="L679" s="615"/>
      <c r="M679" s="615"/>
      <c r="N679" s="615"/>
      <c r="O679" s="615"/>
      <c r="P679" s="615"/>
      <c r="Q679" s="615"/>
      <c r="R679" s="615"/>
      <c r="S679" s="615"/>
      <c r="T679" s="615"/>
      <c r="U679" s="615"/>
      <c r="V679" s="615"/>
      <c r="W679" s="615"/>
      <c r="X679" s="615"/>
      <c r="Y679" s="615"/>
    </row>
    <row r="680" spans="1:25" ht="15">
      <c r="A680" s="615"/>
      <c r="B680" s="615"/>
      <c r="C680" s="615"/>
      <c r="D680" s="705"/>
      <c r="E680" s="705"/>
      <c r="F680" s="706"/>
      <c r="G680" s="615"/>
      <c r="H680" s="615"/>
      <c r="I680" s="615"/>
      <c r="J680" s="615"/>
      <c r="K680" s="615"/>
      <c r="L680" s="615"/>
      <c r="M680" s="615"/>
      <c r="N680" s="615"/>
      <c r="O680" s="615"/>
      <c r="P680" s="615"/>
      <c r="Q680" s="615"/>
      <c r="R680" s="615"/>
      <c r="S680" s="615"/>
      <c r="T680" s="615"/>
      <c r="U680" s="615"/>
      <c r="V680" s="615"/>
      <c r="W680" s="615"/>
      <c r="X680" s="615"/>
      <c r="Y680" s="615"/>
    </row>
    <row r="681" spans="1:25" ht="15">
      <c r="A681" s="615"/>
      <c r="B681" s="615"/>
      <c r="C681" s="615"/>
      <c r="D681" s="705"/>
      <c r="E681" s="705"/>
      <c r="F681" s="706"/>
      <c r="G681" s="615"/>
      <c r="H681" s="615"/>
      <c r="I681" s="615"/>
      <c r="J681" s="615"/>
      <c r="K681" s="615"/>
      <c r="L681" s="615"/>
      <c r="M681" s="615"/>
      <c r="N681" s="615"/>
      <c r="O681" s="615"/>
      <c r="P681" s="615"/>
      <c r="Q681" s="615"/>
      <c r="R681" s="615"/>
      <c r="S681" s="615"/>
      <c r="T681" s="615"/>
      <c r="U681" s="615"/>
      <c r="V681" s="615"/>
      <c r="W681" s="615"/>
      <c r="X681" s="615"/>
      <c r="Y681" s="615"/>
    </row>
    <row r="682" spans="1:25" ht="15">
      <c r="A682" s="615"/>
      <c r="B682" s="615"/>
      <c r="C682" s="615"/>
      <c r="D682" s="705"/>
      <c r="E682" s="705"/>
      <c r="F682" s="706"/>
      <c r="G682" s="615"/>
      <c r="H682" s="615"/>
      <c r="I682" s="615"/>
      <c r="J682" s="615"/>
      <c r="K682" s="615"/>
      <c r="L682" s="615"/>
      <c r="M682" s="615"/>
      <c r="N682" s="615"/>
      <c r="O682" s="615"/>
      <c r="P682" s="615"/>
      <c r="Q682" s="615"/>
      <c r="R682" s="615"/>
      <c r="S682" s="615"/>
      <c r="T682" s="615"/>
      <c r="U682" s="615"/>
      <c r="V682" s="615"/>
      <c r="W682" s="615"/>
      <c r="X682" s="615"/>
      <c r="Y682" s="615"/>
    </row>
    <row r="683" spans="1:25" ht="15">
      <c r="A683" s="615"/>
      <c r="B683" s="615"/>
      <c r="C683" s="615"/>
      <c r="D683" s="705"/>
      <c r="E683" s="705"/>
      <c r="F683" s="706"/>
      <c r="G683" s="615"/>
      <c r="H683" s="615"/>
      <c r="I683" s="615"/>
      <c r="J683" s="615"/>
      <c r="K683" s="615"/>
      <c r="L683" s="615"/>
      <c r="M683" s="615"/>
      <c r="N683" s="615"/>
      <c r="O683" s="615"/>
      <c r="P683" s="615"/>
      <c r="Q683" s="615"/>
      <c r="R683" s="615"/>
      <c r="S683" s="615"/>
      <c r="T683" s="615"/>
      <c r="U683" s="615"/>
      <c r="V683" s="615"/>
      <c r="W683" s="615"/>
      <c r="X683" s="615"/>
      <c r="Y683" s="615"/>
    </row>
    <row r="684" spans="1:25" ht="15">
      <c r="A684" s="615"/>
      <c r="B684" s="615"/>
      <c r="C684" s="615"/>
      <c r="D684" s="705"/>
      <c r="E684" s="705"/>
      <c r="F684" s="706"/>
      <c r="G684" s="615"/>
      <c r="H684" s="615"/>
      <c r="I684" s="615"/>
      <c r="J684" s="615"/>
      <c r="K684" s="615"/>
      <c r="L684" s="615"/>
      <c r="M684" s="615"/>
      <c r="N684" s="615"/>
      <c r="O684" s="615"/>
      <c r="P684" s="615"/>
      <c r="Q684" s="615"/>
      <c r="R684" s="615"/>
      <c r="S684" s="615"/>
      <c r="T684" s="615"/>
      <c r="U684" s="615"/>
      <c r="V684" s="615"/>
      <c r="W684" s="615"/>
      <c r="X684" s="615"/>
      <c r="Y684" s="615"/>
    </row>
    <row r="685" spans="1:25" ht="15">
      <c r="A685" s="615"/>
      <c r="B685" s="615"/>
      <c r="C685" s="615"/>
      <c r="D685" s="705"/>
      <c r="E685" s="705"/>
      <c r="F685" s="706"/>
      <c r="G685" s="615"/>
      <c r="H685" s="615"/>
      <c r="I685" s="615"/>
      <c r="J685" s="615"/>
      <c r="K685" s="615"/>
      <c r="L685" s="615"/>
      <c r="M685" s="615"/>
      <c r="N685" s="615"/>
      <c r="O685" s="615"/>
      <c r="P685" s="615"/>
      <c r="Q685" s="615"/>
      <c r="R685" s="615"/>
      <c r="S685" s="615"/>
      <c r="T685" s="615"/>
      <c r="U685" s="615"/>
      <c r="V685" s="615"/>
      <c r="W685" s="615"/>
      <c r="X685" s="615"/>
      <c r="Y685" s="615"/>
    </row>
    <row r="686" spans="1:25" ht="15">
      <c r="A686" s="615"/>
      <c r="B686" s="615"/>
      <c r="C686" s="615"/>
      <c r="D686" s="705"/>
      <c r="E686" s="705"/>
      <c r="F686" s="706"/>
      <c r="G686" s="615"/>
      <c r="H686" s="615"/>
      <c r="I686" s="615"/>
      <c r="J686" s="615"/>
      <c r="K686" s="615"/>
      <c r="L686" s="615"/>
      <c r="M686" s="615"/>
      <c r="N686" s="615"/>
      <c r="O686" s="615"/>
      <c r="P686" s="615"/>
      <c r="Q686" s="615"/>
      <c r="R686" s="615"/>
      <c r="S686" s="615"/>
      <c r="T686" s="615"/>
      <c r="U686" s="615"/>
      <c r="V686" s="615"/>
      <c r="W686" s="615"/>
      <c r="X686" s="615"/>
      <c r="Y686" s="615"/>
    </row>
    <row r="687" spans="1:25" ht="15">
      <c r="A687" s="615"/>
      <c r="B687" s="615"/>
      <c r="C687" s="615"/>
      <c r="D687" s="705"/>
      <c r="E687" s="705"/>
      <c r="F687" s="706"/>
      <c r="G687" s="615"/>
      <c r="H687" s="615"/>
      <c r="I687" s="615"/>
      <c r="J687" s="615"/>
      <c r="K687" s="615"/>
      <c r="L687" s="615"/>
      <c r="M687" s="615"/>
      <c r="N687" s="615"/>
      <c r="O687" s="615"/>
      <c r="P687" s="615"/>
      <c r="Q687" s="615"/>
      <c r="R687" s="615"/>
      <c r="S687" s="615"/>
      <c r="T687" s="615"/>
      <c r="U687" s="615"/>
      <c r="V687" s="615"/>
      <c r="W687" s="615"/>
      <c r="X687" s="615"/>
      <c r="Y687" s="615"/>
    </row>
    <row r="688" spans="1:25" ht="15">
      <c r="A688" s="615"/>
      <c r="B688" s="615"/>
      <c r="C688" s="615"/>
      <c r="D688" s="705"/>
      <c r="E688" s="705"/>
      <c r="F688" s="706"/>
      <c r="G688" s="615"/>
      <c r="H688" s="615"/>
      <c r="I688" s="615"/>
      <c r="J688" s="615"/>
      <c r="K688" s="615"/>
      <c r="L688" s="615"/>
      <c r="M688" s="615"/>
      <c r="N688" s="615"/>
      <c r="O688" s="615"/>
      <c r="P688" s="615"/>
      <c r="Q688" s="615"/>
      <c r="R688" s="615"/>
      <c r="S688" s="615"/>
      <c r="T688" s="615"/>
      <c r="U688" s="615"/>
      <c r="V688" s="615"/>
      <c r="W688" s="615"/>
      <c r="X688" s="615"/>
      <c r="Y688" s="615"/>
    </row>
    <row r="689" spans="1:25" ht="15">
      <c r="A689" s="615"/>
      <c r="B689" s="615"/>
      <c r="C689" s="615"/>
      <c r="D689" s="705"/>
      <c r="E689" s="705"/>
      <c r="F689" s="706"/>
      <c r="G689" s="615"/>
      <c r="H689" s="615"/>
      <c r="I689" s="615"/>
      <c r="J689" s="615"/>
      <c r="K689" s="615"/>
      <c r="L689" s="615"/>
      <c r="M689" s="615"/>
      <c r="N689" s="615"/>
      <c r="O689" s="615"/>
      <c r="P689" s="615"/>
      <c r="Q689" s="615"/>
      <c r="R689" s="615"/>
      <c r="S689" s="615"/>
      <c r="T689" s="615"/>
      <c r="U689" s="615"/>
      <c r="V689" s="615"/>
      <c r="W689" s="615"/>
      <c r="X689" s="615"/>
      <c r="Y689" s="615"/>
    </row>
    <row r="690" spans="1:25" ht="15">
      <c r="A690" s="615"/>
      <c r="B690" s="615"/>
      <c r="C690" s="615"/>
      <c r="D690" s="705"/>
      <c r="E690" s="705"/>
      <c r="F690" s="706"/>
      <c r="G690" s="615"/>
      <c r="H690" s="615"/>
      <c r="I690" s="615"/>
      <c r="J690" s="615"/>
      <c r="K690" s="615"/>
      <c r="L690" s="615"/>
      <c r="M690" s="615"/>
      <c r="N690" s="615"/>
      <c r="O690" s="615"/>
      <c r="P690" s="615"/>
      <c r="Q690" s="615"/>
      <c r="R690" s="615"/>
      <c r="S690" s="615"/>
      <c r="T690" s="615"/>
      <c r="U690" s="615"/>
      <c r="V690" s="615"/>
      <c r="W690" s="615"/>
      <c r="X690" s="615"/>
      <c r="Y690" s="615"/>
    </row>
    <row r="691" spans="1:25" ht="15">
      <c r="A691" s="615"/>
      <c r="B691" s="615"/>
      <c r="C691" s="615"/>
      <c r="D691" s="705"/>
      <c r="E691" s="705"/>
      <c r="F691" s="706"/>
      <c r="G691" s="615"/>
      <c r="H691" s="615"/>
      <c r="I691" s="615"/>
      <c r="J691" s="615"/>
      <c r="K691" s="615"/>
      <c r="L691" s="615"/>
      <c r="M691" s="615"/>
      <c r="N691" s="615"/>
      <c r="O691" s="615"/>
      <c r="P691" s="615"/>
      <c r="Q691" s="615"/>
      <c r="R691" s="615"/>
      <c r="S691" s="615"/>
      <c r="T691" s="615"/>
      <c r="U691" s="615"/>
      <c r="V691" s="615"/>
      <c r="W691" s="615"/>
      <c r="X691" s="615"/>
      <c r="Y691" s="615"/>
    </row>
    <row r="692" spans="1:25" ht="15">
      <c r="A692" s="615"/>
      <c r="B692" s="615"/>
      <c r="C692" s="615"/>
      <c r="D692" s="705"/>
      <c r="E692" s="705"/>
      <c r="F692" s="706"/>
      <c r="G692" s="615"/>
      <c r="H692" s="615"/>
      <c r="I692" s="615"/>
      <c r="J692" s="615"/>
      <c r="K692" s="615"/>
      <c r="L692" s="615"/>
      <c r="M692" s="615"/>
      <c r="N692" s="615"/>
      <c r="O692" s="615"/>
      <c r="P692" s="615"/>
      <c r="Q692" s="615"/>
      <c r="R692" s="615"/>
      <c r="S692" s="615"/>
      <c r="T692" s="615"/>
      <c r="U692" s="615"/>
      <c r="V692" s="615"/>
      <c r="W692" s="615"/>
      <c r="X692" s="615"/>
      <c r="Y692" s="615"/>
    </row>
    <row r="693" spans="1:25" ht="15">
      <c r="A693" s="615"/>
      <c r="B693" s="615"/>
      <c r="C693" s="615"/>
      <c r="D693" s="705"/>
      <c r="E693" s="705"/>
      <c r="F693" s="706"/>
      <c r="G693" s="615"/>
      <c r="H693" s="615"/>
      <c r="I693" s="615"/>
      <c r="J693" s="615"/>
      <c r="K693" s="615"/>
      <c r="L693" s="615"/>
      <c r="M693" s="615"/>
      <c r="N693" s="615"/>
      <c r="O693" s="615"/>
      <c r="P693" s="615"/>
      <c r="Q693" s="615"/>
      <c r="R693" s="615"/>
      <c r="S693" s="615"/>
      <c r="T693" s="615"/>
      <c r="U693" s="615"/>
      <c r="V693" s="615"/>
      <c r="W693" s="615"/>
      <c r="X693" s="615"/>
      <c r="Y693" s="615"/>
    </row>
    <row r="694" spans="1:25" ht="15">
      <c r="A694" s="615"/>
      <c r="B694" s="615"/>
      <c r="C694" s="615"/>
      <c r="D694" s="705"/>
      <c r="E694" s="705"/>
      <c r="F694" s="706"/>
      <c r="G694" s="615"/>
      <c r="H694" s="615"/>
      <c r="I694" s="615"/>
      <c r="J694" s="615"/>
      <c r="K694" s="615"/>
      <c r="L694" s="615"/>
      <c r="M694" s="615"/>
      <c r="N694" s="615"/>
      <c r="O694" s="615"/>
      <c r="P694" s="615"/>
      <c r="Q694" s="615"/>
      <c r="R694" s="615"/>
      <c r="S694" s="615"/>
      <c r="T694" s="615"/>
      <c r="U694" s="615"/>
      <c r="V694" s="615"/>
      <c r="W694" s="615"/>
      <c r="X694" s="615"/>
      <c r="Y694" s="615"/>
    </row>
    <row r="695" spans="1:25" ht="15">
      <c r="A695" s="615"/>
      <c r="B695" s="615"/>
      <c r="C695" s="615"/>
      <c r="D695" s="705"/>
      <c r="E695" s="705"/>
      <c r="F695" s="706"/>
      <c r="G695" s="615"/>
      <c r="H695" s="615"/>
      <c r="I695" s="615"/>
      <c r="J695" s="615"/>
      <c r="K695" s="615"/>
      <c r="L695" s="615"/>
      <c r="M695" s="615"/>
      <c r="N695" s="615"/>
      <c r="O695" s="615"/>
      <c r="P695" s="615"/>
      <c r="Q695" s="615"/>
      <c r="R695" s="615"/>
      <c r="S695" s="615"/>
      <c r="T695" s="615"/>
      <c r="U695" s="615"/>
      <c r="V695" s="615"/>
      <c r="W695" s="615"/>
      <c r="X695" s="615"/>
      <c r="Y695" s="615"/>
    </row>
    <row r="696" spans="1:25" ht="15">
      <c r="A696" s="615"/>
      <c r="B696" s="615"/>
      <c r="C696" s="615"/>
      <c r="D696" s="705"/>
      <c r="E696" s="705"/>
      <c r="F696" s="706"/>
      <c r="G696" s="615"/>
      <c r="H696" s="615"/>
      <c r="I696" s="615"/>
      <c r="J696" s="615"/>
      <c r="K696" s="615"/>
      <c r="L696" s="615"/>
      <c r="M696" s="615"/>
      <c r="N696" s="615"/>
      <c r="O696" s="615"/>
      <c r="P696" s="615"/>
      <c r="Q696" s="615"/>
      <c r="R696" s="615"/>
      <c r="S696" s="615"/>
      <c r="T696" s="615"/>
      <c r="U696" s="615"/>
      <c r="V696" s="615"/>
      <c r="W696" s="615"/>
      <c r="X696" s="615"/>
      <c r="Y696" s="615"/>
    </row>
    <row r="697" spans="1:25" ht="15">
      <c r="A697" s="615"/>
      <c r="B697" s="615"/>
      <c r="C697" s="615"/>
      <c r="D697" s="705"/>
      <c r="E697" s="705"/>
      <c r="F697" s="706"/>
      <c r="G697" s="615"/>
      <c r="H697" s="615"/>
      <c r="I697" s="615"/>
      <c r="J697" s="615"/>
      <c r="K697" s="615"/>
      <c r="L697" s="615"/>
      <c r="M697" s="615"/>
      <c r="N697" s="615"/>
      <c r="O697" s="615"/>
      <c r="P697" s="615"/>
      <c r="Q697" s="615"/>
      <c r="R697" s="615"/>
      <c r="S697" s="615"/>
      <c r="T697" s="615"/>
      <c r="U697" s="615"/>
      <c r="V697" s="615"/>
      <c r="W697" s="615"/>
      <c r="X697" s="615"/>
      <c r="Y697" s="615"/>
    </row>
    <row r="698" spans="1:25" ht="15">
      <c r="A698" s="615"/>
      <c r="B698" s="615"/>
      <c r="C698" s="615"/>
      <c r="D698" s="705"/>
      <c r="E698" s="705"/>
      <c r="F698" s="706"/>
      <c r="G698" s="615"/>
      <c r="H698" s="615"/>
      <c r="I698" s="615"/>
      <c r="J698" s="615"/>
      <c r="K698" s="615"/>
      <c r="L698" s="615"/>
      <c r="M698" s="615"/>
      <c r="N698" s="615"/>
      <c r="O698" s="615"/>
      <c r="P698" s="615"/>
      <c r="Q698" s="615"/>
      <c r="R698" s="615"/>
      <c r="S698" s="615"/>
      <c r="T698" s="615"/>
      <c r="U698" s="615"/>
      <c r="V698" s="615"/>
      <c r="W698" s="615"/>
      <c r="X698" s="615"/>
      <c r="Y698" s="615"/>
    </row>
    <row r="699" spans="1:25" ht="15">
      <c r="A699" s="615"/>
      <c r="B699" s="615"/>
      <c r="C699" s="615"/>
      <c r="D699" s="705"/>
      <c r="E699" s="705"/>
      <c r="F699" s="706"/>
      <c r="G699" s="615"/>
      <c r="H699" s="615"/>
      <c r="I699" s="615"/>
      <c r="J699" s="615"/>
      <c r="K699" s="615"/>
      <c r="L699" s="615"/>
      <c r="M699" s="615"/>
      <c r="N699" s="615"/>
      <c r="O699" s="615"/>
      <c r="P699" s="615"/>
      <c r="Q699" s="615"/>
      <c r="R699" s="615"/>
      <c r="S699" s="615"/>
      <c r="T699" s="615"/>
      <c r="U699" s="615"/>
      <c r="V699" s="615"/>
      <c r="W699" s="615"/>
      <c r="X699" s="615"/>
      <c r="Y699" s="615"/>
    </row>
    <row r="700" spans="1:25" ht="15">
      <c r="A700" s="615"/>
      <c r="B700" s="615"/>
      <c r="C700" s="615"/>
      <c r="D700" s="705"/>
      <c r="E700" s="705"/>
      <c r="F700" s="706"/>
      <c r="G700" s="615"/>
      <c r="H700" s="615"/>
      <c r="I700" s="615"/>
      <c r="J700" s="615"/>
      <c r="K700" s="615"/>
      <c r="L700" s="615"/>
      <c r="M700" s="615"/>
      <c r="N700" s="615"/>
      <c r="O700" s="615"/>
      <c r="P700" s="615"/>
      <c r="Q700" s="615"/>
      <c r="R700" s="615"/>
      <c r="S700" s="615"/>
      <c r="T700" s="615"/>
      <c r="U700" s="615"/>
      <c r="V700" s="615"/>
      <c r="W700" s="615"/>
      <c r="X700" s="615"/>
      <c r="Y700" s="615"/>
    </row>
    <row r="701" spans="1:25" ht="15">
      <c r="A701" s="615"/>
      <c r="B701" s="615"/>
      <c r="C701" s="615"/>
      <c r="D701" s="705"/>
      <c r="E701" s="705"/>
      <c r="F701" s="706"/>
      <c r="G701" s="615"/>
      <c r="H701" s="615"/>
      <c r="I701" s="615"/>
      <c r="J701" s="615"/>
      <c r="K701" s="615"/>
      <c r="L701" s="615"/>
      <c r="M701" s="615"/>
      <c r="N701" s="615"/>
      <c r="O701" s="615"/>
      <c r="P701" s="615"/>
      <c r="Q701" s="615"/>
      <c r="R701" s="615"/>
      <c r="S701" s="615"/>
      <c r="T701" s="615"/>
      <c r="U701" s="615"/>
      <c r="V701" s="615"/>
      <c r="W701" s="615"/>
      <c r="X701" s="615"/>
      <c r="Y701" s="615"/>
    </row>
    <row r="702" spans="1:25" ht="15">
      <c r="A702" s="615"/>
      <c r="B702" s="615"/>
      <c r="C702" s="615"/>
      <c r="D702" s="705"/>
      <c r="E702" s="705"/>
      <c r="F702" s="706"/>
      <c r="G702" s="615"/>
      <c r="H702" s="615"/>
      <c r="I702" s="615"/>
      <c r="J702" s="615"/>
      <c r="K702" s="615"/>
      <c r="L702" s="615"/>
      <c r="M702" s="615"/>
      <c r="N702" s="615"/>
      <c r="O702" s="615"/>
      <c r="P702" s="615"/>
      <c r="Q702" s="615"/>
      <c r="R702" s="615"/>
      <c r="S702" s="615"/>
      <c r="T702" s="615"/>
      <c r="U702" s="615"/>
      <c r="V702" s="615"/>
      <c r="W702" s="615"/>
      <c r="X702" s="615"/>
      <c r="Y702" s="615"/>
    </row>
    <row r="703" spans="1:25" ht="15">
      <c r="A703" s="615"/>
      <c r="B703" s="615"/>
      <c r="C703" s="615"/>
      <c r="D703" s="705"/>
      <c r="E703" s="705"/>
      <c r="F703" s="706"/>
      <c r="G703" s="615"/>
      <c r="H703" s="615"/>
      <c r="I703" s="615"/>
      <c r="J703" s="615"/>
      <c r="K703" s="615"/>
      <c r="L703" s="615"/>
      <c r="M703" s="615"/>
      <c r="N703" s="615"/>
      <c r="O703" s="615"/>
      <c r="P703" s="615"/>
      <c r="Q703" s="615"/>
      <c r="R703" s="615"/>
      <c r="S703" s="615"/>
      <c r="T703" s="615"/>
      <c r="U703" s="615"/>
      <c r="V703" s="615"/>
      <c r="W703" s="615"/>
      <c r="X703" s="615"/>
      <c r="Y703" s="615"/>
    </row>
    <row r="704" spans="1:25" ht="15">
      <c r="A704" s="615"/>
      <c r="B704" s="615"/>
      <c r="C704" s="615"/>
      <c r="D704" s="705"/>
      <c r="E704" s="705"/>
      <c r="F704" s="706"/>
      <c r="G704" s="615"/>
      <c r="H704" s="615"/>
      <c r="I704" s="615"/>
      <c r="J704" s="615"/>
      <c r="K704" s="615"/>
      <c r="L704" s="615"/>
      <c r="M704" s="615"/>
      <c r="N704" s="615"/>
      <c r="O704" s="615"/>
      <c r="P704" s="615"/>
      <c r="Q704" s="615"/>
      <c r="R704" s="615"/>
      <c r="S704" s="615"/>
      <c r="T704" s="615"/>
      <c r="U704" s="615"/>
      <c r="V704" s="615"/>
      <c r="W704" s="615"/>
      <c r="X704" s="615"/>
      <c r="Y704" s="615"/>
    </row>
    <row r="705" spans="1:25" ht="15">
      <c r="A705" s="615"/>
      <c r="B705" s="615"/>
      <c r="C705" s="615"/>
      <c r="D705" s="705"/>
      <c r="E705" s="705"/>
      <c r="F705" s="706"/>
      <c r="G705" s="615"/>
      <c r="H705" s="615"/>
      <c r="I705" s="615"/>
      <c r="J705" s="615"/>
      <c r="K705" s="615"/>
      <c r="L705" s="615"/>
      <c r="M705" s="615"/>
      <c r="N705" s="615"/>
      <c r="O705" s="615"/>
      <c r="P705" s="615"/>
      <c r="Q705" s="615"/>
      <c r="R705" s="615"/>
      <c r="S705" s="615"/>
      <c r="T705" s="615"/>
      <c r="U705" s="615"/>
      <c r="V705" s="615"/>
      <c r="W705" s="615"/>
      <c r="X705" s="615"/>
      <c r="Y705" s="615"/>
    </row>
    <row r="706" spans="1:25" ht="15">
      <c r="A706" s="615"/>
      <c r="B706" s="615"/>
      <c r="C706" s="615"/>
      <c r="D706" s="705"/>
      <c r="E706" s="705"/>
      <c r="F706" s="706"/>
      <c r="G706" s="615"/>
      <c r="H706" s="615"/>
      <c r="I706" s="615"/>
      <c r="J706" s="615"/>
      <c r="K706" s="615"/>
      <c r="L706" s="615"/>
      <c r="M706" s="615"/>
      <c r="N706" s="615"/>
      <c r="O706" s="615"/>
      <c r="P706" s="615"/>
      <c r="Q706" s="615"/>
      <c r="R706" s="615"/>
      <c r="S706" s="615"/>
      <c r="T706" s="615"/>
      <c r="U706" s="615"/>
      <c r="V706" s="615"/>
      <c r="W706" s="615"/>
      <c r="X706" s="615"/>
      <c r="Y706" s="615"/>
    </row>
    <row r="707" spans="1:25" ht="15">
      <c r="A707" s="615"/>
      <c r="B707" s="615"/>
      <c r="C707" s="615"/>
      <c r="D707" s="705"/>
      <c r="E707" s="705"/>
      <c r="F707" s="706"/>
      <c r="G707" s="615"/>
      <c r="H707" s="615"/>
      <c r="I707" s="615"/>
      <c r="J707" s="615"/>
      <c r="K707" s="615"/>
      <c r="L707" s="615"/>
      <c r="M707" s="615"/>
      <c r="N707" s="615"/>
      <c r="O707" s="615"/>
      <c r="P707" s="615"/>
      <c r="Q707" s="615"/>
      <c r="R707" s="615"/>
      <c r="S707" s="615"/>
      <c r="T707" s="615"/>
      <c r="U707" s="615"/>
      <c r="V707" s="615"/>
      <c r="W707" s="615"/>
      <c r="X707" s="615"/>
      <c r="Y707" s="615"/>
    </row>
    <row r="708" spans="1:25" ht="15">
      <c r="A708" s="615"/>
      <c r="B708" s="615"/>
      <c r="C708" s="615"/>
      <c r="D708" s="705"/>
      <c r="E708" s="705"/>
      <c r="F708" s="706"/>
      <c r="G708" s="615"/>
      <c r="H708" s="615"/>
      <c r="I708" s="615"/>
      <c r="J708" s="615"/>
      <c r="K708" s="615"/>
      <c r="L708" s="615"/>
      <c r="M708" s="615"/>
      <c r="N708" s="615"/>
      <c r="O708" s="615"/>
      <c r="P708" s="615"/>
      <c r="Q708" s="615"/>
      <c r="R708" s="615"/>
      <c r="S708" s="615"/>
      <c r="T708" s="615"/>
      <c r="U708" s="615"/>
      <c r="V708" s="615"/>
      <c r="W708" s="615"/>
      <c r="X708" s="615"/>
      <c r="Y708" s="615"/>
    </row>
    <row r="709" spans="1:25" ht="15">
      <c r="A709" s="615"/>
      <c r="B709" s="615"/>
      <c r="C709" s="615"/>
      <c r="D709" s="705"/>
      <c r="E709" s="705"/>
      <c r="F709" s="706"/>
      <c r="G709" s="615"/>
      <c r="H709" s="615"/>
      <c r="I709" s="615"/>
      <c r="J709" s="615"/>
      <c r="K709" s="615"/>
      <c r="L709" s="615"/>
      <c r="M709" s="615"/>
      <c r="N709" s="615"/>
      <c r="O709" s="615"/>
      <c r="P709" s="615"/>
      <c r="Q709" s="615"/>
      <c r="R709" s="615"/>
      <c r="S709" s="615"/>
      <c r="T709" s="615"/>
      <c r="U709" s="615"/>
      <c r="V709" s="615"/>
      <c r="W709" s="615"/>
      <c r="X709" s="615"/>
      <c r="Y709" s="615"/>
    </row>
    <row r="710" spans="1:25" ht="15">
      <c r="A710" s="615"/>
      <c r="B710" s="615"/>
      <c r="C710" s="615"/>
      <c r="D710" s="705"/>
      <c r="E710" s="705"/>
      <c r="F710" s="706"/>
      <c r="G710" s="615"/>
      <c r="H710" s="615"/>
      <c r="I710" s="615"/>
      <c r="J710" s="615"/>
      <c r="K710" s="615"/>
      <c r="L710" s="615"/>
      <c r="M710" s="615"/>
      <c r="N710" s="615"/>
      <c r="O710" s="615"/>
      <c r="P710" s="615"/>
      <c r="Q710" s="615"/>
      <c r="R710" s="615"/>
      <c r="S710" s="615"/>
      <c r="T710" s="615"/>
      <c r="U710" s="615"/>
      <c r="V710" s="615"/>
      <c r="W710" s="615"/>
      <c r="X710" s="615"/>
      <c r="Y710" s="615"/>
    </row>
    <row r="711" spans="1:25" ht="15">
      <c r="A711" s="615"/>
      <c r="B711" s="615"/>
      <c r="C711" s="615"/>
      <c r="D711" s="705"/>
      <c r="E711" s="705"/>
      <c r="F711" s="706"/>
      <c r="G711" s="615"/>
      <c r="H711" s="615"/>
      <c r="I711" s="615"/>
      <c r="J711" s="615"/>
      <c r="K711" s="615"/>
      <c r="L711" s="615"/>
      <c r="M711" s="615"/>
      <c r="N711" s="615"/>
      <c r="O711" s="615"/>
      <c r="P711" s="615"/>
      <c r="Q711" s="615"/>
      <c r="R711" s="615"/>
      <c r="S711" s="615"/>
      <c r="T711" s="615"/>
      <c r="U711" s="615"/>
      <c r="V711" s="615"/>
      <c r="W711" s="615"/>
      <c r="X711" s="615"/>
      <c r="Y711" s="615"/>
    </row>
    <row r="712" spans="1:25" ht="15">
      <c r="A712" s="615"/>
      <c r="B712" s="615"/>
      <c r="C712" s="615"/>
      <c r="D712" s="705"/>
      <c r="E712" s="705"/>
      <c r="F712" s="706"/>
      <c r="G712" s="615"/>
      <c r="H712" s="615"/>
      <c r="I712" s="615"/>
      <c r="J712" s="615"/>
      <c r="K712" s="615"/>
      <c r="L712" s="615"/>
      <c r="M712" s="615"/>
      <c r="N712" s="615"/>
      <c r="O712" s="615"/>
      <c r="P712" s="615"/>
      <c r="Q712" s="615"/>
      <c r="R712" s="615"/>
      <c r="S712" s="615"/>
      <c r="T712" s="615"/>
      <c r="U712" s="615"/>
      <c r="V712" s="615"/>
      <c r="W712" s="615"/>
      <c r="X712" s="615"/>
      <c r="Y712" s="615"/>
    </row>
    <row r="713" spans="1:25" ht="15">
      <c r="A713" s="615"/>
      <c r="B713" s="615"/>
      <c r="C713" s="615"/>
      <c r="D713" s="705"/>
      <c r="E713" s="705"/>
      <c r="F713" s="706"/>
      <c r="G713" s="615"/>
      <c r="H713" s="615"/>
      <c r="I713" s="615"/>
      <c r="J713" s="615"/>
      <c r="K713" s="615"/>
      <c r="L713" s="615"/>
      <c r="M713" s="615"/>
      <c r="N713" s="615"/>
      <c r="O713" s="615"/>
      <c r="P713" s="615"/>
      <c r="Q713" s="615"/>
      <c r="R713" s="615"/>
      <c r="S713" s="615"/>
      <c r="T713" s="615"/>
      <c r="U713" s="615"/>
      <c r="V713" s="615"/>
      <c r="W713" s="615"/>
      <c r="X713" s="615"/>
      <c r="Y713" s="615"/>
    </row>
    <row r="714" spans="1:25" ht="15">
      <c r="A714" s="615"/>
      <c r="B714" s="615"/>
      <c r="C714" s="615"/>
      <c r="D714" s="705"/>
      <c r="E714" s="705"/>
      <c r="F714" s="706"/>
      <c r="G714" s="615"/>
      <c r="H714" s="615"/>
      <c r="I714" s="615"/>
      <c r="J714" s="615"/>
      <c r="K714" s="615"/>
      <c r="L714" s="615"/>
      <c r="M714" s="615"/>
      <c r="N714" s="615"/>
      <c r="O714" s="615"/>
      <c r="P714" s="615"/>
      <c r="Q714" s="615"/>
      <c r="R714" s="615"/>
      <c r="S714" s="615"/>
      <c r="T714" s="615"/>
      <c r="U714" s="615"/>
      <c r="V714" s="615"/>
      <c r="W714" s="615"/>
      <c r="X714" s="615"/>
      <c r="Y714" s="615"/>
    </row>
    <row r="715" spans="1:25" ht="15">
      <c r="A715" s="615"/>
      <c r="B715" s="615"/>
      <c r="C715" s="615"/>
      <c r="D715" s="705"/>
      <c r="E715" s="705"/>
      <c r="F715" s="706"/>
      <c r="G715" s="615"/>
      <c r="H715" s="615"/>
      <c r="I715" s="615"/>
      <c r="J715" s="615"/>
      <c r="K715" s="615"/>
      <c r="L715" s="615"/>
      <c r="M715" s="615"/>
      <c r="N715" s="615"/>
      <c r="O715" s="615"/>
      <c r="P715" s="615"/>
      <c r="Q715" s="615"/>
      <c r="R715" s="615"/>
      <c r="S715" s="615"/>
      <c r="T715" s="615"/>
      <c r="U715" s="615"/>
      <c r="V715" s="615"/>
      <c r="W715" s="615"/>
      <c r="X715" s="615"/>
      <c r="Y715" s="615"/>
    </row>
    <row r="716" spans="1:25" ht="15">
      <c r="A716" s="615"/>
      <c r="B716" s="615"/>
      <c r="C716" s="615"/>
      <c r="D716" s="705"/>
      <c r="E716" s="705"/>
      <c r="F716" s="706"/>
      <c r="G716" s="615"/>
      <c r="H716" s="615"/>
      <c r="I716" s="615"/>
      <c r="J716" s="615"/>
      <c r="K716" s="615"/>
      <c r="L716" s="615"/>
      <c r="M716" s="615"/>
      <c r="N716" s="615"/>
      <c r="O716" s="615"/>
      <c r="P716" s="615"/>
      <c r="Q716" s="615"/>
      <c r="R716" s="615"/>
      <c r="S716" s="615"/>
      <c r="T716" s="615"/>
      <c r="U716" s="615"/>
      <c r="V716" s="615"/>
      <c r="W716" s="615"/>
      <c r="X716" s="615"/>
      <c r="Y716" s="615"/>
    </row>
    <row r="717" spans="1:25" ht="15">
      <c r="A717" s="615"/>
      <c r="B717" s="615"/>
      <c r="C717" s="615"/>
      <c r="D717" s="705"/>
      <c r="E717" s="705"/>
      <c r="F717" s="706"/>
      <c r="G717" s="615"/>
      <c r="H717" s="615"/>
      <c r="I717" s="615"/>
      <c r="J717" s="615"/>
      <c r="K717" s="615"/>
      <c r="L717" s="615"/>
      <c r="M717" s="615"/>
      <c r="N717" s="615"/>
      <c r="O717" s="615"/>
      <c r="P717" s="615"/>
      <c r="Q717" s="615"/>
      <c r="R717" s="615"/>
      <c r="S717" s="615"/>
      <c r="T717" s="615"/>
      <c r="U717" s="615"/>
      <c r="V717" s="615"/>
      <c r="W717" s="615"/>
      <c r="X717" s="615"/>
      <c r="Y717" s="615"/>
    </row>
    <row r="718" spans="1:25" ht="15">
      <c r="A718" s="615"/>
      <c r="B718" s="615"/>
      <c r="C718" s="615"/>
      <c r="D718" s="705"/>
      <c r="E718" s="705"/>
      <c r="F718" s="706"/>
      <c r="G718" s="615"/>
      <c r="H718" s="615"/>
      <c r="I718" s="615"/>
      <c r="J718" s="615"/>
      <c r="K718" s="615"/>
      <c r="L718" s="615"/>
      <c r="M718" s="615"/>
      <c r="N718" s="615"/>
      <c r="O718" s="615"/>
      <c r="P718" s="615"/>
      <c r="Q718" s="615"/>
      <c r="R718" s="615"/>
      <c r="S718" s="615"/>
      <c r="T718" s="615"/>
      <c r="U718" s="615"/>
      <c r="V718" s="615"/>
      <c r="W718" s="615"/>
      <c r="X718" s="615"/>
      <c r="Y718" s="615"/>
    </row>
    <row r="719" spans="1:25" ht="15">
      <c r="A719" s="615"/>
      <c r="B719" s="615"/>
      <c r="C719" s="615"/>
      <c r="D719" s="705"/>
      <c r="E719" s="705"/>
      <c r="F719" s="706"/>
      <c r="G719" s="615"/>
      <c r="H719" s="615"/>
      <c r="I719" s="615"/>
      <c r="J719" s="615"/>
      <c r="K719" s="615"/>
      <c r="L719" s="615"/>
      <c r="M719" s="615"/>
      <c r="N719" s="615"/>
      <c r="O719" s="615"/>
      <c r="P719" s="615"/>
      <c r="Q719" s="615"/>
      <c r="R719" s="615"/>
      <c r="S719" s="615"/>
      <c r="T719" s="615"/>
      <c r="U719" s="615"/>
      <c r="V719" s="615"/>
      <c r="W719" s="615"/>
      <c r="X719" s="615"/>
      <c r="Y719" s="615"/>
    </row>
    <row r="720" spans="1:25" ht="15">
      <c r="A720" s="615"/>
      <c r="B720" s="615"/>
      <c r="C720" s="615"/>
      <c r="D720" s="705"/>
      <c r="E720" s="705"/>
      <c r="F720" s="706"/>
      <c r="G720" s="615"/>
      <c r="H720" s="615"/>
      <c r="I720" s="615"/>
      <c r="J720" s="615"/>
      <c r="K720" s="615"/>
      <c r="L720" s="615"/>
      <c r="M720" s="615"/>
      <c r="N720" s="615"/>
      <c r="O720" s="615"/>
      <c r="P720" s="615"/>
      <c r="Q720" s="615"/>
      <c r="R720" s="615"/>
      <c r="S720" s="615"/>
      <c r="T720" s="615"/>
      <c r="U720" s="615"/>
      <c r="V720" s="615"/>
      <c r="W720" s="615"/>
      <c r="X720" s="615"/>
      <c r="Y720" s="615"/>
    </row>
    <row r="721" spans="1:25" ht="15">
      <c r="A721" s="615"/>
      <c r="B721" s="615"/>
      <c r="C721" s="615"/>
      <c r="D721" s="705"/>
      <c r="E721" s="705"/>
      <c r="F721" s="706"/>
      <c r="G721" s="615"/>
      <c r="H721" s="615"/>
      <c r="I721" s="615"/>
      <c r="J721" s="615"/>
      <c r="K721" s="615"/>
      <c r="L721" s="615"/>
      <c r="M721" s="615"/>
      <c r="N721" s="615"/>
      <c r="O721" s="615"/>
      <c r="P721" s="615"/>
      <c r="Q721" s="615"/>
      <c r="R721" s="615"/>
      <c r="S721" s="615"/>
      <c r="T721" s="615"/>
      <c r="U721" s="615"/>
      <c r="V721" s="615"/>
      <c r="W721" s="615"/>
      <c r="X721" s="615"/>
      <c r="Y721" s="615"/>
    </row>
    <row r="722" spans="1:25" ht="15">
      <c r="A722" s="615"/>
      <c r="B722" s="615"/>
      <c r="C722" s="615"/>
      <c r="D722" s="705"/>
      <c r="E722" s="705"/>
      <c r="F722" s="706"/>
      <c r="G722" s="615"/>
      <c r="H722" s="615"/>
      <c r="I722" s="615"/>
      <c r="J722" s="615"/>
      <c r="K722" s="615"/>
      <c r="L722" s="615"/>
      <c r="M722" s="615"/>
      <c r="N722" s="615"/>
      <c r="O722" s="615"/>
      <c r="P722" s="615"/>
      <c r="Q722" s="615"/>
      <c r="R722" s="615"/>
      <c r="S722" s="615"/>
      <c r="T722" s="615"/>
      <c r="U722" s="615"/>
      <c r="V722" s="615"/>
      <c r="W722" s="615"/>
      <c r="X722" s="615"/>
      <c r="Y722" s="615"/>
    </row>
    <row r="723" spans="1:25" ht="15">
      <c r="A723" s="615"/>
      <c r="B723" s="615"/>
      <c r="C723" s="615"/>
      <c r="D723" s="705"/>
      <c r="E723" s="705"/>
      <c r="F723" s="706"/>
      <c r="G723" s="615"/>
      <c r="H723" s="615"/>
      <c r="I723" s="615"/>
      <c r="J723" s="615"/>
      <c r="K723" s="615"/>
      <c r="L723" s="615"/>
      <c r="M723" s="615"/>
      <c r="N723" s="615"/>
      <c r="O723" s="615"/>
      <c r="P723" s="615"/>
      <c r="Q723" s="615"/>
      <c r="R723" s="615"/>
      <c r="S723" s="615"/>
      <c r="T723" s="615"/>
      <c r="U723" s="615"/>
      <c r="V723" s="615"/>
      <c r="W723" s="615"/>
      <c r="X723" s="615"/>
      <c r="Y723" s="615"/>
    </row>
    <row r="724" spans="1:25" ht="15">
      <c r="A724" s="615"/>
      <c r="B724" s="615"/>
      <c r="C724" s="615"/>
      <c r="D724" s="705"/>
      <c r="E724" s="705"/>
      <c r="F724" s="706"/>
      <c r="G724" s="615"/>
      <c r="H724" s="615"/>
      <c r="I724" s="615"/>
      <c r="J724" s="615"/>
      <c r="K724" s="615"/>
      <c r="L724" s="615"/>
      <c r="M724" s="615"/>
      <c r="N724" s="615"/>
      <c r="O724" s="615"/>
      <c r="P724" s="615"/>
      <c r="Q724" s="615"/>
      <c r="R724" s="615"/>
      <c r="S724" s="615"/>
      <c r="T724" s="615"/>
      <c r="U724" s="615"/>
      <c r="V724" s="615"/>
      <c r="W724" s="615"/>
      <c r="X724" s="615"/>
      <c r="Y724" s="615"/>
    </row>
    <row r="725" spans="1:25" ht="15">
      <c r="A725" s="615"/>
      <c r="B725" s="615"/>
      <c r="C725" s="615"/>
      <c r="D725" s="705"/>
      <c r="E725" s="705"/>
      <c r="F725" s="706"/>
      <c r="G725" s="615"/>
      <c r="H725" s="615"/>
      <c r="I725" s="615"/>
      <c r="J725" s="615"/>
      <c r="K725" s="615"/>
      <c r="L725" s="615"/>
      <c r="M725" s="615"/>
      <c r="N725" s="615"/>
      <c r="O725" s="615"/>
      <c r="P725" s="615"/>
      <c r="Q725" s="615"/>
      <c r="R725" s="615"/>
      <c r="S725" s="615"/>
      <c r="T725" s="615"/>
      <c r="U725" s="615"/>
      <c r="V725" s="615"/>
      <c r="W725" s="615"/>
      <c r="X725" s="615"/>
      <c r="Y725" s="615"/>
    </row>
    <row r="726" spans="1:25" ht="15">
      <c r="A726" s="615"/>
      <c r="B726" s="615"/>
      <c r="C726" s="615"/>
      <c r="D726" s="705"/>
      <c r="E726" s="705"/>
      <c r="F726" s="706"/>
      <c r="G726" s="615"/>
      <c r="H726" s="615"/>
      <c r="I726" s="615"/>
      <c r="J726" s="615"/>
      <c r="K726" s="615"/>
      <c r="L726" s="615"/>
      <c r="M726" s="615"/>
      <c r="N726" s="615"/>
      <c r="O726" s="615"/>
      <c r="P726" s="615"/>
      <c r="Q726" s="615"/>
      <c r="R726" s="615"/>
      <c r="S726" s="615"/>
      <c r="T726" s="615"/>
      <c r="U726" s="615"/>
      <c r="V726" s="615"/>
      <c r="W726" s="615"/>
      <c r="X726" s="615"/>
      <c r="Y726" s="615"/>
    </row>
    <row r="727" spans="1:25" ht="15">
      <c r="A727" s="615"/>
      <c r="B727" s="615"/>
      <c r="C727" s="615"/>
      <c r="D727" s="705"/>
      <c r="E727" s="705"/>
      <c r="F727" s="706"/>
      <c r="G727" s="615"/>
      <c r="H727" s="615"/>
      <c r="I727" s="615"/>
      <c r="J727" s="615"/>
      <c r="K727" s="615"/>
      <c r="L727" s="615"/>
      <c r="M727" s="615"/>
      <c r="N727" s="615"/>
      <c r="O727" s="615"/>
      <c r="P727" s="615"/>
      <c r="Q727" s="615"/>
      <c r="R727" s="615"/>
      <c r="S727" s="615"/>
      <c r="T727" s="615"/>
      <c r="U727" s="615"/>
      <c r="V727" s="615"/>
      <c r="W727" s="615"/>
      <c r="X727" s="615"/>
      <c r="Y727" s="615"/>
    </row>
    <row r="728" spans="1:25" ht="15">
      <c r="A728" s="615"/>
      <c r="B728" s="615"/>
      <c r="C728" s="615"/>
      <c r="D728" s="705"/>
      <c r="E728" s="705"/>
      <c r="F728" s="706"/>
      <c r="G728" s="615"/>
      <c r="H728" s="615"/>
      <c r="I728" s="615"/>
      <c r="J728" s="615"/>
      <c r="K728" s="615"/>
      <c r="L728" s="615"/>
      <c r="M728" s="615"/>
      <c r="N728" s="615"/>
      <c r="O728" s="615"/>
      <c r="P728" s="615"/>
      <c r="Q728" s="615"/>
      <c r="R728" s="615"/>
      <c r="S728" s="615"/>
      <c r="T728" s="615"/>
      <c r="U728" s="615"/>
      <c r="V728" s="615"/>
      <c r="W728" s="615"/>
      <c r="X728" s="615"/>
      <c r="Y728" s="615"/>
    </row>
    <row r="729" spans="1:25" ht="15">
      <c r="A729" s="615"/>
      <c r="B729" s="615"/>
      <c r="C729" s="615"/>
      <c r="D729" s="705"/>
      <c r="E729" s="705"/>
      <c r="F729" s="706"/>
      <c r="G729" s="615"/>
      <c r="H729" s="615"/>
      <c r="I729" s="615"/>
      <c r="J729" s="615"/>
      <c r="K729" s="615"/>
      <c r="L729" s="615"/>
      <c r="M729" s="615"/>
      <c r="N729" s="615"/>
      <c r="O729" s="615"/>
      <c r="P729" s="615"/>
      <c r="Q729" s="615"/>
      <c r="R729" s="615"/>
      <c r="S729" s="615"/>
      <c r="T729" s="615"/>
      <c r="U729" s="615"/>
      <c r="V729" s="615"/>
      <c r="W729" s="615"/>
      <c r="X729" s="615"/>
      <c r="Y729" s="615"/>
    </row>
    <row r="730" spans="1:25" ht="15">
      <c r="A730" s="615"/>
      <c r="B730" s="615"/>
      <c r="C730" s="615"/>
      <c r="D730" s="705"/>
      <c r="E730" s="705"/>
      <c r="F730" s="706"/>
      <c r="G730" s="615"/>
      <c r="H730" s="615"/>
      <c r="I730" s="615"/>
      <c r="J730" s="615"/>
      <c r="K730" s="615"/>
      <c r="L730" s="615"/>
      <c r="M730" s="615"/>
      <c r="N730" s="615"/>
      <c r="O730" s="615"/>
      <c r="P730" s="615"/>
      <c r="Q730" s="615"/>
      <c r="R730" s="615"/>
      <c r="S730" s="615"/>
      <c r="T730" s="615"/>
      <c r="U730" s="615"/>
      <c r="V730" s="615"/>
      <c r="W730" s="615"/>
      <c r="X730" s="615"/>
      <c r="Y730" s="615"/>
    </row>
    <row r="731" spans="1:25" ht="15">
      <c r="A731" s="615"/>
      <c r="B731" s="615"/>
      <c r="C731" s="615"/>
      <c r="D731" s="705"/>
      <c r="E731" s="705"/>
      <c r="F731" s="706"/>
      <c r="G731" s="615"/>
      <c r="H731" s="615"/>
      <c r="I731" s="615"/>
      <c r="J731" s="615"/>
      <c r="K731" s="615"/>
      <c r="L731" s="615"/>
      <c r="M731" s="615"/>
      <c r="N731" s="615"/>
      <c r="O731" s="615"/>
      <c r="P731" s="615"/>
      <c r="Q731" s="615"/>
      <c r="R731" s="615"/>
      <c r="S731" s="615"/>
      <c r="T731" s="615"/>
      <c r="U731" s="615"/>
      <c r="V731" s="615"/>
      <c r="W731" s="615"/>
      <c r="X731" s="615"/>
      <c r="Y731" s="615"/>
    </row>
    <row r="732" spans="1:25" ht="15">
      <c r="A732" s="615"/>
      <c r="B732" s="615"/>
      <c r="C732" s="615"/>
      <c r="D732" s="705"/>
      <c r="E732" s="705"/>
      <c r="F732" s="706"/>
      <c r="G732" s="615"/>
      <c r="H732" s="615"/>
      <c r="I732" s="615"/>
      <c r="J732" s="615"/>
      <c r="K732" s="615"/>
      <c r="L732" s="615"/>
      <c r="M732" s="615"/>
      <c r="N732" s="615"/>
      <c r="O732" s="615"/>
      <c r="P732" s="615"/>
      <c r="Q732" s="615"/>
      <c r="R732" s="615"/>
      <c r="S732" s="615"/>
      <c r="T732" s="615"/>
      <c r="U732" s="615"/>
      <c r="V732" s="615"/>
      <c r="W732" s="615"/>
      <c r="X732" s="615"/>
      <c r="Y732" s="615"/>
    </row>
    <row r="733" spans="1:25" ht="15">
      <c r="A733" s="615"/>
      <c r="B733" s="615"/>
      <c r="C733" s="615"/>
      <c r="D733" s="705"/>
      <c r="E733" s="705"/>
      <c r="F733" s="706"/>
      <c r="G733" s="615"/>
      <c r="H733" s="615"/>
      <c r="I733" s="615"/>
      <c r="J733" s="615"/>
      <c r="K733" s="615"/>
      <c r="L733" s="615"/>
      <c r="M733" s="615"/>
      <c r="N733" s="615"/>
      <c r="O733" s="615"/>
      <c r="P733" s="615"/>
      <c r="Q733" s="615"/>
      <c r="R733" s="615"/>
      <c r="S733" s="615"/>
      <c r="T733" s="615"/>
      <c r="U733" s="615"/>
      <c r="V733" s="615"/>
      <c r="W733" s="615"/>
      <c r="X733" s="615"/>
      <c r="Y733" s="615"/>
    </row>
    <row r="734" spans="1:25" ht="15">
      <c r="A734" s="615"/>
      <c r="B734" s="615"/>
      <c r="C734" s="615"/>
      <c r="D734" s="705"/>
      <c r="E734" s="705"/>
      <c r="F734" s="706"/>
      <c r="G734" s="615"/>
      <c r="H734" s="615"/>
      <c r="I734" s="615"/>
      <c r="J734" s="615"/>
      <c r="K734" s="615"/>
      <c r="L734" s="615"/>
      <c r="M734" s="615"/>
      <c r="N734" s="615"/>
      <c r="O734" s="615"/>
      <c r="P734" s="615"/>
      <c r="Q734" s="615"/>
      <c r="R734" s="615"/>
      <c r="S734" s="615"/>
      <c r="T734" s="615"/>
      <c r="U734" s="615"/>
      <c r="V734" s="615"/>
      <c r="W734" s="615"/>
      <c r="X734" s="615"/>
      <c r="Y734" s="615"/>
    </row>
    <row r="735" spans="1:25" ht="15">
      <c r="A735" s="615"/>
      <c r="B735" s="615"/>
      <c r="C735" s="615"/>
      <c r="D735" s="705"/>
      <c r="E735" s="705"/>
      <c r="F735" s="706"/>
      <c r="G735" s="615"/>
      <c r="H735" s="615"/>
      <c r="I735" s="615"/>
      <c r="J735" s="615"/>
      <c r="K735" s="615"/>
      <c r="L735" s="615"/>
      <c r="M735" s="615"/>
      <c r="N735" s="615"/>
      <c r="O735" s="615"/>
      <c r="P735" s="615"/>
      <c r="Q735" s="615"/>
      <c r="R735" s="615"/>
      <c r="S735" s="615"/>
      <c r="T735" s="615"/>
      <c r="U735" s="615"/>
      <c r="V735" s="615"/>
      <c r="W735" s="615"/>
      <c r="X735" s="615"/>
      <c r="Y735" s="615"/>
    </row>
    <row r="736" spans="1:25" ht="15">
      <c r="A736" s="615"/>
      <c r="B736" s="615"/>
      <c r="C736" s="615"/>
      <c r="D736" s="705"/>
      <c r="E736" s="705"/>
      <c r="F736" s="706"/>
      <c r="G736" s="615"/>
      <c r="H736" s="615"/>
      <c r="I736" s="615"/>
      <c r="J736" s="615"/>
      <c r="K736" s="615"/>
      <c r="L736" s="615"/>
      <c r="M736" s="615"/>
      <c r="N736" s="615"/>
      <c r="O736" s="615"/>
      <c r="P736" s="615"/>
      <c r="Q736" s="615"/>
      <c r="R736" s="615"/>
      <c r="S736" s="615"/>
      <c r="T736" s="615"/>
      <c r="U736" s="615"/>
      <c r="V736" s="615"/>
      <c r="W736" s="615"/>
      <c r="X736" s="615"/>
      <c r="Y736" s="615"/>
    </row>
    <row r="737" spans="1:25" ht="15">
      <c r="A737" s="615"/>
      <c r="B737" s="615"/>
      <c r="C737" s="615"/>
      <c r="D737" s="705"/>
      <c r="E737" s="705"/>
      <c r="F737" s="706"/>
      <c r="G737" s="615"/>
      <c r="H737" s="615"/>
      <c r="I737" s="615"/>
      <c r="J737" s="615"/>
      <c r="K737" s="615"/>
      <c r="L737" s="615"/>
      <c r="M737" s="615"/>
      <c r="N737" s="615"/>
      <c r="O737" s="615"/>
      <c r="P737" s="615"/>
      <c r="Q737" s="615"/>
      <c r="R737" s="615"/>
      <c r="S737" s="615"/>
      <c r="T737" s="615"/>
      <c r="U737" s="615"/>
      <c r="V737" s="615"/>
      <c r="W737" s="615"/>
      <c r="X737" s="615"/>
      <c r="Y737" s="615"/>
    </row>
    <row r="738" spans="1:25" ht="15">
      <c r="A738" s="615"/>
      <c r="B738" s="615"/>
      <c r="C738" s="615"/>
      <c r="D738" s="705"/>
      <c r="E738" s="705"/>
      <c r="F738" s="706"/>
      <c r="G738" s="615"/>
      <c r="H738" s="615"/>
      <c r="I738" s="615"/>
      <c r="J738" s="615"/>
      <c r="K738" s="615"/>
      <c r="L738" s="615"/>
      <c r="M738" s="615"/>
      <c r="N738" s="615"/>
      <c r="O738" s="615"/>
      <c r="P738" s="615"/>
      <c r="Q738" s="615"/>
      <c r="R738" s="615"/>
      <c r="S738" s="615"/>
      <c r="T738" s="615"/>
      <c r="U738" s="615"/>
      <c r="V738" s="615"/>
      <c r="W738" s="615"/>
      <c r="X738" s="615"/>
      <c r="Y738" s="615"/>
    </row>
    <row r="739" spans="1:25" ht="15">
      <c r="A739" s="615"/>
      <c r="B739" s="615"/>
      <c r="C739" s="615"/>
      <c r="D739" s="705"/>
      <c r="E739" s="705"/>
      <c r="F739" s="706"/>
      <c r="G739" s="615"/>
      <c r="H739" s="615"/>
      <c r="I739" s="615"/>
      <c r="J739" s="615"/>
      <c r="K739" s="615"/>
      <c r="L739" s="615"/>
      <c r="M739" s="615"/>
      <c r="N739" s="615"/>
      <c r="O739" s="615"/>
      <c r="P739" s="615"/>
      <c r="Q739" s="615"/>
      <c r="R739" s="615"/>
      <c r="S739" s="615"/>
      <c r="T739" s="615"/>
      <c r="U739" s="615"/>
      <c r="V739" s="615"/>
      <c r="W739" s="615"/>
      <c r="X739" s="615"/>
      <c r="Y739" s="615"/>
    </row>
    <row r="740" spans="1:25" ht="15">
      <c r="A740" s="615"/>
      <c r="B740" s="615"/>
      <c r="C740" s="615"/>
      <c r="D740" s="705"/>
      <c r="E740" s="705"/>
      <c r="F740" s="706"/>
      <c r="G740" s="615"/>
      <c r="H740" s="615"/>
      <c r="I740" s="615"/>
      <c r="J740" s="615"/>
      <c r="K740" s="615"/>
      <c r="L740" s="615"/>
      <c r="M740" s="615"/>
      <c r="N740" s="615"/>
      <c r="O740" s="615"/>
      <c r="P740" s="615"/>
      <c r="Q740" s="615"/>
      <c r="R740" s="615"/>
      <c r="S740" s="615"/>
      <c r="T740" s="615"/>
      <c r="U740" s="615"/>
      <c r="V740" s="615"/>
      <c r="W740" s="615"/>
      <c r="X740" s="615"/>
      <c r="Y740" s="615"/>
    </row>
    <row r="741" spans="1:25" ht="15">
      <c r="A741" s="615"/>
      <c r="B741" s="615"/>
      <c r="C741" s="615"/>
      <c r="D741" s="705"/>
      <c r="E741" s="705"/>
      <c r="F741" s="706"/>
      <c r="G741" s="615"/>
      <c r="H741" s="615"/>
      <c r="I741" s="615"/>
      <c r="J741" s="615"/>
      <c r="K741" s="615"/>
      <c r="L741" s="615"/>
      <c r="M741" s="615"/>
      <c r="N741" s="615"/>
      <c r="O741" s="615"/>
      <c r="P741" s="615"/>
      <c r="Q741" s="615"/>
      <c r="R741" s="615"/>
      <c r="S741" s="615"/>
      <c r="T741" s="615"/>
      <c r="U741" s="615"/>
      <c r="V741" s="615"/>
      <c r="W741" s="615"/>
      <c r="X741" s="615"/>
      <c r="Y741" s="615"/>
    </row>
    <row r="742" spans="1:25" ht="15">
      <c r="A742" s="615"/>
      <c r="B742" s="615"/>
      <c r="C742" s="615"/>
      <c r="D742" s="705"/>
      <c r="E742" s="705"/>
      <c r="F742" s="706"/>
      <c r="G742" s="615"/>
      <c r="H742" s="615"/>
      <c r="I742" s="615"/>
      <c r="J742" s="615"/>
      <c r="K742" s="615"/>
      <c r="L742" s="615"/>
      <c r="M742" s="615"/>
      <c r="N742" s="615"/>
      <c r="O742" s="615"/>
      <c r="P742" s="615"/>
      <c r="Q742" s="615"/>
      <c r="R742" s="615"/>
      <c r="S742" s="615"/>
      <c r="T742" s="615"/>
      <c r="U742" s="615"/>
      <c r="V742" s="615"/>
      <c r="W742" s="615"/>
      <c r="X742" s="615"/>
      <c r="Y742" s="615"/>
    </row>
    <row r="743" spans="1:25" ht="15">
      <c r="A743" s="615"/>
      <c r="B743" s="615"/>
      <c r="C743" s="615"/>
      <c r="D743" s="705"/>
      <c r="E743" s="705"/>
      <c r="F743" s="706"/>
      <c r="G743" s="615"/>
      <c r="H743" s="615"/>
      <c r="I743" s="615"/>
      <c r="J743" s="615"/>
      <c r="K743" s="615"/>
      <c r="L743" s="615"/>
      <c r="M743" s="615"/>
      <c r="N743" s="615"/>
      <c r="O743" s="615"/>
      <c r="P743" s="615"/>
      <c r="Q743" s="615"/>
      <c r="R743" s="615"/>
      <c r="S743" s="615"/>
      <c r="T743" s="615"/>
      <c r="U743" s="615"/>
      <c r="V743" s="615"/>
      <c r="W743" s="615"/>
      <c r="X743" s="615"/>
      <c r="Y743" s="615"/>
    </row>
    <row r="744" spans="1:25" ht="15">
      <c r="A744" s="615"/>
      <c r="B744" s="615"/>
      <c r="C744" s="615"/>
      <c r="D744" s="705"/>
      <c r="E744" s="705"/>
      <c r="F744" s="706"/>
      <c r="G744" s="615"/>
      <c r="H744" s="615"/>
      <c r="I744" s="615"/>
      <c r="J744" s="615"/>
      <c r="K744" s="615"/>
      <c r="L744" s="615"/>
      <c r="M744" s="615"/>
      <c r="N744" s="615"/>
      <c r="O744" s="615"/>
      <c r="P744" s="615"/>
      <c r="Q744" s="615"/>
      <c r="R744" s="615"/>
      <c r="S744" s="615"/>
      <c r="T744" s="615"/>
      <c r="U744" s="615"/>
      <c r="V744" s="615"/>
      <c r="W744" s="615"/>
      <c r="X744" s="615"/>
      <c r="Y744" s="615"/>
    </row>
    <row r="745" spans="1:25" ht="15">
      <c r="A745" s="615"/>
      <c r="B745" s="615"/>
      <c r="C745" s="615"/>
      <c r="D745" s="705"/>
      <c r="E745" s="705"/>
      <c r="F745" s="706"/>
      <c r="G745" s="615"/>
      <c r="H745" s="615"/>
      <c r="I745" s="615"/>
      <c r="J745" s="615"/>
      <c r="K745" s="615"/>
      <c r="L745" s="615"/>
      <c r="M745" s="615"/>
      <c r="N745" s="615"/>
      <c r="O745" s="615"/>
      <c r="P745" s="615"/>
      <c r="Q745" s="615"/>
      <c r="R745" s="615"/>
      <c r="S745" s="615"/>
      <c r="T745" s="615"/>
      <c r="U745" s="615"/>
      <c r="V745" s="615"/>
      <c r="W745" s="615"/>
      <c r="X745" s="615"/>
      <c r="Y745" s="615"/>
    </row>
    <row r="746" spans="1:25" ht="15">
      <c r="A746" s="615"/>
      <c r="B746" s="615"/>
      <c r="C746" s="615"/>
      <c r="D746" s="705"/>
      <c r="E746" s="705"/>
      <c r="F746" s="706"/>
      <c r="G746" s="615"/>
      <c r="H746" s="615"/>
      <c r="I746" s="615"/>
      <c r="J746" s="615"/>
      <c r="K746" s="615"/>
      <c r="L746" s="615"/>
      <c r="M746" s="615"/>
      <c r="N746" s="615"/>
      <c r="O746" s="615"/>
      <c r="P746" s="615"/>
      <c r="Q746" s="615"/>
      <c r="R746" s="615"/>
      <c r="S746" s="615"/>
      <c r="T746" s="615"/>
      <c r="U746" s="615"/>
      <c r="V746" s="615"/>
      <c r="W746" s="615"/>
      <c r="X746" s="615"/>
      <c r="Y746" s="615"/>
    </row>
    <row r="747" spans="1:25" ht="15">
      <c r="A747" s="615"/>
      <c r="B747" s="615"/>
      <c r="C747" s="615"/>
      <c r="D747" s="705"/>
      <c r="E747" s="705"/>
      <c r="F747" s="706"/>
      <c r="G747" s="615"/>
      <c r="H747" s="615"/>
      <c r="I747" s="615"/>
      <c r="J747" s="615"/>
      <c r="K747" s="615"/>
      <c r="L747" s="615"/>
      <c r="M747" s="615"/>
      <c r="N747" s="615"/>
      <c r="O747" s="615"/>
      <c r="P747" s="615"/>
      <c r="Q747" s="615"/>
      <c r="R747" s="615"/>
      <c r="S747" s="615"/>
      <c r="T747" s="615"/>
      <c r="U747" s="615"/>
      <c r="V747" s="615"/>
      <c r="W747" s="615"/>
      <c r="X747" s="615"/>
      <c r="Y747" s="615"/>
    </row>
    <row r="748" spans="1:25" ht="15">
      <c r="A748" s="615"/>
      <c r="B748" s="615"/>
      <c r="C748" s="615"/>
      <c r="D748" s="705"/>
      <c r="E748" s="705"/>
      <c r="F748" s="706"/>
      <c r="G748" s="615"/>
      <c r="H748" s="615"/>
      <c r="I748" s="615"/>
      <c r="J748" s="615"/>
      <c r="K748" s="615"/>
      <c r="L748" s="615"/>
      <c r="M748" s="615"/>
      <c r="N748" s="615"/>
      <c r="O748" s="615"/>
      <c r="P748" s="615"/>
      <c r="Q748" s="615"/>
      <c r="R748" s="615"/>
      <c r="S748" s="615"/>
      <c r="T748" s="615"/>
      <c r="U748" s="615"/>
      <c r="V748" s="615"/>
      <c r="W748" s="615"/>
      <c r="X748" s="615"/>
      <c r="Y748" s="615"/>
    </row>
    <row r="749" spans="1:25" ht="15">
      <c r="A749" s="615"/>
      <c r="B749" s="615"/>
      <c r="C749" s="615"/>
      <c r="D749" s="705"/>
      <c r="E749" s="705"/>
      <c r="F749" s="706"/>
      <c r="G749" s="615"/>
      <c r="H749" s="615"/>
      <c r="I749" s="615"/>
      <c r="J749" s="615"/>
      <c r="K749" s="615"/>
      <c r="L749" s="615"/>
      <c r="M749" s="615"/>
      <c r="N749" s="615"/>
      <c r="O749" s="615"/>
      <c r="P749" s="615"/>
      <c r="Q749" s="615"/>
      <c r="R749" s="615"/>
      <c r="S749" s="615"/>
      <c r="T749" s="615"/>
      <c r="U749" s="615"/>
      <c r="V749" s="615"/>
      <c r="W749" s="615"/>
      <c r="X749" s="615"/>
      <c r="Y749" s="615"/>
    </row>
    <row r="750" spans="1:25" ht="15">
      <c r="A750" s="615"/>
      <c r="B750" s="615"/>
      <c r="C750" s="615"/>
      <c r="D750" s="705"/>
      <c r="E750" s="705"/>
      <c r="F750" s="706"/>
      <c r="G750" s="615"/>
      <c r="H750" s="615"/>
      <c r="I750" s="615"/>
      <c r="J750" s="615"/>
      <c r="K750" s="615"/>
      <c r="L750" s="615"/>
      <c r="M750" s="615"/>
      <c r="N750" s="615"/>
      <c r="O750" s="615"/>
      <c r="P750" s="615"/>
      <c r="Q750" s="615"/>
      <c r="R750" s="615"/>
      <c r="S750" s="615"/>
      <c r="T750" s="615"/>
      <c r="U750" s="615"/>
      <c r="V750" s="615"/>
      <c r="W750" s="615"/>
      <c r="X750" s="615"/>
      <c r="Y750" s="615"/>
    </row>
    <row r="751" spans="1:25" ht="15">
      <c r="A751" s="615"/>
      <c r="B751" s="615"/>
      <c r="C751" s="615"/>
      <c r="D751" s="705"/>
      <c r="E751" s="705"/>
      <c r="F751" s="706"/>
      <c r="G751" s="615"/>
      <c r="H751" s="615"/>
      <c r="I751" s="615"/>
      <c r="J751" s="615"/>
      <c r="K751" s="615"/>
      <c r="L751" s="615"/>
      <c r="M751" s="615"/>
      <c r="N751" s="615"/>
      <c r="O751" s="615"/>
      <c r="P751" s="615"/>
      <c r="Q751" s="615"/>
      <c r="R751" s="615"/>
      <c r="S751" s="615"/>
      <c r="T751" s="615"/>
      <c r="U751" s="615"/>
      <c r="V751" s="615"/>
      <c r="W751" s="615"/>
      <c r="X751" s="615"/>
      <c r="Y751" s="615"/>
    </row>
    <row r="752" spans="1:25" ht="15">
      <c r="A752" s="615"/>
      <c r="B752" s="615"/>
      <c r="C752" s="615"/>
      <c r="D752" s="705"/>
      <c r="E752" s="705"/>
      <c r="F752" s="706"/>
      <c r="G752" s="615"/>
      <c r="H752" s="615"/>
      <c r="I752" s="615"/>
      <c r="J752" s="615"/>
      <c r="K752" s="615"/>
      <c r="L752" s="615"/>
      <c r="M752" s="615"/>
      <c r="N752" s="615"/>
      <c r="O752" s="615"/>
      <c r="P752" s="615"/>
      <c r="Q752" s="615"/>
      <c r="R752" s="615"/>
      <c r="S752" s="615"/>
      <c r="T752" s="615"/>
      <c r="U752" s="615"/>
      <c r="V752" s="615"/>
      <c r="W752" s="615"/>
      <c r="X752" s="615"/>
      <c r="Y752" s="615"/>
    </row>
    <row r="753" spans="1:25" ht="15">
      <c r="A753" s="615"/>
      <c r="B753" s="615"/>
      <c r="C753" s="615"/>
      <c r="D753" s="705"/>
      <c r="E753" s="705"/>
      <c r="F753" s="706"/>
      <c r="G753" s="615"/>
      <c r="H753" s="615"/>
      <c r="I753" s="615"/>
      <c r="J753" s="615"/>
      <c r="K753" s="615"/>
      <c r="L753" s="615"/>
      <c r="M753" s="615"/>
      <c r="N753" s="615"/>
      <c r="O753" s="615"/>
      <c r="P753" s="615"/>
      <c r="Q753" s="615"/>
      <c r="R753" s="615"/>
      <c r="S753" s="615"/>
      <c r="T753" s="615"/>
      <c r="U753" s="615"/>
      <c r="V753" s="615"/>
      <c r="W753" s="615"/>
      <c r="X753" s="615"/>
      <c r="Y753" s="615"/>
    </row>
    <row r="754" spans="1:25" ht="15">
      <c r="A754" s="615"/>
      <c r="B754" s="615"/>
      <c r="C754" s="615"/>
      <c r="D754" s="705"/>
      <c r="E754" s="705"/>
      <c r="F754" s="706"/>
      <c r="G754" s="615"/>
      <c r="H754" s="615"/>
      <c r="I754" s="615"/>
      <c r="J754" s="615"/>
      <c r="K754" s="615"/>
      <c r="L754" s="615"/>
      <c r="M754" s="615"/>
      <c r="N754" s="615"/>
      <c r="O754" s="615"/>
      <c r="P754" s="615"/>
      <c r="Q754" s="615"/>
      <c r="R754" s="615"/>
      <c r="S754" s="615"/>
      <c r="T754" s="615"/>
      <c r="U754" s="615"/>
      <c r="V754" s="615"/>
      <c r="W754" s="615"/>
      <c r="X754" s="615"/>
      <c r="Y754" s="615"/>
    </row>
    <row r="755" spans="1:25" ht="15">
      <c r="A755" s="615"/>
      <c r="B755" s="615"/>
      <c r="C755" s="615"/>
      <c r="D755" s="705"/>
      <c r="E755" s="705"/>
      <c r="F755" s="706"/>
      <c r="G755" s="615"/>
      <c r="H755" s="615"/>
      <c r="I755" s="615"/>
      <c r="J755" s="615"/>
      <c r="K755" s="615"/>
      <c r="L755" s="615"/>
      <c r="M755" s="615"/>
      <c r="N755" s="615"/>
      <c r="O755" s="615"/>
      <c r="P755" s="615"/>
      <c r="Q755" s="615"/>
      <c r="R755" s="615"/>
      <c r="S755" s="615"/>
      <c r="T755" s="615"/>
      <c r="U755" s="615"/>
      <c r="V755" s="615"/>
      <c r="W755" s="615"/>
      <c r="X755" s="615"/>
      <c r="Y755" s="615"/>
    </row>
    <row r="756" spans="1:25" ht="15">
      <c r="A756" s="615"/>
      <c r="B756" s="615"/>
      <c r="C756" s="615"/>
      <c r="D756" s="705"/>
      <c r="E756" s="705"/>
      <c r="F756" s="706"/>
      <c r="G756" s="615"/>
      <c r="H756" s="615"/>
      <c r="I756" s="615"/>
      <c r="J756" s="615"/>
      <c r="K756" s="615"/>
      <c r="L756" s="615"/>
      <c r="M756" s="615"/>
      <c r="N756" s="615"/>
      <c r="O756" s="615"/>
      <c r="P756" s="615"/>
      <c r="Q756" s="615"/>
      <c r="R756" s="615"/>
      <c r="S756" s="615"/>
      <c r="T756" s="615"/>
      <c r="U756" s="615"/>
      <c r="V756" s="615"/>
      <c r="W756" s="615"/>
      <c r="X756" s="615"/>
      <c r="Y756" s="615"/>
    </row>
    <row r="757" spans="1:25" ht="15">
      <c r="A757" s="615"/>
      <c r="B757" s="615"/>
      <c r="C757" s="615"/>
      <c r="D757" s="705"/>
      <c r="E757" s="705"/>
      <c r="F757" s="706"/>
      <c r="G757" s="615"/>
      <c r="H757" s="615"/>
      <c r="I757" s="615"/>
      <c r="J757" s="615"/>
      <c r="K757" s="615"/>
      <c r="L757" s="615"/>
      <c r="M757" s="615"/>
      <c r="N757" s="615"/>
      <c r="O757" s="615"/>
      <c r="P757" s="615"/>
      <c r="Q757" s="615"/>
      <c r="R757" s="615"/>
      <c r="S757" s="615"/>
      <c r="T757" s="615"/>
      <c r="U757" s="615"/>
      <c r="V757" s="615"/>
      <c r="W757" s="615"/>
      <c r="X757" s="615"/>
      <c r="Y757" s="615"/>
    </row>
    <row r="758" spans="1:25" ht="15">
      <c r="A758" s="615"/>
      <c r="B758" s="615"/>
      <c r="C758" s="615"/>
      <c r="D758" s="705"/>
      <c r="E758" s="705"/>
      <c r="F758" s="706"/>
      <c r="G758" s="615"/>
      <c r="H758" s="615"/>
      <c r="I758" s="615"/>
      <c r="J758" s="615"/>
      <c r="K758" s="615"/>
      <c r="L758" s="615"/>
      <c r="M758" s="615"/>
      <c r="N758" s="615"/>
      <c r="O758" s="615"/>
      <c r="P758" s="615"/>
      <c r="Q758" s="615"/>
      <c r="R758" s="615"/>
      <c r="S758" s="615"/>
      <c r="T758" s="615"/>
      <c r="U758" s="615"/>
      <c r="V758" s="615"/>
      <c r="W758" s="615"/>
      <c r="X758" s="615"/>
      <c r="Y758" s="615"/>
    </row>
    <row r="759" spans="1:25" ht="15">
      <c r="A759" s="615"/>
      <c r="B759" s="615"/>
      <c r="C759" s="615"/>
      <c r="D759" s="705"/>
      <c r="E759" s="705"/>
      <c r="F759" s="706"/>
      <c r="G759" s="615"/>
      <c r="H759" s="615"/>
      <c r="I759" s="615"/>
      <c r="J759" s="615"/>
      <c r="K759" s="615"/>
      <c r="L759" s="615"/>
      <c r="M759" s="615"/>
      <c r="N759" s="615"/>
      <c r="O759" s="615"/>
      <c r="P759" s="615"/>
      <c r="Q759" s="615"/>
      <c r="R759" s="615"/>
      <c r="S759" s="615"/>
      <c r="T759" s="615"/>
      <c r="U759" s="615"/>
      <c r="V759" s="615"/>
      <c r="W759" s="615"/>
      <c r="X759" s="615"/>
      <c r="Y759" s="615"/>
    </row>
    <row r="760" spans="1:25" ht="15">
      <c r="A760" s="615"/>
      <c r="B760" s="615"/>
      <c r="C760" s="615"/>
      <c r="D760" s="705"/>
      <c r="E760" s="705"/>
      <c r="F760" s="706"/>
      <c r="G760" s="615"/>
      <c r="H760" s="615"/>
      <c r="I760" s="615"/>
      <c r="J760" s="615"/>
      <c r="K760" s="615"/>
      <c r="L760" s="615"/>
      <c r="M760" s="615"/>
      <c r="N760" s="615"/>
      <c r="O760" s="615"/>
      <c r="P760" s="615"/>
      <c r="Q760" s="615"/>
      <c r="R760" s="615"/>
      <c r="S760" s="615"/>
      <c r="T760" s="615"/>
      <c r="U760" s="615"/>
      <c r="V760" s="615"/>
      <c r="W760" s="615"/>
      <c r="X760" s="615"/>
      <c r="Y760" s="615"/>
    </row>
    <row r="761" spans="1:25" ht="15">
      <c r="A761" s="615"/>
      <c r="B761" s="615"/>
      <c r="C761" s="615"/>
      <c r="D761" s="705"/>
      <c r="E761" s="705"/>
      <c r="F761" s="706"/>
      <c r="G761" s="615"/>
      <c r="H761" s="615"/>
      <c r="I761" s="615"/>
      <c r="J761" s="615"/>
      <c r="K761" s="615"/>
      <c r="L761" s="615"/>
      <c r="M761" s="615"/>
      <c r="N761" s="615"/>
      <c r="O761" s="615"/>
      <c r="P761" s="615"/>
      <c r="Q761" s="615"/>
      <c r="R761" s="615"/>
      <c r="S761" s="615"/>
      <c r="T761" s="615"/>
      <c r="U761" s="615"/>
      <c r="V761" s="615"/>
      <c r="W761" s="615"/>
      <c r="X761" s="615"/>
      <c r="Y761" s="615"/>
    </row>
    <row r="762" spans="1:25" ht="15">
      <c r="A762" s="615"/>
      <c r="B762" s="615"/>
      <c r="C762" s="615"/>
      <c r="D762" s="705"/>
      <c r="E762" s="705"/>
      <c r="F762" s="706"/>
      <c r="G762" s="615"/>
      <c r="H762" s="615"/>
      <c r="I762" s="615"/>
      <c r="J762" s="615"/>
      <c r="K762" s="615"/>
      <c r="L762" s="615"/>
      <c r="M762" s="615"/>
      <c r="N762" s="615"/>
      <c r="O762" s="615"/>
      <c r="P762" s="615"/>
      <c r="Q762" s="615"/>
      <c r="R762" s="615"/>
      <c r="S762" s="615"/>
      <c r="T762" s="615"/>
      <c r="U762" s="615"/>
      <c r="V762" s="615"/>
      <c r="W762" s="615"/>
      <c r="X762" s="615"/>
      <c r="Y762" s="615"/>
    </row>
    <row r="763" spans="1:25" ht="15">
      <c r="A763" s="615"/>
      <c r="B763" s="615"/>
      <c r="C763" s="615"/>
      <c r="D763" s="705"/>
      <c r="E763" s="705"/>
      <c r="F763" s="706"/>
      <c r="G763" s="615"/>
      <c r="H763" s="615"/>
      <c r="I763" s="615"/>
      <c r="J763" s="615"/>
      <c r="K763" s="615"/>
      <c r="L763" s="615"/>
      <c r="M763" s="615"/>
      <c r="N763" s="615"/>
      <c r="O763" s="615"/>
      <c r="P763" s="615"/>
      <c r="Q763" s="615"/>
      <c r="R763" s="615"/>
      <c r="S763" s="615"/>
      <c r="T763" s="615"/>
      <c r="U763" s="615"/>
      <c r="V763" s="615"/>
      <c r="W763" s="615"/>
      <c r="X763" s="615"/>
      <c r="Y763" s="615"/>
    </row>
    <row r="764" spans="1:25" ht="15">
      <c r="A764" s="615"/>
      <c r="B764" s="615"/>
      <c r="C764" s="615"/>
      <c r="D764" s="705"/>
      <c r="E764" s="705"/>
      <c r="F764" s="706"/>
      <c r="G764" s="615"/>
      <c r="H764" s="615"/>
      <c r="I764" s="615"/>
      <c r="J764" s="615"/>
      <c r="K764" s="615"/>
      <c r="L764" s="615"/>
      <c r="M764" s="615"/>
      <c r="N764" s="615"/>
      <c r="O764" s="615"/>
      <c r="P764" s="615"/>
      <c r="Q764" s="615"/>
      <c r="R764" s="615"/>
      <c r="S764" s="615"/>
      <c r="T764" s="615"/>
      <c r="U764" s="615"/>
      <c r="V764" s="615"/>
      <c r="W764" s="615"/>
      <c r="X764" s="615"/>
      <c r="Y764" s="615"/>
    </row>
    <row r="765" spans="1:25" ht="15">
      <c r="A765" s="615"/>
      <c r="B765" s="615"/>
      <c r="C765" s="615"/>
      <c r="D765" s="705"/>
      <c r="E765" s="705"/>
      <c r="F765" s="706"/>
      <c r="G765" s="615"/>
      <c r="H765" s="615"/>
      <c r="I765" s="615"/>
      <c r="J765" s="615"/>
      <c r="K765" s="615"/>
      <c r="L765" s="615"/>
      <c r="M765" s="615"/>
      <c r="N765" s="615"/>
      <c r="O765" s="615"/>
      <c r="P765" s="615"/>
      <c r="Q765" s="615"/>
      <c r="R765" s="615"/>
      <c r="S765" s="615"/>
      <c r="T765" s="615"/>
      <c r="U765" s="615"/>
      <c r="V765" s="615"/>
      <c r="W765" s="615"/>
      <c r="X765" s="615"/>
      <c r="Y765" s="615"/>
    </row>
    <row r="766" spans="1:25" ht="15">
      <c r="A766" s="615"/>
      <c r="B766" s="615"/>
      <c r="C766" s="615"/>
      <c r="D766" s="705"/>
      <c r="E766" s="705"/>
      <c r="F766" s="706"/>
      <c r="G766" s="615"/>
      <c r="H766" s="615"/>
      <c r="I766" s="615"/>
      <c r="J766" s="615"/>
      <c r="K766" s="615"/>
      <c r="L766" s="615"/>
      <c r="M766" s="615"/>
      <c r="N766" s="615"/>
      <c r="O766" s="615"/>
      <c r="P766" s="615"/>
      <c r="Q766" s="615"/>
      <c r="R766" s="615"/>
      <c r="S766" s="615"/>
      <c r="T766" s="615"/>
      <c r="U766" s="615"/>
      <c r="V766" s="615"/>
      <c r="W766" s="615"/>
      <c r="X766" s="615"/>
      <c r="Y766" s="615"/>
    </row>
    <row r="767" spans="1:25" ht="15">
      <c r="A767" s="615"/>
      <c r="B767" s="615"/>
      <c r="C767" s="615"/>
      <c r="D767" s="705"/>
      <c r="E767" s="705"/>
      <c r="F767" s="706"/>
      <c r="G767" s="615"/>
      <c r="H767" s="615"/>
      <c r="I767" s="615"/>
      <c r="J767" s="615"/>
      <c r="K767" s="615"/>
      <c r="L767" s="615"/>
      <c r="M767" s="615"/>
      <c r="N767" s="615"/>
      <c r="O767" s="615"/>
      <c r="P767" s="615"/>
      <c r="Q767" s="615"/>
      <c r="R767" s="615"/>
      <c r="S767" s="615"/>
      <c r="T767" s="615"/>
      <c r="U767" s="615"/>
      <c r="V767" s="615"/>
      <c r="W767" s="615"/>
      <c r="X767" s="615"/>
      <c r="Y767" s="615"/>
    </row>
    <row r="768" spans="1:25" ht="15">
      <c r="A768" s="615"/>
      <c r="B768" s="615"/>
      <c r="C768" s="615"/>
      <c r="D768" s="705"/>
      <c r="E768" s="705"/>
      <c r="F768" s="706"/>
      <c r="G768" s="615"/>
      <c r="H768" s="615"/>
      <c r="I768" s="615"/>
      <c r="J768" s="615"/>
      <c r="K768" s="615"/>
      <c r="L768" s="615"/>
      <c r="M768" s="615"/>
      <c r="N768" s="615"/>
      <c r="O768" s="615"/>
      <c r="P768" s="615"/>
      <c r="Q768" s="615"/>
      <c r="R768" s="615"/>
      <c r="S768" s="615"/>
      <c r="T768" s="615"/>
      <c r="U768" s="615"/>
      <c r="V768" s="615"/>
      <c r="W768" s="615"/>
      <c r="X768" s="615"/>
      <c r="Y768" s="615"/>
    </row>
    <row r="769" spans="1:25" ht="15">
      <c r="A769" s="615"/>
      <c r="B769" s="615"/>
      <c r="C769" s="615"/>
      <c r="D769" s="705"/>
      <c r="E769" s="705"/>
      <c r="F769" s="706"/>
      <c r="G769" s="615"/>
      <c r="H769" s="615"/>
      <c r="I769" s="615"/>
      <c r="J769" s="615"/>
      <c r="K769" s="615"/>
      <c r="L769" s="615"/>
      <c r="M769" s="615"/>
      <c r="N769" s="615"/>
      <c r="O769" s="615"/>
      <c r="P769" s="615"/>
      <c r="Q769" s="615"/>
      <c r="R769" s="615"/>
      <c r="S769" s="615"/>
      <c r="T769" s="615"/>
      <c r="U769" s="615"/>
      <c r="V769" s="615"/>
      <c r="W769" s="615"/>
      <c r="X769" s="615"/>
      <c r="Y769" s="615"/>
    </row>
    <row r="770" spans="1:25" ht="15">
      <c r="A770" s="615"/>
      <c r="B770" s="615"/>
      <c r="C770" s="615"/>
      <c r="D770" s="705"/>
      <c r="E770" s="705"/>
      <c r="F770" s="706"/>
      <c r="G770" s="615"/>
      <c r="H770" s="615"/>
      <c r="I770" s="615"/>
      <c r="J770" s="615"/>
      <c r="K770" s="615"/>
      <c r="L770" s="615"/>
      <c r="M770" s="615"/>
      <c r="N770" s="615"/>
      <c r="O770" s="615"/>
      <c r="P770" s="615"/>
      <c r="Q770" s="615"/>
      <c r="R770" s="615"/>
      <c r="S770" s="615"/>
      <c r="T770" s="615"/>
      <c r="U770" s="615"/>
      <c r="V770" s="615"/>
      <c r="W770" s="615"/>
      <c r="X770" s="615"/>
      <c r="Y770" s="615"/>
    </row>
    <row r="771" spans="1:25" ht="15">
      <c r="A771" s="615"/>
      <c r="B771" s="615"/>
      <c r="C771" s="615"/>
      <c r="D771" s="705"/>
      <c r="E771" s="705"/>
      <c r="F771" s="706"/>
      <c r="G771" s="615"/>
      <c r="H771" s="615"/>
      <c r="I771" s="615"/>
      <c r="J771" s="615"/>
      <c r="K771" s="615"/>
      <c r="L771" s="615"/>
      <c r="M771" s="615"/>
      <c r="N771" s="615"/>
      <c r="O771" s="615"/>
      <c r="P771" s="615"/>
      <c r="Q771" s="615"/>
      <c r="R771" s="615"/>
      <c r="S771" s="615"/>
      <c r="T771" s="615"/>
      <c r="U771" s="615"/>
      <c r="V771" s="615"/>
      <c r="W771" s="615"/>
      <c r="X771" s="615"/>
      <c r="Y771" s="615"/>
    </row>
    <row r="772" spans="1:25" ht="15">
      <c r="A772" s="615"/>
      <c r="B772" s="615"/>
      <c r="C772" s="615"/>
      <c r="D772" s="705"/>
      <c r="E772" s="705"/>
      <c r="F772" s="706"/>
      <c r="G772" s="615"/>
      <c r="H772" s="615"/>
      <c r="I772" s="615"/>
      <c r="J772" s="615"/>
      <c r="K772" s="615"/>
      <c r="L772" s="615"/>
      <c r="M772" s="615"/>
      <c r="N772" s="615"/>
      <c r="O772" s="615"/>
      <c r="P772" s="615"/>
      <c r="Q772" s="615"/>
      <c r="R772" s="615"/>
      <c r="S772" s="615"/>
      <c r="T772" s="615"/>
      <c r="U772" s="615"/>
      <c r="V772" s="615"/>
      <c r="W772" s="615"/>
      <c r="X772" s="615"/>
      <c r="Y772" s="615"/>
    </row>
    <row r="773" spans="1:25" ht="15">
      <c r="A773" s="615"/>
      <c r="B773" s="615"/>
      <c r="C773" s="615"/>
      <c r="D773" s="705"/>
      <c r="E773" s="705"/>
      <c r="F773" s="706"/>
      <c r="G773" s="615"/>
      <c r="H773" s="615"/>
      <c r="I773" s="615"/>
      <c r="J773" s="615"/>
      <c r="K773" s="615"/>
      <c r="L773" s="615"/>
      <c r="M773" s="615"/>
      <c r="N773" s="615"/>
      <c r="O773" s="615"/>
      <c r="P773" s="615"/>
      <c r="Q773" s="615"/>
      <c r="R773" s="615"/>
      <c r="S773" s="615"/>
      <c r="T773" s="615"/>
      <c r="U773" s="615"/>
      <c r="V773" s="615"/>
      <c r="W773" s="615"/>
      <c r="X773" s="615"/>
      <c r="Y773" s="615"/>
    </row>
    <row r="774" spans="1:25" ht="15">
      <c r="A774" s="615"/>
      <c r="B774" s="615"/>
      <c r="C774" s="615"/>
      <c r="D774" s="705"/>
      <c r="E774" s="705"/>
      <c r="F774" s="706"/>
      <c r="G774" s="615"/>
      <c r="H774" s="615"/>
      <c r="I774" s="615"/>
      <c r="J774" s="615"/>
      <c r="K774" s="615"/>
      <c r="L774" s="615"/>
      <c r="M774" s="615"/>
      <c r="N774" s="615"/>
      <c r="O774" s="615"/>
      <c r="P774" s="615"/>
      <c r="Q774" s="615"/>
      <c r="R774" s="615"/>
      <c r="S774" s="615"/>
      <c r="T774" s="615"/>
      <c r="U774" s="615"/>
      <c r="V774" s="615"/>
      <c r="W774" s="615"/>
      <c r="X774" s="615"/>
      <c r="Y774" s="615"/>
    </row>
    <row r="775" spans="1:25" ht="15">
      <c r="A775" s="615"/>
      <c r="B775" s="615"/>
      <c r="C775" s="615"/>
      <c r="D775" s="705"/>
      <c r="E775" s="705"/>
      <c r="F775" s="706"/>
      <c r="G775" s="615"/>
      <c r="H775" s="615"/>
      <c r="I775" s="615"/>
      <c r="J775" s="615"/>
      <c r="K775" s="615"/>
      <c r="L775" s="615"/>
      <c r="M775" s="615"/>
      <c r="N775" s="615"/>
      <c r="O775" s="615"/>
      <c r="P775" s="615"/>
      <c r="Q775" s="615"/>
      <c r="R775" s="615"/>
      <c r="S775" s="615"/>
      <c r="T775" s="615"/>
      <c r="U775" s="615"/>
      <c r="V775" s="615"/>
      <c r="W775" s="615"/>
      <c r="X775" s="615"/>
      <c r="Y775" s="615"/>
    </row>
    <row r="776" spans="1:25" ht="15">
      <c r="A776" s="615"/>
      <c r="B776" s="615"/>
      <c r="C776" s="615"/>
      <c r="D776" s="705"/>
      <c r="E776" s="705"/>
      <c r="F776" s="706"/>
      <c r="G776" s="615"/>
      <c r="H776" s="615"/>
      <c r="I776" s="615"/>
      <c r="J776" s="615"/>
      <c r="K776" s="615"/>
      <c r="L776" s="615"/>
      <c r="M776" s="615"/>
      <c r="N776" s="615"/>
      <c r="O776" s="615"/>
      <c r="P776" s="615"/>
      <c r="Q776" s="615"/>
      <c r="R776" s="615"/>
      <c r="S776" s="615"/>
      <c r="T776" s="615"/>
      <c r="U776" s="615"/>
      <c r="V776" s="615"/>
      <c r="W776" s="615"/>
      <c r="X776" s="615"/>
      <c r="Y776" s="615"/>
    </row>
    <row r="777" spans="1:25" ht="15">
      <c r="A777" s="615"/>
      <c r="B777" s="615"/>
      <c r="C777" s="615"/>
      <c r="D777" s="705"/>
      <c r="E777" s="705"/>
      <c r="F777" s="706"/>
      <c r="G777" s="615"/>
      <c r="H777" s="615"/>
      <c r="I777" s="615"/>
      <c r="J777" s="615"/>
      <c r="K777" s="615"/>
      <c r="L777" s="615"/>
      <c r="M777" s="615"/>
      <c r="N777" s="615"/>
      <c r="O777" s="615"/>
      <c r="P777" s="615"/>
      <c r="Q777" s="615"/>
      <c r="R777" s="615"/>
      <c r="S777" s="615"/>
      <c r="T777" s="615"/>
      <c r="U777" s="615"/>
      <c r="V777" s="615"/>
      <c r="W777" s="615"/>
      <c r="X777" s="615"/>
      <c r="Y777" s="615"/>
    </row>
    <row r="778" spans="1:25" ht="15">
      <c r="A778" s="615"/>
      <c r="B778" s="615"/>
      <c r="C778" s="615"/>
      <c r="D778" s="705"/>
      <c r="E778" s="705"/>
      <c r="F778" s="706"/>
      <c r="G778" s="615"/>
      <c r="H778" s="615"/>
      <c r="I778" s="615"/>
      <c r="J778" s="615"/>
      <c r="K778" s="615"/>
      <c r="L778" s="615"/>
      <c r="M778" s="615"/>
      <c r="N778" s="615"/>
      <c r="O778" s="615"/>
      <c r="P778" s="615"/>
      <c r="Q778" s="615"/>
      <c r="R778" s="615"/>
      <c r="S778" s="615"/>
      <c r="T778" s="615"/>
      <c r="U778" s="615"/>
      <c r="V778" s="615"/>
      <c r="W778" s="615"/>
      <c r="X778" s="615"/>
      <c r="Y778" s="615"/>
    </row>
    <row r="779" spans="1:25" ht="15">
      <c r="A779" s="615"/>
      <c r="B779" s="615"/>
      <c r="C779" s="615"/>
      <c r="D779" s="705"/>
      <c r="E779" s="705"/>
      <c r="F779" s="706"/>
      <c r="G779" s="615"/>
      <c r="H779" s="615"/>
      <c r="I779" s="615"/>
      <c r="J779" s="615"/>
      <c r="K779" s="615"/>
      <c r="L779" s="615"/>
      <c r="M779" s="615"/>
      <c r="N779" s="615"/>
      <c r="O779" s="615"/>
      <c r="P779" s="615"/>
      <c r="Q779" s="615"/>
      <c r="R779" s="615"/>
      <c r="S779" s="615"/>
      <c r="T779" s="615"/>
      <c r="U779" s="615"/>
      <c r="V779" s="615"/>
      <c r="W779" s="615"/>
      <c r="X779" s="615"/>
      <c r="Y779" s="615"/>
    </row>
    <row r="780" spans="1:25" ht="15">
      <c r="A780" s="615"/>
      <c r="B780" s="615"/>
      <c r="C780" s="615"/>
      <c r="D780" s="705"/>
      <c r="E780" s="705"/>
      <c r="F780" s="706"/>
      <c r="G780" s="615"/>
      <c r="H780" s="615"/>
      <c r="I780" s="615"/>
      <c r="J780" s="615"/>
      <c r="K780" s="615"/>
      <c r="L780" s="615"/>
      <c r="M780" s="615"/>
      <c r="N780" s="615"/>
      <c r="O780" s="615"/>
      <c r="P780" s="615"/>
      <c r="Q780" s="615"/>
      <c r="R780" s="615"/>
      <c r="S780" s="615"/>
      <c r="T780" s="615"/>
      <c r="U780" s="615"/>
      <c r="V780" s="615"/>
      <c r="W780" s="615"/>
      <c r="X780" s="615"/>
      <c r="Y780" s="615"/>
    </row>
    <row r="781" spans="1:25" ht="15">
      <c r="A781" s="615"/>
      <c r="B781" s="615"/>
      <c r="C781" s="615"/>
      <c r="D781" s="705"/>
      <c r="E781" s="705"/>
      <c r="F781" s="706"/>
      <c r="G781" s="615"/>
      <c r="H781" s="615"/>
      <c r="I781" s="615"/>
      <c r="J781" s="615"/>
      <c r="K781" s="615"/>
      <c r="L781" s="615"/>
      <c r="M781" s="615"/>
      <c r="N781" s="615"/>
      <c r="O781" s="615"/>
      <c r="P781" s="615"/>
      <c r="Q781" s="615"/>
      <c r="R781" s="615"/>
      <c r="S781" s="615"/>
      <c r="T781" s="615"/>
      <c r="U781" s="615"/>
      <c r="V781" s="615"/>
      <c r="W781" s="615"/>
      <c r="X781" s="615"/>
      <c r="Y781" s="615"/>
    </row>
    <row r="782" spans="1:25" ht="15">
      <c r="A782" s="615"/>
      <c r="B782" s="615"/>
      <c r="C782" s="615"/>
      <c r="D782" s="705"/>
      <c r="E782" s="705"/>
      <c r="F782" s="706"/>
      <c r="G782" s="615"/>
      <c r="H782" s="615"/>
      <c r="I782" s="615"/>
      <c r="J782" s="615"/>
      <c r="K782" s="615"/>
      <c r="L782" s="615"/>
      <c r="M782" s="615"/>
      <c r="N782" s="615"/>
      <c r="O782" s="615"/>
      <c r="P782" s="615"/>
      <c r="Q782" s="615"/>
      <c r="R782" s="615"/>
      <c r="S782" s="615"/>
      <c r="T782" s="615"/>
      <c r="U782" s="615"/>
      <c r="V782" s="615"/>
      <c r="W782" s="615"/>
      <c r="X782" s="615"/>
      <c r="Y782" s="615"/>
    </row>
    <row r="783" spans="1:25" ht="15">
      <c r="A783" s="615"/>
      <c r="B783" s="615"/>
      <c r="C783" s="615"/>
      <c r="D783" s="705"/>
      <c r="E783" s="705"/>
      <c r="F783" s="706"/>
      <c r="G783" s="615"/>
      <c r="H783" s="615"/>
      <c r="I783" s="615"/>
      <c r="J783" s="615"/>
      <c r="K783" s="615"/>
      <c r="L783" s="615"/>
      <c r="M783" s="615"/>
      <c r="N783" s="615"/>
      <c r="O783" s="615"/>
      <c r="P783" s="615"/>
      <c r="Q783" s="615"/>
      <c r="R783" s="615"/>
      <c r="S783" s="615"/>
      <c r="T783" s="615"/>
      <c r="U783" s="615"/>
      <c r="V783" s="615"/>
      <c r="W783" s="615"/>
      <c r="X783" s="615"/>
      <c r="Y783" s="615"/>
    </row>
    <row r="784" spans="1:25" ht="15">
      <c r="A784" s="615"/>
      <c r="B784" s="615"/>
      <c r="C784" s="615"/>
      <c r="D784" s="705"/>
      <c r="E784" s="705"/>
      <c r="F784" s="706"/>
      <c r="G784" s="615"/>
      <c r="H784" s="615"/>
      <c r="I784" s="615"/>
      <c r="J784" s="615"/>
      <c r="K784" s="615"/>
      <c r="L784" s="615"/>
      <c r="M784" s="615"/>
      <c r="N784" s="615"/>
      <c r="O784" s="615"/>
      <c r="P784" s="615"/>
      <c r="Q784" s="615"/>
      <c r="R784" s="615"/>
      <c r="S784" s="615"/>
      <c r="T784" s="615"/>
      <c r="U784" s="615"/>
      <c r="V784" s="615"/>
      <c r="W784" s="615"/>
      <c r="X784" s="615"/>
      <c r="Y784" s="615"/>
    </row>
    <row r="785" spans="1:25" ht="15">
      <c r="A785" s="615"/>
      <c r="B785" s="615"/>
      <c r="C785" s="615"/>
      <c r="D785" s="705"/>
      <c r="E785" s="705"/>
      <c r="F785" s="706"/>
      <c r="G785" s="615"/>
      <c r="H785" s="615"/>
      <c r="I785" s="615"/>
      <c r="J785" s="615"/>
      <c r="K785" s="615"/>
      <c r="L785" s="615"/>
      <c r="M785" s="615"/>
      <c r="N785" s="615"/>
      <c r="O785" s="615"/>
      <c r="P785" s="615"/>
      <c r="Q785" s="615"/>
      <c r="R785" s="615"/>
      <c r="S785" s="615"/>
      <c r="T785" s="615"/>
      <c r="U785" s="615"/>
      <c r="V785" s="615"/>
      <c r="W785" s="615"/>
      <c r="X785" s="615"/>
      <c r="Y785" s="615"/>
    </row>
    <row r="786" spans="1:25" ht="15">
      <c r="A786" s="615"/>
      <c r="B786" s="615"/>
      <c r="C786" s="615"/>
      <c r="D786" s="705"/>
      <c r="E786" s="705"/>
      <c r="F786" s="706"/>
      <c r="G786" s="615"/>
      <c r="H786" s="615"/>
      <c r="I786" s="615"/>
      <c r="J786" s="615"/>
      <c r="K786" s="615"/>
      <c r="L786" s="615"/>
      <c r="M786" s="615"/>
      <c r="N786" s="615"/>
      <c r="O786" s="615"/>
      <c r="P786" s="615"/>
      <c r="Q786" s="615"/>
      <c r="R786" s="615"/>
      <c r="S786" s="615"/>
      <c r="T786" s="615"/>
      <c r="U786" s="615"/>
      <c r="V786" s="615"/>
      <c r="W786" s="615"/>
      <c r="X786" s="615"/>
      <c r="Y786" s="615"/>
    </row>
    <row r="787" spans="1:25" ht="15">
      <c r="A787" s="615"/>
      <c r="B787" s="615"/>
      <c r="C787" s="615"/>
      <c r="D787" s="705"/>
      <c r="E787" s="705"/>
      <c r="F787" s="706"/>
      <c r="G787" s="615"/>
      <c r="H787" s="615"/>
      <c r="I787" s="615"/>
      <c r="J787" s="615"/>
      <c r="K787" s="615"/>
      <c r="L787" s="615"/>
      <c r="M787" s="615"/>
      <c r="N787" s="615"/>
      <c r="O787" s="615"/>
      <c r="P787" s="615"/>
      <c r="Q787" s="615"/>
      <c r="R787" s="615"/>
      <c r="S787" s="615"/>
      <c r="T787" s="615"/>
      <c r="U787" s="615"/>
      <c r="V787" s="615"/>
      <c r="W787" s="615"/>
      <c r="X787" s="615"/>
      <c r="Y787" s="615"/>
    </row>
    <row r="788" spans="1:25" ht="15">
      <c r="A788" s="615"/>
      <c r="B788" s="615"/>
      <c r="C788" s="615"/>
      <c r="D788" s="705"/>
      <c r="E788" s="705"/>
      <c r="F788" s="706"/>
      <c r="G788" s="615"/>
      <c r="H788" s="615"/>
      <c r="I788" s="615"/>
      <c r="J788" s="615"/>
      <c r="K788" s="615"/>
      <c r="L788" s="615"/>
      <c r="M788" s="615"/>
      <c r="N788" s="615"/>
      <c r="O788" s="615"/>
      <c r="P788" s="615"/>
      <c r="Q788" s="615"/>
      <c r="R788" s="615"/>
      <c r="S788" s="615"/>
      <c r="T788" s="615"/>
      <c r="U788" s="615"/>
      <c r="V788" s="615"/>
      <c r="W788" s="615"/>
      <c r="X788" s="615"/>
      <c r="Y788" s="615"/>
    </row>
    <row r="789" spans="1:25" ht="15">
      <c r="A789" s="615"/>
      <c r="B789" s="615"/>
      <c r="C789" s="615"/>
      <c r="D789" s="705"/>
      <c r="E789" s="705"/>
      <c r="F789" s="706"/>
      <c r="G789" s="615"/>
      <c r="H789" s="615"/>
      <c r="I789" s="615"/>
      <c r="J789" s="615"/>
      <c r="K789" s="615"/>
      <c r="L789" s="615"/>
      <c r="M789" s="615"/>
      <c r="N789" s="615"/>
      <c r="O789" s="615"/>
      <c r="P789" s="615"/>
      <c r="Q789" s="615"/>
      <c r="R789" s="615"/>
      <c r="S789" s="615"/>
      <c r="T789" s="615"/>
      <c r="U789" s="615"/>
      <c r="V789" s="615"/>
      <c r="W789" s="615"/>
      <c r="X789" s="615"/>
      <c r="Y789" s="615"/>
    </row>
    <row r="790" spans="1:25" ht="15">
      <c r="A790" s="615"/>
      <c r="B790" s="615"/>
      <c r="C790" s="615"/>
      <c r="D790" s="705"/>
      <c r="E790" s="705"/>
      <c r="F790" s="706"/>
      <c r="G790" s="615"/>
      <c r="H790" s="615"/>
      <c r="I790" s="615"/>
      <c r="J790" s="615"/>
      <c r="K790" s="615"/>
      <c r="L790" s="615"/>
      <c r="M790" s="615"/>
      <c r="N790" s="615"/>
      <c r="O790" s="615"/>
      <c r="P790" s="615"/>
      <c r="Q790" s="615"/>
      <c r="R790" s="615"/>
      <c r="S790" s="615"/>
      <c r="T790" s="615"/>
      <c r="U790" s="615"/>
      <c r="V790" s="615"/>
      <c r="W790" s="615"/>
      <c r="X790" s="615"/>
      <c r="Y790" s="615"/>
    </row>
    <row r="791" spans="1:25" ht="15">
      <c r="A791" s="615"/>
      <c r="B791" s="615"/>
      <c r="C791" s="615"/>
      <c r="D791" s="705"/>
      <c r="E791" s="705"/>
      <c r="F791" s="706"/>
      <c r="G791" s="615"/>
      <c r="H791" s="615"/>
      <c r="I791" s="615"/>
      <c r="J791" s="615"/>
      <c r="K791" s="615"/>
      <c r="L791" s="615"/>
      <c r="M791" s="615"/>
      <c r="N791" s="615"/>
      <c r="O791" s="615"/>
      <c r="P791" s="615"/>
      <c r="Q791" s="615"/>
      <c r="R791" s="615"/>
      <c r="S791" s="615"/>
      <c r="T791" s="615"/>
      <c r="U791" s="615"/>
      <c r="V791" s="615"/>
      <c r="W791" s="615"/>
      <c r="X791" s="615"/>
      <c r="Y791" s="615"/>
    </row>
    <row r="792" spans="1:25" ht="15">
      <c r="A792" s="615"/>
      <c r="B792" s="615"/>
      <c r="C792" s="615"/>
      <c r="D792" s="705"/>
      <c r="E792" s="705"/>
      <c r="F792" s="706"/>
      <c r="G792" s="615"/>
      <c r="H792" s="615"/>
      <c r="I792" s="615"/>
      <c r="J792" s="615"/>
      <c r="K792" s="615"/>
      <c r="L792" s="615"/>
      <c r="M792" s="615"/>
      <c r="N792" s="615"/>
      <c r="O792" s="615"/>
      <c r="P792" s="615"/>
      <c r="Q792" s="615"/>
      <c r="R792" s="615"/>
      <c r="S792" s="615"/>
      <c r="T792" s="615"/>
      <c r="U792" s="615"/>
      <c r="V792" s="615"/>
      <c r="W792" s="615"/>
      <c r="X792" s="615"/>
      <c r="Y792" s="615"/>
    </row>
    <row r="793" spans="1:25" ht="15">
      <c r="A793" s="615"/>
      <c r="B793" s="615"/>
      <c r="C793" s="615"/>
      <c r="D793" s="705"/>
      <c r="E793" s="705"/>
      <c r="F793" s="706"/>
      <c r="G793" s="615"/>
      <c r="H793" s="615"/>
      <c r="I793" s="615"/>
      <c r="J793" s="615"/>
      <c r="K793" s="615"/>
      <c r="L793" s="615"/>
      <c r="M793" s="615"/>
      <c r="N793" s="615"/>
      <c r="O793" s="615"/>
      <c r="P793" s="615"/>
      <c r="Q793" s="615"/>
      <c r="R793" s="615"/>
      <c r="S793" s="615"/>
      <c r="T793" s="615"/>
      <c r="U793" s="615"/>
      <c r="V793" s="615"/>
      <c r="W793" s="615"/>
      <c r="X793" s="615"/>
      <c r="Y793" s="615"/>
    </row>
    <row r="794" spans="1:25" ht="15">
      <c r="A794" s="615"/>
      <c r="B794" s="615"/>
      <c r="C794" s="615"/>
      <c r="D794" s="705"/>
      <c r="E794" s="705"/>
      <c r="F794" s="706"/>
      <c r="G794" s="615"/>
      <c r="H794" s="615"/>
      <c r="I794" s="615"/>
      <c r="J794" s="615"/>
      <c r="K794" s="615"/>
      <c r="L794" s="615"/>
      <c r="M794" s="615"/>
      <c r="N794" s="615"/>
      <c r="O794" s="615"/>
      <c r="P794" s="615"/>
      <c r="Q794" s="615"/>
      <c r="R794" s="615"/>
      <c r="S794" s="615"/>
      <c r="T794" s="615"/>
      <c r="U794" s="615"/>
      <c r="V794" s="615"/>
      <c r="W794" s="615"/>
      <c r="X794" s="615"/>
      <c r="Y794" s="615"/>
    </row>
    <row r="795" spans="1:25" ht="15">
      <c r="A795" s="615"/>
      <c r="B795" s="615"/>
      <c r="C795" s="615"/>
      <c r="D795" s="705"/>
      <c r="E795" s="705"/>
      <c r="F795" s="706"/>
      <c r="G795" s="615"/>
      <c r="H795" s="615"/>
      <c r="I795" s="615"/>
      <c r="J795" s="615"/>
      <c r="K795" s="615"/>
      <c r="L795" s="615"/>
      <c r="M795" s="615"/>
      <c r="N795" s="615"/>
      <c r="O795" s="615"/>
      <c r="P795" s="615"/>
      <c r="Q795" s="615"/>
      <c r="R795" s="615"/>
      <c r="S795" s="615"/>
      <c r="T795" s="615"/>
      <c r="U795" s="615"/>
      <c r="V795" s="615"/>
      <c r="W795" s="615"/>
      <c r="X795" s="615"/>
      <c r="Y795" s="615"/>
    </row>
    <row r="796" spans="1:25" ht="15">
      <c r="A796" s="615"/>
      <c r="B796" s="615"/>
      <c r="C796" s="615"/>
      <c r="D796" s="705"/>
      <c r="E796" s="705"/>
      <c r="F796" s="706"/>
      <c r="G796" s="615"/>
      <c r="H796" s="615"/>
      <c r="I796" s="615"/>
      <c r="J796" s="615"/>
      <c r="K796" s="615"/>
      <c r="L796" s="615"/>
      <c r="M796" s="615"/>
      <c r="N796" s="615"/>
      <c r="O796" s="615"/>
      <c r="P796" s="615"/>
      <c r="Q796" s="615"/>
      <c r="R796" s="615"/>
      <c r="S796" s="615"/>
      <c r="T796" s="615"/>
      <c r="U796" s="615"/>
      <c r="V796" s="615"/>
      <c r="W796" s="615"/>
      <c r="X796" s="615"/>
      <c r="Y796" s="615"/>
    </row>
    <row r="797" spans="1:25" ht="15">
      <c r="A797" s="615"/>
      <c r="B797" s="615"/>
      <c r="C797" s="615"/>
      <c r="D797" s="705"/>
      <c r="E797" s="705"/>
      <c r="F797" s="706"/>
      <c r="G797" s="615"/>
      <c r="H797" s="615"/>
      <c r="I797" s="615"/>
      <c r="J797" s="615"/>
      <c r="K797" s="615"/>
      <c r="L797" s="615"/>
      <c r="M797" s="615"/>
      <c r="N797" s="615"/>
      <c r="O797" s="615"/>
      <c r="P797" s="615"/>
      <c r="Q797" s="615"/>
      <c r="R797" s="615"/>
      <c r="S797" s="615"/>
      <c r="T797" s="615"/>
      <c r="U797" s="615"/>
      <c r="V797" s="615"/>
      <c r="W797" s="615"/>
      <c r="X797" s="615"/>
      <c r="Y797" s="615"/>
    </row>
    <row r="798" spans="1:25" ht="15">
      <c r="A798" s="615"/>
      <c r="B798" s="615"/>
      <c r="C798" s="615"/>
      <c r="D798" s="705"/>
      <c r="E798" s="705"/>
      <c r="F798" s="706"/>
      <c r="G798" s="615"/>
      <c r="H798" s="615"/>
      <c r="I798" s="615"/>
      <c r="J798" s="615"/>
      <c r="K798" s="615"/>
      <c r="L798" s="615"/>
      <c r="M798" s="615"/>
      <c r="N798" s="615"/>
      <c r="O798" s="615"/>
      <c r="P798" s="615"/>
      <c r="Q798" s="615"/>
      <c r="R798" s="615"/>
      <c r="S798" s="615"/>
      <c r="T798" s="615"/>
      <c r="U798" s="615"/>
      <c r="V798" s="615"/>
      <c r="W798" s="615"/>
      <c r="X798" s="615"/>
      <c r="Y798" s="615"/>
    </row>
    <row r="799" spans="1:25" ht="15">
      <c r="A799" s="615"/>
      <c r="B799" s="615"/>
      <c r="C799" s="615"/>
      <c r="D799" s="705"/>
      <c r="E799" s="705"/>
      <c r="F799" s="706"/>
      <c r="G799" s="615"/>
      <c r="H799" s="615"/>
      <c r="I799" s="615"/>
      <c r="J799" s="615"/>
      <c r="K799" s="615"/>
      <c r="L799" s="615"/>
      <c r="M799" s="615"/>
      <c r="N799" s="615"/>
      <c r="O799" s="615"/>
      <c r="P799" s="615"/>
      <c r="Q799" s="615"/>
      <c r="R799" s="615"/>
      <c r="S799" s="615"/>
      <c r="T799" s="615"/>
      <c r="U799" s="615"/>
      <c r="V799" s="615"/>
      <c r="W799" s="615"/>
      <c r="X799" s="615"/>
      <c r="Y799" s="615"/>
    </row>
    <row r="800" spans="1:25" ht="15">
      <c r="A800" s="615"/>
      <c r="B800" s="615"/>
      <c r="C800" s="615"/>
      <c r="D800" s="705"/>
      <c r="E800" s="705"/>
      <c r="F800" s="706"/>
      <c r="G800" s="615"/>
      <c r="H800" s="615"/>
      <c r="I800" s="615"/>
      <c r="J800" s="615"/>
      <c r="K800" s="615"/>
      <c r="L800" s="615"/>
      <c r="M800" s="615"/>
      <c r="N800" s="615"/>
      <c r="O800" s="615"/>
      <c r="P800" s="615"/>
      <c r="Q800" s="615"/>
      <c r="R800" s="615"/>
      <c r="S800" s="615"/>
      <c r="T800" s="615"/>
      <c r="U800" s="615"/>
      <c r="V800" s="615"/>
      <c r="W800" s="615"/>
      <c r="X800" s="615"/>
      <c r="Y800" s="615"/>
    </row>
    <row r="801" spans="1:25" ht="15">
      <c r="A801" s="615"/>
      <c r="B801" s="615"/>
      <c r="C801" s="615"/>
      <c r="D801" s="705"/>
      <c r="E801" s="705"/>
      <c r="F801" s="706"/>
      <c r="G801" s="615"/>
      <c r="H801" s="615"/>
      <c r="I801" s="615"/>
      <c r="J801" s="615"/>
      <c r="K801" s="615"/>
      <c r="L801" s="615"/>
      <c r="M801" s="615"/>
      <c r="N801" s="615"/>
      <c r="O801" s="615"/>
      <c r="P801" s="615"/>
      <c r="Q801" s="615"/>
      <c r="R801" s="615"/>
      <c r="S801" s="615"/>
      <c r="T801" s="615"/>
      <c r="U801" s="615"/>
      <c r="V801" s="615"/>
      <c r="W801" s="615"/>
      <c r="X801" s="615"/>
      <c r="Y801" s="615"/>
    </row>
    <row r="802" spans="1:25" ht="15">
      <c r="A802" s="615"/>
      <c r="B802" s="615"/>
      <c r="C802" s="615"/>
      <c r="D802" s="705"/>
      <c r="E802" s="705"/>
      <c r="F802" s="706"/>
      <c r="G802" s="615"/>
      <c r="H802" s="615"/>
      <c r="I802" s="615"/>
      <c r="J802" s="615"/>
      <c r="K802" s="615"/>
      <c r="L802" s="615"/>
      <c r="M802" s="615"/>
      <c r="N802" s="615"/>
      <c r="O802" s="615"/>
      <c r="P802" s="615"/>
      <c r="Q802" s="615"/>
      <c r="R802" s="615"/>
      <c r="S802" s="615"/>
      <c r="T802" s="615"/>
      <c r="U802" s="615"/>
      <c r="V802" s="615"/>
      <c r="W802" s="615"/>
      <c r="X802" s="615"/>
      <c r="Y802" s="615"/>
    </row>
    <row r="803" spans="1:25" ht="15">
      <c r="A803" s="615"/>
      <c r="B803" s="615"/>
      <c r="C803" s="615"/>
      <c r="D803" s="705"/>
      <c r="E803" s="705"/>
      <c r="F803" s="706"/>
      <c r="G803" s="615"/>
      <c r="H803" s="615"/>
      <c r="I803" s="615"/>
      <c r="J803" s="615"/>
      <c r="K803" s="615"/>
      <c r="L803" s="615"/>
      <c r="M803" s="615"/>
      <c r="N803" s="615"/>
      <c r="O803" s="615"/>
      <c r="P803" s="615"/>
      <c r="Q803" s="615"/>
      <c r="R803" s="615"/>
      <c r="S803" s="615"/>
      <c r="T803" s="615"/>
      <c r="U803" s="615"/>
      <c r="V803" s="615"/>
      <c r="W803" s="615"/>
      <c r="X803" s="615"/>
      <c r="Y803" s="615"/>
    </row>
    <row r="804" spans="1:25" ht="15">
      <c r="A804" s="615"/>
      <c r="B804" s="615"/>
      <c r="C804" s="615"/>
      <c r="D804" s="705"/>
      <c r="E804" s="705"/>
      <c r="F804" s="706"/>
      <c r="G804" s="615"/>
      <c r="H804" s="615"/>
      <c r="I804" s="615"/>
      <c r="J804" s="615"/>
      <c r="K804" s="615"/>
      <c r="L804" s="615"/>
      <c r="M804" s="615"/>
      <c r="N804" s="615"/>
      <c r="O804" s="615"/>
      <c r="P804" s="615"/>
      <c r="Q804" s="615"/>
      <c r="R804" s="615"/>
      <c r="S804" s="615"/>
      <c r="T804" s="615"/>
      <c r="U804" s="615"/>
      <c r="V804" s="615"/>
      <c r="W804" s="615"/>
      <c r="X804" s="615"/>
      <c r="Y804" s="615"/>
    </row>
    <row r="805" spans="1:25" ht="15">
      <c r="A805" s="615"/>
      <c r="B805" s="615"/>
      <c r="C805" s="615"/>
      <c r="D805" s="705"/>
      <c r="E805" s="705"/>
      <c r="F805" s="706"/>
      <c r="G805" s="615"/>
      <c r="H805" s="615"/>
      <c r="I805" s="615"/>
      <c r="J805" s="615"/>
      <c r="K805" s="615"/>
      <c r="L805" s="615"/>
      <c r="M805" s="615"/>
      <c r="N805" s="615"/>
      <c r="O805" s="615"/>
      <c r="P805" s="615"/>
      <c r="Q805" s="615"/>
      <c r="R805" s="615"/>
      <c r="S805" s="615"/>
      <c r="T805" s="615"/>
      <c r="U805" s="615"/>
      <c r="V805" s="615"/>
      <c r="W805" s="615"/>
      <c r="X805" s="615"/>
      <c r="Y805" s="615"/>
    </row>
    <row r="806" spans="1:25" ht="15">
      <c r="A806" s="615"/>
      <c r="B806" s="615"/>
      <c r="C806" s="615"/>
      <c r="D806" s="705"/>
      <c r="E806" s="705"/>
      <c r="F806" s="706"/>
      <c r="G806" s="615"/>
      <c r="H806" s="615"/>
      <c r="I806" s="615"/>
      <c r="J806" s="615"/>
      <c r="K806" s="615"/>
      <c r="L806" s="615"/>
      <c r="M806" s="615"/>
      <c r="N806" s="615"/>
      <c r="O806" s="615"/>
      <c r="P806" s="615"/>
      <c r="Q806" s="615"/>
      <c r="R806" s="615"/>
      <c r="S806" s="615"/>
      <c r="T806" s="615"/>
      <c r="U806" s="615"/>
      <c r="V806" s="615"/>
      <c r="W806" s="615"/>
      <c r="X806" s="615"/>
      <c r="Y806" s="615"/>
    </row>
    <row r="807" spans="1:25" ht="15">
      <c r="A807" s="615"/>
      <c r="B807" s="615"/>
      <c r="C807" s="615"/>
      <c r="D807" s="705"/>
      <c r="E807" s="705"/>
      <c r="F807" s="706"/>
      <c r="G807" s="615"/>
      <c r="H807" s="615"/>
      <c r="I807" s="615"/>
      <c r="J807" s="615"/>
      <c r="K807" s="615"/>
      <c r="L807" s="615"/>
      <c r="M807" s="615"/>
      <c r="N807" s="615"/>
      <c r="O807" s="615"/>
      <c r="P807" s="615"/>
      <c r="Q807" s="615"/>
      <c r="R807" s="615"/>
      <c r="S807" s="615"/>
      <c r="T807" s="615"/>
      <c r="U807" s="615"/>
      <c r="V807" s="615"/>
      <c r="W807" s="615"/>
      <c r="X807" s="615"/>
      <c r="Y807" s="615"/>
    </row>
    <row r="808" spans="1:25" ht="15">
      <c r="A808" s="615"/>
      <c r="B808" s="615"/>
      <c r="C808" s="615"/>
      <c r="D808" s="705"/>
      <c r="E808" s="705"/>
      <c r="F808" s="706"/>
      <c r="G808" s="615"/>
      <c r="H808" s="615"/>
      <c r="I808" s="615"/>
      <c r="J808" s="615"/>
      <c r="K808" s="615"/>
      <c r="L808" s="615"/>
      <c r="M808" s="615"/>
      <c r="N808" s="615"/>
      <c r="O808" s="615"/>
      <c r="P808" s="615"/>
      <c r="Q808" s="615"/>
      <c r="R808" s="615"/>
      <c r="S808" s="615"/>
      <c r="T808" s="615"/>
      <c r="U808" s="615"/>
      <c r="V808" s="615"/>
      <c r="W808" s="615"/>
      <c r="X808" s="615"/>
      <c r="Y808" s="615"/>
    </row>
    <row r="809" spans="1:25" ht="15">
      <c r="A809" s="615"/>
      <c r="B809" s="615"/>
      <c r="C809" s="615"/>
      <c r="D809" s="705"/>
      <c r="E809" s="705"/>
      <c r="F809" s="706"/>
      <c r="G809" s="615"/>
      <c r="H809" s="615"/>
      <c r="I809" s="615"/>
      <c r="J809" s="615"/>
      <c r="K809" s="615"/>
      <c r="L809" s="615"/>
      <c r="M809" s="615"/>
      <c r="N809" s="615"/>
      <c r="O809" s="615"/>
      <c r="P809" s="615"/>
      <c r="Q809" s="615"/>
      <c r="R809" s="615"/>
      <c r="S809" s="615"/>
      <c r="T809" s="615"/>
      <c r="U809" s="615"/>
      <c r="V809" s="615"/>
      <c r="W809" s="615"/>
      <c r="X809" s="615"/>
      <c r="Y809" s="615"/>
    </row>
    <row r="810" spans="1:25" ht="15">
      <c r="A810" s="615"/>
      <c r="B810" s="615"/>
      <c r="C810" s="615"/>
      <c r="D810" s="705"/>
      <c r="E810" s="705"/>
      <c r="F810" s="706"/>
      <c r="G810" s="615"/>
      <c r="H810" s="615"/>
      <c r="I810" s="615"/>
      <c r="J810" s="615"/>
      <c r="K810" s="615"/>
      <c r="L810" s="615"/>
      <c r="M810" s="615"/>
      <c r="N810" s="615"/>
      <c r="O810" s="615"/>
      <c r="P810" s="615"/>
      <c r="Q810" s="615"/>
      <c r="R810" s="615"/>
      <c r="S810" s="615"/>
      <c r="T810" s="615"/>
      <c r="U810" s="615"/>
      <c r="V810" s="615"/>
      <c r="W810" s="615"/>
      <c r="X810" s="615"/>
      <c r="Y810" s="615"/>
    </row>
    <row r="811" spans="1:25" ht="15">
      <c r="A811" s="615"/>
      <c r="B811" s="615"/>
      <c r="C811" s="615"/>
      <c r="D811" s="705"/>
      <c r="E811" s="705"/>
      <c r="F811" s="706"/>
      <c r="G811" s="615"/>
      <c r="H811" s="615"/>
      <c r="I811" s="615"/>
      <c r="J811" s="615"/>
      <c r="K811" s="615"/>
      <c r="L811" s="615"/>
      <c r="M811" s="615"/>
      <c r="N811" s="615"/>
      <c r="O811" s="615"/>
      <c r="P811" s="615"/>
      <c r="Q811" s="615"/>
      <c r="R811" s="615"/>
      <c r="S811" s="615"/>
      <c r="T811" s="615"/>
      <c r="U811" s="615"/>
      <c r="V811" s="615"/>
      <c r="W811" s="615"/>
      <c r="X811" s="615"/>
      <c r="Y811" s="615"/>
    </row>
    <row r="812" spans="1:25" ht="15">
      <c r="A812" s="615"/>
      <c r="B812" s="615"/>
      <c r="C812" s="615"/>
      <c r="D812" s="705"/>
      <c r="E812" s="705"/>
      <c r="F812" s="706"/>
      <c r="G812" s="615"/>
      <c r="H812" s="615"/>
      <c r="I812" s="615"/>
      <c r="J812" s="615"/>
      <c r="K812" s="615"/>
      <c r="L812" s="615"/>
      <c r="M812" s="615"/>
      <c r="N812" s="615"/>
      <c r="O812" s="615"/>
      <c r="P812" s="615"/>
      <c r="Q812" s="615"/>
      <c r="R812" s="615"/>
      <c r="S812" s="615"/>
      <c r="T812" s="615"/>
      <c r="U812" s="615"/>
      <c r="V812" s="615"/>
      <c r="W812" s="615"/>
      <c r="X812" s="615"/>
      <c r="Y812" s="615"/>
    </row>
    <row r="813" spans="1:25" ht="15">
      <c r="A813" s="615"/>
      <c r="B813" s="615"/>
      <c r="C813" s="615"/>
      <c r="D813" s="705"/>
      <c r="E813" s="705"/>
      <c r="F813" s="706"/>
      <c r="G813" s="615"/>
      <c r="H813" s="615"/>
      <c r="I813" s="615"/>
      <c r="J813" s="615"/>
      <c r="K813" s="615"/>
      <c r="L813" s="615"/>
      <c r="M813" s="615"/>
      <c r="N813" s="615"/>
      <c r="O813" s="615"/>
      <c r="P813" s="615"/>
      <c r="Q813" s="615"/>
      <c r="R813" s="615"/>
      <c r="S813" s="615"/>
      <c r="T813" s="615"/>
      <c r="U813" s="615"/>
      <c r="V813" s="615"/>
      <c r="W813" s="615"/>
      <c r="X813" s="615"/>
      <c r="Y813" s="615"/>
    </row>
    <row r="814" spans="1:25" ht="15">
      <c r="A814" s="615"/>
      <c r="B814" s="615"/>
      <c r="C814" s="615"/>
      <c r="D814" s="705"/>
      <c r="E814" s="705"/>
      <c r="F814" s="706"/>
      <c r="G814" s="615"/>
      <c r="H814" s="615"/>
      <c r="I814" s="615"/>
      <c r="J814" s="615"/>
      <c r="K814" s="615"/>
      <c r="L814" s="615"/>
      <c r="M814" s="615"/>
      <c r="N814" s="615"/>
      <c r="O814" s="615"/>
      <c r="P814" s="615"/>
      <c r="Q814" s="615"/>
      <c r="R814" s="615"/>
      <c r="S814" s="615"/>
      <c r="T814" s="615"/>
      <c r="U814" s="615"/>
      <c r="V814" s="615"/>
      <c r="W814" s="615"/>
      <c r="X814" s="615"/>
      <c r="Y814" s="615"/>
    </row>
    <row r="815" spans="1:25" ht="15">
      <c r="A815" s="615"/>
      <c r="B815" s="615"/>
      <c r="C815" s="615"/>
      <c r="D815" s="705"/>
      <c r="E815" s="705"/>
      <c r="F815" s="706"/>
      <c r="G815" s="615"/>
      <c r="H815" s="615"/>
      <c r="I815" s="615"/>
      <c r="J815" s="615"/>
      <c r="K815" s="615"/>
      <c r="L815" s="615"/>
      <c r="M815" s="615"/>
      <c r="N815" s="615"/>
      <c r="O815" s="615"/>
      <c r="P815" s="615"/>
      <c r="Q815" s="615"/>
      <c r="R815" s="615"/>
      <c r="S815" s="615"/>
      <c r="T815" s="615"/>
      <c r="U815" s="615"/>
      <c r="V815" s="615"/>
      <c r="W815" s="615"/>
      <c r="X815" s="615"/>
      <c r="Y815" s="615"/>
    </row>
    <row r="816" spans="1:25" ht="15">
      <c r="A816" s="615"/>
      <c r="B816" s="615"/>
      <c r="C816" s="615"/>
      <c r="D816" s="705"/>
      <c r="E816" s="705"/>
      <c r="F816" s="706"/>
      <c r="G816" s="615"/>
      <c r="H816" s="615"/>
      <c r="I816" s="615"/>
      <c r="J816" s="615"/>
      <c r="K816" s="615"/>
      <c r="L816" s="615"/>
      <c r="M816" s="615"/>
      <c r="N816" s="615"/>
      <c r="O816" s="615"/>
      <c r="P816" s="615"/>
      <c r="Q816" s="615"/>
      <c r="R816" s="615"/>
      <c r="S816" s="615"/>
      <c r="T816" s="615"/>
      <c r="U816" s="615"/>
      <c r="V816" s="615"/>
      <c r="W816" s="615"/>
      <c r="X816" s="615"/>
      <c r="Y816" s="615"/>
    </row>
    <row r="817" spans="1:25" ht="15">
      <c r="A817" s="615"/>
      <c r="B817" s="615"/>
      <c r="C817" s="615"/>
      <c r="D817" s="705"/>
      <c r="E817" s="705"/>
      <c r="F817" s="706"/>
      <c r="G817" s="615"/>
      <c r="H817" s="615"/>
      <c r="I817" s="615"/>
      <c r="J817" s="615"/>
      <c r="K817" s="615"/>
      <c r="L817" s="615"/>
      <c r="M817" s="615"/>
      <c r="N817" s="615"/>
      <c r="O817" s="615"/>
      <c r="P817" s="615"/>
      <c r="Q817" s="615"/>
      <c r="R817" s="615"/>
      <c r="S817" s="615"/>
      <c r="T817" s="615"/>
      <c r="U817" s="615"/>
      <c r="V817" s="615"/>
      <c r="W817" s="615"/>
      <c r="X817" s="615"/>
      <c r="Y817" s="615"/>
    </row>
    <row r="818" spans="1:25" ht="15">
      <c r="A818" s="615"/>
      <c r="B818" s="615"/>
      <c r="C818" s="615"/>
      <c r="D818" s="705"/>
      <c r="E818" s="705"/>
      <c r="F818" s="706"/>
      <c r="G818" s="615"/>
      <c r="H818" s="615"/>
      <c r="I818" s="615"/>
      <c r="J818" s="615"/>
      <c r="K818" s="615"/>
      <c r="L818" s="615"/>
      <c r="M818" s="615"/>
      <c r="N818" s="615"/>
      <c r="O818" s="615"/>
      <c r="P818" s="615"/>
      <c r="Q818" s="615"/>
      <c r="R818" s="615"/>
      <c r="S818" s="615"/>
      <c r="T818" s="615"/>
      <c r="U818" s="615"/>
      <c r="V818" s="615"/>
      <c r="W818" s="615"/>
      <c r="X818" s="615"/>
      <c r="Y818" s="615"/>
    </row>
    <row r="819" spans="1:25" ht="15">
      <c r="A819" s="615"/>
      <c r="B819" s="615"/>
      <c r="C819" s="615"/>
      <c r="D819" s="705"/>
      <c r="E819" s="705"/>
      <c r="F819" s="706"/>
      <c r="G819" s="615"/>
      <c r="H819" s="615"/>
      <c r="I819" s="615"/>
      <c r="J819" s="615"/>
      <c r="K819" s="615"/>
      <c r="L819" s="615"/>
      <c r="M819" s="615"/>
      <c r="N819" s="615"/>
      <c r="O819" s="615"/>
      <c r="P819" s="615"/>
      <c r="Q819" s="615"/>
      <c r="R819" s="615"/>
      <c r="S819" s="615"/>
      <c r="T819" s="615"/>
      <c r="U819" s="615"/>
      <c r="V819" s="615"/>
      <c r="W819" s="615"/>
      <c r="X819" s="615"/>
      <c r="Y819" s="615"/>
    </row>
    <row r="820" spans="1:25" ht="15">
      <c r="A820" s="615"/>
      <c r="B820" s="615"/>
      <c r="C820" s="615"/>
      <c r="D820" s="705"/>
      <c r="E820" s="705"/>
      <c r="F820" s="706"/>
      <c r="G820" s="615"/>
      <c r="H820" s="615"/>
      <c r="I820" s="615"/>
      <c r="J820" s="615"/>
      <c r="K820" s="615"/>
      <c r="L820" s="615"/>
      <c r="M820" s="615"/>
      <c r="N820" s="615"/>
      <c r="O820" s="615"/>
      <c r="P820" s="615"/>
      <c r="Q820" s="615"/>
      <c r="R820" s="615"/>
      <c r="S820" s="615"/>
      <c r="T820" s="615"/>
      <c r="U820" s="615"/>
      <c r="V820" s="615"/>
      <c r="W820" s="615"/>
      <c r="X820" s="615"/>
      <c r="Y820" s="615"/>
    </row>
    <row r="821" spans="1:25" ht="15">
      <c r="A821" s="615"/>
      <c r="B821" s="615"/>
      <c r="C821" s="615"/>
      <c r="D821" s="705"/>
      <c r="E821" s="705"/>
      <c r="F821" s="706"/>
      <c r="G821" s="615"/>
      <c r="H821" s="615"/>
      <c r="I821" s="615"/>
      <c r="J821" s="615"/>
      <c r="K821" s="615"/>
      <c r="L821" s="615"/>
      <c r="M821" s="615"/>
      <c r="N821" s="615"/>
      <c r="O821" s="615"/>
      <c r="P821" s="615"/>
      <c r="Q821" s="615"/>
      <c r="R821" s="615"/>
      <c r="S821" s="615"/>
      <c r="T821" s="615"/>
      <c r="U821" s="615"/>
      <c r="V821" s="615"/>
      <c r="W821" s="615"/>
      <c r="X821" s="615"/>
      <c r="Y821" s="615"/>
    </row>
    <row r="822" spans="1:25" ht="15">
      <c r="A822" s="615"/>
      <c r="B822" s="615"/>
      <c r="C822" s="615"/>
      <c r="D822" s="705"/>
      <c r="E822" s="705"/>
      <c r="F822" s="706"/>
      <c r="G822" s="615"/>
      <c r="H822" s="615"/>
      <c r="I822" s="615"/>
      <c r="J822" s="615"/>
      <c r="K822" s="615"/>
      <c r="L822" s="615"/>
      <c r="M822" s="615"/>
      <c r="N822" s="615"/>
      <c r="O822" s="615"/>
      <c r="P822" s="615"/>
      <c r="Q822" s="615"/>
      <c r="R822" s="615"/>
      <c r="S822" s="615"/>
      <c r="T822" s="615"/>
      <c r="U822" s="615"/>
      <c r="V822" s="615"/>
      <c r="W822" s="615"/>
      <c r="X822" s="615"/>
      <c r="Y822" s="615"/>
    </row>
    <row r="823" spans="1:25" ht="15">
      <c r="A823" s="615"/>
      <c r="B823" s="615"/>
      <c r="C823" s="615"/>
      <c r="D823" s="705"/>
      <c r="E823" s="705"/>
      <c r="F823" s="706"/>
      <c r="G823" s="615"/>
      <c r="H823" s="615"/>
      <c r="I823" s="615"/>
      <c r="J823" s="615"/>
      <c r="K823" s="615"/>
      <c r="L823" s="615"/>
      <c r="M823" s="615"/>
      <c r="N823" s="615"/>
      <c r="O823" s="615"/>
      <c r="P823" s="615"/>
      <c r="Q823" s="615"/>
      <c r="R823" s="615"/>
      <c r="S823" s="615"/>
      <c r="T823" s="615"/>
      <c r="U823" s="615"/>
      <c r="V823" s="615"/>
      <c r="W823" s="615"/>
      <c r="X823" s="615"/>
      <c r="Y823" s="615"/>
    </row>
    <row r="824" spans="1:25" ht="15">
      <c r="A824" s="615"/>
      <c r="B824" s="615"/>
      <c r="C824" s="615"/>
      <c r="D824" s="705"/>
      <c r="E824" s="705"/>
      <c r="F824" s="706"/>
      <c r="G824" s="615"/>
      <c r="H824" s="615"/>
      <c r="I824" s="615"/>
      <c r="J824" s="615"/>
      <c r="K824" s="615"/>
      <c r="L824" s="615"/>
      <c r="M824" s="615"/>
      <c r="N824" s="615"/>
      <c r="O824" s="615"/>
      <c r="P824" s="615"/>
      <c r="Q824" s="615"/>
      <c r="R824" s="615"/>
      <c r="S824" s="615"/>
      <c r="T824" s="615"/>
      <c r="U824" s="615"/>
      <c r="V824" s="615"/>
      <c r="W824" s="615"/>
      <c r="X824" s="615"/>
      <c r="Y824" s="615"/>
    </row>
    <row r="825" spans="1:25" ht="15">
      <c r="A825" s="615"/>
      <c r="B825" s="615"/>
      <c r="C825" s="615"/>
      <c r="D825" s="705"/>
      <c r="E825" s="705"/>
      <c r="F825" s="706"/>
      <c r="G825" s="615"/>
      <c r="H825" s="615"/>
      <c r="I825" s="615"/>
      <c r="J825" s="615"/>
      <c r="K825" s="615"/>
      <c r="L825" s="615"/>
      <c r="M825" s="615"/>
      <c r="N825" s="615"/>
      <c r="O825" s="615"/>
      <c r="P825" s="615"/>
      <c r="Q825" s="615"/>
      <c r="R825" s="615"/>
      <c r="S825" s="615"/>
      <c r="T825" s="615"/>
      <c r="U825" s="615"/>
      <c r="V825" s="615"/>
      <c r="W825" s="615"/>
      <c r="X825" s="615"/>
      <c r="Y825" s="615"/>
    </row>
    <row r="826" spans="1:25" ht="15">
      <c r="A826" s="615"/>
      <c r="B826" s="615"/>
      <c r="C826" s="615"/>
      <c r="D826" s="705"/>
      <c r="E826" s="705"/>
      <c r="F826" s="706"/>
      <c r="G826" s="615"/>
      <c r="H826" s="615"/>
      <c r="I826" s="615"/>
      <c r="J826" s="615"/>
      <c r="K826" s="615"/>
      <c r="L826" s="615"/>
      <c r="M826" s="615"/>
      <c r="N826" s="615"/>
      <c r="O826" s="615"/>
      <c r="P826" s="615"/>
      <c r="Q826" s="615"/>
      <c r="R826" s="615"/>
      <c r="S826" s="615"/>
      <c r="T826" s="615"/>
      <c r="U826" s="615"/>
      <c r="V826" s="615"/>
      <c r="W826" s="615"/>
      <c r="X826" s="615"/>
      <c r="Y826" s="615"/>
    </row>
    <row r="827" spans="1:25" ht="15">
      <c r="A827" s="615"/>
      <c r="B827" s="615"/>
      <c r="C827" s="615"/>
      <c r="D827" s="705"/>
      <c r="E827" s="705"/>
      <c r="F827" s="706"/>
      <c r="G827" s="615"/>
      <c r="H827" s="615"/>
      <c r="I827" s="615"/>
      <c r="J827" s="615"/>
      <c r="K827" s="615"/>
      <c r="L827" s="615"/>
      <c r="M827" s="615"/>
      <c r="N827" s="615"/>
      <c r="O827" s="615"/>
      <c r="P827" s="615"/>
      <c r="Q827" s="615"/>
      <c r="R827" s="615"/>
      <c r="S827" s="615"/>
      <c r="T827" s="615"/>
      <c r="U827" s="615"/>
      <c r="V827" s="615"/>
      <c r="W827" s="615"/>
      <c r="X827" s="615"/>
      <c r="Y827" s="615"/>
    </row>
    <row r="828" spans="1:25" ht="15">
      <c r="A828" s="615"/>
      <c r="B828" s="615"/>
      <c r="C828" s="615"/>
      <c r="D828" s="705"/>
      <c r="E828" s="705"/>
      <c r="F828" s="706"/>
      <c r="G828" s="615"/>
      <c r="H828" s="615"/>
      <c r="I828" s="615"/>
      <c r="J828" s="615"/>
      <c r="K828" s="615"/>
      <c r="L828" s="615"/>
      <c r="M828" s="615"/>
      <c r="N828" s="615"/>
      <c r="O828" s="615"/>
      <c r="P828" s="615"/>
      <c r="Q828" s="615"/>
      <c r="R828" s="615"/>
      <c r="S828" s="615"/>
      <c r="T828" s="615"/>
      <c r="U828" s="615"/>
      <c r="V828" s="615"/>
      <c r="W828" s="615"/>
      <c r="X828" s="615"/>
      <c r="Y828" s="615"/>
    </row>
    <row r="829" spans="1:25" ht="15">
      <c r="A829" s="615"/>
      <c r="B829" s="615"/>
      <c r="C829" s="615"/>
      <c r="D829" s="705"/>
      <c r="E829" s="705"/>
      <c r="F829" s="706"/>
      <c r="G829" s="615"/>
      <c r="H829" s="615"/>
      <c r="I829" s="615"/>
      <c r="J829" s="615"/>
      <c r="K829" s="615"/>
      <c r="L829" s="615"/>
      <c r="M829" s="615"/>
      <c r="N829" s="615"/>
      <c r="O829" s="615"/>
      <c r="P829" s="615"/>
      <c r="Q829" s="615"/>
      <c r="R829" s="615"/>
      <c r="S829" s="615"/>
      <c r="T829" s="615"/>
      <c r="U829" s="615"/>
      <c r="V829" s="615"/>
      <c r="W829" s="615"/>
      <c r="X829" s="615"/>
      <c r="Y829" s="615"/>
    </row>
    <row r="830" spans="1:25" ht="15">
      <c r="A830" s="615"/>
      <c r="B830" s="615"/>
      <c r="C830" s="615"/>
      <c r="D830" s="705"/>
      <c r="E830" s="705"/>
      <c r="F830" s="706"/>
      <c r="G830" s="615"/>
      <c r="H830" s="615"/>
      <c r="I830" s="615"/>
      <c r="J830" s="615"/>
      <c r="K830" s="615"/>
      <c r="L830" s="615"/>
      <c r="M830" s="615"/>
      <c r="N830" s="615"/>
      <c r="O830" s="615"/>
      <c r="P830" s="615"/>
      <c r="Q830" s="615"/>
      <c r="R830" s="615"/>
      <c r="S830" s="615"/>
      <c r="T830" s="615"/>
      <c r="U830" s="615"/>
      <c r="V830" s="615"/>
      <c r="W830" s="615"/>
      <c r="X830" s="615"/>
      <c r="Y830" s="615"/>
    </row>
    <row r="831" spans="1:25" ht="15">
      <c r="A831" s="615"/>
      <c r="B831" s="615"/>
      <c r="C831" s="615"/>
      <c r="D831" s="705"/>
      <c r="E831" s="705"/>
      <c r="F831" s="706"/>
      <c r="G831" s="615"/>
      <c r="H831" s="615"/>
      <c r="I831" s="615"/>
      <c r="J831" s="615"/>
      <c r="K831" s="615"/>
      <c r="L831" s="615"/>
      <c r="M831" s="615"/>
      <c r="N831" s="615"/>
      <c r="O831" s="615"/>
      <c r="P831" s="615"/>
      <c r="Q831" s="615"/>
      <c r="R831" s="615"/>
      <c r="S831" s="615"/>
      <c r="T831" s="615"/>
      <c r="U831" s="615"/>
      <c r="V831" s="615"/>
      <c r="W831" s="615"/>
      <c r="X831" s="615"/>
      <c r="Y831" s="615"/>
    </row>
    <row r="832" spans="1:25" ht="15">
      <c r="A832" s="615"/>
      <c r="B832" s="615"/>
      <c r="C832" s="615"/>
      <c r="D832" s="705"/>
      <c r="E832" s="705"/>
      <c r="F832" s="706"/>
      <c r="G832" s="615"/>
      <c r="H832" s="615"/>
      <c r="I832" s="615"/>
      <c r="J832" s="615"/>
      <c r="K832" s="615"/>
      <c r="L832" s="615"/>
      <c r="M832" s="615"/>
      <c r="N832" s="615"/>
      <c r="O832" s="615"/>
      <c r="P832" s="615"/>
      <c r="Q832" s="615"/>
      <c r="R832" s="615"/>
      <c r="S832" s="615"/>
      <c r="T832" s="615"/>
      <c r="U832" s="615"/>
      <c r="V832" s="615"/>
      <c r="W832" s="615"/>
      <c r="X832" s="615"/>
      <c r="Y832" s="615"/>
    </row>
    <row r="833" spans="1:25" ht="15">
      <c r="A833" s="615"/>
      <c r="B833" s="615"/>
      <c r="C833" s="615"/>
      <c r="D833" s="705"/>
      <c r="E833" s="705"/>
      <c r="F833" s="706"/>
      <c r="G833" s="615"/>
      <c r="H833" s="615"/>
      <c r="I833" s="615"/>
      <c r="J833" s="615"/>
      <c r="K833" s="615"/>
      <c r="L833" s="615"/>
      <c r="M833" s="615"/>
      <c r="N833" s="615"/>
      <c r="O833" s="615"/>
      <c r="P833" s="615"/>
      <c r="Q833" s="615"/>
      <c r="R833" s="615"/>
      <c r="S833" s="615"/>
      <c r="T833" s="615"/>
      <c r="U833" s="615"/>
      <c r="V833" s="615"/>
      <c r="W833" s="615"/>
      <c r="X833" s="615"/>
      <c r="Y833" s="615"/>
    </row>
    <row r="834" spans="1:25" ht="15">
      <c r="A834" s="615"/>
      <c r="B834" s="615"/>
      <c r="C834" s="615"/>
      <c r="D834" s="705"/>
      <c r="E834" s="705"/>
      <c r="F834" s="706"/>
      <c r="G834" s="615"/>
      <c r="H834" s="615"/>
      <c r="I834" s="615"/>
      <c r="J834" s="615"/>
      <c r="K834" s="615"/>
      <c r="L834" s="615"/>
      <c r="M834" s="615"/>
      <c r="N834" s="615"/>
      <c r="O834" s="615"/>
      <c r="P834" s="615"/>
      <c r="Q834" s="615"/>
      <c r="R834" s="615"/>
      <c r="S834" s="615"/>
      <c r="T834" s="615"/>
      <c r="U834" s="615"/>
      <c r="V834" s="615"/>
      <c r="W834" s="615"/>
      <c r="X834" s="615"/>
      <c r="Y834" s="615"/>
    </row>
    <row r="835" spans="1:25" ht="15">
      <c r="A835" s="615"/>
      <c r="B835" s="615"/>
      <c r="C835" s="615"/>
      <c r="D835" s="705"/>
      <c r="E835" s="705"/>
      <c r="F835" s="706"/>
      <c r="G835" s="615"/>
      <c r="H835" s="615"/>
      <c r="I835" s="615"/>
      <c r="J835" s="615"/>
      <c r="K835" s="615"/>
      <c r="L835" s="615"/>
      <c r="M835" s="615"/>
      <c r="N835" s="615"/>
      <c r="O835" s="615"/>
      <c r="P835" s="615"/>
      <c r="Q835" s="615"/>
      <c r="R835" s="615"/>
      <c r="S835" s="615"/>
      <c r="T835" s="615"/>
      <c r="U835" s="615"/>
      <c r="V835" s="615"/>
      <c r="W835" s="615"/>
      <c r="X835" s="615"/>
      <c r="Y835" s="615"/>
    </row>
    <row r="836" spans="1:25" ht="15">
      <c r="A836" s="615"/>
      <c r="B836" s="615"/>
      <c r="C836" s="615"/>
      <c r="D836" s="705"/>
      <c r="E836" s="705"/>
      <c r="F836" s="706"/>
      <c r="G836" s="615"/>
      <c r="H836" s="615"/>
      <c r="I836" s="615"/>
      <c r="J836" s="615"/>
      <c r="K836" s="615"/>
      <c r="L836" s="615"/>
      <c r="M836" s="615"/>
      <c r="N836" s="615"/>
      <c r="O836" s="615"/>
      <c r="P836" s="615"/>
      <c r="Q836" s="615"/>
      <c r="R836" s="615"/>
      <c r="S836" s="615"/>
      <c r="T836" s="615"/>
      <c r="U836" s="615"/>
      <c r="V836" s="615"/>
      <c r="W836" s="615"/>
      <c r="X836" s="615"/>
      <c r="Y836" s="615"/>
    </row>
    <row r="837" spans="1:25" ht="15">
      <c r="A837" s="615"/>
      <c r="B837" s="615"/>
      <c r="C837" s="615"/>
      <c r="D837" s="705"/>
      <c r="E837" s="705"/>
      <c r="F837" s="706"/>
      <c r="G837" s="615"/>
      <c r="H837" s="615"/>
      <c r="I837" s="615"/>
      <c r="J837" s="615"/>
      <c r="K837" s="615"/>
      <c r="L837" s="615"/>
      <c r="M837" s="615"/>
      <c r="N837" s="615"/>
      <c r="O837" s="615"/>
      <c r="P837" s="615"/>
      <c r="Q837" s="615"/>
      <c r="R837" s="615"/>
      <c r="S837" s="615"/>
      <c r="T837" s="615"/>
      <c r="U837" s="615"/>
      <c r="V837" s="615"/>
      <c r="W837" s="615"/>
      <c r="X837" s="615"/>
      <c r="Y837" s="615"/>
    </row>
    <row r="838" spans="1:25" ht="15">
      <c r="A838" s="615"/>
      <c r="B838" s="615"/>
      <c r="C838" s="615"/>
      <c r="D838" s="705"/>
      <c r="E838" s="705"/>
      <c r="F838" s="706"/>
      <c r="G838" s="615"/>
      <c r="H838" s="615"/>
      <c r="I838" s="615"/>
      <c r="J838" s="615"/>
      <c r="K838" s="615"/>
      <c r="L838" s="615"/>
      <c r="M838" s="615"/>
      <c r="N838" s="615"/>
      <c r="O838" s="615"/>
      <c r="P838" s="615"/>
      <c r="Q838" s="615"/>
      <c r="R838" s="615"/>
      <c r="S838" s="615"/>
      <c r="T838" s="615"/>
      <c r="U838" s="615"/>
      <c r="V838" s="615"/>
      <c r="W838" s="615"/>
      <c r="X838" s="615"/>
      <c r="Y838" s="615"/>
    </row>
    <row r="839" spans="1:25" ht="15">
      <c r="A839" s="615"/>
      <c r="B839" s="615"/>
      <c r="C839" s="615"/>
      <c r="D839" s="705"/>
      <c r="E839" s="705"/>
      <c r="F839" s="706"/>
      <c r="G839" s="615"/>
      <c r="H839" s="615"/>
      <c r="I839" s="615"/>
      <c r="J839" s="615"/>
      <c r="K839" s="615"/>
      <c r="L839" s="615"/>
      <c r="M839" s="615"/>
      <c r="N839" s="615"/>
      <c r="O839" s="615"/>
      <c r="P839" s="615"/>
      <c r="Q839" s="615"/>
      <c r="R839" s="615"/>
      <c r="S839" s="615"/>
      <c r="T839" s="615"/>
      <c r="U839" s="615"/>
      <c r="V839" s="615"/>
      <c r="W839" s="615"/>
      <c r="X839" s="615"/>
      <c r="Y839" s="615"/>
    </row>
    <row r="840" spans="1:25" ht="15">
      <c r="A840" s="615"/>
      <c r="B840" s="615"/>
      <c r="C840" s="615"/>
      <c r="D840" s="705"/>
      <c r="E840" s="705"/>
      <c r="F840" s="706"/>
      <c r="G840" s="615"/>
      <c r="H840" s="615"/>
      <c r="I840" s="615"/>
      <c r="J840" s="615"/>
      <c r="K840" s="615"/>
      <c r="L840" s="615"/>
      <c r="M840" s="615"/>
      <c r="N840" s="615"/>
      <c r="O840" s="615"/>
      <c r="P840" s="615"/>
      <c r="Q840" s="615"/>
      <c r="R840" s="615"/>
      <c r="S840" s="615"/>
      <c r="T840" s="615"/>
      <c r="U840" s="615"/>
      <c r="V840" s="615"/>
      <c r="W840" s="615"/>
      <c r="X840" s="615"/>
      <c r="Y840" s="615"/>
    </row>
    <row r="841" spans="1:25" ht="15">
      <c r="A841" s="615"/>
      <c r="B841" s="615"/>
      <c r="C841" s="615"/>
      <c r="D841" s="705"/>
      <c r="E841" s="705"/>
      <c r="F841" s="706"/>
      <c r="G841" s="615"/>
      <c r="H841" s="615"/>
      <c r="I841" s="615"/>
      <c r="J841" s="615"/>
      <c r="K841" s="615"/>
      <c r="L841" s="615"/>
      <c r="M841" s="615"/>
      <c r="N841" s="615"/>
      <c r="O841" s="615"/>
      <c r="P841" s="615"/>
      <c r="Q841" s="615"/>
      <c r="R841" s="615"/>
      <c r="S841" s="615"/>
      <c r="T841" s="615"/>
      <c r="U841" s="615"/>
      <c r="V841" s="615"/>
      <c r="W841" s="615"/>
      <c r="X841" s="615"/>
      <c r="Y841" s="615"/>
    </row>
    <row r="842" spans="1:25" ht="15">
      <c r="A842" s="615"/>
      <c r="B842" s="615"/>
      <c r="C842" s="615"/>
      <c r="D842" s="705"/>
      <c r="E842" s="705"/>
      <c r="F842" s="706"/>
      <c r="G842" s="615"/>
      <c r="H842" s="615"/>
      <c r="I842" s="615"/>
      <c r="J842" s="615"/>
      <c r="K842" s="615"/>
      <c r="L842" s="615"/>
      <c r="M842" s="615"/>
      <c r="N842" s="615"/>
      <c r="O842" s="615"/>
      <c r="P842" s="615"/>
      <c r="Q842" s="615"/>
      <c r="R842" s="615"/>
      <c r="S842" s="615"/>
      <c r="T842" s="615"/>
      <c r="U842" s="615"/>
      <c r="V842" s="615"/>
      <c r="W842" s="615"/>
      <c r="X842" s="615"/>
      <c r="Y842" s="615"/>
    </row>
    <row r="843" spans="1:25" ht="15">
      <c r="A843" s="615"/>
      <c r="B843" s="615"/>
      <c r="C843" s="615"/>
      <c r="D843" s="705"/>
      <c r="E843" s="705"/>
      <c r="F843" s="706"/>
      <c r="G843" s="615"/>
      <c r="H843" s="615"/>
      <c r="I843" s="615"/>
      <c r="J843" s="615"/>
      <c r="K843" s="615"/>
      <c r="L843" s="615"/>
      <c r="M843" s="615"/>
      <c r="N843" s="615"/>
      <c r="O843" s="615"/>
      <c r="P843" s="615"/>
      <c r="Q843" s="615"/>
      <c r="R843" s="615"/>
      <c r="S843" s="615"/>
      <c r="T843" s="615"/>
      <c r="U843" s="615"/>
      <c r="V843" s="615"/>
      <c r="W843" s="615"/>
      <c r="X843" s="615"/>
      <c r="Y843" s="615"/>
    </row>
    <row r="844" spans="1:25" ht="15">
      <c r="A844" s="615"/>
      <c r="B844" s="615"/>
      <c r="C844" s="615"/>
      <c r="D844" s="705"/>
      <c r="E844" s="705"/>
      <c r="F844" s="706"/>
      <c r="G844" s="615"/>
      <c r="H844" s="615"/>
      <c r="I844" s="615"/>
      <c r="J844" s="615"/>
      <c r="K844" s="615"/>
      <c r="L844" s="615"/>
      <c r="M844" s="615"/>
      <c r="N844" s="615"/>
      <c r="O844" s="615"/>
      <c r="P844" s="615"/>
      <c r="Q844" s="615"/>
      <c r="R844" s="615"/>
      <c r="S844" s="615"/>
      <c r="T844" s="615"/>
      <c r="U844" s="615"/>
      <c r="V844" s="615"/>
      <c r="W844" s="615"/>
      <c r="X844" s="615"/>
      <c r="Y844" s="615"/>
    </row>
    <row r="845" spans="1:25" ht="15">
      <c r="A845" s="615"/>
      <c r="B845" s="615"/>
      <c r="C845" s="615"/>
      <c r="D845" s="705"/>
      <c r="E845" s="705"/>
      <c r="F845" s="706"/>
      <c r="G845" s="615"/>
      <c r="H845" s="615"/>
      <c r="I845" s="615"/>
      <c r="J845" s="615"/>
      <c r="K845" s="615"/>
      <c r="L845" s="615"/>
      <c r="M845" s="615"/>
      <c r="N845" s="615"/>
      <c r="O845" s="615"/>
      <c r="P845" s="615"/>
      <c r="Q845" s="615"/>
      <c r="R845" s="615"/>
      <c r="S845" s="615"/>
      <c r="T845" s="615"/>
      <c r="U845" s="615"/>
      <c r="V845" s="615"/>
      <c r="W845" s="615"/>
      <c r="X845" s="615"/>
      <c r="Y845" s="615"/>
    </row>
    <row r="846" spans="1:25" ht="15">
      <c r="A846" s="615"/>
      <c r="B846" s="615"/>
      <c r="C846" s="615"/>
      <c r="D846" s="705"/>
      <c r="E846" s="705"/>
      <c r="F846" s="706"/>
      <c r="G846" s="615"/>
      <c r="H846" s="615"/>
      <c r="I846" s="615"/>
      <c r="J846" s="615"/>
      <c r="K846" s="615"/>
      <c r="L846" s="615"/>
      <c r="M846" s="615"/>
      <c r="N846" s="615"/>
      <c r="O846" s="615"/>
      <c r="P846" s="615"/>
      <c r="Q846" s="615"/>
      <c r="R846" s="615"/>
      <c r="S846" s="615"/>
      <c r="T846" s="615"/>
      <c r="U846" s="615"/>
      <c r="V846" s="615"/>
      <c r="W846" s="615"/>
      <c r="X846" s="615"/>
      <c r="Y846" s="615"/>
    </row>
    <row r="847" spans="1:25" ht="15">
      <c r="A847" s="615"/>
      <c r="B847" s="615"/>
      <c r="C847" s="615"/>
      <c r="D847" s="705"/>
      <c r="E847" s="705"/>
      <c r="F847" s="706"/>
      <c r="G847" s="615"/>
      <c r="H847" s="615"/>
      <c r="I847" s="615"/>
      <c r="J847" s="615"/>
      <c r="K847" s="615"/>
      <c r="L847" s="615"/>
      <c r="M847" s="615"/>
      <c r="N847" s="615"/>
      <c r="O847" s="615"/>
      <c r="P847" s="615"/>
      <c r="Q847" s="615"/>
      <c r="R847" s="615"/>
      <c r="S847" s="615"/>
      <c r="T847" s="615"/>
      <c r="U847" s="615"/>
      <c r="V847" s="615"/>
      <c r="W847" s="615"/>
      <c r="X847" s="615"/>
      <c r="Y847" s="615"/>
    </row>
    <row r="848" spans="1:25" ht="15">
      <c r="A848" s="615"/>
      <c r="B848" s="615"/>
      <c r="C848" s="615"/>
      <c r="D848" s="705"/>
      <c r="E848" s="705"/>
      <c r="F848" s="706"/>
      <c r="G848" s="615"/>
      <c r="H848" s="615"/>
      <c r="I848" s="615"/>
      <c r="J848" s="615"/>
      <c r="K848" s="615"/>
      <c r="L848" s="615"/>
      <c r="M848" s="615"/>
      <c r="N848" s="615"/>
      <c r="O848" s="615"/>
      <c r="P848" s="615"/>
      <c r="Q848" s="615"/>
      <c r="R848" s="615"/>
      <c r="S848" s="615"/>
      <c r="T848" s="615"/>
      <c r="U848" s="615"/>
      <c r="V848" s="615"/>
      <c r="W848" s="615"/>
      <c r="X848" s="615"/>
      <c r="Y848" s="615"/>
    </row>
    <row r="849" spans="1:25" ht="15">
      <c r="A849" s="615"/>
      <c r="B849" s="615"/>
      <c r="C849" s="615"/>
      <c r="D849" s="705"/>
      <c r="E849" s="705"/>
      <c r="F849" s="706"/>
      <c r="G849" s="615"/>
      <c r="H849" s="615"/>
      <c r="I849" s="615"/>
      <c r="J849" s="615"/>
      <c r="K849" s="615"/>
      <c r="L849" s="615"/>
      <c r="M849" s="615"/>
      <c r="N849" s="615"/>
      <c r="O849" s="615"/>
      <c r="P849" s="615"/>
      <c r="Q849" s="615"/>
      <c r="R849" s="615"/>
      <c r="S849" s="615"/>
      <c r="T849" s="615"/>
      <c r="U849" s="615"/>
      <c r="V849" s="615"/>
      <c r="W849" s="615"/>
      <c r="X849" s="615"/>
      <c r="Y849" s="615"/>
    </row>
    <row r="850" spans="1:25" ht="15">
      <c r="A850" s="615"/>
      <c r="B850" s="615"/>
      <c r="C850" s="615"/>
      <c r="D850" s="705"/>
      <c r="E850" s="705"/>
      <c r="F850" s="706"/>
      <c r="G850" s="615"/>
      <c r="H850" s="615"/>
      <c r="I850" s="615"/>
      <c r="J850" s="615"/>
      <c r="K850" s="615"/>
      <c r="L850" s="615"/>
      <c r="M850" s="615"/>
      <c r="N850" s="615"/>
      <c r="O850" s="615"/>
      <c r="P850" s="615"/>
      <c r="Q850" s="615"/>
      <c r="R850" s="615"/>
      <c r="S850" s="615"/>
      <c r="T850" s="615"/>
      <c r="U850" s="615"/>
      <c r="V850" s="615"/>
      <c r="W850" s="615"/>
      <c r="X850" s="615"/>
      <c r="Y850" s="615"/>
    </row>
    <row r="851" spans="1:25" ht="15">
      <c r="A851" s="615"/>
      <c r="B851" s="615"/>
      <c r="C851" s="615"/>
      <c r="D851" s="705"/>
      <c r="E851" s="705"/>
      <c r="F851" s="706"/>
      <c r="G851" s="615"/>
      <c r="H851" s="615"/>
      <c r="I851" s="615"/>
      <c r="J851" s="615"/>
      <c r="K851" s="615"/>
      <c r="L851" s="615"/>
      <c r="M851" s="615"/>
      <c r="N851" s="615"/>
      <c r="O851" s="615"/>
      <c r="P851" s="615"/>
      <c r="Q851" s="615"/>
      <c r="R851" s="615"/>
      <c r="S851" s="615"/>
      <c r="T851" s="615"/>
      <c r="U851" s="615"/>
      <c r="V851" s="615"/>
      <c r="W851" s="615"/>
      <c r="X851" s="615"/>
      <c r="Y851" s="615"/>
    </row>
    <row r="852" spans="1:25" ht="15">
      <c r="A852" s="615"/>
      <c r="B852" s="615"/>
      <c r="C852" s="615"/>
      <c r="D852" s="705"/>
      <c r="E852" s="705"/>
      <c r="F852" s="706"/>
      <c r="G852" s="615"/>
      <c r="H852" s="615"/>
      <c r="I852" s="615"/>
      <c r="J852" s="615"/>
      <c r="K852" s="615"/>
      <c r="L852" s="615"/>
      <c r="M852" s="615"/>
      <c r="N852" s="615"/>
      <c r="O852" s="615"/>
      <c r="P852" s="615"/>
      <c r="Q852" s="615"/>
      <c r="R852" s="615"/>
      <c r="S852" s="615"/>
      <c r="T852" s="615"/>
      <c r="U852" s="615"/>
      <c r="V852" s="615"/>
      <c r="W852" s="615"/>
      <c r="X852" s="615"/>
      <c r="Y852" s="615"/>
    </row>
    <row r="853" spans="1:25" ht="15">
      <c r="A853" s="615"/>
      <c r="B853" s="615"/>
      <c r="C853" s="615"/>
      <c r="D853" s="705"/>
      <c r="E853" s="705"/>
      <c r="F853" s="706"/>
      <c r="G853" s="615"/>
      <c r="H853" s="615"/>
      <c r="I853" s="615"/>
      <c r="J853" s="615"/>
      <c r="K853" s="615"/>
      <c r="L853" s="615"/>
      <c r="M853" s="615"/>
      <c r="N853" s="615"/>
      <c r="O853" s="615"/>
      <c r="P853" s="615"/>
      <c r="Q853" s="615"/>
      <c r="R853" s="615"/>
      <c r="S853" s="615"/>
      <c r="T853" s="615"/>
      <c r="U853" s="615"/>
      <c r="V853" s="615"/>
      <c r="W853" s="615"/>
      <c r="X853" s="615"/>
      <c r="Y853" s="615"/>
    </row>
    <row r="854" spans="1:25" ht="15">
      <c r="A854" s="615"/>
      <c r="B854" s="615"/>
      <c r="C854" s="615"/>
      <c r="D854" s="705"/>
      <c r="E854" s="705"/>
      <c r="F854" s="706"/>
      <c r="G854" s="615"/>
      <c r="H854" s="615"/>
      <c r="I854" s="615"/>
      <c r="J854" s="615"/>
      <c r="K854" s="615"/>
      <c r="L854" s="615"/>
      <c r="M854" s="615"/>
      <c r="N854" s="615"/>
      <c r="O854" s="615"/>
      <c r="P854" s="615"/>
      <c r="Q854" s="615"/>
      <c r="R854" s="615"/>
      <c r="S854" s="615"/>
      <c r="T854" s="615"/>
      <c r="U854" s="615"/>
      <c r="V854" s="615"/>
      <c r="W854" s="615"/>
      <c r="X854" s="615"/>
      <c r="Y854" s="615"/>
    </row>
    <row r="855" spans="1:25" ht="15">
      <c r="A855" s="615"/>
      <c r="B855" s="615"/>
      <c r="C855" s="615"/>
      <c r="D855" s="705"/>
      <c r="E855" s="705"/>
      <c r="F855" s="706"/>
      <c r="G855" s="615"/>
      <c r="H855" s="615"/>
      <c r="I855" s="615"/>
      <c r="J855" s="615"/>
      <c r="K855" s="615"/>
      <c r="L855" s="615"/>
      <c r="M855" s="615"/>
      <c r="N855" s="615"/>
      <c r="O855" s="615"/>
      <c r="P855" s="615"/>
      <c r="Q855" s="615"/>
      <c r="R855" s="615"/>
      <c r="S855" s="615"/>
      <c r="T855" s="615"/>
      <c r="U855" s="615"/>
      <c r="V855" s="615"/>
      <c r="W855" s="615"/>
      <c r="X855" s="615"/>
      <c r="Y855" s="615"/>
    </row>
    <row r="856" spans="1:25" ht="15">
      <c r="A856" s="615"/>
      <c r="B856" s="615"/>
      <c r="C856" s="615"/>
      <c r="D856" s="705"/>
      <c r="E856" s="705"/>
      <c r="F856" s="706"/>
      <c r="G856" s="615"/>
      <c r="H856" s="615"/>
      <c r="I856" s="615"/>
      <c r="J856" s="615"/>
      <c r="K856" s="615"/>
      <c r="L856" s="615"/>
      <c r="M856" s="615"/>
      <c r="N856" s="615"/>
      <c r="O856" s="615"/>
      <c r="P856" s="615"/>
      <c r="Q856" s="615"/>
      <c r="R856" s="615"/>
      <c r="S856" s="615"/>
      <c r="T856" s="615"/>
      <c r="U856" s="615"/>
      <c r="V856" s="615"/>
      <c r="W856" s="615"/>
      <c r="X856" s="615"/>
      <c r="Y856" s="615"/>
    </row>
    <row r="857" spans="1:25" ht="15">
      <c r="A857" s="615"/>
      <c r="B857" s="615"/>
      <c r="C857" s="615"/>
      <c r="D857" s="705"/>
      <c r="E857" s="705"/>
      <c r="F857" s="706"/>
      <c r="G857" s="615"/>
      <c r="H857" s="615"/>
      <c r="I857" s="615"/>
      <c r="J857" s="615"/>
      <c r="K857" s="615"/>
      <c r="L857" s="615"/>
      <c r="M857" s="615"/>
      <c r="N857" s="615"/>
      <c r="O857" s="615"/>
      <c r="P857" s="615"/>
      <c r="Q857" s="615"/>
      <c r="R857" s="615"/>
      <c r="S857" s="615"/>
      <c r="T857" s="615"/>
      <c r="U857" s="615"/>
      <c r="V857" s="615"/>
      <c r="W857" s="615"/>
      <c r="X857" s="615"/>
      <c r="Y857" s="615"/>
    </row>
    <row r="858" spans="1:25" ht="15">
      <c r="A858" s="615"/>
      <c r="B858" s="615"/>
      <c r="C858" s="615"/>
      <c r="D858" s="705"/>
      <c r="E858" s="705"/>
      <c r="F858" s="706"/>
      <c r="G858" s="615"/>
      <c r="H858" s="615"/>
      <c r="I858" s="615"/>
      <c r="J858" s="615"/>
      <c r="K858" s="615"/>
      <c r="L858" s="615"/>
      <c r="M858" s="615"/>
      <c r="N858" s="615"/>
      <c r="O858" s="615"/>
      <c r="P858" s="615"/>
      <c r="Q858" s="615"/>
      <c r="R858" s="615"/>
      <c r="S858" s="615"/>
      <c r="T858" s="615"/>
      <c r="U858" s="615"/>
      <c r="V858" s="615"/>
      <c r="W858" s="615"/>
      <c r="X858" s="615"/>
      <c r="Y858" s="615"/>
    </row>
    <row r="859" spans="1:25" ht="15">
      <c r="A859" s="615"/>
      <c r="B859" s="615"/>
      <c r="C859" s="615"/>
      <c r="D859" s="705"/>
      <c r="E859" s="705"/>
      <c r="F859" s="706"/>
      <c r="G859" s="615"/>
      <c r="H859" s="615"/>
      <c r="I859" s="615"/>
      <c r="J859" s="615"/>
      <c r="K859" s="615"/>
      <c r="L859" s="615"/>
      <c r="M859" s="615"/>
      <c r="N859" s="615"/>
      <c r="O859" s="615"/>
      <c r="P859" s="615"/>
      <c r="Q859" s="615"/>
      <c r="R859" s="615"/>
      <c r="S859" s="615"/>
      <c r="T859" s="615"/>
      <c r="U859" s="615"/>
      <c r="V859" s="615"/>
      <c r="W859" s="615"/>
      <c r="X859" s="615"/>
      <c r="Y859" s="615"/>
    </row>
    <row r="860" spans="1:25" ht="15">
      <c r="A860" s="615"/>
      <c r="B860" s="615"/>
      <c r="C860" s="615"/>
      <c r="D860" s="705"/>
      <c r="E860" s="705"/>
      <c r="F860" s="706"/>
      <c r="G860" s="615"/>
      <c r="H860" s="615"/>
      <c r="I860" s="615"/>
      <c r="J860" s="615"/>
      <c r="K860" s="615"/>
      <c r="L860" s="615"/>
      <c r="M860" s="615"/>
      <c r="N860" s="615"/>
      <c r="O860" s="615"/>
      <c r="P860" s="615"/>
      <c r="Q860" s="615"/>
      <c r="R860" s="615"/>
      <c r="S860" s="615"/>
      <c r="T860" s="615"/>
      <c r="U860" s="615"/>
      <c r="V860" s="615"/>
      <c r="W860" s="615"/>
      <c r="X860" s="615"/>
      <c r="Y860" s="615"/>
    </row>
    <row r="861" spans="1:25" ht="15">
      <c r="A861" s="615"/>
      <c r="B861" s="615"/>
      <c r="C861" s="615"/>
      <c r="D861" s="705"/>
      <c r="E861" s="705"/>
      <c r="F861" s="706"/>
      <c r="G861" s="615"/>
      <c r="H861" s="615"/>
      <c r="I861" s="615"/>
      <c r="J861" s="615"/>
      <c r="K861" s="615"/>
      <c r="L861" s="615"/>
      <c r="M861" s="615"/>
      <c r="N861" s="615"/>
      <c r="O861" s="615"/>
      <c r="P861" s="615"/>
      <c r="Q861" s="615"/>
      <c r="R861" s="615"/>
      <c r="S861" s="615"/>
      <c r="T861" s="615"/>
      <c r="U861" s="615"/>
      <c r="V861" s="615"/>
      <c r="W861" s="615"/>
      <c r="X861" s="615"/>
      <c r="Y861" s="615"/>
    </row>
    <row r="862" spans="1:25" ht="15">
      <c r="A862" s="615"/>
      <c r="B862" s="615"/>
      <c r="C862" s="615"/>
      <c r="D862" s="705"/>
      <c r="E862" s="705"/>
      <c r="F862" s="706"/>
      <c r="G862" s="615"/>
      <c r="H862" s="615"/>
      <c r="I862" s="615"/>
      <c r="J862" s="615"/>
      <c r="K862" s="615"/>
      <c r="L862" s="615"/>
      <c r="M862" s="615"/>
      <c r="N862" s="615"/>
      <c r="O862" s="615"/>
      <c r="P862" s="615"/>
      <c r="Q862" s="615"/>
      <c r="R862" s="615"/>
      <c r="S862" s="615"/>
      <c r="T862" s="615"/>
      <c r="U862" s="615"/>
      <c r="V862" s="615"/>
      <c r="W862" s="615"/>
      <c r="X862" s="615"/>
      <c r="Y862" s="615"/>
    </row>
    <row r="863" spans="1:25" ht="15">
      <c r="A863" s="615"/>
      <c r="B863" s="615"/>
      <c r="C863" s="615"/>
      <c r="D863" s="705"/>
      <c r="E863" s="705"/>
      <c r="F863" s="706"/>
      <c r="G863" s="615"/>
      <c r="H863" s="615"/>
      <c r="I863" s="615"/>
      <c r="J863" s="615"/>
      <c r="K863" s="615"/>
      <c r="L863" s="615"/>
      <c r="M863" s="615"/>
      <c r="N863" s="615"/>
      <c r="O863" s="615"/>
      <c r="P863" s="615"/>
      <c r="Q863" s="615"/>
      <c r="R863" s="615"/>
      <c r="S863" s="615"/>
      <c r="T863" s="615"/>
      <c r="U863" s="615"/>
      <c r="V863" s="615"/>
      <c r="W863" s="615"/>
      <c r="X863" s="615"/>
      <c r="Y863" s="615"/>
    </row>
    <row r="864" spans="1:25" ht="15">
      <c r="A864" s="615"/>
      <c r="B864" s="615"/>
      <c r="C864" s="615"/>
      <c r="D864" s="705"/>
      <c r="E864" s="705"/>
      <c r="F864" s="706"/>
      <c r="G864" s="615"/>
      <c r="H864" s="615"/>
      <c r="I864" s="615"/>
      <c r="J864" s="615"/>
      <c r="K864" s="615"/>
      <c r="L864" s="615"/>
      <c r="M864" s="615"/>
      <c r="N864" s="615"/>
      <c r="O864" s="615"/>
      <c r="P864" s="615"/>
      <c r="Q864" s="615"/>
      <c r="R864" s="615"/>
      <c r="S864" s="615"/>
      <c r="T864" s="615"/>
      <c r="U864" s="615"/>
      <c r="V864" s="615"/>
      <c r="W864" s="615"/>
      <c r="X864" s="615"/>
      <c r="Y864" s="615"/>
    </row>
    <row r="865" spans="1:25" ht="15">
      <c r="A865" s="615"/>
      <c r="B865" s="615"/>
      <c r="C865" s="615"/>
      <c r="D865" s="705"/>
      <c r="E865" s="705"/>
      <c r="F865" s="706"/>
      <c r="G865" s="615"/>
      <c r="H865" s="615"/>
      <c r="I865" s="615"/>
      <c r="J865" s="615"/>
      <c r="K865" s="615"/>
      <c r="L865" s="615"/>
      <c r="M865" s="615"/>
      <c r="N865" s="615"/>
      <c r="O865" s="615"/>
      <c r="P865" s="615"/>
      <c r="Q865" s="615"/>
      <c r="R865" s="615"/>
      <c r="S865" s="615"/>
      <c r="T865" s="615"/>
      <c r="U865" s="615"/>
      <c r="V865" s="615"/>
      <c r="W865" s="615"/>
      <c r="X865" s="615"/>
      <c r="Y865" s="615"/>
    </row>
    <row r="866" spans="1:25" ht="15">
      <c r="A866" s="615"/>
      <c r="B866" s="615"/>
      <c r="C866" s="615"/>
      <c r="D866" s="705"/>
      <c r="E866" s="705"/>
      <c r="F866" s="706"/>
      <c r="G866" s="615"/>
      <c r="H866" s="615"/>
      <c r="I866" s="615"/>
      <c r="J866" s="615"/>
      <c r="K866" s="615"/>
      <c r="L866" s="615"/>
      <c r="M866" s="615"/>
      <c r="N866" s="615"/>
      <c r="O866" s="615"/>
      <c r="P866" s="615"/>
      <c r="Q866" s="615"/>
      <c r="R866" s="615"/>
      <c r="S866" s="615"/>
      <c r="T866" s="615"/>
      <c r="U866" s="615"/>
      <c r="V866" s="615"/>
      <c r="W866" s="615"/>
      <c r="X866" s="615"/>
      <c r="Y866" s="615"/>
    </row>
    <row r="867" spans="1:25" ht="15">
      <c r="A867" s="615"/>
      <c r="B867" s="615"/>
      <c r="C867" s="615"/>
      <c r="D867" s="705"/>
      <c r="E867" s="705"/>
      <c r="F867" s="706"/>
      <c r="G867" s="615"/>
      <c r="H867" s="615"/>
      <c r="I867" s="615"/>
      <c r="J867" s="615"/>
      <c r="K867" s="615"/>
      <c r="L867" s="615"/>
      <c r="M867" s="615"/>
      <c r="N867" s="615"/>
      <c r="O867" s="615"/>
      <c r="P867" s="615"/>
      <c r="Q867" s="615"/>
      <c r="R867" s="615"/>
      <c r="S867" s="615"/>
      <c r="T867" s="615"/>
      <c r="U867" s="615"/>
      <c r="V867" s="615"/>
      <c r="W867" s="615"/>
      <c r="X867" s="615"/>
      <c r="Y867" s="615"/>
    </row>
    <row r="868" spans="1:25" ht="15">
      <c r="A868" s="615"/>
      <c r="B868" s="615"/>
      <c r="C868" s="615"/>
      <c r="D868" s="705"/>
      <c r="E868" s="705"/>
      <c r="F868" s="706"/>
      <c r="G868" s="615"/>
      <c r="H868" s="615"/>
      <c r="I868" s="615"/>
      <c r="J868" s="615"/>
      <c r="K868" s="615"/>
      <c r="L868" s="615"/>
      <c r="M868" s="615"/>
      <c r="N868" s="615"/>
      <c r="O868" s="615"/>
      <c r="P868" s="615"/>
      <c r="Q868" s="615"/>
      <c r="R868" s="615"/>
      <c r="S868" s="615"/>
      <c r="T868" s="615"/>
      <c r="U868" s="615"/>
      <c r="V868" s="615"/>
      <c r="W868" s="615"/>
      <c r="X868" s="615"/>
      <c r="Y868" s="615"/>
    </row>
    <row r="869" spans="1:25" ht="15">
      <c r="A869" s="615"/>
      <c r="B869" s="615"/>
      <c r="C869" s="615"/>
      <c r="D869" s="705"/>
      <c r="E869" s="705"/>
      <c r="F869" s="706"/>
      <c r="G869" s="615"/>
      <c r="H869" s="615"/>
      <c r="I869" s="615"/>
      <c r="J869" s="615"/>
      <c r="K869" s="615"/>
      <c r="L869" s="615"/>
      <c r="M869" s="615"/>
      <c r="N869" s="615"/>
      <c r="O869" s="615"/>
      <c r="P869" s="615"/>
      <c r="Q869" s="615"/>
      <c r="R869" s="615"/>
      <c r="S869" s="615"/>
      <c r="T869" s="615"/>
      <c r="U869" s="615"/>
      <c r="V869" s="615"/>
      <c r="W869" s="615"/>
      <c r="X869" s="615"/>
      <c r="Y869" s="615"/>
    </row>
    <row r="870" spans="1:25" ht="15">
      <c r="A870" s="615"/>
      <c r="B870" s="615"/>
      <c r="C870" s="615"/>
      <c r="D870" s="705"/>
      <c r="E870" s="705"/>
      <c r="F870" s="706"/>
      <c r="G870" s="615"/>
      <c r="H870" s="615"/>
      <c r="I870" s="615"/>
      <c r="J870" s="615"/>
      <c r="K870" s="615"/>
      <c r="L870" s="615"/>
      <c r="M870" s="615"/>
      <c r="N870" s="615"/>
      <c r="O870" s="615"/>
      <c r="P870" s="615"/>
      <c r="Q870" s="615"/>
      <c r="R870" s="615"/>
      <c r="S870" s="615"/>
      <c r="T870" s="615"/>
      <c r="U870" s="615"/>
      <c r="V870" s="615"/>
      <c r="W870" s="615"/>
      <c r="X870" s="615"/>
      <c r="Y870" s="615"/>
    </row>
    <row r="871" spans="1:25" ht="15">
      <c r="A871" s="615"/>
      <c r="B871" s="615"/>
      <c r="C871" s="615"/>
      <c r="D871" s="705"/>
      <c r="E871" s="705"/>
      <c r="F871" s="706"/>
      <c r="G871" s="615"/>
      <c r="H871" s="615"/>
      <c r="I871" s="615"/>
      <c r="J871" s="615"/>
      <c r="K871" s="615"/>
      <c r="L871" s="615"/>
      <c r="M871" s="615"/>
      <c r="N871" s="615"/>
      <c r="O871" s="615"/>
      <c r="P871" s="615"/>
      <c r="Q871" s="615"/>
      <c r="R871" s="615"/>
      <c r="S871" s="615"/>
      <c r="T871" s="615"/>
      <c r="U871" s="615"/>
      <c r="V871" s="615"/>
      <c r="W871" s="615"/>
      <c r="X871" s="615"/>
      <c r="Y871" s="615"/>
    </row>
    <row r="872" spans="1:25" ht="15">
      <c r="A872" s="615"/>
      <c r="B872" s="615"/>
      <c r="C872" s="615"/>
      <c r="D872" s="705"/>
      <c r="E872" s="705"/>
      <c r="F872" s="706"/>
      <c r="G872" s="615"/>
      <c r="H872" s="615"/>
      <c r="I872" s="615"/>
      <c r="J872" s="615"/>
      <c r="K872" s="615"/>
      <c r="L872" s="615"/>
      <c r="M872" s="615"/>
      <c r="N872" s="615"/>
      <c r="O872" s="615"/>
      <c r="P872" s="615"/>
      <c r="Q872" s="615"/>
      <c r="R872" s="615"/>
      <c r="S872" s="615"/>
      <c r="T872" s="615"/>
      <c r="U872" s="615"/>
      <c r="V872" s="615"/>
      <c r="W872" s="615"/>
      <c r="X872" s="615"/>
      <c r="Y872" s="615"/>
    </row>
    <row r="873" spans="1:25" ht="15">
      <c r="A873" s="615"/>
      <c r="B873" s="615"/>
      <c r="C873" s="615"/>
      <c r="D873" s="705"/>
      <c r="E873" s="705"/>
      <c r="F873" s="706"/>
      <c r="G873" s="615"/>
      <c r="H873" s="615"/>
      <c r="I873" s="615"/>
      <c r="J873" s="615"/>
      <c r="K873" s="615"/>
      <c r="L873" s="615"/>
      <c r="M873" s="615"/>
      <c r="N873" s="615"/>
      <c r="O873" s="615"/>
      <c r="P873" s="615"/>
      <c r="Q873" s="615"/>
      <c r="R873" s="615"/>
      <c r="S873" s="615"/>
      <c r="T873" s="615"/>
      <c r="U873" s="615"/>
      <c r="V873" s="615"/>
      <c r="W873" s="615"/>
      <c r="X873" s="615"/>
      <c r="Y873" s="615"/>
    </row>
    <row r="874" spans="1:25" ht="15">
      <c r="A874" s="615"/>
      <c r="B874" s="615"/>
      <c r="C874" s="615"/>
      <c r="D874" s="705"/>
      <c r="E874" s="705"/>
      <c r="F874" s="706"/>
      <c r="G874" s="615"/>
      <c r="H874" s="615"/>
      <c r="I874" s="615"/>
      <c r="J874" s="615"/>
      <c r="K874" s="615"/>
      <c r="L874" s="615"/>
      <c r="M874" s="615"/>
      <c r="N874" s="615"/>
      <c r="O874" s="615"/>
      <c r="P874" s="615"/>
      <c r="Q874" s="615"/>
      <c r="R874" s="615"/>
      <c r="S874" s="615"/>
      <c r="T874" s="615"/>
      <c r="U874" s="615"/>
      <c r="V874" s="615"/>
      <c r="W874" s="615"/>
      <c r="X874" s="615"/>
      <c r="Y874" s="615"/>
    </row>
    <row r="875" spans="1:25" ht="15">
      <c r="A875" s="615"/>
      <c r="B875" s="615"/>
      <c r="C875" s="615"/>
      <c r="D875" s="705"/>
      <c r="E875" s="705"/>
      <c r="F875" s="706"/>
      <c r="G875" s="615"/>
      <c r="H875" s="615"/>
      <c r="I875" s="615"/>
      <c r="J875" s="615"/>
      <c r="K875" s="615"/>
      <c r="L875" s="615"/>
      <c r="M875" s="615"/>
      <c r="N875" s="615"/>
      <c r="O875" s="615"/>
      <c r="P875" s="615"/>
      <c r="Q875" s="615"/>
      <c r="R875" s="615"/>
      <c r="S875" s="615"/>
      <c r="T875" s="615"/>
      <c r="U875" s="615"/>
      <c r="V875" s="615"/>
      <c r="W875" s="615"/>
      <c r="X875" s="615"/>
      <c r="Y875" s="615"/>
    </row>
    <row r="876" spans="1:25" ht="15">
      <c r="A876" s="615"/>
      <c r="B876" s="615"/>
      <c r="C876" s="615"/>
      <c r="D876" s="705"/>
      <c r="E876" s="705"/>
      <c r="F876" s="706"/>
      <c r="G876" s="615"/>
      <c r="H876" s="615"/>
      <c r="I876" s="615"/>
      <c r="J876" s="615"/>
      <c r="K876" s="615"/>
      <c r="L876" s="615"/>
      <c r="M876" s="615"/>
      <c r="N876" s="615"/>
      <c r="O876" s="615"/>
      <c r="P876" s="615"/>
      <c r="Q876" s="615"/>
      <c r="R876" s="615"/>
      <c r="S876" s="615"/>
      <c r="T876" s="615"/>
      <c r="U876" s="615"/>
      <c r="V876" s="615"/>
      <c r="W876" s="615"/>
      <c r="X876" s="615"/>
      <c r="Y876" s="615"/>
    </row>
    <row r="877" spans="1:25" ht="15">
      <c r="A877" s="615"/>
      <c r="B877" s="615"/>
      <c r="C877" s="615"/>
      <c r="D877" s="705"/>
      <c r="E877" s="705"/>
      <c r="F877" s="706"/>
      <c r="G877" s="615"/>
      <c r="H877" s="615"/>
      <c r="I877" s="615"/>
      <c r="J877" s="615"/>
      <c r="K877" s="615"/>
      <c r="L877" s="615"/>
      <c r="M877" s="615"/>
      <c r="N877" s="615"/>
      <c r="O877" s="615"/>
      <c r="P877" s="615"/>
      <c r="Q877" s="615"/>
      <c r="R877" s="615"/>
      <c r="S877" s="615"/>
      <c r="T877" s="615"/>
      <c r="U877" s="615"/>
      <c r="V877" s="615"/>
      <c r="W877" s="615"/>
      <c r="X877" s="615"/>
      <c r="Y877" s="615"/>
    </row>
    <row r="878" spans="1:25" ht="15">
      <c r="A878" s="615"/>
      <c r="B878" s="615"/>
      <c r="C878" s="615"/>
      <c r="D878" s="705"/>
      <c r="E878" s="705"/>
      <c r="F878" s="706"/>
      <c r="G878" s="615"/>
      <c r="H878" s="615"/>
      <c r="I878" s="615"/>
      <c r="J878" s="615"/>
      <c r="K878" s="615"/>
      <c r="L878" s="615"/>
      <c r="M878" s="615"/>
      <c r="N878" s="615"/>
      <c r="O878" s="615"/>
      <c r="P878" s="615"/>
      <c r="Q878" s="615"/>
      <c r="R878" s="615"/>
      <c r="S878" s="615"/>
      <c r="T878" s="615"/>
      <c r="U878" s="615"/>
      <c r="V878" s="615"/>
      <c r="W878" s="615"/>
      <c r="X878" s="615"/>
      <c r="Y878" s="615"/>
    </row>
    <row r="879" spans="1:25" ht="15">
      <c r="A879" s="615"/>
      <c r="B879" s="615"/>
      <c r="C879" s="615"/>
      <c r="D879" s="705"/>
      <c r="E879" s="705"/>
      <c r="F879" s="706"/>
      <c r="G879" s="615"/>
      <c r="H879" s="615"/>
      <c r="I879" s="615"/>
      <c r="J879" s="615"/>
      <c r="K879" s="615"/>
      <c r="L879" s="615"/>
      <c r="M879" s="615"/>
      <c r="N879" s="615"/>
      <c r="O879" s="615"/>
      <c r="P879" s="615"/>
      <c r="Q879" s="615"/>
      <c r="R879" s="615"/>
      <c r="S879" s="615"/>
      <c r="T879" s="615"/>
      <c r="U879" s="615"/>
      <c r="V879" s="615"/>
      <c r="W879" s="615"/>
      <c r="X879" s="615"/>
      <c r="Y879" s="615"/>
    </row>
    <row r="880" spans="1:25" ht="15">
      <c r="A880" s="615"/>
      <c r="B880" s="615"/>
      <c r="C880" s="615"/>
      <c r="D880" s="705"/>
      <c r="E880" s="705"/>
      <c r="F880" s="706"/>
      <c r="G880" s="615"/>
      <c r="H880" s="615"/>
      <c r="I880" s="615"/>
      <c r="J880" s="615"/>
      <c r="K880" s="615"/>
      <c r="L880" s="615"/>
      <c r="M880" s="615"/>
      <c r="N880" s="615"/>
      <c r="O880" s="615"/>
      <c r="P880" s="615"/>
      <c r="Q880" s="615"/>
      <c r="R880" s="615"/>
      <c r="S880" s="615"/>
      <c r="T880" s="615"/>
      <c r="U880" s="615"/>
      <c r="V880" s="615"/>
      <c r="W880" s="615"/>
      <c r="X880" s="615"/>
      <c r="Y880" s="615"/>
    </row>
    <row r="881" spans="1:25" ht="15">
      <c r="A881" s="615"/>
      <c r="B881" s="615"/>
      <c r="C881" s="615"/>
      <c r="D881" s="705"/>
      <c r="E881" s="705"/>
      <c r="F881" s="706"/>
      <c r="G881" s="615"/>
      <c r="H881" s="615"/>
      <c r="I881" s="615"/>
      <c r="J881" s="615"/>
      <c r="K881" s="615"/>
      <c r="L881" s="615"/>
      <c r="M881" s="615"/>
      <c r="N881" s="615"/>
      <c r="O881" s="615"/>
      <c r="P881" s="615"/>
      <c r="Q881" s="615"/>
      <c r="R881" s="615"/>
      <c r="S881" s="615"/>
      <c r="T881" s="615"/>
      <c r="U881" s="615"/>
      <c r="V881" s="615"/>
      <c r="W881" s="615"/>
      <c r="X881" s="615"/>
      <c r="Y881" s="615"/>
    </row>
    <row r="882" spans="1:25" ht="15">
      <c r="A882" s="615"/>
      <c r="B882" s="615"/>
      <c r="C882" s="615"/>
      <c r="D882" s="705"/>
      <c r="E882" s="705"/>
      <c r="F882" s="706"/>
      <c r="G882" s="615"/>
      <c r="H882" s="615"/>
      <c r="I882" s="615"/>
      <c r="J882" s="615"/>
      <c r="K882" s="615"/>
      <c r="L882" s="615"/>
      <c r="M882" s="615"/>
      <c r="N882" s="615"/>
      <c r="O882" s="615"/>
      <c r="P882" s="615"/>
      <c r="Q882" s="615"/>
      <c r="R882" s="615"/>
      <c r="S882" s="615"/>
      <c r="T882" s="615"/>
      <c r="U882" s="615"/>
      <c r="V882" s="615"/>
      <c r="W882" s="615"/>
      <c r="X882" s="615"/>
      <c r="Y882" s="615"/>
    </row>
    <row r="883" spans="1:25" ht="15">
      <c r="A883" s="615"/>
      <c r="B883" s="615"/>
      <c r="C883" s="615"/>
      <c r="D883" s="705"/>
      <c r="E883" s="705"/>
      <c r="F883" s="706"/>
      <c r="G883" s="615"/>
      <c r="H883" s="615"/>
      <c r="I883" s="615"/>
      <c r="J883" s="615"/>
      <c r="K883" s="615"/>
      <c r="L883" s="615"/>
      <c r="M883" s="615"/>
      <c r="N883" s="615"/>
      <c r="O883" s="615"/>
      <c r="P883" s="615"/>
      <c r="Q883" s="615"/>
      <c r="R883" s="615"/>
      <c r="S883" s="615"/>
      <c r="T883" s="615"/>
      <c r="U883" s="615"/>
      <c r="V883" s="615"/>
      <c r="W883" s="615"/>
      <c r="X883" s="615"/>
      <c r="Y883" s="615"/>
    </row>
    <row r="884" spans="1:25" ht="15">
      <c r="A884" s="615"/>
      <c r="B884" s="615"/>
      <c r="C884" s="615"/>
      <c r="D884" s="705"/>
      <c r="E884" s="705"/>
      <c r="F884" s="706"/>
      <c r="G884" s="615"/>
      <c r="H884" s="615"/>
      <c r="I884" s="615"/>
      <c r="J884" s="615"/>
      <c r="K884" s="615"/>
      <c r="L884" s="615"/>
      <c r="M884" s="615"/>
      <c r="N884" s="615"/>
      <c r="O884" s="615"/>
      <c r="P884" s="615"/>
      <c r="Q884" s="615"/>
      <c r="R884" s="615"/>
      <c r="S884" s="615"/>
      <c r="T884" s="615"/>
      <c r="U884" s="615"/>
      <c r="V884" s="615"/>
      <c r="W884" s="615"/>
      <c r="X884" s="615"/>
      <c r="Y884" s="615"/>
    </row>
    <row r="885" spans="1:25" ht="15">
      <c r="A885" s="615"/>
      <c r="B885" s="615"/>
      <c r="C885" s="615"/>
      <c r="D885" s="705"/>
      <c r="E885" s="705"/>
      <c r="F885" s="706"/>
      <c r="G885" s="615"/>
      <c r="H885" s="615"/>
      <c r="I885" s="615"/>
      <c r="J885" s="615"/>
      <c r="K885" s="615"/>
      <c r="L885" s="615"/>
      <c r="M885" s="615"/>
      <c r="N885" s="615"/>
      <c r="O885" s="615"/>
      <c r="P885" s="615"/>
      <c r="Q885" s="615"/>
      <c r="R885" s="615"/>
      <c r="S885" s="615"/>
      <c r="T885" s="615"/>
      <c r="U885" s="615"/>
      <c r="V885" s="615"/>
      <c r="W885" s="615"/>
      <c r="X885" s="615"/>
      <c r="Y885" s="615"/>
    </row>
    <row r="886" spans="1:25" ht="15">
      <c r="A886" s="615"/>
      <c r="B886" s="615"/>
      <c r="C886" s="615"/>
      <c r="D886" s="705"/>
      <c r="E886" s="705"/>
      <c r="F886" s="706"/>
      <c r="G886" s="615"/>
      <c r="H886" s="615"/>
      <c r="I886" s="615"/>
      <c r="J886" s="615"/>
      <c r="K886" s="615"/>
      <c r="L886" s="615"/>
      <c r="M886" s="615"/>
      <c r="N886" s="615"/>
      <c r="O886" s="615"/>
      <c r="P886" s="615"/>
      <c r="Q886" s="615"/>
      <c r="R886" s="615"/>
      <c r="S886" s="615"/>
      <c r="T886" s="615"/>
      <c r="U886" s="615"/>
      <c r="V886" s="615"/>
      <c r="W886" s="615"/>
      <c r="X886" s="615"/>
      <c r="Y886" s="615"/>
    </row>
    <row r="887" spans="1:25" ht="15">
      <c r="A887" s="615"/>
      <c r="B887" s="615"/>
      <c r="C887" s="615"/>
      <c r="D887" s="705"/>
      <c r="E887" s="705"/>
      <c r="F887" s="706"/>
      <c r="G887" s="615"/>
      <c r="H887" s="615"/>
      <c r="I887" s="615"/>
      <c r="J887" s="615"/>
      <c r="K887" s="615"/>
      <c r="L887" s="615"/>
      <c r="M887" s="615"/>
      <c r="N887" s="615"/>
      <c r="O887" s="615"/>
      <c r="P887" s="615"/>
      <c r="Q887" s="615"/>
      <c r="R887" s="615"/>
      <c r="S887" s="615"/>
      <c r="T887" s="615"/>
      <c r="U887" s="615"/>
      <c r="V887" s="615"/>
      <c r="W887" s="615"/>
      <c r="X887" s="615"/>
      <c r="Y887" s="615"/>
    </row>
    <row r="888" spans="1:25" ht="15">
      <c r="A888" s="615"/>
      <c r="B888" s="615"/>
      <c r="C888" s="615"/>
      <c r="D888" s="705"/>
      <c r="E888" s="705"/>
      <c r="F888" s="706"/>
      <c r="G888" s="615"/>
      <c r="H888" s="615"/>
      <c r="I888" s="615"/>
      <c r="J888" s="615"/>
      <c r="K888" s="615"/>
      <c r="L888" s="615"/>
      <c r="M888" s="615"/>
      <c r="N888" s="615"/>
      <c r="O888" s="615"/>
      <c r="P888" s="615"/>
      <c r="Q888" s="615"/>
      <c r="R888" s="615"/>
      <c r="S888" s="615"/>
      <c r="T888" s="615"/>
      <c r="U888" s="615"/>
      <c r="V888" s="615"/>
      <c r="W888" s="615"/>
      <c r="X888" s="615"/>
      <c r="Y888" s="615"/>
    </row>
    <row r="889" spans="1:25" ht="15">
      <c r="A889" s="615"/>
      <c r="B889" s="615"/>
      <c r="C889" s="615"/>
      <c r="D889" s="705"/>
      <c r="E889" s="705"/>
      <c r="F889" s="706"/>
      <c r="G889" s="615"/>
      <c r="H889" s="615"/>
      <c r="I889" s="615"/>
      <c r="J889" s="615"/>
      <c r="K889" s="615"/>
      <c r="L889" s="615"/>
      <c r="M889" s="615"/>
      <c r="N889" s="615"/>
      <c r="O889" s="615"/>
      <c r="P889" s="615"/>
      <c r="Q889" s="615"/>
      <c r="R889" s="615"/>
      <c r="S889" s="615"/>
      <c r="T889" s="615"/>
      <c r="U889" s="615"/>
      <c r="V889" s="615"/>
      <c r="W889" s="615"/>
      <c r="X889" s="615"/>
      <c r="Y889" s="615"/>
    </row>
    <row r="890" spans="1:25" ht="15">
      <c r="A890" s="615"/>
      <c r="B890" s="615"/>
      <c r="C890" s="615"/>
      <c r="D890" s="705"/>
      <c r="E890" s="705"/>
      <c r="F890" s="706"/>
      <c r="G890" s="615"/>
      <c r="H890" s="615"/>
      <c r="I890" s="615"/>
      <c r="J890" s="615"/>
      <c r="K890" s="615"/>
      <c r="L890" s="615"/>
      <c r="M890" s="615"/>
      <c r="N890" s="615"/>
      <c r="O890" s="615"/>
      <c r="P890" s="615"/>
      <c r="Q890" s="615"/>
      <c r="R890" s="615"/>
      <c r="S890" s="615"/>
      <c r="T890" s="615"/>
      <c r="U890" s="615"/>
      <c r="V890" s="615"/>
      <c r="W890" s="615"/>
      <c r="X890" s="615"/>
      <c r="Y890" s="615"/>
    </row>
    <row r="891" spans="1:25" ht="15">
      <c r="A891" s="615"/>
      <c r="B891" s="615"/>
      <c r="C891" s="615"/>
      <c r="D891" s="705"/>
      <c r="E891" s="705"/>
      <c r="F891" s="706"/>
      <c r="G891" s="615"/>
      <c r="H891" s="615"/>
      <c r="I891" s="615"/>
      <c r="J891" s="615"/>
      <c r="K891" s="615"/>
      <c r="L891" s="615"/>
      <c r="M891" s="615"/>
      <c r="N891" s="615"/>
      <c r="O891" s="615"/>
      <c r="P891" s="615"/>
      <c r="Q891" s="615"/>
      <c r="R891" s="615"/>
      <c r="S891" s="615"/>
      <c r="T891" s="615"/>
      <c r="U891" s="615"/>
      <c r="V891" s="615"/>
      <c r="W891" s="615"/>
      <c r="X891" s="615"/>
      <c r="Y891" s="615"/>
    </row>
    <row r="892" spans="1:25" ht="15">
      <c r="A892" s="615"/>
      <c r="B892" s="615"/>
      <c r="C892" s="615"/>
      <c r="D892" s="705"/>
      <c r="E892" s="705"/>
      <c r="F892" s="706"/>
      <c r="G892" s="615"/>
      <c r="H892" s="615"/>
      <c r="I892" s="615"/>
      <c r="J892" s="615"/>
      <c r="K892" s="615"/>
      <c r="L892" s="615"/>
      <c r="M892" s="615"/>
      <c r="N892" s="615"/>
      <c r="O892" s="615"/>
      <c r="P892" s="615"/>
      <c r="Q892" s="615"/>
      <c r="R892" s="615"/>
      <c r="S892" s="615"/>
      <c r="T892" s="615"/>
      <c r="U892" s="615"/>
      <c r="V892" s="615"/>
      <c r="W892" s="615"/>
      <c r="X892" s="615"/>
      <c r="Y892" s="615"/>
    </row>
    <row r="893" spans="1:25" ht="15">
      <c r="A893" s="615"/>
      <c r="B893" s="615"/>
      <c r="C893" s="615"/>
      <c r="D893" s="705"/>
      <c r="E893" s="705"/>
      <c r="F893" s="706"/>
      <c r="G893" s="615"/>
      <c r="H893" s="615"/>
      <c r="I893" s="615"/>
      <c r="J893" s="615"/>
      <c r="K893" s="615"/>
      <c r="L893" s="615"/>
      <c r="M893" s="615"/>
      <c r="N893" s="615"/>
      <c r="O893" s="615"/>
      <c r="P893" s="615"/>
      <c r="Q893" s="615"/>
      <c r="R893" s="615"/>
      <c r="S893" s="615"/>
      <c r="T893" s="615"/>
      <c r="U893" s="615"/>
      <c r="V893" s="615"/>
      <c r="W893" s="615"/>
      <c r="X893" s="615"/>
      <c r="Y893" s="615"/>
    </row>
    <row r="894" spans="1:25" ht="15">
      <c r="A894" s="615"/>
      <c r="B894" s="615"/>
      <c r="C894" s="615"/>
      <c r="D894" s="705"/>
      <c r="E894" s="705"/>
      <c r="F894" s="706"/>
      <c r="G894" s="615"/>
      <c r="H894" s="615"/>
      <c r="I894" s="615"/>
      <c r="J894" s="615"/>
      <c r="K894" s="615"/>
      <c r="L894" s="615"/>
      <c r="M894" s="615"/>
      <c r="N894" s="615"/>
      <c r="O894" s="615"/>
      <c r="P894" s="615"/>
      <c r="Q894" s="615"/>
      <c r="R894" s="615"/>
      <c r="S894" s="615"/>
      <c r="T894" s="615"/>
      <c r="U894" s="615"/>
      <c r="V894" s="615"/>
      <c r="W894" s="615"/>
      <c r="X894" s="615"/>
      <c r="Y894" s="615"/>
    </row>
    <row r="895" spans="1:25" ht="15">
      <c r="A895" s="615"/>
      <c r="B895" s="615"/>
      <c r="C895" s="615"/>
      <c r="D895" s="705"/>
      <c r="E895" s="705"/>
      <c r="F895" s="706"/>
      <c r="G895" s="615"/>
      <c r="H895" s="615"/>
      <c r="I895" s="615"/>
      <c r="J895" s="615"/>
      <c r="K895" s="615"/>
      <c r="L895" s="615"/>
      <c r="M895" s="615"/>
      <c r="N895" s="615"/>
      <c r="O895" s="615"/>
      <c r="P895" s="615"/>
      <c r="Q895" s="615"/>
      <c r="R895" s="615"/>
      <c r="S895" s="615"/>
      <c r="T895" s="615"/>
      <c r="U895" s="615"/>
      <c r="V895" s="615"/>
      <c r="W895" s="615"/>
      <c r="X895" s="615"/>
      <c r="Y895" s="615"/>
    </row>
    <row r="896" spans="1:25" ht="15">
      <c r="A896" s="615"/>
      <c r="B896" s="615"/>
      <c r="C896" s="615"/>
      <c r="D896" s="705"/>
      <c r="E896" s="705"/>
      <c r="F896" s="706"/>
      <c r="G896" s="615"/>
      <c r="H896" s="615"/>
      <c r="I896" s="615"/>
      <c r="J896" s="615"/>
      <c r="K896" s="615"/>
      <c r="L896" s="615"/>
      <c r="M896" s="615"/>
      <c r="N896" s="615"/>
      <c r="O896" s="615"/>
      <c r="P896" s="615"/>
      <c r="Q896" s="615"/>
      <c r="R896" s="615"/>
      <c r="S896" s="615"/>
      <c r="T896" s="615"/>
      <c r="U896" s="615"/>
      <c r="V896" s="615"/>
      <c r="W896" s="615"/>
      <c r="X896" s="615"/>
      <c r="Y896" s="615"/>
    </row>
    <row r="897" spans="1:25" ht="15">
      <c r="A897" s="615"/>
      <c r="B897" s="615"/>
      <c r="C897" s="615"/>
      <c r="D897" s="705"/>
      <c r="E897" s="705"/>
      <c r="F897" s="706"/>
      <c r="G897" s="615"/>
      <c r="H897" s="615"/>
      <c r="I897" s="615"/>
      <c r="J897" s="615"/>
      <c r="K897" s="615"/>
      <c r="L897" s="615"/>
      <c r="M897" s="615"/>
      <c r="N897" s="615"/>
      <c r="O897" s="615"/>
      <c r="P897" s="615"/>
      <c r="Q897" s="615"/>
      <c r="R897" s="615"/>
      <c r="S897" s="615"/>
      <c r="T897" s="615"/>
      <c r="U897" s="615"/>
      <c r="V897" s="615"/>
      <c r="W897" s="615"/>
      <c r="X897" s="615"/>
      <c r="Y897" s="615"/>
    </row>
    <row r="898" spans="1:25" ht="15">
      <c r="A898" s="615"/>
      <c r="B898" s="615"/>
      <c r="C898" s="615"/>
      <c r="D898" s="705"/>
      <c r="E898" s="705"/>
      <c r="F898" s="706"/>
      <c r="G898" s="615"/>
      <c r="H898" s="615"/>
      <c r="I898" s="615"/>
      <c r="J898" s="615"/>
      <c r="K898" s="615"/>
      <c r="L898" s="615"/>
      <c r="M898" s="615"/>
      <c r="N898" s="615"/>
      <c r="O898" s="615"/>
      <c r="P898" s="615"/>
      <c r="Q898" s="615"/>
      <c r="R898" s="615"/>
      <c r="S898" s="615"/>
      <c r="T898" s="615"/>
      <c r="U898" s="615"/>
      <c r="V898" s="615"/>
      <c r="W898" s="615"/>
      <c r="X898" s="615"/>
      <c r="Y898" s="615"/>
    </row>
    <row r="899" spans="1:25" ht="15">
      <c r="A899" s="615"/>
      <c r="B899" s="615"/>
      <c r="C899" s="615"/>
      <c r="D899" s="705"/>
      <c r="E899" s="705"/>
      <c r="F899" s="706"/>
      <c r="G899" s="615"/>
      <c r="H899" s="615"/>
      <c r="I899" s="615"/>
      <c r="J899" s="615"/>
      <c r="K899" s="615"/>
      <c r="L899" s="615"/>
      <c r="M899" s="615"/>
      <c r="N899" s="615"/>
      <c r="O899" s="615"/>
      <c r="P899" s="615"/>
      <c r="Q899" s="615"/>
      <c r="R899" s="615"/>
      <c r="S899" s="615"/>
      <c r="T899" s="615"/>
      <c r="U899" s="615"/>
      <c r="V899" s="615"/>
      <c r="W899" s="615"/>
      <c r="X899" s="615"/>
      <c r="Y899" s="615"/>
    </row>
    <row r="900" spans="1:25" ht="15">
      <c r="A900" s="615"/>
      <c r="B900" s="615"/>
      <c r="C900" s="615"/>
      <c r="D900" s="705"/>
      <c r="E900" s="705"/>
      <c r="F900" s="706"/>
      <c r="G900" s="615"/>
      <c r="H900" s="615"/>
      <c r="I900" s="615"/>
      <c r="J900" s="615"/>
      <c r="K900" s="615"/>
      <c r="L900" s="615"/>
      <c r="M900" s="615"/>
      <c r="N900" s="615"/>
      <c r="O900" s="615"/>
      <c r="P900" s="615"/>
      <c r="Q900" s="615"/>
      <c r="R900" s="615"/>
      <c r="S900" s="615"/>
      <c r="T900" s="615"/>
      <c r="U900" s="615"/>
      <c r="V900" s="615"/>
      <c r="W900" s="615"/>
      <c r="X900" s="615"/>
      <c r="Y900" s="615"/>
    </row>
    <row r="901" spans="1:25" ht="15">
      <c r="A901" s="615"/>
      <c r="B901" s="615"/>
      <c r="C901" s="615"/>
      <c r="D901" s="705"/>
      <c r="E901" s="705"/>
      <c r="F901" s="706"/>
      <c r="G901" s="615"/>
      <c r="H901" s="615"/>
      <c r="I901" s="615"/>
      <c r="J901" s="615"/>
      <c r="K901" s="615"/>
      <c r="L901" s="615"/>
      <c r="M901" s="615"/>
      <c r="N901" s="615"/>
      <c r="O901" s="615"/>
      <c r="P901" s="615"/>
      <c r="Q901" s="615"/>
      <c r="R901" s="615"/>
      <c r="S901" s="615"/>
      <c r="T901" s="615"/>
      <c r="U901" s="615"/>
      <c r="V901" s="615"/>
      <c r="W901" s="615"/>
      <c r="X901" s="615"/>
      <c r="Y901" s="615"/>
    </row>
    <row r="902" spans="1:25" ht="15">
      <c r="A902" s="615"/>
      <c r="B902" s="615"/>
      <c r="C902" s="615"/>
      <c r="D902" s="705"/>
      <c r="E902" s="705"/>
      <c r="F902" s="706"/>
      <c r="G902" s="615"/>
      <c r="H902" s="615"/>
      <c r="I902" s="615"/>
      <c r="J902" s="615"/>
      <c r="K902" s="615"/>
      <c r="L902" s="615"/>
      <c r="M902" s="615"/>
      <c r="N902" s="615"/>
      <c r="O902" s="615"/>
      <c r="P902" s="615"/>
      <c r="Q902" s="615"/>
      <c r="R902" s="615"/>
      <c r="S902" s="615"/>
      <c r="T902" s="615"/>
      <c r="U902" s="615"/>
      <c r="V902" s="615"/>
      <c r="W902" s="615"/>
      <c r="X902" s="615"/>
      <c r="Y902" s="615"/>
    </row>
    <row r="903" spans="1:25" ht="15">
      <c r="A903" s="615"/>
      <c r="B903" s="615"/>
      <c r="C903" s="615"/>
      <c r="D903" s="705"/>
      <c r="E903" s="705"/>
      <c r="F903" s="706"/>
      <c r="G903" s="615"/>
      <c r="H903" s="615"/>
      <c r="I903" s="615"/>
      <c r="J903" s="615"/>
      <c r="K903" s="615"/>
      <c r="L903" s="615"/>
      <c r="M903" s="615"/>
      <c r="N903" s="615"/>
      <c r="O903" s="615"/>
      <c r="P903" s="615"/>
      <c r="Q903" s="615"/>
      <c r="R903" s="615"/>
      <c r="S903" s="615"/>
      <c r="T903" s="615"/>
      <c r="U903" s="615"/>
      <c r="V903" s="615"/>
      <c r="W903" s="615"/>
      <c r="X903" s="615"/>
      <c r="Y903" s="615"/>
    </row>
    <row r="904" spans="1:25" ht="15">
      <c r="A904" s="615"/>
      <c r="B904" s="615"/>
      <c r="C904" s="615"/>
      <c r="D904" s="705"/>
      <c r="E904" s="705"/>
      <c r="F904" s="706"/>
      <c r="G904" s="615"/>
      <c r="H904" s="615"/>
      <c r="I904" s="615"/>
      <c r="J904" s="615"/>
      <c r="K904" s="615"/>
      <c r="L904" s="615"/>
      <c r="M904" s="615"/>
      <c r="N904" s="615"/>
      <c r="O904" s="615"/>
      <c r="P904" s="615"/>
      <c r="Q904" s="615"/>
      <c r="R904" s="615"/>
      <c r="S904" s="615"/>
      <c r="T904" s="615"/>
      <c r="U904" s="615"/>
      <c r="V904" s="615"/>
      <c r="W904" s="615"/>
      <c r="X904" s="615"/>
      <c r="Y904" s="615"/>
    </row>
    <row r="905" spans="1:25" ht="15">
      <c r="A905" s="615"/>
      <c r="B905" s="615"/>
      <c r="C905" s="615"/>
      <c r="D905" s="705"/>
      <c r="E905" s="705"/>
      <c r="F905" s="706"/>
      <c r="G905" s="615"/>
      <c r="H905" s="615"/>
      <c r="I905" s="615"/>
      <c r="J905" s="615"/>
      <c r="K905" s="615"/>
      <c r="L905" s="615"/>
      <c r="M905" s="615"/>
      <c r="N905" s="615"/>
      <c r="O905" s="615"/>
      <c r="P905" s="615"/>
      <c r="Q905" s="615"/>
      <c r="R905" s="615"/>
      <c r="S905" s="615"/>
      <c r="T905" s="615"/>
      <c r="U905" s="615"/>
      <c r="V905" s="615"/>
      <c r="W905" s="615"/>
      <c r="X905" s="615"/>
      <c r="Y905" s="615"/>
    </row>
    <row r="906" spans="1:25" ht="15">
      <c r="A906" s="615"/>
      <c r="B906" s="615"/>
      <c r="C906" s="615"/>
      <c r="D906" s="705"/>
      <c r="E906" s="705"/>
      <c r="F906" s="706"/>
      <c r="G906" s="615"/>
      <c r="H906" s="615"/>
      <c r="I906" s="615"/>
      <c r="J906" s="615"/>
      <c r="K906" s="615"/>
      <c r="L906" s="615"/>
      <c r="M906" s="615"/>
      <c r="N906" s="615"/>
      <c r="O906" s="615"/>
      <c r="P906" s="615"/>
      <c r="Q906" s="615"/>
      <c r="R906" s="615"/>
      <c r="S906" s="615"/>
      <c r="T906" s="615"/>
      <c r="U906" s="615"/>
      <c r="V906" s="615"/>
      <c r="W906" s="615"/>
      <c r="X906" s="615"/>
      <c r="Y906" s="615"/>
    </row>
    <row r="907" spans="1:25" ht="15">
      <c r="A907" s="615"/>
      <c r="B907" s="615"/>
      <c r="C907" s="615"/>
      <c r="D907" s="705"/>
      <c r="E907" s="705"/>
      <c r="F907" s="706"/>
      <c r="G907" s="615"/>
      <c r="H907" s="615"/>
      <c r="I907" s="615"/>
      <c r="J907" s="615"/>
      <c r="K907" s="615"/>
      <c r="L907" s="615"/>
      <c r="M907" s="615"/>
      <c r="N907" s="615"/>
      <c r="O907" s="615"/>
      <c r="P907" s="615"/>
      <c r="Q907" s="615"/>
      <c r="R907" s="615"/>
      <c r="S907" s="615"/>
      <c r="T907" s="615"/>
      <c r="U907" s="615"/>
      <c r="V907" s="615"/>
      <c r="W907" s="615"/>
      <c r="X907" s="615"/>
      <c r="Y907" s="615"/>
    </row>
    <row r="908" spans="1:25" ht="15">
      <c r="A908" s="615"/>
      <c r="B908" s="615"/>
      <c r="C908" s="615"/>
      <c r="D908" s="705"/>
      <c r="E908" s="705"/>
      <c r="F908" s="706"/>
      <c r="G908" s="615"/>
      <c r="H908" s="615"/>
      <c r="I908" s="615"/>
      <c r="J908" s="615"/>
      <c r="K908" s="615"/>
      <c r="L908" s="615"/>
      <c r="M908" s="615"/>
      <c r="N908" s="615"/>
      <c r="O908" s="615"/>
      <c r="P908" s="615"/>
      <c r="Q908" s="615"/>
      <c r="R908" s="615"/>
      <c r="S908" s="615"/>
      <c r="T908" s="615"/>
      <c r="U908" s="615"/>
      <c r="V908" s="615"/>
      <c r="W908" s="615"/>
      <c r="X908" s="615"/>
      <c r="Y908" s="615"/>
    </row>
    <row r="909" spans="1:25" ht="15">
      <c r="A909" s="615"/>
      <c r="B909" s="615"/>
      <c r="C909" s="615"/>
      <c r="D909" s="705"/>
      <c r="E909" s="705"/>
      <c r="F909" s="706"/>
      <c r="G909" s="615"/>
      <c r="H909" s="615"/>
      <c r="I909" s="615"/>
      <c r="J909" s="615"/>
      <c r="K909" s="615"/>
      <c r="L909" s="615"/>
      <c r="M909" s="615"/>
      <c r="N909" s="615"/>
      <c r="O909" s="615"/>
      <c r="P909" s="615"/>
      <c r="Q909" s="615"/>
      <c r="R909" s="615"/>
      <c r="S909" s="615"/>
      <c r="T909" s="615"/>
      <c r="U909" s="615"/>
      <c r="V909" s="615"/>
      <c r="W909" s="615"/>
      <c r="X909" s="615"/>
      <c r="Y909" s="615"/>
    </row>
    <row r="910" spans="1:25" ht="15">
      <c r="A910" s="615"/>
      <c r="B910" s="615"/>
      <c r="C910" s="615"/>
      <c r="D910" s="705"/>
      <c r="E910" s="705"/>
      <c r="F910" s="706"/>
      <c r="G910" s="615"/>
      <c r="H910" s="615"/>
      <c r="I910" s="615"/>
      <c r="J910" s="615"/>
      <c r="K910" s="615"/>
      <c r="L910" s="615"/>
      <c r="M910" s="615"/>
      <c r="N910" s="615"/>
      <c r="O910" s="615"/>
      <c r="P910" s="615"/>
      <c r="Q910" s="615"/>
      <c r="R910" s="615"/>
      <c r="S910" s="615"/>
      <c r="T910" s="615"/>
      <c r="U910" s="615"/>
      <c r="V910" s="615"/>
      <c r="W910" s="615"/>
      <c r="X910" s="615"/>
      <c r="Y910" s="615"/>
    </row>
    <row r="911" spans="1:25" ht="15">
      <c r="A911" s="615"/>
      <c r="B911" s="615"/>
      <c r="C911" s="615"/>
      <c r="D911" s="705"/>
      <c r="E911" s="705"/>
      <c r="F911" s="706"/>
      <c r="G911" s="615"/>
      <c r="H911" s="615"/>
      <c r="I911" s="615"/>
      <c r="J911" s="615"/>
      <c r="K911" s="615"/>
      <c r="L911" s="615"/>
      <c r="M911" s="615"/>
      <c r="N911" s="615"/>
      <c r="O911" s="615"/>
      <c r="P911" s="615"/>
      <c r="Q911" s="615"/>
      <c r="R911" s="615"/>
      <c r="S911" s="615"/>
      <c r="T911" s="615"/>
      <c r="U911" s="615"/>
      <c r="V911" s="615"/>
      <c r="W911" s="615"/>
      <c r="X911" s="615"/>
      <c r="Y911" s="615"/>
    </row>
    <row r="912" spans="1:25" ht="15">
      <c r="A912" s="615"/>
      <c r="B912" s="615"/>
      <c r="C912" s="615"/>
      <c r="D912" s="705"/>
      <c r="E912" s="705"/>
      <c r="F912" s="706"/>
      <c r="G912" s="615"/>
      <c r="H912" s="615"/>
      <c r="I912" s="615"/>
      <c r="J912" s="615"/>
      <c r="K912" s="615"/>
      <c r="L912" s="615"/>
      <c r="M912" s="615"/>
      <c r="N912" s="615"/>
      <c r="O912" s="615"/>
      <c r="P912" s="615"/>
      <c r="Q912" s="615"/>
      <c r="R912" s="615"/>
      <c r="S912" s="615"/>
      <c r="T912" s="615"/>
      <c r="U912" s="615"/>
      <c r="V912" s="615"/>
      <c r="W912" s="615"/>
      <c r="X912" s="615"/>
      <c r="Y912" s="615"/>
    </row>
    <row r="913" spans="1:25" ht="15">
      <c r="A913" s="615"/>
      <c r="B913" s="615"/>
      <c r="C913" s="615"/>
      <c r="D913" s="705"/>
      <c r="E913" s="705"/>
      <c r="F913" s="706"/>
      <c r="G913" s="615"/>
      <c r="H913" s="615"/>
      <c r="I913" s="615"/>
      <c r="J913" s="615"/>
      <c r="K913" s="615"/>
      <c r="L913" s="615"/>
      <c r="M913" s="615"/>
      <c r="N913" s="615"/>
      <c r="O913" s="615"/>
      <c r="P913" s="615"/>
      <c r="Q913" s="615"/>
      <c r="R913" s="615"/>
      <c r="S913" s="615"/>
      <c r="T913" s="615"/>
      <c r="U913" s="615"/>
      <c r="V913" s="615"/>
      <c r="W913" s="615"/>
      <c r="X913" s="615"/>
      <c r="Y913" s="615"/>
    </row>
    <row r="914" spans="1:25" ht="15">
      <c r="A914" s="615"/>
      <c r="B914" s="615"/>
      <c r="C914" s="615"/>
      <c r="D914" s="705"/>
      <c r="E914" s="705"/>
      <c r="F914" s="706"/>
      <c r="G914" s="615"/>
      <c r="H914" s="615"/>
      <c r="I914" s="615"/>
      <c r="J914" s="615"/>
      <c r="K914" s="615"/>
      <c r="L914" s="615"/>
      <c r="M914" s="615"/>
      <c r="N914" s="615"/>
      <c r="O914" s="615"/>
      <c r="P914" s="615"/>
      <c r="Q914" s="615"/>
      <c r="R914" s="615"/>
      <c r="S914" s="615"/>
      <c r="T914" s="615"/>
      <c r="U914" s="615"/>
      <c r="V914" s="615"/>
      <c r="W914" s="615"/>
      <c r="X914" s="615"/>
      <c r="Y914" s="615"/>
    </row>
    <row r="915" spans="1:25" ht="15">
      <c r="A915" s="615"/>
      <c r="B915" s="615"/>
      <c r="C915" s="615"/>
      <c r="D915" s="705"/>
      <c r="E915" s="705"/>
      <c r="F915" s="706"/>
      <c r="G915" s="615"/>
      <c r="H915" s="615"/>
      <c r="I915" s="615"/>
      <c r="J915" s="615"/>
      <c r="K915" s="615"/>
      <c r="L915" s="615"/>
      <c r="M915" s="615"/>
      <c r="N915" s="615"/>
      <c r="O915" s="615"/>
      <c r="P915" s="615"/>
      <c r="Q915" s="615"/>
      <c r="R915" s="615"/>
      <c r="S915" s="615"/>
      <c r="T915" s="615"/>
      <c r="U915" s="615"/>
      <c r="V915" s="615"/>
      <c r="W915" s="615"/>
      <c r="X915" s="615"/>
      <c r="Y915" s="615"/>
    </row>
    <row r="916" spans="1:25" ht="15">
      <c r="A916" s="615"/>
      <c r="B916" s="615"/>
      <c r="C916" s="615"/>
      <c r="D916" s="705"/>
      <c r="E916" s="705"/>
      <c r="F916" s="706"/>
      <c r="G916" s="615"/>
      <c r="H916" s="615"/>
      <c r="I916" s="615"/>
      <c r="J916" s="615"/>
      <c r="K916" s="615"/>
      <c r="L916" s="615"/>
      <c r="M916" s="615"/>
      <c r="N916" s="615"/>
      <c r="O916" s="615"/>
      <c r="P916" s="615"/>
      <c r="Q916" s="615"/>
      <c r="R916" s="615"/>
      <c r="S916" s="615"/>
      <c r="T916" s="615"/>
      <c r="U916" s="615"/>
      <c r="V916" s="615"/>
      <c r="W916" s="615"/>
      <c r="X916" s="615"/>
      <c r="Y916" s="615"/>
    </row>
    <row r="917" spans="1:25" ht="15">
      <c r="A917" s="615"/>
      <c r="B917" s="615"/>
      <c r="C917" s="615"/>
      <c r="D917" s="705"/>
      <c r="E917" s="705"/>
      <c r="F917" s="706"/>
      <c r="G917" s="615"/>
      <c r="H917" s="615"/>
      <c r="I917" s="615"/>
      <c r="J917" s="615"/>
      <c r="K917" s="615"/>
      <c r="L917" s="615"/>
      <c r="M917" s="615"/>
      <c r="N917" s="615"/>
      <c r="O917" s="615"/>
      <c r="P917" s="615"/>
      <c r="Q917" s="615"/>
      <c r="R917" s="615"/>
      <c r="S917" s="615"/>
      <c r="T917" s="615"/>
      <c r="U917" s="615"/>
      <c r="V917" s="615"/>
      <c r="W917" s="615"/>
      <c r="X917" s="615"/>
      <c r="Y917" s="615"/>
    </row>
    <row r="918" spans="1:25" ht="15">
      <c r="A918" s="615"/>
      <c r="B918" s="615"/>
      <c r="C918" s="615"/>
      <c r="D918" s="705"/>
      <c r="E918" s="705"/>
      <c r="F918" s="706"/>
      <c r="G918" s="615"/>
      <c r="H918" s="615"/>
      <c r="I918" s="615"/>
      <c r="J918" s="615"/>
      <c r="K918" s="615"/>
      <c r="L918" s="615"/>
      <c r="M918" s="615"/>
      <c r="N918" s="615"/>
      <c r="O918" s="615"/>
      <c r="P918" s="615"/>
      <c r="Q918" s="615"/>
      <c r="R918" s="615"/>
      <c r="S918" s="615"/>
      <c r="T918" s="615"/>
      <c r="U918" s="615"/>
      <c r="V918" s="615"/>
      <c r="W918" s="615"/>
      <c r="X918" s="615"/>
      <c r="Y918" s="615"/>
    </row>
    <row r="919" spans="1:25" ht="15">
      <c r="A919" s="615"/>
      <c r="B919" s="615"/>
      <c r="C919" s="615"/>
      <c r="D919" s="705"/>
      <c r="E919" s="705"/>
      <c r="F919" s="706"/>
      <c r="G919" s="615"/>
      <c r="H919" s="615"/>
      <c r="I919" s="615"/>
      <c r="J919" s="615"/>
      <c r="K919" s="615"/>
      <c r="L919" s="615"/>
      <c r="M919" s="615"/>
      <c r="N919" s="615"/>
      <c r="O919" s="615"/>
      <c r="P919" s="615"/>
      <c r="Q919" s="615"/>
      <c r="R919" s="615"/>
      <c r="S919" s="615"/>
      <c r="T919" s="615"/>
      <c r="U919" s="615"/>
      <c r="V919" s="615"/>
      <c r="W919" s="615"/>
      <c r="X919" s="615"/>
      <c r="Y919" s="615"/>
    </row>
    <row r="920" spans="1:25" ht="15">
      <c r="A920" s="615"/>
      <c r="B920" s="615"/>
      <c r="C920" s="615"/>
      <c r="D920" s="705"/>
      <c r="E920" s="705"/>
      <c r="F920" s="706"/>
      <c r="G920" s="615"/>
      <c r="H920" s="615"/>
      <c r="I920" s="615"/>
      <c r="J920" s="615"/>
      <c r="K920" s="615"/>
      <c r="L920" s="615"/>
      <c r="M920" s="615"/>
      <c r="N920" s="615"/>
      <c r="O920" s="615"/>
      <c r="P920" s="615"/>
      <c r="Q920" s="615"/>
      <c r="R920" s="615"/>
      <c r="S920" s="615"/>
      <c r="T920" s="615"/>
      <c r="U920" s="615"/>
      <c r="V920" s="615"/>
      <c r="W920" s="615"/>
      <c r="X920" s="615"/>
      <c r="Y920" s="615"/>
    </row>
    <row r="921" spans="1:25" ht="15">
      <c r="A921" s="615"/>
      <c r="B921" s="615"/>
      <c r="C921" s="615"/>
      <c r="D921" s="705"/>
      <c r="E921" s="705"/>
      <c r="F921" s="706"/>
      <c r="G921" s="615"/>
      <c r="H921" s="615"/>
      <c r="I921" s="615"/>
      <c r="J921" s="615"/>
      <c r="K921" s="615"/>
      <c r="L921" s="615"/>
      <c r="M921" s="615"/>
      <c r="N921" s="615"/>
      <c r="O921" s="615"/>
      <c r="P921" s="615"/>
      <c r="Q921" s="615"/>
      <c r="R921" s="615"/>
      <c r="S921" s="615"/>
      <c r="T921" s="615"/>
      <c r="U921" s="615"/>
      <c r="V921" s="615"/>
      <c r="W921" s="615"/>
      <c r="X921" s="615"/>
      <c r="Y921" s="615"/>
    </row>
    <row r="922" spans="1:25" ht="15">
      <c r="A922" s="615"/>
      <c r="B922" s="615"/>
      <c r="C922" s="615"/>
      <c r="D922" s="705"/>
      <c r="E922" s="705"/>
      <c r="F922" s="706"/>
      <c r="G922" s="615"/>
      <c r="H922" s="615"/>
      <c r="I922" s="615"/>
      <c r="J922" s="615"/>
      <c r="K922" s="615"/>
      <c r="L922" s="615"/>
      <c r="M922" s="615"/>
      <c r="N922" s="615"/>
      <c r="O922" s="615"/>
      <c r="P922" s="615"/>
      <c r="Q922" s="615"/>
      <c r="R922" s="615"/>
      <c r="S922" s="615"/>
      <c r="T922" s="615"/>
      <c r="U922" s="615"/>
      <c r="V922" s="615"/>
      <c r="W922" s="615"/>
      <c r="X922" s="615"/>
      <c r="Y922" s="615"/>
    </row>
    <row r="923" spans="1:25" ht="15">
      <c r="A923" s="615"/>
      <c r="B923" s="615"/>
      <c r="C923" s="615"/>
      <c r="D923" s="705"/>
      <c r="E923" s="705"/>
      <c r="F923" s="706"/>
      <c r="G923" s="615"/>
      <c r="H923" s="615"/>
      <c r="I923" s="615"/>
      <c r="J923" s="615"/>
      <c r="K923" s="615"/>
      <c r="L923" s="615"/>
      <c r="M923" s="615"/>
      <c r="N923" s="615"/>
      <c r="O923" s="615"/>
      <c r="P923" s="615"/>
      <c r="Q923" s="615"/>
      <c r="R923" s="615"/>
      <c r="S923" s="615"/>
      <c r="T923" s="615"/>
      <c r="U923" s="615"/>
      <c r="V923" s="615"/>
      <c r="W923" s="615"/>
      <c r="X923" s="615"/>
      <c r="Y923" s="615"/>
    </row>
    <row r="924" spans="1:25" ht="15">
      <c r="A924" s="615"/>
      <c r="B924" s="615"/>
      <c r="C924" s="615"/>
      <c r="D924" s="705"/>
      <c r="E924" s="705"/>
      <c r="F924" s="706"/>
      <c r="G924" s="615"/>
      <c r="H924" s="615"/>
      <c r="I924" s="615"/>
      <c r="J924" s="615"/>
      <c r="K924" s="615"/>
      <c r="L924" s="615"/>
      <c r="M924" s="615"/>
      <c r="N924" s="615"/>
      <c r="O924" s="615"/>
      <c r="P924" s="615"/>
      <c r="Q924" s="615"/>
      <c r="R924" s="615"/>
      <c r="S924" s="615"/>
      <c r="T924" s="615"/>
      <c r="U924" s="615"/>
      <c r="V924" s="615"/>
      <c r="W924" s="615"/>
      <c r="X924" s="615"/>
      <c r="Y924" s="615"/>
    </row>
    <row r="925" spans="1:25" ht="15">
      <c r="A925" s="615"/>
      <c r="B925" s="615"/>
      <c r="C925" s="615"/>
      <c r="D925" s="705"/>
      <c r="E925" s="705"/>
      <c r="F925" s="706"/>
      <c r="G925" s="615"/>
      <c r="H925" s="615"/>
      <c r="I925" s="615"/>
      <c r="J925" s="615"/>
      <c r="K925" s="615"/>
      <c r="L925" s="615"/>
      <c r="M925" s="615"/>
      <c r="N925" s="615"/>
      <c r="O925" s="615"/>
      <c r="P925" s="615"/>
      <c r="Q925" s="615"/>
      <c r="R925" s="615"/>
      <c r="S925" s="615"/>
      <c r="T925" s="615"/>
      <c r="U925" s="615"/>
      <c r="V925" s="615"/>
      <c r="W925" s="615"/>
      <c r="X925" s="615"/>
      <c r="Y925" s="615"/>
    </row>
    <row r="926" spans="1:25" ht="15">
      <c r="A926" s="615"/>
      <c r="B926" s="615"/>
      <c r="C926" s="615"/>
      <c r="D926" s="705"/>
      <c r="E926" s="705"/>
      <c r="F926" s="706"/>
      <c r="G926" s="615"/>
      <c r="H926" s="615"/>
      <c r="I926" s="615"/>
      <c r="J926" s="615"/>
      <c r="K926" s="615"/>
      <c r="L926" s="615"/>
      <c r="M926" s="615"/>
      <c r="N926" s="615"/>
      <c r="O926" s="615"/>
      <c r="P926" s="615"/>
      <c r="Q926" s="615"/>
      <c r="R926" s="615"/>
      <c r="S926" s="615"/>
      <c r="T926" s="615"/>
      <c r="U926" s="615"/>
      <c r="V926" s="615"/>
      <c r="W926" s="615"/>
      <c r="X926" s="615"/>
      <c r="Y926" s="615"/>
    </row>
    <row r="927" spans="1:25" ht="15">
      <c r="A927" s="615"/>
      <c r="B927" s="615"/>
      <c r="C927" s="615"/>
      <c r="D927" s="705"/>
      <c r="E927" s="705"/>
      <c r="F927" s="706"/>
      <c r="G927" s="615"/>
      <c r="H927" s="615"/>
      <c r="I927" s="615"/>
      <c r="J927" s="615"/>
      <c r="K927" s="615"/>
      <c r="L927" s="615"/>
      <c r="M927" s="615"/>
      <c r="N927" s="615"/>
      <c r="O927" s="615"/>
      <c r="P927" s="615"/>
      <c r="Q927" s="615"/>
      <c r="R927" s="615"/>
      <c r="S927" s="615"/>
      <c r="T927" s="615"/>
      <c r="U927" s="615"/>
      <c r="V927" s="615"/>
      <c r="W927" s="615"/>
      <c r="X927" s="615"/>
      <c r="Y927" s="615"/>
    </row>
    <row r="928" spans="1:25" ht="15">
      <c r="A928" s="615"/>
      <c r="B928" s="615"/>
      <c r="C928" s="615"/>
      <c r="D928" s="705"/>
      <c r="E928" s="705"/>
      <c r="F928" s="706"/>
      <c r="G928" s="615"/>
      <c r="H928" s="615"/>
      <c r="I928" s="615"/>
      <c r="J928" s="615"/>
      <c r="K928" s="615"/>
      <c r="L928" s="615"/>
      <c r="M928" s="615"/>
      <c r="N928" s="615"/>
      <c r="O928" s="615"/>
      <c r="P928" s="615"/>
      <c r="Q928" s="615"/>
      <c r="R928" s="615"/>
      <c r="S928" s="615"/>
      <c r="T928" s="615"/>
      <c r="U928" s="615"/>
      <c r="V928" s="615"/>
      <c r="W928" s="615"/>
      <c r="X928" s="615"/>
      <c r="Y928" s="615"/>
    </row>
    <row r="929" spans="1:25" ht="15">
      <c r="A929" s="615"/>
      <c r="B929" s="615"/>
      <c r="C929" s="615"/>
      <c r="D929" s="705"/>
      <c r="E929" s="705"/>
      <c r="F929" s="706"/>
      <c r="G929" s="615"/>
      <c r="H929" s="615"/>
      <c r="I929" s="615"/>
      <c r="J929" s="615"/>
      <c r="K929" s="615"/>
      <c r="L929" s="615"/>
      <c r="M929" s="615"/>
      <c r="N929" s="615"/>
      <c r="O929" s="615"/>
      <c r="P929" s="615"/>
      <c r="Q929" s="615"/>
      <c r="R929" s="615"/>
      <c r="S929" s="615"/>
      <c r="T929" s="615"/>
      <c r="U929" s="615"/>
      <c r="V929" s="615"/>
      <c r="W929" s="615"/>
      <c r="X929" s="615"/>
      <c r="Y929" s="615"/>
    </row>
    <row r="930" spans="1:25" ht="15">
      <c r="A930" s="615"/>
      <c r="B930" s="615"/>
      <c r="C930" s="615"/>
      <c r="D930" s="705"/>
      <c r="E930" s="705"/>
      <c r="F930" s="706"/>
      <c r="G930" s="615"/>
      <c r="H930" s="615"/>
      <c r="I930" s="615"/>
      <c r="J930" s="615"/>
      <c r="K930" s="615"/>
      <c r="L930" s="615"/>
      <c r="M930" s="615"/>
      <c r="N930" s="615"/>
      <c r="O930" s="615"/>
      <c r="P930" s="615"/>
      <c r="Q930" s="615"/>
      <c r="R930" s="615"/>
      <c r="S930" s="615"/>
      <c r="T930" s="615"/>
      <c r="U930" s="615"/>
      <c r="V930" s="615"/>
      <c r="W930" s="615"/>
      <c r="X930" s="615"/>
      <c r="Y930" s="615"/>
    </row>
    <row r="931" spans="1:25" ht="15">
      <c r="A931" s="615"/>
      <c r="B931" s="615"/>
      <c r="C931" s="615"/>
      <c r="D931" s="705"/>
      <c r="E931" s="705"/>
      <c r="F931" s="706"/>
      <c r="G931" s="615"/>
      <c r="H931" s="615"/>
      <c r="I931" s="615"/>
      <c r="J931" s="615"/>
      <c r="K931" s="615"/>
      <c r="L931" s="615"/>
      <c r="M931" s="615"/>
      <c r="N931" s="615"/>
      <c r="O931" s="615"/>
      <c r="P931" s="615"/>
      <c r="Q931" s="615"/>
      <c r="R931" s="615"/>
      <c r="S931" s="615"/>
      <c r="T931" s="615"/>
      <c r="U931" s="615"/>
      <c r="V931" s="615"/>
      <c r="W931" s="615"/>
      <c r="X931" s="615"/>
      <c r="Y931" s="615"/>
    </row>
    <row r="932" spans="1:25" ht="15">
      <c r="A932" s="615"/>
      <c r="B932" s="615"/>
      <c r="C932" s="615"/>
      <c r="D932" s="705"/>
      <c r="E932" s="705"/>
      <c r="F932" s="706"/>
      <c r="G932" s="615"/>
      <c r="H932" s="615"/>
      <c r="I932" s="615"/>
      <c r="J932" s="615"/>
      <c r="K932" s="615"/>
      <c r="L932" s="615"/>
      <c r="M932" s="615"/>
      <c r="N932" s="615"/>
      <c r="O932" s="615"/>
      <c r="P932" s="615"/>
      <c r="Q932" s="615"/>
      <c r="R932" s="615"/>
      <c r="S932" s="615"/>
      <c r="T932" s="615"/>
      <c r="U932" s="615"/>
      <c r="V932" s="615"/>
      <c r="W932" s="615"/>
      <c r="X932" s="615"/>
      <c r="Y932" s="615"/>
    </row>
    <row r="933" spans="1:25" ht="15">
      <c r="A933" s="615"/>
      <c r="B933" s="615"/>
      <c r="C933" s="615"/>
      <c r="D933" s="705"/>
      <c r="E933" s="705"/>
      <c r="F933" s="706"/>
      <c r="G933" s="615"/>
      <c r="H933" s="615"/>
      <c r="I933" s="615"/>
      <c r="J933" s="615"/>
      <c r="K933" s="615"/>
      <c r="L933" s="615"/>
      <c r="M933" s="615"/>
      <c r="N933" s="615"/>
      <c r="O933" s="615"/>
      <c r="P933" s="615"/>
      <c r="Q933" s="615"/>
      <c r="R933" s="615"/>
      <c r="S933" s="615"/>
      <c r="T933" s="615"/>
      <c r="U933" s="615"/>
      <c r="V933" s="615"/>
      <c r="W933" s="615"/>
      <c r="X933" s="615"/>
      <c r="Y933" s="615"/>
    </row>
    <row r="934" spans="1:25" ht="15">
      <c r="A934" s="615"/>
      <c r="B934" s="615"/>
      <c r="C934" s="615"/>
      <c r="D934" s="705"/>
      <c r="E934" s="705"/>
      <c r="F934" s="706"/>
      <c r="G934" s="615"/>
      <c r="H934" s="615"/>
      <c r="I934" s="615"/>
      <c r="J934" s="615"/>
      <c r="K934" s="615"/>
      <c r="L934" s="615"/>
      <c r="M934" s="615"/>
      <c r="N934" s="615"/>
      <c r="O934" s="615"/>
      <c r="P934" s="615"/>
      <c r="Q934" s="615"/>
      <c r="R934" s="615"/>
      <c r="S934" s="615"/>
      <c r="T934" s="615"/>
      <c r="U934" s="615"/>
      <c r="V934" s="615"/>
      <c r="W934" s="615"/>
      <c r="X934" s="615"/>
      <c r="Y934" s="615"/>
    </row>
    <row r="935" spans="1:25" ht="15">
      <c r="A935" s="615"/>
      <c r="B935" s="615"/>
      <c r="C935" s="615"/>
      <c r="D935" s="705"/>
      <c r="E935" s="705"/>
      <c r="F935" s="706"/>
      <c r="G935" s="615"/>
      <c r="H935" s="615"/>
      <c r="I935" s="615"/>
      <c r="J935" s="615"/>
      <c r="K935" s="615"/>
      <c r="L935" s="615"/>
      <c r="M935" s="615"/>
      <c r="N935" s="615"/>
      <c r="O935" s="615"/>
      <c r="P935" s="615"/>
      <c r="Q935" s="615"/>
      <c r="R935" s="615"/>
      <c r="S935" s="615"/>
      <c r="T935" s="615"/>
      <c r="U935" s="615"/>
      <c r="V935" s="615"/>
      <c r="W935" s="615"/>
      <c r="X935" s="615"/>
      <c r="Y935" s="615"/>
    </row>
    <row r="936" spans="1:25" ht="15">
      <c r="A936" s="615"/>
      <c r="B936" s="615"/>
      <c r="C936" s="615"/>
      <c r="D936" s="705"/>
      <c r="E936" s="705"/>
      <c r="F936" s="706"/>
      <c r="G936" s="615"/>
      <c r="H936" s="615"/>
      <c r="I936" s="615"/>
      <c r="J936" s="615"/>
      <c r="K936" s="615"/>
      <c r="L936" s="615"/>
      <c r="M936" s="615"/>
      <c r="N936" s="615"/>
      <c r="O936" s="615"/>
      <c r="P936" s="615"/>
      <c r="Q936" s="615"/>
      <c r="R936" s="615"/>
      <c r="S936" s="615"/>
      <c r="T936" s="615"/>
      <c r="U936" s="615"/>
      <c r="V936" s="615"/>
      <c r="W936" s="615"/>
      <c r="X936" s="615"/>
      <c r="Y936" s="615"/>
    </row>
    <row r="937" spans="1:25" ht="15">
      <c r="A937" s="615"/>
      <c r="B937" s="615"/>
      <c r="C937" s="615"/>
      <c r="D937" s="705"/>
      <c r="E937" s="705"/>
      <c r="F937" s="706"/>
      <c r="G937" s="615"/>
      <c r="H937" s="615"/>
      <c r="I937" s="615"/>
      <c r="J937" s="615"/>
      <c r="K937" s="615"/>
      <c r="L937" s="615"/>
      <c r="M937" s="615"/>
      <c r="N937" s="615"/>
      <c r="O937" s="615"/>
      <c r="P937" s="615"/>
      <c r="Q937" s="615"/>
      <c r="R937" s="615"/>
      <c r="S937" s="615"/>
      <c r="T937" s="615"/>
      <c r="U937" s="615"/>
      <c r="V937" s="615"/>
      <c r="W937" s="615"/>
      <c r="X937" s="615"/>
      <c r="Y937" s="615"/>
    </row>
    <row r="938" spans="1:25" ht="15">
      <c r="A938" s="615"/>
      <c r="B938" s="615"/>
      <c r="C938" s="615"/>
      <c r="D938" s="705"/>
      <c r="E938" s="705"/>
      <c r="F938" s="706"/>
      <c r="G938" s="615"/>
      <c r="H938" s="615"/>
      <c r="I938" s="615"/>
      <c r="J938" s="615"/>
      <c r="K938" s="615"/>
      <c r="L938" s="615"/>
      <c r="M938" s="615"/>
      <c r="N938" s="615"/>
      <c r="O938" s="615"/>
      <c r="P938" s="615"/>
      <c r="Q938" s="615"/>
      <c r="R938" s="615"/>
      <c r="S938" s="615"/>
      <c r="T938" s="615"/>
      <c r="U938" s="615"/>
      <c r="V938" s="615"/>
      <c r="W938" s="615"/>
      <c r="X938" s="615"/>
      <c r="Y938" s="615"/>
    </row>
    <row r="939" spans="1:25" ht="15">
      <c r="A939" s="615"/>
      <c r="B939" s="615"/>
      <c r="C939" s="615"/>
      <c r="D939" s="705"/>
      <c r="E939" s="705"/>
      <c r="F939" s="706"/>
      <c r="G939" s="615"/>
      <c r="H939" s="615"/>
      <c r="I939" s="615"/>
      <c r="J939" s="615"/>
      <c r="K939" s="615"/>
      <c r="L939" s="615"/>
      <c r="M939" s="615"/>
      <c r="N939" s="615"/>
      <c r="O939" s="615"/>
      <c r="P939" s="615"/>
      <c r="Q939" s="615"/>
      <c r="R939" s="615"/>
      <c r="S939" s="615"/>
      <c r="T939" s="615"/>
      <c r="U939" s="615"/>
      <c r="V939" s="615"/>
      <c r="W939" s="615"/>
      <c r="X939" s="615"/>
      <c r="Y939" s="615"/>
    </row>
    <row r="940" spans="1:25" ht="15">
      <c r="A940" s="615"/>
      <c r="B940" s="615"/>
      <c r="C940" s="615"/>
      <c r="D940" s="705"/>
      <c r="E940" s="705"/>
      <c r="F940" s="706"/>
      <c r="G940" s="615"/>
      <c r="H940" s="615"/>
      <c r="I940" s="615"/>
      <c r="J940" s="615"/>
      <c r="K940" s="615"/>
      <c r="L940" s="615"/>
      <c r="M940" s="615"/>
      <c r="N940" s="615"/>
      <c r="O940" s="615"/>
      <c r="P940" s="615"/>
      <c r="Q940" s="615"/>
      <c r="R940" s="615"/>
      <c r="S940" s="615"/>
      <c r="T940" s="615"/>
      <c r="U940" s="615"/>
      <c r="V940" s="615"/>
      <c r="W940" s="615"/>
      <c r="X940" s="615"/>
      <c r="Y940" s="615"/>
    </row>
    <row r="941" spans="1:25" ht="15">
      <c r="A941" s="615"/>
      <c r="B941" s="615"/>
      <c r="C941" s="615"/>
      <c r="D941" s="705"/>
      <c r="E941" s="705"/>
      <c r="F941" s="706"/>
      <c r="G941" s="615"/>
      <c r="H941" s="615"/>
      <c r="I941" s="615"/>
      <c r="J941" s="615"/>
      <c r="K941" s="615"/>
      <c r="L941" s="615"/>
      <c r="M941" s="615"/>
      <c r="N941" s="615"/>
      <c r="O941" s="615"/>
      <c r="P941" s="615"/>
      <c r="Q941" s="615"/>
      <c r="R941" s="615"/>
      <c r="S941" s="615"/>
      <c r="T941" s="615"/>
      <c r="U941" s="615"/>
      <c r="V941" s="615"/>
      <c r="W941" s="615"/>
      <c r="X941" s="615"/>
      <c r="Y941" s="615"/>
    </row>
    <row r="942" spans="1:25" ht="15">
      <c r="A942" s="615"/>
      <c r="B942" s="615"/>
      <c r="C942" s="615"/>
      <c r="D942" s="705"/>
      <c r="E942" s="705"/>
      <c r="F942" s="706"/>
      <c r="G942" s="615"/>
      <c r="H942" s="615"/>
      <c r="I942" s="615"/>
      <c r="J942" s="615"/>
      <c r="K942" s="615"/>
      <c r="L942" s="615"/>
      <c r="M942" s="615"/>
      <c r="N942" s="615"/>
      <c r="O942" s="615"/>
      <c r="P942" s="615"/>
      <c r="Q942" s="615"/>
      <c r="R942" s="615"/>
      <c r="S942" s="615"/>
      <c r="T942" s="615"/>
      <c r="U942" s="615"/>
      <c r="V942" s="615"/>
      <c r="W942" s="615"/>
      <c r="X942" s="615"/>
      <c r="Y942" s="615"/>
    </row>
    <row r="943" spans="1:25" ht="15">
      <c r="A943" s="615"/>
      <c r="B943" s="615"/>
      <c r="C943" s="615"/>
      <c r="D943" s="705"/>
      <c r="E943" s="705"/>
      <c r="F943" s="706"/>
      <c r="G943" s="615"/>
      <c r="H943" s="615"/>
      <c r="I943" s="615"/>
      <c r="J943" s="615"/>
      <c r="K943" s="615"/>
      <c r="L943" s="615"/>
      <c r="M943" s="615"/>
      <c r="N943" s="615"/>
      <c r="O943" s="615"/>
      <c r="P943" s="615"/>
      <c r="Q943" s="615"/>
      <c r="R943" s="615"/>
      <c r="S943" s="615"/>
      <c r="T943" s="615"/>
      <c r="U943" s="615"/>
      <c r="V943" s="615"/>
      <c r="W943" s="615"/>
      <c r="X943" s="615"/>
      <c r="Y943" s="615"/>
    </row>
    <row r="944" spans="1:25" ht="15">
      <c r="A944" s="615"/>
      <c r="B944" s="615"/>
      <c r="C944" s="615"/>
      <c r="D944" s="705"/>
      <c r="E944" s="705"/>
      <c r="F944" s="706"/>
      <c r="G944" s="615"/>
      <c r="H944" s="615"/>
      <c r="I944" s="615"/>
      <c r="J944" s="615"/>
      <c r="K944" s="615"/>
      <c r="L944" s="615"/>
      <c r="M944" s="615"/>
      <c r="N944" s="615"/>
      <c r="O944" s="615"/>
      <c r="P944" s="615"/>
      <c r="Q944" s="615"/>
      <c r="R944" s="615"/>
      <c r="S944" s="615"/>
      <c r="T944" s="615"/>
      <c r="U944" s="615"/>
      <c r="V944" s="615"/>
      <c r="W944" s="615"/>
      <c r="X944" s="615"/>
      <c r="Y944" s="615"/>
    </row>
    <row r="945" spans="1:25" ht="15">
      <c r="A945" s="615"/>
      <c r="B945" s="615"/>
      <c r="C945" s="615"/>
      <c r="D945" s="705"/>
      <c r="E945" s="705"/>
      <c r="F945" s="706"/>
      <c r="G945" s="615"/>
      <c r="H945" s="615"/>
      <c r="I945" s="615"/>
      <c r="J945" s="615"/>
      <c r="K945" s="615"/>
      <c r="L945" s="615"/>
      <c r="M945" s="615"/>
      <c r="N945" s="615"/>
      <c r="O945" s="615"/>
      <c r="P945" s="615"/>
      <c r="Q945" s="615"/>
      <c r="R945" s="615"/>
      <c r="S945" s="615"/>
      <c r="T945" s="615"/>
      <c r="U945" s="615"/>
      <c r="V945" s="615"/>
      <c r="W945" s="615"/>
      <c r="X945" s="615"/>
      <c r="Y945" s="615"/>
    </row>
    <row r="946" spans="1:25" ht="15">
      <c r="A946" s="615"/>
      <c r="B946" s="615"/>
      <c r="C946" s="615"/>
      <c r="D946" s="705"/>
      <c r="E946" s="705"/>
      <c r="F946" s="706"/>
      <c r="G946" s="615"/>
      <c r="H946" s="615"/>
      <c r="I946" s="615"/>
      <c r="J946" s="615"/>
      <c r="K946" s="615"/>
      <c r="L946" s="615"/>
      <c r="M946" s="615"/>
      <c r="N946" s="615"/>
      <c r="O946" s="615"/>
      <c r="P946" s="615"/>
      <c r="Q946" s="615"/>
      <c r="R946" s="615"/>
      <c r="S946" s="615"/>
      <c r="T946" s="615"/>
      <c r="U946" s="615"/>
      <c r="V946" s="615"/>
      <c r="W946" s="615"/>
      <c r="X946" s="615"/>
      <c r="Y946" s="615"/>
    </row>
    <row r="947" spans="1:25" ht="15">
      <c r="A947" s="615"/>
      <c r="B947" s="615"/>
      <c r="C947" s="615"/>
      <c r="D947" s="705"/>
      <c r="E947" s="705"/>
      <c r="F947" s="706"/>
      <c r="G947" s="615"/>
      <c r="H947" s="615"/>
      <c r="I947" s="615"/>
      <c r="J947" s="615"/>
      <c r="K947" s="615"/>
      <c r="L947" s="615"/>
      <c r="M947" s="615"/>
      <c r="N947" s="615"/>
      <c r="O947" s="615"/>
      <c r="P947" s="615"/>
      <c r="Q947" s="615"/>
      <c r="R947" s="615"/>
      <c r="S947" s="615"/>
      <c r="T947" s="615"/>
      <c r="U947" s="615"/>
      <c r="V947" s="615"/>
      <c r="W947" s="615"/>
      <c r="X947" s="615"/>
      <c r="Y947" s="615"/>
    </row>
    <row r="948" spans="1:25" ht="15">
      <c r="A948" s="615"/>
      <c r="B948" s="615"/>
      <c r="C948" s="615"/>
      <c r="D948" s="705"/>
      <c r="E948" s="705"/>
      <c r="F948" s="706"/>
      <c r="G948" s="615"/>
      <c r="H948" s="615"/>
      <c r="I948" s="615"/>
      <c r="J948" s="615"/>
      <c r="K948" s="615"/>
      <c r="L948" s="615"/>
      <c r="M948" s="615"/>
      <c r="N948" s="615"/>
      <c r="O948" s="615"/>
      <c r="P948" s="615"/>
      <c r="Q948" s="615"/>
      <c r="R948" s="615"/>
      <c r="S948" s="615"/>
      <c r="T948" s="615"/>
      <c r="U948" s="615"/>
      <c r="V948" s="615"/>
      <c r="W948" s="615"/>
      <c r="X948" s="615"/>
      <c r="Y948" s="615"/>
    </row>
    <row r="949" spans="1:25" ht="15">
      <c r="A949" s="615"/>
      <c r="B949" s="615"/>
      <c r="C949" s="615"/>
      <c r="D949" s="705"/>
      <c r="E949" s="705"/>
      <c r="F949" s="706"/>
      <c r="G949" s="615"/>
      <c r="H949" s="615"/>
      <c r="I949" s="615"/>
      <c r="J949" s="615"/>
      <c r="K949" s="615"/>
      <c r="L949" s="615"/>
      <c r="M949" s="615"/>
      <c r="N949" s="615"/>
      <c r="O949" s="615"/>
      <c r="P949" s="615"/>
      <c r="Q949" s="615"/>
      <c r="R949" s="615"/>
      <c r="S949" s="615"/>
      <c r="T949" s="615"/>
      <c r="U949" s="615"/>
      <c r="V949" s="615"/>
      <c r="W949" s="615"/>
      <c r="X949" s="615"/>
      <c r="Y949" s="615"/>
    </row>
    <row r="950" spans="1:25" ht="15">
      <c r="A950" s="615"/>
      <c r="B950" s="615"/>
      <c r="C950" s="615"/>
      <c r="D950" s="705"/>
      <c r="E950" s="705"/>
      <c r="F950" s="706"/>
      <c r="G950" s="615"/>
      <c r="H950" s="615"/>
      <c r="I950" s="615"/>
      <c r="J950" s="615"/>
      <c r="K950" s="615"/>
      <c r="L950" s="615"/>
      <c r="M950" s="615"/>
      <c r="N950" s="615"/>
      <c r="O950" s="615"/>
      <c r="P950" s="615"/>
      <c r="Q950" s="615"/>
      <c r="R950" s="615"/>
      <c r="S950" s="615"/>
      <c r="T950" s="615"/>
      <c r="U950" s="615"/>
      <c r="V950" s="615"/>
      <c r="W950" s="615"/>
      <c r="X950" s="615"/>
      <c r="Y950" s="615"/>
    </row>
    <row r="951" spans="1:25" ht="15">
      <c r="A951" s="615"/>
      <c r="B951" s="615"/>
      <c r="C951" s="615"/>
      <c r="D951" s="705"/>
      <c r="E951" s="705"/>
      <c r="F951" s="706"/>
      <c r="G951" s="615"/>
      <c r="H951" s="615"/>
      <c r="I951" s="615"/>
      <c r="J951" s="615"/>
      <c r="K951" s="615"/>
      <c r="L951" s="615"/>
      <c r="M951" s="615"/>
      <c r="N951" s="615"/>
      <c r="O951" s="615"/>
      <c r="P951" s="615"/>
      <c r="Q951" s="615"/>
      <c r="R951" s="615"/>
      <c r="S951" s="615"/>
      <c r="T951" s="615"/>
      <c r="U951" s="615"/>
      <c r="V951" s="615"/>
      <c r="W951" s="615"/>
      <c r="X951" s="615"/>
      <c r="Y951" s="615"/>
    </row>
    <row r="952" spans="1:25" ht="15">
      <c r="A952" s="615"/>
      <c r="B952" s="615"/>
      <c r="C952" s="615"/>
      <c r="D952" s="705"/>
      <c r="E952" s="705"/>
      <c r="F952" s="706"/>
      <c r="G952" s="615"/>
      <c r="H952" s="615"/>
      <c r="I952" s="615"/>
      <c r="J952" s="615"/>
      <c r="K952" s="615"/>
      <c r="L952" s="615"/>
      <c r="M952" s="615"/>
      <c r="N952" s="615"/>
      <c r="O952" s="615"/>
      <c r="P952" s="615"/>
      <c r="Q952" s="615"/>
      <c r="R952" s="615"/>
      <c r="S952" s="615"/>
      <c r="T952" s="615"/>
      <c r="U952" s="615"/>
      <c r="V952" s="615"/>
      <c r="W952" s="615"/>
      <c r="X952" s="615"/>
      <c r="Y952" s="615"/>
    </row>
    <row r="953" spans="1:25" ht="15">
      <c r="A953" s="615"/>
      <c r="B953" s="615"/>
      <c r="C953" s="615"/>
      <c r="D953" s="705"/>
      <c r="E953" s="705"/>
      <c r="F953" s="706"/>
      <c r="G953" s="615"/>
      <c r="H953" s="615"/>
      <c r="I953" s="615"/>
      <c r="J953" s="615"/>
      <c r="K953" s="615"/>
      <c r="L953" s="615"/>
      <c r="M953" s="615"/>
      <c r="N953" s="615"/>
      <c r="O953" s="615"/>
      <c r="P953" s="615"/>
      <c r="Q953" s="615"/>
      <c r="R953" s="615"/>
      <c r="S953" s="615"/>
      <c r="T953" s="615"/>
      <c r="U953" s="615"/>
      <c r="V953" s="615"/>
      <c r="W953" s="615"/>
      <c r="X953" s="615"/>
      <c r="Y953" s="615"/>
    </row>
    <row r="954" spans="1:25" ht="15">
      <c r="A954" s="615"/>
      <c r="B954" s="615"/>
      <c r="C954" s="615"/>
      <c r="D954" s="705"/>
      <c r="E954" s="705"/>
      <c r="F954" s="706"/>
      <c r="G954" s="615"/>
      <c r="H954" s="615"/>
      <c r="I954" s="615"/>
      <c r="J954" s="615"/>
      <c r="K954" s="615"/>
      <c r="L954" s="615"/>
      <c r="M954" s="615"/>
      <c r="N954" s="615"/>
      <c r="O954" s="615"/>
      <c r="P954" s="615"/>
      <c r="Q954" s="615"/>
      <c r="R954" s="615"/>
      <c r="S954" s="615"/>
      <c r="T954" s="615"/>
      <c r="U954" s="615"/>
      <c r="V954" s="615"/>
      <c r="W954" s="615"/>
      <c r="X954" s="615"/>
      <c r="Y954" s="615"/>
    </row>
    <row r="955" spans="1:25" ht="15">
      <c r="A955" s="615"/>
      <c r="B955" s="615"/>
      <c r="C955" s="615"/>
      <c r="D955" s="705"/>
      <c r="E955" s="705"/>
      <c r="F955" s="706"/>
      <c r="G955" s="615"/>
      <c r="H955" s="615"/>
      <c r="I955" s="615"/>
      <c r="J955" s="615"/>
      <c r="K955" s="615"/>
      <c r="L955" s="615"/>
      <c r="M955" s="615"/>
      <c r="N955" s="615"/>
      <c r="O955" s="615"/>
      <c r="P955" s="615"/>
      <c r="Q955" s="615"/>
      <c r="R955" s="615"/>
      <c r="S955" s="615"/>
      <c r="T955" s="615"/>
      <c r="U955" s="615"/>
      <c r="V955" s="615"/>
      <c r="W955" s="615"/>
      <c r="X955" s="615"/>
      <c r="Y955" s="615"/>
    </row>
    <row r="956" spans="1:25" ht="15">
      <c r="A956" s="615"/>
      <c r="B956" s="615"/>
      <c r="C956" s="615"/>
      <c r="D956" s="705"/>
      <c r="E956" s="705"/>
      <c r="F956" s="706"/>
      <c r="G956" s="615"/>
      <c r="H956" s="615"/>
      <c r="I956" s="615"/>
      <c r="J956" s="615"/>
      <c r="K956" s="615"/>
      <c r="L956" s="615"/>
      <c r="M956" s="615"/>
      <c r="N956" s="615"/>
      <c r="O956" s="615"/>
      <c r="P956" s="615"/>
      <c r="Q956" s="615"/>
      <c r="R956" s="615"/>
      <c r="S956" s="615"/>
      <c r="T956" s="615"/>
      <c r="U956" s="615"/>
      <c r="V956" s="615"/>
      <c r="W956" s="615"/>
      <c r="X956" s="615"/>
      <c r="Y956" s="615"/>
    </row>
    <row r="957" spans="1:25" ht="15">
      <c r="A957" s="615"/>
      <c r="B957" s="615"/>
      <c r="C957" s="615"/>
      <c r="D957" s="705"/>
      <c r="E957" s="705"/>
      <c r="F957" s="706"/>
      <c r="G957" s="615"/>
      <c r="H957" s="615"/>
      <c r="I957" s="615"/>
      <c r="J957" s="615"/>
      <c r="K957" s="615"/>
      <c r="L957" s="615"/>
      <c r="M957" s="615"/>
      <c r="N957" s="615"/>
      <c r="O957" s="615"/>
      <c r="P957" s="615"/>
      <c r="Q957" s="615"/>
      <c r="R957" s="615"/>
      <c r="S957" s="615"/>
      <c r="T957" s="615"/>
      <c r="U957" s="615"/>
      <c r="V957" s="615"/>
      <c r="W957" s="615"/>
      <c r="X957" s="615"/>
      <c r="Y957" s="615"/>
    </row>
    <row r="958" spans="1:25" ht="15">
      <c r="A958" s="615"/>
      <c r="B958" s="615"/>
      <c r="C958" s="615"/>
      <c r="D958" s="705"/>
      <c r="E958" s="705"/>
      <c r="F958" s="706"/>
      <c r="G958" s="615"/>
      <c r="H958" s="615"/>
      <c r="I958" s="615"/>
      <c r="J958" s="615"/>
      <c r="K958" s="615"/>
      <c r="L958" s="615"/>
      <c r="M958" s="615"/>
      <c r="N958" s="615"/>
      <c r="O958" s="615"/>
      <c r="P958" s="615"/>
      <c r="Q958" s="615"/>
      <c r="R958" s="615"/>
      <c r="S958" s="615"/>
      <c r="T958" s="615"/>
      <c r="U958" s="615"/>
      <c r="V958" s="615"/>
      <c r="W958" s="615"/>
      <c r="X958" s="615"/>
      <c r="Y958" s="615"/>
    </row>
    <row r="959" spans="1:25" ht="15">
      <c r="A959" s="615"/>
      <c r="B959" s="615"/>
      <c r="C959" s="615"/>
      <c r="D959" s="705"/>
      <c r="E959" s="705"/>
      <c r="F959" s="706"/>
      <c r="G959" s="615"/>
      <c r="H959" s="615"/>
      <c r="I959" s="615"/>
      <c r="J959" s="615"/>
      <c r="K959" s="615"/>
      <c r="L959" s="615"/>
      <c r="M959" s="615"/>
      <c r="N959" s="615"/>
      <c r="O959" s="615"/>
      <c r="P959" s="615"/>
      <c r="Q959" s="615"/>
      <c r="R959" s="615"/>
      <c r="S959" s="615"/>
      <c r="T959" s="615"/>
      <c r="U959" s="615"/>
      <c r="V959" s="615"/>
      <c r="W959" s="615"/>
      <c r="X959" s="615"/>
      <c r="Y959" s="615"/>
    </row>
    <row r="960" spans="1:25" ht="15">
      <c r="A960" s="615"/>
      <c r="B960" s="615"/>
      <c r="C960" s="615"/>
      <c r="D960" s="705"/>
      <c r="E960" s="705"/>
      <c r="F960" s="706"/>
      <c r="G960" s="615"/>
      <c r="H960" s="615"/>
      <c r="I960" s="615"/>
      <c r="J960" s="615"/>
      <c r="K960" s="615"/>
      <c r="L960" s="615"/>
      <c r="M960" s="615"/>
      <c r="N960" s="615"/>
      <c r="O960" s="615"/>
      <c r="P960" s="615"/>
      <c r="Q960" s="615"/>
      <c r="R960" s="615"/>
      <c r="S960" s="615"/>
      <c r="T960" s="615"/>
      <c r="U960" s="615"/>
      <c r="V960" s="615"/>
      <c r="W960" s="615"/>
      <c r="X960" s="615"/>
      <c r="Y960" s="615"/>
    </row>
    <row r="961" spans="1:25" ht="15">
      <c r="A961" s="615"/>
      <c r="B961" s="615"/>
      <c r="C961" s="615"/>
      <c r="D961" s="705"/>
      <c r="E961" s="705"/>
      <c r="F961" s="706"/>
      <c r="G961" s="615"/>
      <c r="H961" s="615"/>
      <c r="I961" s="615"/>
      <c r="J961" s="615"/>
      <c r="K961" s="615"/>
      <c r="L961" s="615"/>
      <c r="M961" s="615"/>
      <c r="N961" s="615"/>
      <c r="O961" s="615"/>
      <c r="P961" s="615"/>
      <c r="Q961" s="615"/>
      <c r="R961" s="615"/>
      <c r="S961" s="615"/>
      <c r="T961" s="615"/>
      <c r="U961" s="615"/>
      <c r="V961" s="615"/>
      <c r="W961" s="615"/>
      <c r="X961" s="615"/>
      <c r="Y961" s="615"/>
    </row>
    <row r="962" spans="1:25" ht="15">
      <c r="A962" s="615"/>
      <c r="B962" s="615"/>
      <c r="C962" s="615"/>
      <c r="D962" s="705"/>
      <c r="E962" s="705"/>
      <c r="F962" s="706"/>
      <c r="G962" s="615"/>
      <c r="H962" s="615"/>
      <c r="I962" s="615"/>
      <c r="J962" s="615"/>
      <c r="K962" s="615"/>
      <c r="L962" s="615"/>
      <c r="M962" s="615"/>
      <c r="N962" s="615"/>
      <c r="O962" s="615"/>
      <c r="P962" s="615"/>
      <c r="Q962" s="615"/>
      <c r="R962" s="615"/>
      <c r="S962" s="615"/>
      <c r="T962" s="615"/>
      <c r="U962" s="615"/>
      <c r="V962" s="615"/>
      <c r="W962" s="615"/>
      <c r="X962" s="615"/>
      <c r="Y962" s="615"/>
    </row>
    <row r="963" spans="1:25" ht="15">
      <c r="A963" s="615"/>
      <c r="B963" s="615"/>
      <c r="C963" s="615"/>
      <c r="D963" s="705"/>
      <c r="E963" s="705"/>
      <c r="F963" s="706"/>
      <c r="G963" s="615"/>
      <c r="H963" s="615"/>
      <c r="I963" s="615"/>
      <c r="J963" s="615"/>
      <c r="K963" s="615"/>
      <c r="L963" s="615"/>
      <c r="M963" s="615"/>
      <c r="N963" s="615"/>
      <c r="O963" s="615"/>
      <c r="P963" s="615"/>
      <c r="Q963" s="615"/>
      <c r="R963" s="615"/>
      <c r="S963" s="615"/>
      <c r="T963" s="615"/>
      <c r="U963" s="615"/>
      <c r="V963" s="615"/>
      <c r="W963" s="615"/>
      <c r="X963" s="615"/>
      <c r="Y963" s="615"/>
    </row>
    <row r="964" spans="1:25" ht="15">
      <c r="A964" s="615"/>
      <c r="B964" s="615"/>
      <c r="C964" s="615"/>
      <c r="D964" s="705"/>
      <c r="E964" s="705"/>
      <c r="F964" s="706"/>
      <c r="G964" s="615"/>
      <c r="H964" s="615"/>
      <c r="I964" s="615"/>
      <c r="J964" s="615"/>
      <c r="K964" s="615"/>
      <c r="L964" s="615"/>
      <c r="M964" s="615"/>
      <c r="N964" s="615"/>
      <c r="O964" s="615"/>
      <c r="P964" s="615"/>
      <c r="Q964" s="615"/>
      <c r="R964" s="615"/>
      <c r="S964" s="615"/>
      <c r="T964" s="615"/>
      <c r="U964" s="615"/>
      <c r="V964" s="615"/>
      <c r="W964" s="615"/>
      <c r="X964" s="615"/>
      <c r="Y964" s="615"/>
    </row>
    <row r="965" spans="1:25" ht="15">
      <c r="A965" s="615"/>
      <c r="B965" s="615"/>
      <c r="C965" s="615"/>
      <c r="D965" s="705"/>
      <c r="E965" s="705"/>
      <c r="F965" s="706"/>
      <c r="G965" s="615"/>
      <c r="H965" s="615"/>
      <c r="I965" s="615"/>
      <c r="J965" s="615"/>
      <c r="K965" s="615"/>
      <c r="L965" s="615"/>
      <c r="M965" s="615"/>
      <c r="N965" s="615"/>
      <c r="O965" s="615"/>
      <c r="P965" s="615"/>
      <c r="Q965" s="615"/>
      <c r="R965" s="615"/>
      <c r="S965" s="615"/>
      <c r="T965" s="615"/>
      <c r="U965" s="615"/>
      <c r="V965" s="615"/>
      <c r="W965" s="615"/>
      <c r="X965" s="615"/>
      <c r="Y965" s="615"/>
    </row>
    <row r="966" spans="1:25" ht="15">
      <c r="A966" s="615"/>
      <c r="B966" s="615"/>
      <c r="C966" s="615"/>
      <c r="D966" s="705"/>
      <c r="E966" s="705"/>
      <c r="F966" s="706"/>
      <c r="G966" s="615"/>
      <c r="H966" s="615"/>
      <c r="I966" s="615"/>
      <c r="J966" s="615"/>
      <c r="K966" s="615"/>
      <c r="L966" s="615"/>
      <c r="M966" s="615"/>
      <c r="N966" s="615"/>
      <c r="O966" s="615"/>
      <c r="P966" s="615"/>
      <c r="Q966" s="615"/>
      <c r="R966" s="615"/>
      <c r="S966" s="615"/>
      <c r="T966" s="615"/>
      <c r="U966" s="615"/>
      <c r="V966" s="615"/>
      <c r="W966" s="615"/>
      <c r="X966" s="615"/>
      <c r="Y966" s="615"/>
    </row>
    <row r="967" spans="1:25" ht="15">
      <c r="A967" s="615"/>
      <c r="B967" s="615"/>
      <c r="C967" s="615"/>
      <c r="D967" s="705"/>
      <c r="E967" s="705"/>
      <c r="F967" s="706"/>
      <c r="G967" s="615"/>
      <c r="H967" s="615"/>
      <c r="I967" s="615"/>
      <c r="J967" s="615"/>
      <c r="K967" s="615"/>
      <c r="L967" s="615"/>
      <c r="M967" s="615"/>
      <c r="N967" s="615"/>
      <c r="O967" s="615"/>
      <c r="P967" s="615"/>
      <c r="Q967" s="615"/>
      <c r="R967" s="615"/>
      <c r="S967" s="615"/>
      <c r="T967" s="615"/>
      <c r="U967" s="615"/>
      <c r="V967" s="615"/>
      <c r="W967" s="615"/>
      <c r="X967" s="615"/>
      <c r="Y967" s="615"/>
    </row>
    <row r="968" spans="1:25" ht="15">
      <c r="A968" s="615"/>
      <c r="B968" s="615"/>
      <c r="C968" s="615"/>
      <c r="D968" s="705"/>
      <c r="E968" s="705"/>
      <c r="F968" s="706"/>
      <c r="G968" s="615"/>
      <c r="H968" s="615"/>
      <c r="I968" s="615"/>
      <c r="J968" s="615"/>
      <c r="K968" s="615"/>
      <c r="L968" s="615"/>
      <c r="M968" s="615"/>
      <c r="N968" s="615"/>
      <c r="O968" s="615"/>
      <c r="P968" s="615"/>
      <c r="Q968" s="615"/>
      <c r="R968" s="615"/>
      <c r="S968" s="615"/>
      <c r="T968" s="615"/>
      <c r="U968" s="615"/>
      <c r="V968" s="615"/>
      <c r="W968" s="615"/>
      <c r="X968" s="615"/>
      <c r="Y968" s="615"/>
    </row>
    <row r="969" spans="1:25" ht="15">
      <c r="A969" s="615"/>
      <c r="B969" s="615"/>
      <c r="C969" s="615"/>
      <c r="D969" s="705"/>
      <c r="E969" s="705"/>
      <c r="F969" s="706"/>
      <c r="G969" s="615"/>
      <c r="H969" s="615"/>
      <c r="I969" s="615"/>
      <c r="J969" s="615"/>
      <c r="K969" s="615"/>
      <c r="L969" s="615"/>
      <c r="M969" s="615"/>
      <c r="N969" s="615"/>
      <c r="O969" s="615"/>
      <c r="P969" s="615"/>
      <c r="Q969" s="615"/>
      <c r="R969" s="615"/>
      <c r="S969" s="615"/>
      <c r="T969" s="615"/>
      <c r="U969" s="615"/>
      <c r="V969" s="615"/>
      <c r="W969" s="615"/>
      <c r="X969" s="615"/>
      <c r="Y969" s="615"/>
    </row>
    <row r="970" spans="1:25" ht="15">
      <c r="A970" s="615"/>
      <c r="B970" s="615"/>
      <c r="C970" s="615"/>
      <c r="D970" s="705"/>
      <c r="E970" s="705"/>
      <c r="F970" s="706"/>
      <c r="G970" s="615"/>
      <c r="H970" s="615"/>
      <c r="I970" s="615"/>
      <c r="J970" s="615"/>
      <c r="K970" s="615"/>
      <c r="L970" s="615"/>
      <c r="M970" s="615"/>
      <c r="N970" s="615"/>
      <c r="O970" s="615"/>
      <c r="P970" s="615"/>
      <c r="Q970" s="615"/>
      <c r="R970" s="615"/>
      <c r="S970" s="615"/>
      <c r="T970" s="615"/>
      <c r="U970" s="615"/>
      <c r="V970" s="615"/>
      <c r="W970" s="615"/>
      <c r="X970" s="615"/>
      <c r="Y970" s="615"/>
    </row>
    <row r="971" spans="1:25" ht="15">
      <c r="A971" s="615"/>
      <c r="B971" s="615"/>
      <c r="C971" s="615"/>
      <c r="D971" s="705"/>
      <c r="E971" s="705"/>
      <c r="F971" s="706"/>
      <c r="G971" s="615"/>
      <c r="H971" s="615"/>
      <c r="I971" s="615"/>
      <c r="J971" s="615"/>
      <c r="K971" s="615"/>
      <c r="L971" s="615"/>
      <c r="M971" s="615"/>
      <c r="N971" s="615"/>
      <c r="O971" s="615"/>
      <c r="P971" s="615"/>
      <c r="Q971" s="615"/>
      <c r="R971" s="615"/>
      <c r="S971" s="615"/>
      <c r="T971" s="615"/>
      <c r="U971" s="615"/>
      <c r="V971" s="615"/>
      <c r="W971" s="615"/>
      <c r="X971" s="615"/>
      <c r="Y971" s="615"/>
    </row>
    <row r="972" spans="1:25" ht="15">
      <c r="A972" s="615"/>
      <c r="B972" s="615"/>
      <c r="C972" s="615"/>
      <c r="D972" s="705"/>
      <c r="E972" s="705"/>
      <c r="F972" s="706"/>
      <c r="G972" s="615"/>
      <c r="H972" s="615"/>
      <c r="I972" s="615"/>
      <c r="J972" s="615"/>
      <c r="K972" s="615"/>
      <c r="L972" s="615"/>
      <c r="M972" s="615"/>
      <c r="N972" s="615"/>
      <c r="O972" s="615"/>
      <c r="P972" s="615"/>
      <c r="Q972" s="615"/>
      <c r="R972" s="615"/>
      <c r="S972" s="615"/>
      <c r="T972" s="615"/>
      <c r="U972" s="615"/>
      <c r="V972" s="615"/>
      <c r="W972" s="615"/>
      <c r="X972" s="615"/>
      <c r="Y972" s="615"/>
    </row>
    <row r="973" spans="1:25" ht="15">
      <c r="A973" s="615"/>
      <c r="B973" s="615"/>
      <c r="C973" s="615"/>
      <c r="D973" s="705"/>
      <c r="E973" s="705"/>
      <c r="F973" s="706"/>
      <c r="G973" s="615"/>
      <c r="H973" s="615"/>
      <c r="I973" s="615"/>
      <c r="J973" s="615"/>
      <c r="K973" s="615"/>
      <c r="L973" s="615"/>
      <c r="M973" s="615"/>
      <c r="N973" s="615"/>
      <c r="O973" s="615"/>
      <c r="P973" s="615"/>
      <c r="Q973" s="615"/>
      <c r="R973" s="615"/>
      <c r="S973" s="615"/>
      <c r="T973" s="615"/>
      <c r="U973" s="615"/>
      <c r="V973" s="615"/>
      <c r="W973" s="615"/>
      <c r="X973" s="615"/>
      <c r="Y973" s="615"/>
    </row>
    <row r="974" spans="1:25" ht="15">
      <c r="A974" s="615"/>
      <c r="B974" s="615"/>
      <c r="C974" s="615"/>
      <c r="D974" s="705"/>
      <c r="E974" s="705"/>
      <c r="F974" s="706"/>
      <c r="G974" s="615"/>
      <c r="H974" s="615"/>
      <c r="I974" s="615"/>
      <c r="J974" s="615"/>
      <c r="K974" s="615"/>
      <c r="L974" s="615"/>
      <c r="M974" s="615"/>
      <c r="N974" s="615"/>
      <c r="O974" s="615"/>
      <c r="P974" s="615"/>
      <c r="Q974" s="615"/>
      <c r="R974" s="615"/>
      <c r="S974" s="615"/>
      <c r="T974" s="615"/>
      <c r="U974" s="615"/>
      <c r="V974" s="615"/>
      <c r="W974" s="615"/>
      <c r="X974" s="615"/>
      <c r="Y974" s="615"/>
    </row>
    <row r="975" spans="1:25" ht="15">
      <c r="A975" s="615"/>
      <c r="B975" s="615"/>
      <c r="C975" s="615"/>
      <c r="D975" s="705"/>
      <c r="E975" s="705"/>
      <c r="F975" s="706"/>
      <c r="G975" s="615"/>
      <c r="H975" s="615"/>
      <c r="I975" s="615"/>
      <c r="J975" s="615"/>
      <c r="K975" s="615"/>
      <c r="L975" s="615"/>
      <c r="M975" s="615"/>
      <c r="N975" s="615"/>
      <c r="O975" s="615"/>
      <c r="P975" s="615"/>
      <c r="Q975" s="615"/>
      <c r="R975" s="615"/>
      <c r="S975" s="615"/>
      <c r="T975" s="615"/>
      <c r="U975" s="615"/>
      <c r="V975" s="615"/>
      <c r="W975" s="615"/>
      <c r="X975" s="615"/>
      <c r="Y975" s="615"/>
    </row>
    <row r="976" spans="1:25" ht="15">
      <c r="A976" s="615"/>
      <c r="B976" s="615"/>
      <c r="C976" s="615"/>
      <c r="D976" s="705"/>
      <c r="E976" s="705"/>
      <c r="F976" s="706"/>
      <c r="G976" s="615"/>
      <c r="H976" s="615"/>
      <c r="I976" s="615"/>
      <c r="J976" s="615"/>
      <c r="K976" s="615"/>
      <c r="L976" s="615"/>
      <c r="M976" s="615"/>
      <c r="N976" s="615"/>
      <c r="O976" s="615"/>
      <c r="P976" s="615"/>
      <c r="Q976" s="615"/>
      <c r="R976" s="615"/>
      <c r="S976" s="615"/>
      <c r="T976" s="615"/>
      <c r="U976" s="615"/>
      <c r="V976" s="615"/>
      <c r="W976" s="615"/>
      <c r="X976" s="615"/>
      <c r="Y976" s="615"/>
    </row>
    <row r="977" spans="1:25" ht="15">
      <c r="A977" s="615"/>
      <c r="B977" s="615"/>
      <c r="C977" s="615"/>
      <c r="D977" s="705"/>
      <c r="E977" s="705"/>
      <c r="F977" s="706"/>
      <c r="G977" s="615"/>
      <c r="H977" s="615"/>
      <c r="I977" s="615"/>
      <c r="J977" s="615"/>
      <c r="K977" s="615"/>
      <c r="L977" s="615"/>
      <c r="M977" s="615"/>
      <c r="N977" s="615"/>
      <c r="O977" s="615"/>
      <c r="P977" s="615"/>
      <c r="Q977" s="615"/>
      <c r="R977" s="615"/>
      <c r="S977" s="615"/>
      <c r="T977" s="615"/>
      <c r="U977" s="615"/>
      <c r="V977" s="615"/>
      <c r="W977" s="615"/>
      <c r="X977" s="615"/>
      <c r="Y977" s="615"/>
    </row>
    <row r="978" spans="1:25" ht="15">
      <c r="A978" s="615"/>
      <c r="B978" s="615"/>
      <c r="C978" s="615"/>
      <c r="D978" s="705"/>
      <c r="E978" s="705"/>
      <c r="F978" s="706"/>
      <c r="G978" s="615"/>
      <c r="H978" s="615"/>
      <c r="I978" s="615"/>
      <c r="J978" s="615"/>
      <c r="K978" s="615"/>
      <c r="L978" s="615"/>
      <c r="M978" s="615"/>
      <c r="N978" s="615"/>
      <c r="O978" s="615"/>
      <c r="P978" s="615"/>
      <c r="Q978" s="615"/>
      <c r="R978" s="615"/>
      <c r="S978" s="615"/>
      <c r="T978" s="615"/>
      <c r="U978" s="615"/>
      <c r="V978" s="615"/>
      <c r="W978" s="615"/>
      <c r="X978" s="615"/>
      <c r="Y978" s="615"/>
    </row>
    <row r="979" spans="1:25" ht="15">
      <c r="A979" s="615"/>
      <c r="B979" s="615"/>
      <c r="C979" s="615"/>
      <c r="D979" s="705"/>
      <c r="E979" s="705"/>
      <c r="F979" s="706"/>
      <c r="G979" s="615"/>
      <c r="H979" s="615"/>
      <c r="I979" s="615"/>
      <c r="J979" s="615"/>
      <c r="K979" s="615"/>
      <c r="L979" s="615"/>
      <c r="M979" s="615"/>
      <c r="N979" s="615"/>
      <c r="O979" s="615"/>
      <c r="P979" s="615"/>
      <c r="Q979" s="615"/>
      <c r="R979" s="615"/>
      <c r="S979" s="615"/>
      <c r="T979" s="615"/>
      <c r="U979" s="615"/>
      <c r="V979" s="615"/>
      <c r="W979" s="615"/>
      <c r="X979" s="615"/>
      <c r="Y979" s="615"/>
    </row>
    <row r="980" spans="1:25" ht="15">
      <c r="A980" s="615"/>
      <c r="B980" s="615"/>
      <c r="C980" s="615"/>
      <c r="D980" s="705"/>
      <c r="E980" s="705"/>
      <c r="F980" s="706"/>
      <c r="G980" s="615"/>
      <c r="H980" s="615"/>
      <c r="I980" s="615"/>
      <c r="J980" s="615"/>
      <c r="K980" s="615"/>
      <c r="L980" s="615"/>
      <c r="M980" s="615"/>
      <c r="N980" s="615"/>
      <c r="O980" s="615"/>
      <c r="P980" s="615"/>
      <c r="Q980" s="615"/>
      <c r="R980" s="615"/>
      <c r="S980" s="615"/>
      <c r="T980" s="615"/>
      <c r="U980" s="615"/>
      <c r="V980" s="615"/>
      <c r="W980" s="615"/>
      <c r="X980" s="615"/>
      <c r="Y980" s="615"/>
    </row>
    <row r="981" spans="1:25" ht="15">
      <c r="A981" s="615"/>
      <c r="B981" s="615"/>
      <c r="C981" s="615"/>
      <c r="D981" s="705"/>
      <c r="E981" s="705"/>
      <c r="F981" s="706"/>
      <c r="G981" s="615"/>
      <c r="H981" s="615"/>
      <c r="I981" s="615"/>
      <c r="J981" s="615"/>
      <c r="K981" s="615"/>
      <c r="L981" s="615"/>
      <c r="M981" s="615"/>
      <c r="N981" s="615"/>
      <c r="O981" s="615"/>
      <c r="P981" s="615"/>
      <c r="Q981" s="615"/>
      <c r="R981" s="615"/>
      <c r="S981" s="615"/>
      <c r="T981" s="615"/>
      <c r="U981" s="615"/>
      <c r="V981" s="615"/>
      <c r="W981" s="615"/>
      <c r="X981" s="615"/>
      <c r="Y981" s="615"/>
    </row>
    <row r="982" spans="1:25" ht="15">
      <c r="A982" s="615"/>
      <c r="B982" s="615"/>
      <c r="C982" s="615"/>
      <c r="D982" s="705"/>
      <c r="E982" s="705"/>
      <c r="F982" s="706"/>
      <c r="G982" s="615"/>
      <c r="H982" s="615"/>
      <c r="I982" s="615"/>
      <c r="J982" s="615"/>
      <c r="K982" s="615"/>
      <c r="L982" s="615"/>
      <c r="M982" s="615"/>
      <c r="N982" s="615"/>
      <c r="O982" s="615"/>
      <c r="P982" s="615"/>
      <c r="Q982" s="615"/>
      <c r="R982" s="615"/>
      <c r="S982" s="615"/>
      <c r="T982" s="615"/>
      <c r="U982" s="615"/>
      <c r="V982" s="615"/>
      <c r="W982" s="615"/>
      <c r="X982" s="615"/>
      <c r="Y982" s="615"/>
    </row>
    <row r="983" spans="1:25" ht="15">
      <c r="A983" s="615"/>
      <c r="B983" s="615"/>
      <c r="C983" s="615"/>
      <c r="D983" s="705"/>
      <c r="E983" s="705"/>
      <c r="F983" s="706"/>
      <c r="G983" s="615"/>
      <c r="H983" s="615"/>
      <c r="I983" s="615"/>
      <c r="J983" s="615"/>
      <c r="K983" s="615"/>
      <c r="L983" s="615"/>
      <c r="M983" s="615"/>
      <c r="N983" s="615"/>
      <c r="O983" s="615"/>
      <c r="P983" s="615"/>
      <c r="Q983" s="615"/>
      <c r="R983" s="615"/>
      <c r="S983" s="615"/>
      <c r="T983" s="615"/>
      <c r="U983" s="615"/>
      <c r="V983" s="615"/>
      <c r="W983" s="615"/>
      <c r="X983" s="615"/>
      <c r="Y983" s="615"/>
    </row>
    <row r="984" spans="1:25" ht="15">
      <c r="A984" s="615"/>
      <c r="B984" s="615"/>
      <c r="C984" s="615"/>
      <c r="D984" s="705"/>
      <c r="E984" s="705"/>
      <c r="F984" s="706"/>
      <c r="G984" s="615"/>
      <c r="H984" s="615"/>
      <c r="I984" s="615"/>
      <c r="J984" s="615"/>
      <c r="K984" s="615"/>
      <c r="L984" s="615"/>
      <c r="M984" s="615"/>
      <c r="N984" s="615"/>
      <c r="O984" s="615"/>
      <c r="P984" s="615"/>
      <c r="Q984" s="615"/>
      <c r="R984" s="615"/>
      <c r="S984" s="615"/>
      <c r="T984" s="615"/>
      <c r="U984" s="615"/>
      <c r="V984" s="615"/>
      <c r="W984" s="615"/>
      <c r="X984" s="615"/>
      <c r="Y984" s="615"/>
    </row>
    <row r="985" spans="1:25" ht="15">
      <c r="A985" s="615"/>
      <c r="B985" s="615"/>
      <c r="C985" s="615"/>
      <c r="D985" s="705"/>
      <c r="E985" s="705"/>
      <c r="F985" s="706"/>
      <c r="G985" s="615"/>
      <c r="H985" s="615"/>
      <c r="I985" s="615"/>
      <c r="J985" s="615"/>
      <c r="K985" s="615"/>
      <c r="L985" s="615"/>
      <c r="M985" s="615"/>
      <c r="N985" s="615"/>
      <c r="O985" s="615"/>
      <c r="P985" s="615"/>
      <c r="Q985" s="615"/>
      <c r="R985" s="615"/>
      <c r="S985" s="615"/>
      <c r="T985" s="615"/>
      <c r="U985" s="615"/>
      <c r="V985" s="615"/>
      <c r="W985" s="615"/>
      <c r="X985" s="615"/>
      <c r="Y985" s="615"/>
    </row>
    <row r="986" spans="1:25" ht="15">
      <c r="A986" s="615"/>
      <c r="B986" s="615"/>
      <c r="C986" s="615"/>
      <c r="D986" s="705"/>
      <c r="E986" s="705"/>
      <c r="F986" s="706"/>
      <c r="G986" s="615"/>
      <c r="H986" s="615"/>
      <c r="I986" s="615"/>
      <c r="J986" s="615"/>
      <c r="K986" s="615"/>
      <c r="L986" s="615"/>
      <c r="M986" s="615"/>
      <c r="N986" s="615"/>
      <c r="O986" s="615"/>
      <c r="P986" s="615"/>
      <c r="Q986" s="615"/>
      <c r="R986" s="615"/>
      <c r="S986" s="615"/>
      <c r="T986" s="615"/>
      <c r="U986" s="615"/>
      <c r="V986" s="615"/>
      <c r="W986" s="615"/>
      <c r="X986" s="615"/>
      <c r="Y986" s="615"/>
    </row>
    <row r="987" spans="1:25" ht="15">
      <c r="A987" s="615"/>
      <c r="B987" s="615"/>
      <c r="C987" s="615"/>
      <c r="D987" s="705"/>
      <c r="E987" s="705"/>
      <c r="F987" s="706"/>
      <c r="G987" s="615"/>
      <c r="H987" s="615"/>
      <c r="I987" s="615"/>
      <c r="J987" s="615"/>
      <c r="K987" s="615"/>
      <c r="L987" s="615"/>
      <c r="M987" s="615"/>
      <c r="N987" s="615"/>
      <c r="O987" s="615"/>
      <c r="P987" s="615"/>
      <c r="Q987" s="615"/>
      <c r="R987" s="615"/>
      <c r="S987" s="615"/>
      <c r="T987" s="615"/>
      <c r="U987" s="615"/>
      <c r="V987" s="615"/>
      <c r="W987" s="615"/>
      <c r="X987" s="615"/>
      <c r="Y987" s="615"/>
    </row>
    <row r="988" spans="1:25" ht="15">
      <c r="A988" s="615"/>
      <c r="B988" s="615"/>
      <c r="C988" s="615"/>
      <c r="D988" s="705"/>
      <c r="E988" s="705"/>
      <c r="F988" s="706"/>
      <c r="G988" s="615"/>
      <c r="H988" s="615"/>
      <c r="I988" s="615"/>
      <c r="J988" s="615"/>
      <c r="K988" s="615"/>
      <c r="L988" s="615"/>
      <c r="M988" s="615"/>
      <c r="N988" s="615"/>
      <c r="O988" s="615"/>
      <c r="P988" s="615"/>
      <c r="Q988" s="615"/>
      <c r="R988" s="615"/>
      <c r="S988" s="615"/>
      <c r="T988" s="615"/>
      <c r="U988" s="615"/>
      <c r="V988" s="615"/>
      <c r="W988" s="615"/>
      <c r="X988" s="615"/>
      <c r="Y988" s="615"/>
    </row>
    <row r="989" spans="1:25" ht="15">
      <c r="A989" s="615"/>
      <c r="B989" s="615"/>
      <c r="C989" s="615"/>
      <c r="D989" s="705"/>
      <c r="E989" s="705"/>
      <c r="F989" s="706"/>
      <c r="G989" s="615"/>
      <c r="H989" s="615"/>
      <c r="I989" s="615"/>
      <c r="J989" s="615"/>
      <c r="K989" s="615"/>
      <c r="L989" s="615"/>
      <c r="M989" s="615"/>
      <c r="N989" s="615"/>
      <c r="O989" s="615"/>
      <c r="P989" s="615"/>
      <c r="Q989" s="615"/>
      <c r="R989" s="615"/>
      <c r="S989" s="615"/>
      <c r="T989" s="615"/>
      <c r="U989" s="615"/>
      <c r="V989" s="615"/>
      <c r="W989" s="615"/>
      <c r="X989" s="615"/>
      <c r="Y989" s="615"/>
    </row>
    <row r="990" spans="1:25" ht="15">
      <c r="A990" s="615"/>
      <c r="B990" s="615"/>
      <c r="C990" s="615"/>
      <c r="D990" s="705"/>
      <c r="E990" s="705"/>
      <c r="F990" s="706"/>
      <c r="G990" s="615"/>
      <c r="H990" s="615"/>
      <c r="I990" s="615"/>
      <c r="J990" s="615"/>
      <c r="K990" s="615"/>
      <c r="L990" s="615"/>
      <c r="M990" s="615"/>
      <c r="N990" s="615"/>
      <c r="O990" s="615"/>
      <c r="P990" s="615"/>
      <c r="Q990" s="615"/>
      <c r="R990" s="615"/>
      <c r="S990" s="615"/>
      <c r="T990" s="615"/>
      <c r="U990" s="615"/>
      <c r="V990" s="615"/>
      <c r="W990" s="615"/>
      <c r="X990" s="615"/>
      <c r="Y990" s="615"/>
    </row>
    <row r="991" spans="1:25" ht="15">
      <c r="A991" s="615"/>
      <c r="B991" s="615"/>
      <c r="C991" s="615"/>
      <c r="D991" s="705"/>
      <c r="E991" s="705"/>
      <c r="F991" s="706"/>
      <c r="G991" s="615"/>
      <c r="H991" s="615"/>
      <c r="I991" s="615"/>
      <c r="J991" s="615"/>
      <c r="K991" s="615"/>
      <c r="L991" s="615"/>
      <c r="M991" s="615"/>
      <c r="N991" s="615"/>
      <c r="O991" s="615"/>
      <c r="P991" s="615"/>
      <c r="Q991" s="615"/>
      <c r="R991" s="615"/>
      <c r="S991" s="615"/>
      <c r="T991" s="615"/>
      <c r="U991" s="615"/>
      <c r="V991" s="615"/>
      <c r="W991" s="615"/>
      <c r="X991" s="615"/>
      <c r="Y991" s="615"/>
    </row>
    <row r="992" spans="1:25" ht="15">
      <c r="A992" s="615"/>
      <c r="B992" s="615"/>
      <c r="C992" s="615"/>
      <c r="D992" s="705"/>
      <c r="E992" s="705"/>
      <c r="F992" s="706"/>
      <c r="G992" s="615"/>
      <c r="H992" s="615"/>
      <c r="I992" s="615"/>
      <c r="J992" s="615"/>
      <c r="K992" s="615"/>
      <c r="L992" s="615"/>
      <c r="M992" s="615"/>
      <c r="N992" s="615"/>
      <c r="O992" s="615"/>
      <c r="P992" s="615"/>
      <c r="Q992" s="615"/>
      <c r="R992" s="615"/>
      <c r="S992" s="615"/>
      <c r="T992" s="615"/>
      <c r="U992" s="615"/>
      <c r="V992" s="615"/>
      <c r="W992" s="615"/>
      <c r="X992" s="615"/>
      <c r="Y992" s="615"/>
    </row>
    <row r="993" spans="1:25" ht="15">
      <c r="A993" s="615"/>
      <c r="B993" s="615"/>
      <c r="C993" s="615"/>
      <c r="D993" s="705"/>
      <c r="E993" s="705"/>
      <c r="F993" s="706"/>
      <c r="G993" s="615"/>
      <c r="H993" s="615"/>
      <c r="I993" s="615"/>
      <c r="J993" s="615"/>
      <c r="K993" s="615"/>
      <c r="L993" s="615"/>
      <c r="M993" s="615"/>
      <c r="N993" s="615"/>
      <c r="O993" s="615"/>
      <c r="P993" s="615"/>
      <c r="Q993" s="615"/>
      <c r="R993" s="615"/>
      <c r="S993" s="615"/>
      <c r="T993" s="615"/>
      <c r="U993" s="615"/>
      <c r="V993" s="615"/>
      <c r="W993" s="615"/>
      <c r="X993" s="615"/>
      <c r="Y993" s="615"/>
    </row>
    <row r="994" spans="1:25" ht="15">
      <c r="A994" s="615"/>
      <c r="B994" s="615"/>
      <c r="C994" s="615"/>
      <c r="D994" s="705"/>
      <c r="E994" s="705"/>
      <c r="F994" s="706"/>
      <c r="G994" s="615"/>
      <c r="H994" s="615"/>
      <c r="I994" s="615"/>
      <c r="J994" s="615"/>
      <c r="K994" s="615"/>
      <c r="L994" s="615"/>
      <c r="M994" s="615"/>
      <c r="N994" s="615"/>
      <c r="O994" s="615"/>
      <c r="P994" s="615"/>
      <c r="Q994" s="615"/>
      <c r="R994" s="615"/>
      <c r="S994" s="615"/>
      <c r="T994" s="615"/>
      <c r="U994" s="615"/>
      <c r="V994" s="615"/>
      <c r="W994" s="615"/>
      <c r="X994" s="615"/>
      <c r="Y994" s="615"/>
    </row>
    <row r="995" spans="1:25" ht="15">
      <c r="A995" s="615"/>
      <c r="B995" s="615"/>
      <c r="C995" s="615"/>
      <c r="D995" s="705"/>
      <c r="E995" s="705"/>
      <c r="F995" s="706"/>
      <c r="G995" s="615"/>
      <c r="H995" s="615"/>
      <c r="I995" s="615"/>
      <c r="J995" s="615"/>
      <c r="K995" s="615"/>
      <c r="L995" s="615"/>
      <c r="M995" s="615"/>
      <c r="N995" s="615"/>
      <c r="O995" s="615"/>
      <c r="P995" s="615"/>
      <c r="Q995" s="615"/>
      <c r="R995" s="615"/>
      <c r="S995" s="615"/>
      <c r="T995" s="615"/>
      <c r="U995" s="615"/>
      <c r="V995" s="615"/>
      <c r="W995" s="615"/>
      <c r="X995" s="615"/>
      <c r="Y995" s="615"/>
    </row>
    <row r="996" spans="1:25" ht="15">
      <c r="A996" s="615"/>
      <c r="B996" s="615"/>
      <c r="C996" s="615"/>
      <c r="D996" s="705"/>
      <c r="E996" s="705"/>
      <c r="F996" s="706"/>
      <c r="G996" s="615"/>
      <c r="H996" s="615"/>
      <c r="I996" s="615"/>
      <c r="J996" s="615"/>
      <c r="K996" s="615"/>
      <c r="L996" s="615"/>
      <c r="M996" s="615"/>
      <c r="N996" s="615"/>
      <c r="O996" s="615"/>
      <c r="P996" s="615"/>
      <c r="Q996" s="615"/>
      <c r="R996" s="615"/>
      <c r="S996" s="615"/>
      <c r="T996" s="615"/>
      <c r="U996" s="615"/>
      <c r="V996" s="615"/>
      <c r="W996" s="615"/>
      <c r="X996" s="615"/>
      <c r="Y996" s="615"/>
    </row>
    <row r="997" spans="1:25" ht="15">
      <c r="A997" s="615"/>
      <c r="B997" s="615"/>
      <c r="C997" s="615"/>
      <c r="D997" s="705"/>
      <c r="E997" s="705"/>
      <c r="F997" s="706"/>
      <c r="G997" s="615"/>
      <c r="H997" s="615"/>
      <c r="I997" s="615"/>
      <c r="J997" s="615"/>
      <c r="K997" s="615"/>
      <c r="L997" s="615"/>
      <c r="M997" s="615"/>
      <c r="N997" s="615"/>
      <c r="O997" s="615"/>
      <c r="P997" s="615"/>
      <c r="Q997" s="615"/>
      <c r="R997" s="615"/>
      <c r="S997" s="615"/>
      <c r="T997" s="615"/>
      <c r="U997" s="615"/>
      <c r="V997" s="615"/>
      <c r="W997" s="615"/>
      <c r="X997" s="615"/>
      <c r="Y997" s="615"/>
    </row>
    <row r="998" spans="1:25" ht="15">
      <c r="A998" s="615"/>
      <c r="B998" s="615"/>
      <c r="C998" s="615"/>
      <c r="D998" s="705"/>
      <c r="E998" s="705"/>
      <c r="F998" s="706"/>
      <c r="G998" s="615"/>
      <c r="H998" s="615"/>
      <c r="I998" s="615"/>
      <c r="J998" s="615"/>
      <c r="K998" s="615"/>
      <c r="L998" s="615"/>
      <c r="M998" s="615"/>
      <c r="N998" s="615"/>
      <c r="O998" s="615"/>
      <c r="P998" s="615"/>
      <c r="Q998" s="615"/>
      <c r="R998" s="615"/>
      <c r="S998" s="615"/>
      <c r="T998" s="615"/>
      <c r="U998" s="615"/>
      <c r="V998" s="615"/>
      <c r="W998" s="615"/>
      <c r="X998" s="615"/>
      <c r="Y998" s="615"/>
    </row>
    <row r="999" spans="1:25" ht="15">
      <c r="A999" s="615"/>
      <c r="B999" s="615"/>
      <c r="C999" s="615"/>
      <c r="D999" s="705"/>
      <c r="E999" s="705"/>
      <c r="F999" s="706"/>
      <c r="G999" s="615"/>
      <c r="H999" s="615"/>
      <c r="I999" s="615"/>
      <c r="J999" s="615"/>
      <c r="K999" s="615"/>
      <c r="L999" s="615"/>
      <c r="M999" s="615"/>
      <c r="N999" s="615"/>
      <c r="O999" s="615"/>
      <c r="P999" s="615"/>
      <c r="Q999" s="615"/>
      <c r="R999" s="615"/>
      <c r="S999" s="615"/>
      <c r="T999" s="615"/>
      <c r="U999" s="615"/>
      <c r="V999" s="615"/>
      <c r="W999" s="615"/>
      <c r="X999" s="615"/>
      <c r="Y999" s="615"/>
    </row>
    <row r="1000" spans="1:25" ht="15">
      <c r="A1000" s="615"/>
      <c r="B1000" s="615"/>
      <c r="C1000" s="615"/>
      <c r="D1000" s="705"/>
      <c r="E1000" s="705"/>
      <c r="F1000" s="706"/>
      <c r="G1000" s="615"/>
      <c r="H1000" s="615"/>
      <c r="I1000" s="615"/>
      <c r="J1000" s="615"/>
      <c r="K1000" s="615"/>
      <c r="L1000" s="615"/>
      <c r="M1000" s="615"/>
      <c r="N1000" s="615"/>
      <c r="O1000" s="615"/>
      <c r="P1000" s="615"/>
      <c r="Q1000" s="615"/>
      <c r="R1000" s="615"/>
      <c r="S1000" s="615"/>
      <c r="T1000" s="615"/>
      <c r="U1000" s="615"/>
      <c r="V1000" s="615"/>
      <c r="W1000" s="615"/>
      <c r="X1000" s="615"/>
      <c r="Y1000" s="615"/>
    </row>
    <row r="1001" spans="1:25" ht="15">
      <c r="A1001" s="615"/>
      <c r="B1001" s="615"/>
      <c r="C1001" s="615"/>
      <c r="D1001" s="705"/>
      <c r="E1001" s="705"/>
      <c r="F1001" s="706"/>
      <c r="G1001" s="615"/>
      <c r="H1001" s="615"/>
      <c r="I1001" s="615"/>
      <c r="J1001" s="615"/>
      <c r="K1001" s="615"/>
      <c r="L1001" s="615"/>
      <c r="M1001" s="615"/>
      <c r="N1001" s="615"/>
      <c r="O1001" s="615"/>
      <c r="P1001" s="615"/>
      <c r="Q1001" s="615"/>
      <c r="R1001" s="615"/>
      <c r="S1001" s="615"/>
      <c r="T1001" s="615"/>
      <c r="U1001" s="615"/>
      <c r="V1001" s="615"/>
      <c r="W1001" s="615"/>
      <c r="X1001" s="615"/>
      <c r="Y1001" s="615"/>
    </row>
    <row r="1002" spans="1:25" ht="15">
      <c r="A1002" s="615"/>
      <c r="B1002" s="615"/>
      <c r="C1002" s="615"/>
      <c r="D1002" s="705"/>
      <c r="E1002" s="705"/>
      <c r="F1002" s="706"/>
      <c r="G1002" s="615"/>
      <c r="H1002" s="615"/>
      <c r="I1002" s="615"/>
      <c r="J1002" s="615"/>
      <c r="K1002" s="615"/>
      <c r="L1002" s="615"/>
      <c r="M1002" s="615"/>
      <c r="N1002" s="615"/>
      <c r="O1002" s="615"/>
      <c r="P1002" s="615"/>
      <c r="Q1002" s="615"/>
      <c r="R1002" s="615"/>
      <c r="S1002" s="615"/>
      <c r="T1002" s="615"/>
      <c r="U1002" s="615"/>
      <c r="V1002" s="615"/>
      <c r="W1002" s="615"/>
      <c r="X1002" s="615"/>
      <c r="Y1002" s="615"/>
    </row>
    <row r="1003" spans="1:25" ht="15">
      <c r="A1003" s="615"/>
      <c r="B1003" s="615"/>
      <c r="C1003" s="615"/>
      <c r="D1003" s="705"/>
      <c r="E1003" s="705"/>
      <c r="F1003" s="706"/>
      <c r="G1003" s="615"/>
      <c r="H1003" s="615"/>
      <c r="I1003" s="615"/>
      <c r="J1003" s="615"/>
      <c r="K1003" s="615"/>
      <c r="L1003" s="615"/>
      <c r="M1003" s="615"/>
      <c r="N1003" s="615"/>
      <c r="O1003" s="615"/>
      <c r="P1003" s="615"/>
      <c r="Q1003" s="615"/>
      <c r="R1003" s="615"/>
      <c r="S1003" s="615"/>
      <c r="T1003" s="615"/>
      <c r="U1003" s="615"/>
      <c r="V1003" s="615"/>
      <c r="W1003" s="615"/>
      <c r="X1003" s="615"/>
      <c r="Y1003" s="615"/>
    </row>
    <row r="1004" spans="1:25" ht="15">
      <c r="A1004" s="615"/>
      <c r="B1004" s="615"/>
      <c r="C1004" s="615"/>
      <c r="D1004" s="705"/>
      <c r="E1004" s="705"/>
      <c r="F1004" s="706"/>
      <c r="G1004" s="615"/>
      <c r="H1004" s="615"/>
      <c r="I1004" s="615"/>
      <c r="J1004" s="615"/>
      <c r="K1004" s="615"/>
      <c r="L1004" s="615"/>
      <c r="M1004" s="615"/>
      <c r="N1004" s="615"/>
      <c r="O1004" s="615"/>
      <c r="P1004" s="615"/>
      <c r="Q1004" s="615"/>
      <c r="R1004" s="615"/>
      <c r="S1004" s="615"/>
      <c r="T1004" s="615"/>
      <c r="U1004" s="615"/>
      <c r="V1004" s="615"/>
      <c r="W1004" s="615"/>
      <c r="X1004" s="615"/>
      <c r="Y1004" s="615"/>
    </row>
    <row r="1005" spans="1:25" ht="15">
      <c r="A1005" s="615"/>
      <c r="B1005" s="615"/>
      <c r="C1005" s="615"/>
      <c r="D1005" s="705"/>
      <c r="E1005" s="705"/>
      <c r="F1005" s="706"/>
      <c r="G1005" s="615"/>
      <c r="H1005" s="615"/>
      <c r="I1005" s="615"/>
      <c r="J1005" s="615"/>
      <c r="K1005" s="615"/>
      <c r="L1005" s="615"/>
      <c r="M1005" s="615"/>
      <c r="N1005" s="615"/>
      <c r="O1005" s="615"/>
      <c r="P1005" s="615"/>
      <c r="Q1005" s="615"/>
      <c r="R1005" s="615"/>
      <c r="S1005" s="615"/>
      <c r="T1005" s="615"/>
      <c r="U1005" s="615"/>
      <c r="V1005" s="615"/>
      <c r="W1005" s="615"/>
      <c r="X1005" s="615"/>
      <c r="Y1005" s="615"/>
    </row>
    <row r="1006" spans="1:25" ht="15">
      <c r="A1006" s="615"/>
      <c r="B1006" s="615"/>
      <c r="C1006" s="615"/>
      <c r="D1006" s="705"/>
      <c r="E1006" s="705"/>
      <c r="F1006" s="706"/>
      <c r="G1006" s="615"/>
      <c r="H1006" s="615"/>
      <c r="I1006" s="615"/>
      <c r="J1006" s="615"/>
      <c r="K1006" s="615"/>
      <c r="L1006" s="615"/>
      <c r="M1006" s="615"/>
      <c r="N1006" s="615"/>
      <c r="O1006" s="615"/>
      <c r="P1006" s="615"/>
      <c r="Q1006" s="615"/>
      <c r="R1006" s="615"/>
      <c r="S1006" s="615"/>
      <c r="T1006" s="615"/>
      <c r="U1006" s="615"/>
      <c r="V1006" s="615"/>
      <c r="W1006" s="615"/>
      <c r="X1006" s="615"/>
      <c r="Y1006" s="615"/>
    </row>
    <row r="1007" spans="1:25" ht="15">
      <c r="A1007" s="615"/>
      <c r="B1007" s="615"/>
      <c r="C1007" s="615"/>
      <c r="D1007" s="705"/>
      <c r="E1007" s="705"/>
      <c r="F1007" s="706"/>
      <c r="G1007" s="615"/>
      <c r="H1007" s="615"/>
      <c r="I1007" s="615"/>
      <c r="J1007" s="615"/>
      <c r="K1007" s="615"/>
      <c r="L1007" s="615"/>
      <c r="M1007" s="615"/>
      <c r="N1007" s="615"/>
      <c r="O1007" s="615"/>
      <c r="P1007" s="615"/>
      <c r="Q1007" s="615"/>
      <c r="R1007" s="615"/>
      <c r="S1007" s="615"/>
      <c r="T1007" s="615"/>
      <c r="U1007" s="615"/>
      <c r="V1007" s="615"/>
      <c r="W1007" s="615"/>
      <c r="X1007" s="615"/>
      <c r="Y1007" s="615"/>
    </row>
    <row r="1008" spans="1:25" ht="15">
      <c r="A1008" s="615"/>
      <c r="B1008" s="615"/>
      <c r="C1008" s="615"/>
      <c r="D1008" s="705"/>
      <c r="E1008" s="705"/>
      <c r="F1008" s="706"/>
      <c r="G1008" s="615"/>
      <c r="H1008" s="615"/>
      <c r="I1008" s="615"/>
      <c r="J1008" s="615"/>
      <c r="K1008" s="615"/>
      <c r="L1008" s="615"/>
      <c r="M1008" s="615"/>
      <c r="N1008" s="615"/>
      <c r="O1008" s="615"/>
      <c r="P1008" s="615"/>
      <c r="Q1008" s="615"/>
      <c r="R1008" s="615"/>
      <c r="S1008" s="615"/>
      <c r="T1008" s="615"/>
      <c r="U1008" s="615"/>
      <c r="V1008" s="615"/>
      <c r="W1008" s="615"/>
      <c r="X1008" s="615"/>
      <c r="Y1008" s="615"/>
    </row>
    <row r="1009" spans="1:25" ht="15">
      <c r="A1009" s="615"/>
      <c r="B1009" s="615"/>
      <c r="C1009" s="615"/>
      <c r="D1009" s="705"/>
      <c r="E1009" s="705"/>
      <c r="F1009" s="706"/>
      <c r="G1009" s="615"/>
      <c r="H1009" s="615"/>
      <c r="I1009" s="615"/>
      <c r="J1009" s="615"/>
      <c r="K1009" s="615"/>
      <c r="L1009" s="615"/>
      <c r="M1009" s="615"/>
      <c r="N1009" s="615"/>
      <c r="O1009" s="615"/>
      <c r="P1009" s="615"/>
      <c r="Q1009" s="615"/>
      <c r="R1009" s="615"/>
      <c r="S1009" s="615"/>
      <c r="T1009" s="615"/>
      <c r="U1009" s="615"/>
      <c r="V1009" s="615"/>
      <c r="W1009" s="615"/>
      <c r="X1009" s="615"/>
      <c r="Y1009" s="615"/>
    </row>
    <row r="1010" spans="1:25" ht="15">
      <c r="A1010" s="615"/>
      <c r="B1010" s="615"/>
      <c r="C1010" s="615"/>
      <c r="D1010" s="705"/>
      <c r="E1010" s="705"/>
      <c r="F1010" s="706"/>
      <c r="G1010" s="615"/>
      <c r="H1010" s="615"/>
      <c r="I1010" s="615"/>
      <c r="J1010" s="615"/>
      <c r="K1010" s="615"/>
      <c r="L1010" s="615"/>
      <c r="M1010" s="615"/>
      <c r="N1010" s="615"/>
      <c r="O1010" s="615"/>
      <c r="P1010" s="615"/>
      <c r="Q1010" s="615"/>
      <c r="R1010" s="615"/>
      <c r="S1010" s="615"/>
      <c r="T1010" s="615"/>
      <c r="U1010" s="615"/>
      <c r="V1010" s="615"/>
      <c r="W1010" s="615"/>
      <c r="X1010" s="615"/>
      <c r="Y1010" s="615"/>
    </row>
    <row r="1011" spans="1:25" ht="15">
      <c r="A1011" s="615"/>
      <c r="B1011" s="615"/>
      <c r="C1011" s="615"/>
      <c r="D1011" s="705"/>
      <c r="E1011" s="705"/>
      <c r="F1011" s="706"/>
      <c r="G1011" s="615"/>
      <c r="H1011" s="615"/>
      <c r="I1011" s="615"/>
      <c r="J1011" s="615"/>
      <c r="K1011" s="615"/>
      <c r="L1011" s="615"/>
      <c r="M1011" s="615"/>
      <c r="N1011" s="615"/>
      <c r="O1011" s="615"/>
      <c r="P1011" s="615"/>
      <c r="Q1011" s="615"/>
      <c r="R1011" s="615"/>
      <c r="S1011" s="615"/>
      <c r="T1011" s="615"/>
      <c r="U1011" s="615"/>
      <c r="V1011" s="615"/>
      <c r="W1011" s="615"/>
      <c r="X1011" s="615"/>
      <c r="Y1011" s="615"/>
    </row>
  </sheetData>
  <mergeCells count="11">
    <mergeCell ref="H17:N17"/>
    <mergeCell ref="H18:N18"/>
    <mergeCell ref="A37:G37"/>
    <mergeCell ref="B1:F1"/>
    <mergeCell ref="A2:G2"/>
    <mergeCell ref="H4:H6"/>
    <mergeCell ref="A10:G10"/>
    <mergeCell ref="H12:N12"/>
    <mergeCell ref="H13:N13"/>
    <mergeCell ref="A14:G14"/>
    <mergeCell ref="H7:H9"/>
  </mergeCells>
  <hyperlinks>
    <hyperlink ref="A4" r:id="rId1"/>
    <hyperlink ref="A5" r:id="rId2"/>
    <hyperlink ref="A6" r:id="rId3"/>
    <hyperlink ref="A7" r:id="rId4"/>
    <hyperlink ref="A8" r:id="rId5"/>
    <hyperlink ref="A9" r:id="rId6"/>
    <hyperlink ref="A11" r:id="rId7"/>
    <hyperlink ref="A12" r:id="rId8"/>
    <hyperlink ref="A13" r:id="rId9"/>
    <hyperlink ref="A16" r:id="rId10"/>
    <hyperlink ref="A17" r:id="rId11"/>
    <hyperlink ref="A18" r:id="rId12"/>
    <hyperlink ref="A19" r:id="rId13"/>
    <hyperlink ref="A20" r:id="rId14"/>
    <hyperlink ref="A21" r:id="rId15"/>
    <hyperlink ref="A22" r:id="rId16"/>
    <hyperlink ref="A23" r:id="rId17"/>
    <hyperlink ref="A24" r:id="rId18"/>
    <hyperlink ref="A25" r:id="rId19"/>
    <hyperlink ref="A26" r:id="rId20"/>
    <hyperlink ref="A27" r:id="rId21"/>
    <hyperlink ref="A28" r:id="rId22"/>
    <hyperlink ref="A30" r:id="rId23"/>
    <hyperlink ref="A31" r:id="rId24"/>
    <hyperlink ref="A32" r:id="rId25"/>
    <hyperlink ref="A33" r:id="rId26"/>
    <hyperlink ref="A34" r:id="rId27"/>
    <hyperlink ref="A36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</hyperlinks>
  <pageMargins left="0.19608592615243486" right="0.20640623805519459" top="0.19608592615243486" bottom="0.19608592615243486" header="0" footer="0"/>
  <pageSetup paperSize="9" fitToHeight="0" orientation="landscape"/>
  <drawing r:id="rId49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6923C"/>
    <pageSetUpPr fitToPage="1"/>
  </sheetPr>
  <dimension ref="A1:AC1018"/>
  <sheetViews>
    <sheetView workbookViewId="0">
      <selection activeCell="L4" sqref="L4"/>
    </sheetView>
  </sheetViews>
  <sheetFormatPr defaultColWidth="14.42578125" defaultRowHeight="15.75" customHeight="1"/>
  <cols>
    <col min="1" max="1" width="14.7109375" customWidth="1"/>
    <col min="2" max="2" width="12.7109375" customWidth="1"/>
    <col min="3" max="3" width="27.28515625" customWidth="1"/>
    <col min="4" max="4" width="32.140625" customWidth="1"/>
    <col min="5" max="5" width="11.140625" customWidth="1"/>
    <col min="6" max="6" width="8.140625" customWidth="1"/>
    <col min="7" max="7" width="8" customWidth="1"/>
    <col min="8" max="8" width="12.85546875" customWidth="1"/>
    <col min="9" max="9" width="21.5703125" customWidth="1"/>
    <col min="10" max="10" width="16.5703125" customWidth="1"/>
    <col min="11" max="11" width="9.140625" customWidth="1"/>
    <col min="12" max="12" width="37.7109375" customWidth="1"/>
    <col min="13" max="13" width="20.85546875" customWidth="1"/>
    <col min="14" max="29" width="9.140625" customWidth="1"/>
  </cols>
  <sheetData>
    <row r="1" spans="1:29" ht="45.75" customHeight="1">
      <c r="A1" s="707"/>
      <c r="B1" s="1376" t="s">
        <v>926</v>
      </c>
      <c r="C1" s="1239"/>
      <c r="D1" s="1239"/>
      <c r="E1" s="1239"/>
      <c r="F1" s="1239"/>
      <c r="G1" s="708"/>
      <c r="H1" s="1380"/>
      <c r="I1" s="1239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</row>
    <row r="2" spans="1:29" ht="15" customHeight="1">
      <c r="A2" s="1245" t="s">
        <v>1</v>
      </c>
      <c r="B2" s="1245" t="s">
        <v>315</v>
      </c>
      <c r="C2" s="1245" t="s">
        <v>5</v>
      </c>
      <c r="D2" s="1245" t="s">
        <v>3</v>
      </c>
      <c r="E2" s="1245" t="s">
        <v>927</v>
      </c>
      <c r="F2" s="1377" t="s">
        <v>928</v>
      </c>
      <c r="G2" s="1272"/>
      <c r="H2" s="1249"/>
      <c r="I2" s="1245" t="s">
        <v>929</v>
      </c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</row>
    <row r="3" spans="1:29" ht="15.75" customHeight="1">
      <c r="A3" s="1246"/>
      <c r="B3" s="1246"/>
      <c r="C3" s="1246"/>
      <c r="D3" s="1246"/>
      <c r="E3" s="1246"/>
      <c r="F3" s="709" t="s">
        <v>930</v>
      </c>
      <c r="G3" s="709" t="s">
        <v>931</v>
      </c>
      <c r="H3" s="709" t="s">
        <v>932</v>
      </c>
      <c r="I3" s="1246"/>
      <c r="J3" s="707"/>
      <c r="K3" s="707"/>
      <c r="L3" s="707"/>
      <c r="M3" s="707"/>
      <c r="N3" s="707"/>
      <c r="O3" s="707"/>
      <c r="P3" s="707"/>
      <c r="Q3" s="707"/>
      <c r="R3" s="707"/>
      <c r="S3" s="707"/>
      <c r="T3" s="707"/>
      <c r="U3" s="707"/>
      <c r="V3" s="707"/>
      <c r="W3" s="707"/>
      <c r="X3" s="707"/>
      <c r="Y3" s="707"/>
      <c r="Z3" s="707"/>
      <c r="AA3" s="707"/>
      <c r="AB3" s="707"/>
      <c r="AC3" s="707"/>
    </row>
    <row r="4" spans="1:29" ht="36.75" customHeight="1">
      <c r="A4" s="1273" t="s">
        <v>17</v>
      </c>
      <c r="B4" s="1359">
        <v>17199414</v>
      </c>
      <c r="C4" s="1359"/>
      <c r="D4" s="1359" t="s">
        <v>933</v>
      </c>
      <c r="E4" s="1359" t="s">
        <v>934</v>
      </c>
      <c r="F4" s="710">
        <v>177</v>
      </c>
      <c r="G4" s="710">
        <v>133</v>
      </c>
      <c r="H4" s="710">
        <v>134</v>
      </c>
      <c r="I4" s="1364">
        <v>91250</v>
      </c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</row>
    <row r="5" spans="1:29" ht="36.75" customHeight="1">
      <c r="A5" s="1220"/>
      <c r="B5" s="1220"/>
      <c r="C5" s="1220"/>
      <c r="D5" s="1218"/>
      <c r="E5" s="1218"/>
      <c r="F5" s="712">
        <v>164</v>
      </c>
      <c r="G5" s="712">
        <v>97</v>
      </c>
      <c r="H5" s="712">
        <v>127</v>
      </c>
      <c r="I5" s="1220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</row>
    <row r="6" spans="1:29" ht="17.25">
      <c r="A6" s="1218"/>
      <c r="B6" s="1218"/>
      <c r="C6" s="1218"/>
      <c r="D6" s="712" t="s">
        <v>935</v>
      </c>
      <c r="E6" s="712" t="s">
        <v>936</v>
      </c>
      <c r="F6" s="712">
        <v>132</v>
      </c>
      <c r="G6" s="712">
        <v>114</v>
      </c>
      <c r="H6" s="712">
        <v>42</v>
      </c>
      <c r="I6" s="1218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711"/>
    </row>
    <row r="7" spans="1:29" ht="36" customHeight="1">
      <c r="A7" s="1370" t="s">
        <v>17</v>
      </c>
      <c r="B7" s="1295">
        <v>60212</v>
      </c>
      <c r="C7" s="1368"/>
      <c r="D7" s="1295" t="s">
        <v>937</v>
      </c>
      <c r="E7" s="1295" t="s">
        <v>938</v>
      </c>
      <c r="F7" s="713">
        <v>191.1</v>
      </c>
      <c r="G7" s="713">
        <v>108</v>
      </c>
      <c r="H7" s="713">
        <v>132.19999999999999</v>
      </c>
      <c r="I7" s="1364">
        <v>112500</v>
      </c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711"/>
    </row>
    <row r="8" spans="1:29" ht="31.5" customHeight="1">
      <c r="A8" s="1220"/>
      <c r="B8" s="1220"/>
      <c r="C8" s="1220"/>
      <c r="D8" s="1218"/>
      <c r="E8" s="1218"/>
      <c r="F8" s="713">
        <v>180.9</v>
      </c>
      <c r="G8" s="713">
        <v>97.8</v>
      </c>
      <c r="H8" s="713">
        <v>118.7</v>
      </c>
      <c r="I8" s="1220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1"/>
      <c r="AC8" s="711"/>
    </row>
    <row r="9" spans="1:29" ht="15.75" customHeight="1">
      <c r="A9" s="1218"/>
      <c r="B9" s="1218"/>
      <c r="C9" s="1218"/>
      <c r="D9" s="713" t="s">
        <v>935</v>
      </c>
      <c r="E9" s="713" t="s">
        <v>939</v>
      </c>
      <c r="F9" s="713">
        <v>127</v>
      </c>
      <c r="G9" s="713">
        <v>101</v>
      </c>
      <c r="H9" s="713">
        <v>40</v>
      </c>
      <c r="I9" s="1218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711"/>
    </row>
    <row r="10" spans="1:29" ht="36" customHeight="1">
      <c r="A10" s="1381" t="s">
        <v>17</v>
      </c>
      <c r="B10" s="1295">
        <v>60350</v>
      </c>
      <c r="C10" s="1368"/>
      <c r="D10" s="1296" t="s">
        <v>940</v>
      </c>
      <c r="E10" s="1295" t="s">
        <v>941</v>
      </c>
      <c r="F10" s="714">
        <v>146</v>
      </c>
      <c r="G10" s="714">
        <v>94</v>
      </c>
      <c r="H10" s="714">
        <v>128</v>
      </c>
      <c r="I10" s="1378">
        <v>76140</v>
      </c>
      <c r="J10" s="711"/>
      <c r="K10" s="711"/>
      <c r="L10" s="711"/>
      <c r="M10" s="711"/>
      <c r="N10" s="711"/>
      <c r="O10" s="711"/>
      <c r="P10" s="711"/>
      <c r="Q10" s="711"/>
      <c r="R10" s="711"/>
      <c r="S10" s="711"/>
      <c r="T10" s="711"/>
      <c r="U10" s="711"/>
      <c r="V10" s="711"/>
      <c r="W10" s="711"/>
      <c r="X10" s="711"/>
      <c r="Y10" s="711"/>
      <c r="Z10" s="711"/>
      <c r="AA10" s="711"/>
      <c r="AB10" s="711"/>
      <c r="AC10" s="711"/>
    </row>
    <row r="11" spans="1:29" ht="36" customHeight="1">
      <c r="A11" s="1220"/>
      <c r="B11" s="1220"/>
      <c r="C11" s="1220"/>
      <c r="D11" s="1218"/>
      <c r="E11" s="1218"/>
      <c r="F11" s="714">
        <v>134</v>
      </c>
      <c r="G11" s="714">
        <v>85</v>
      </c>
      <c r="H11" s="714">
        <v>121</v>
      </c>
      <c r="I11" s="1220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711"/>
    </row>
    <row r="12" spans="1:29" ht="17.25" customHeight="1">
      <c r="A12" s="1218"/>
      <c r="B12" s="1218"/>
      <c r="C12" s="1218"/>
      <c r="D12" s="713" t="s">
        <v>935</v>
      </c>
      <c r="E12" s="713"/>
      <c r="F12" s="714">
        <v>139</v>
      </c>
      <c r="G12" s="714">
        <v>90</v>
      </c>
      <c r="H12" s="714">
        <v>38.5</v>
      </c>
      <c r="I12" s="1218"/>
      <c r="J12" s="711"/>
      <c r="K12" s="711"/>
      <c r="L12" s="711"/>
      <c r="M12" s="711"/>
      <c r="N12" s="711"/>
      <c r="O12" s="711"/>
      <c r="P12" s="711"/>
      <c r="Q12" s="711"/>
      <c r="R12" s="711"/>
      <c r="S12" s="711"/>
      <c r="T12" s="711"/>
      <c r="U12" s="711"/>
      <c r="V12" s="711"/>
      <c r="W12" s="711"/>
      <c r="X12" s="711"/>
      <c r="Y12" s="711"/>
      <c r="Z12" s="711"/>
      <c r="AA12" s="711"/>
      <c r="AB12" s="711"/>
      <c r="AC12" s="711"/>
    </row>
    <row r="13" spans="1:29" ht="36" customHeight="1">
      <c r="A13" s="1381" t="s">
        <v>17</v>
      </c>
      <c r="B13" s="1295">
        <v>60209</v>
      </c>
      <c r="C13" s="1368"/>
      <c r="D13" s="1295" t="s">
        <v>942</v>
      </c>
      <c r="E13" s="1295" t="s">
        <v>943</v>
      </c>
      <c r="F13" s="713">
        <v>143</v>
      </c>
      <c r="G13" s="713">
        <v>78.599999999999994</v>
      </c>
      <c r="H13" s="713">
        <v>174.5</v>
      </c>
      <c r="I13" s="1379">
        <v>67500</v>
      </c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711"/>
    </row>
    <row r="14" spans="1:29" ht="36" customHeight="1">
      <c r="A14" s="1220"/>
      <c r="B14" s="1220"/>
      <c r="C14" s="1220"/>
      <c r="D14" s="1218"/>
      <c r="E14" s="1218"/>
      <c r="F14" s="713">
        <v>136.30000000000001</v>
      </c>
      <c r="G14" s="713">
        <v>69.900000000000006</v>
      </c>
      <c r="H14" s="713">
        <v>172.1</v>
      </c>
      <c r="I14" s="1220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</row>
    <row r="15" spans="1:29" ht="36" customHeight="1">
      <c r="A15" s="1218"/>
      <c r="B15" s="1218"/>
      <c r="C15" s="1218"/>
      <c r="D15" s="713" t="s">
        <v>935</v>
      </c>
      <c r="E15" s="713" t="s">
        <v>944</v>
      </c>
      <c r="F15" s="713">
        <v>183</v>
      </c>
      <c r="G15" s="713">
        <v>72</v>
      </c>
      <c r="H15" s="713">
        <v>23</v>
      </c>
      <c r="I15" s="1218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711"/>
    </row>
    <row r="16" spans="1:29" ht="36" customHeight="1">
      <c r="A16" s="1370" t="s">
        <v>17</v>
      </c>
      <c r="B16" s="1295">
        <v>60300</v>
      </c>
      <c r="C16" s="1368"/>
      <c r="D16" s="1295" t="s">
        <v>945</v>
      </c>
      <c r="E16" s="1295" t="s">
        <v>943</v>
      </c>
      <c r="F16" s="713">
        <v>143</v>
      </c>
      <c r="G16" s="713">
        <v>78.599999999999994</v>
      </c>
      <c r="H16" s="713">
        <v>174.5</v>
      </c>
      <c r="I16" s="1364">
        <v>67500</v>
      </c>
      <c r="J16" s="711"/>
      <c r="K16" s="711"/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  <c r="AA16" s="711"/>
      <c r="AB16" s="711"/>
      <c r="AC16" s="711"/>
    </row>
    <row r="17" spans="1:29" ht="45" customHeight="1">
      <c r="A17" s="1220"/>
      <c r="B17" s="1220"/>
      <c r="C17" s="1220"/>
      <c r="D17" s="1218"/>
      <c r="E17" s="1218"/>
      <c r="F17" s="713">
        <v>136.30000000000001</v>
      </c>
      <c r="G17" s="713">
        <v>69.900000000000006</v>
      </c>
      <c r="H17" s="713">
        <v>172.1</v>
      </c>
      <c r="I17" s="1220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711"/>
    </row>
    <row r="18" spans="1:29" ht="30.75" customHeight="1">
      <c r="A18" s="1218"/>
      <c r="B18" s="1218"/>
      <c r="C18" s="1218"/>
      <c r="D18" s="713" t="s">
        <v>935</v>
      </c>
      <c r="E18" s="713" t="s">
        <v>946</v>
      </c>
      <c r="F18" s="713">
        <v>183</v>
      </c>
      <c r="G18" s="713">
        <v>72</v>
      </c>
      <c r="H18" s="713">
        <v>23</v>
      </c>
      <c r="I18" s="1218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711"/>
      <c r="W18" s="711"/>
      <c r="X18" s="711"/>
      <c r="Y18" s="711"/>
      <c r="Z18" s="711"/>
      <c r="AA18" s="711"/>
      <c r="AB18" s="711"/>
      <c r="AC18" s="711"/>
    </row>
    <row r="19" spans="1:29" ht="36" customHeight="1">
      <c r="A19" s="1370" t="s">
        <v>17</v>
      </c>
      <c r="B19" s="1295" t="s">
        <v>947</v>
      </c>
      <c r="C19" s="1368"/>
      <c r="D19" s="1296" t="s">
        <v>948</v>
      </c>
      <c r="E19" s="1295" t="s">
        <v>949</v>
      </c>
      <c r="F19" s="713">
        <v>130</v>
      </c>
      <c r="G19" s="713">
        <v>75.599999999999994</v>
      </c>
      <c r="H19" s="713">
        <v>206.2</v>
      </c>
      <c r="I19" s="1362">
        <f>Шкафы!H8</f>
        <v>74200</v>
      </c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711"/>
    </row>
    <row r="20" spans="1:29" ht="43.5" customHeight="1">
      <c r="A20" s="1220"/>
      <c r="B20" s="1220"/>
      <c r="C20" s="1220"/>
      <c r="D20" s="1218"/>
      <c r="E20" s="1218"/>
      <c r="F20" s="713"/>
      <c r="G20" s="713"/>
      <c r="H20" s="713"/>
      <c r="I20" s="1220"/>
      <c r="J20" s="711"/>
      <c r="K20" s="711"/>
      <c r="L20" s="711"/>
      <c r="M20" s="711"/>
      <c r="N20" s="711"/>
      <c r="O20" s="711"/>
      <c r="P20" s="711"/>
      <c r="Q20" s="711"/>
      <c r="R20" s="711"/>
      <c r="S20" s="711"/>
      <c r="T20" s="711"/>
      <c r="U20" s="711"/>
      <c r="V20" s="711"/>
      <c r="W20" s="711"/>
      <c r="X20" s="711"/>
      <c r="Y20" s="711"/>
      <c r="Z20" s="711"/>
      <c r="AA20" s="711"/>
      <c r="AB20" s="711"/>
      <c r="AC20" s="711"/>
    </row>
    <row r="21" spans="1:29" ht="21" customHeight="1">
      <c r="A21" s="1218"/>
      <c r="B21" s="1218"/>
      <c r="C21" s="1218"/>
      <c r="D21" s="713" t="s">
        <v>935</v>
      </c>
      <c r="E21" s="713" t="s">
        <v>950</v>
      </c>
      <c r="F21" s="713">
        <v>135.5</v>
      </c>
      <c r="G21" s="713">
        <v>81</v>
      </c>
      <c r="H21" s="713">
        <v>47.5</v>
      </c>
      <c r="I21" s="1218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711"/>
    </row>
    <row r="22" spans="1:29" ht="36" customHeight="1">
      <c r="A22" s="1370" t="s">
        <v>17</v>
      </c>
      <c r="B22" s="1295">
        <v>60331</v>
      </c>
      <c r="C22" s="1368"/>
      <c r="D22" s="1295" t="s">
        <v>951</v>
      </c>
      <c r="E22" s="1295">
        <v>3100</v>
      </c>
      <c r="F22" s="713">
        <v>192</v>
      </c>
      <c r="G22" s="713">
        <v>110</v>
      </c>
      <c r="H22" s="713">
        <v>176</v>
      </c>
      <c r="I22" s="1362">
        <v>133500</v>
      </c>
      <c r="J22" s="711"/>
      <c r="K22" s="711"/>
      <c r="L22" s="711"/>
      <c r="M22" s="711"/>
      <c r="N22" s="711"/>
      <c r="O22" s="711"/>
      <c r="P22" s="711"/>
      <c r="Q22" s="711"/>
      <c r="R22" s="711"/>
      <c r="S22" s="711"/>
      <c r="T22" s="711"/>
      <c r="U22" s="711"/>
      <c r="V22" s="711"/>
      <c r="W22" s="711"/>
      <c r="X22" s="711"/>
      <c r="Y22" s="711"/>
      <c r="Z22" s="711"/>
      <c r="AA22" s="711"/>
      <c r="AB22" s="711"/>
      <c r="AC22" s="711"/>
    </row>
    <row r="23" spans="1:29" ht="43.5" customHeight="1">
      <c r="A23" s="1220"/>
      <c r="B23" s="1220"/>
      <c r="C23" s="1220"/>
      <c r="D23" s="1218"/>
      <c r="E23" s="1218"/>
      <c r="F23" s="713">
        <v>181</v>
      </c>
      <c r="G23" s="713">
        <v>100</v>
      </c>
      <c r="H23" s="713">
        <v>171</v>
      </c>
      <c r="I23" s="1220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711"/>
    </row>
    <row r="24" spans="1:29" ht="21" customHeight="1">
      <c r="A24" s="1218"/>
      <c r="B24" s="1218"/>
      <c r="C24" s="1218"/>
      <c r="D24" s="713" t="s">
        <v>935</v>
      </c>
      <c r="E24" s="713" t="s">
        <v>952</v>
      </c>
      <c r="F24" s="713">
        <v>195</v>
      </c>
      <c r="G24" s="713">
        <v>119</v>
      </c>
      <c r="H24" s="713">
        <v>30</v>
      </c>
      <c r="I24" s="1218"/>
      <c r="J24" s="711"/>
      <c r="K24" s="711"/>
      <c r="L24" s="711"/>
      <c r="M24" s="711"/>
      <c r="N24" s="711"/>
      <c r="O24" s="711"/>
      <c r="P24" s="711"/>
      <c r="Q24" s="711"/>
      <c r="R24" s="711"/>
      <c r="S24" s="711"/>
      <c r="T24" s="711"/>
      <c r="U24" s="711"/>
      <c r="V24" s="711"/>
      <c r="W24" s="711"/>
      <c r="X24" s="711"/>
      <c r="Y24" s="711"/>
      <c r="Z24" s="711"/>
      <c r="AA24" s="711"/>
      <c r="AB24" s="711"/>
      <c r="AC24" s="711"/>
    </row>
    <row r="25" spans="1:29" ht="36.75" customHeight="1">
      <c r="A25" s="1370" t="s">
        <v>17</v>
      </c>
      <c r="B25" s="1295" t="s">
        <v>953</v>
      </c>
      <c r="C25" s="1295"/>
      <c r="D25" s="1296" t="s">
        <v>954</v>
      </c>
      <c r="E25" s="1295" t="s">
        <v>955</v>
      </c>
      <c r="F25" s="713">
        <v>145</v>
      </c>
      <c r="G25" s="713">
        <v>85</v>
      </c>
      <c r="H25" s="713">
        <v>124.5</v>
      </c>
      <c r="I25" s="1362">
        <v>51750</v>
      </c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711"/>
    </row>
    <row r="26" spans="1:29" ht="36.75" customHeight="1">
      <c r="A26" s="1220"/>
      <c r="B26" s="1220"/>
      <c r="C26" s="1220"/>
      <c r="D26" s="1218"/>
      <c r="E26" s="1218"/>
      <c r="F26" s="713"/>
      <c r="G26" s="713"/>
      <c r="H26" s="713"/>
      <c r="I26" s="1220"/>
      <c r="J26" s="711"/>
      <c r="K26" s="711"/>
      <c r="L26" s="711"/>
      <c r="M26" s="711"/>
      <c r="N26" s="711"/>
      <c r="O26" s="711"/>
      <c r="P26" s="711"/>
      <c r="Q26" s="711"/>
      <c r="R26" s="711"/>
      <c r="S26" s="711"/>
      <c r="T26" s="711"/>
      <c r="U26" s="711"/>
      <c r="V26" s="711"/>
      <c r="W26" s="711"/>
      <c r="X26" s="711"/>
      <c r="Y26" s="711"/>
      <c r="Z26" s="711"/>
      <c r="AA26" s="711"/>
      <c r="AB26" s="711"/>
      <c r="AC26" s="711"/>
    </row>
    <row r="27" spans="1:29" ht="17.25">
      <c r="A27" s="1218"/>
      <c r="B27" s="1218"/>
      <c r="C27" s="1218"/>
      <c r="D27" s="713" t="s">
        <v>935</v>
      </c>
      <c r="E27" s="713" t="s">
        <v>956</v>
      </c>
      <c r="F27" s="713">
        <v>149</v>
      </c>
      <c r="G27" s="713">
        <v>86</v>
      </c>
      <c r="H27" s="713">
        <v>21.5</v>
      </c>
      <c r="I27" s="1218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  <c r="AA27" s="711"/>
      <c r="AB27" s="711"/>
      <c r="AC27" s="711"/>
    </row>
    <row r="28" spans="1:29" ht="25.5" customHeight="1">
      <c r="A28" s="1371" t="s">
        <v>17</v>
      </c>
      <c r="B28" s="1372">
        <v>17204255</v>
      </c>
      <c r="C28" s="1373"/>
      <c r="D28" s="1296" t="s">
        <v>957</v>
      </c>
      <c r="E28" s="1295" t="s">
        <v>958</v>
      </c>
      <c r="F28" s="713">
        <v>190.5</v>
      </c>
      <c r="G28" s="713">
        <v>109.3</v>
      </c>
      <c r="H28" s="713">
        <v>132.5</v>
      </c>
      <c r="I28" s="1364">
        <v>104200</v>
      </c>
      <c r="J28" s="711"/>
      <c r="K28" s="711"/>
      <c r="L28" s="711"/>
      <c r="M28" s="711"/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  <c r="AA28" s="711"/>
      <c r="AB28" s="711"/>
      <c r="AC28" s="711"/>
    </row>
    <row r="29" spans="1:29" ht="49.5" customHeight="1">
      <c r="A29" s="1220"/>
      <c r="B29" s="1220"/>
      <c r="C29" s="1220"/>
      <c r="D29" s="1218"/>
      <c r="E29" s="1218"/>
      <c r="F29" s="16"/>
      <c r="G29" s="16"/>
      <c r="H29" s="713"/>
      <c r="I29" s="1220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711"/>
    </row>
    <row r="30" spans="1:29" ht="21" customHeight="1">
      <c r="A30" s="1218"/>
      <c r="B30" s="1218"/>
      <c r="C30" s="1218"/>
      <c r="D30" s="713" t="s">
        <v>935</v>
      </c>
      <c r="E30" s="713"/>
      <c r="F30" s="713">
        <v>200</v>
      </c>
      <c r="G30" s="713">
        <v>113</v>
      </c>
      <c r="H30" s="713">
        <v>19.5</v>
      </c>
      <c r="I30" s="1218"/>
      <c r="J30" s="711"/>
      <c r="K30" s="711"/>
      <c r="L30" s="711"/>
      <c r="M30" s="711"/>
      <c r="N30" s="711"/>
      <c r="O30" s="711"/>
      <c r="P30" s="711"/>
      <c r="Q30" s="711"/>
      <c r="R30" s="711"/>
      <c r="S30" s="711"/>
      <c r="T30" s="711"/>
      <c r="U30" s="711"/>
      <c r="V30" s="711"/>
      <c r="W30" s="711"/>
      <c r="X30" s="711"/>
      <c r="Y30" s="711"/>
      <c r="Z30" s="711"/>
      <c r="AA30" s="711"/>
      <c r="AB30" s="711"/>
      <c r="AC30" s="711"/>
    </row>
    <row r="31" spans="1:29" ht="35.25" customHeight="1">
      <c r="A31" s="1371" t="s">
        <v>17</v>
      </c>
      <c r="B31" s="1374">
        <v>255837</v>
      </c>
      <c r="C31" s="1373"/>
      <c r="D31" s="1296" t="s">
        <v>959</v>
      </c>
      <c r="E31" s="1295" t="s">
        <v>960</v>
      </c>
      <c r="F31" s="16">
        <v>140</v>
      </c>
      <c r="G31" s="16">
        <v>73.599999999999994</v>
      </c>
      <c r="H31" s="713">
        <v>170.4</v>
      </c>
      <c r="I31" s="1364">
        <v>53800</v>
      </c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1"/>
      <c r="X31" s="711"/>
      <c r="Y31" s="711"/>
      <c r="Z31" s="711"/>
      <c r="AA31" s="711"/>
      <c r="AB31" s="711"/>
      <c r="AC31" s="711"/>
    </row>
    <row r="32" spans="1:29" ht="70.5" customHeight="1">
      <c r="A32" s="1220"/>
      <c r="B32" s="1220"/>
      <c r="C32" s="1220"/>
      <c r="D32" s="1218"/>
      <c r="E32" s="1218"/>
      <c r="F32" s="713"/>
      <c r="G32" s="713"/>
      <c r="H32" s="713"/>
      <c r="I32" s="1220"/>
      <c r="J32" s="711"/>
      <c r="K32" s="711"/>
      <c r="L32" s="711"/>
      <c r="M32" s="711"/>
      <c r="N32" s="711"/>
      <c r="O32" s="711"/>
      <c r="P32" s="711"/>
      <c r="Q32" s="711"/>
      <c r="R32" s="711"/>
      <c r="S32" s="711"/>
      <c r="T32" s="711"/>
      <c r="U32" s="711"/>
      <c r="V32" s="711"/>
      <c r="W32" s="711"/>
      <c r="X32" s="711"/>
      <c r="Y32" s="711"/>
      <c r="Z32" s="711"/>
      <c r="AA32" s="711"/>
      <c r="AB32" s="711"/>
      <c r="AC32" s="711"/>
    </row>
    <row r="33" spans="1:29" ht="17.25">
      <c r="A33" s="1218"/>
      <c r="B33" s="1218"/>
      <c r="C33" s="1218"/>
      <c r="D33" s="715" t="s">
        <v>935</v>
      </c>
      <c r="E33" s="713" t="s">
        <v>961</v>
      </c>
      <c r="F33" s="713">
        <v>170</v>
      </c>
      <c r="G33" s="713">
        <v>75</v>
      </c>
      <c r="H33" s="713">
        <v>18</v>
      </c>
      <c r="I33" s="1375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1"/>
      <c r="X33" s="711"/>
      <c r="Y33" s="711"/>
      <c r="Z33" s="711"/>
      <c r="AA33" s="711"/>
      <c r="AB33" s="711"/>
      <c r="AC33" s="711"/>
    </row>
    <row r="34" spans="1:29" ht="33.75" customHeight="1">
      <c r="A34" s="1382" t="s">
        <v>17</v>
      </c>
      <c r="B34" s="1295">
        <v>17199416</v>
      </c>
      <c r="C34" s="1295"/>
      <c r="D34" s="1296" t="s">
        <v>962</v>
      </c>
      <c r="E34" s="1295" t="s">
        <v>963</v>
      </c>
      <c r="F34" s="713" t="s">
        <v>964</v>
      </c>
      <c r="G34" s="713">
        <v>82</v>
      </c>
      <c r="H34" s="713">
        <v>125</v>
      </c>
      <c r="I34" s="1364">
        <v>42350</v>
      </c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1"/>
      <c r="AC34" s="711"/>
    </row>
    <row r="35" spans="1:29" ht="43.5" customHeight="1">
      <c r="A35" s="1220"/>
      <c r="B35" s="1220"/>
      <c r="C35" s="1220"/>
      <c r="D35" s="1218"/>
      <c r="E35" s="1218"/>
      <c r="F35" s="713"/>
      <c r="G35" s="713"/>
      <c r="H35" s="713"/>
      <c r="I35" s="1220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1"/>
      <c r="AC35" s="711"/>
    </row>
    <row r="36" spans="1:29" ht="22.5" customHeight="1">
      <c r="A36" s="1218"/>
      <c r="B36" s="1218"/>
      <c r="C36" s="1218"/>
      <c r="D36" s="713" t="s">
        <v>935</v>
      </c>
      <c r="E36" s="713" t="s">
        <v>965</v>
      </c>
      <c r="F36" s="713" t="s">
        <v>964</v>
      </c>
      <c r="G36" s="713">
        <v>85</v>
      </c>
      <c r="H36" s="713">
        <v>24</v>
      </c>
      <c r="I36" s="1218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</row>
    <row r="37" spans="1:29" ht="36.75" customHeight="1">
      <c r="A37" s="1297"/>
      <c r="B37" s="1295">
        <v>17199415</v>
      </c>
      <c r="C37" s="1295"/>
      <c r="D37" s="1295" t="s">
        <v>966</v>
      </c>
      <c r="E37" s="1295" t="s">
        <v>963</v>
      </c>
      <c r="F37" s="713">
        <v>146</v>
      </c>
      <c r="G37" s="713">
        <v>82</v>
      </c>
      <c r="H37" s="713">
        <v>120</v>
      </c>
      <c r="I37" s="1364">
        <v>47850</v>
      </c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1"/>
      <c r="X37" s="711"/>
      <c r="Y37" s="711"/>
      <c r="Z37" s="711"/>
      <c r="AA37" s="711"/>
      <c r="AB37" s="711"/>
      <c r="AC37" s="711"/>
    </row>
    <row r="38" spans="1:29" ht="36.75" customHeight="1">
      <c r="A38" s="1220"/>
      <c r="B38" s="1220"/>
      <c r="C38" s="1220"/>
      <c r="D38" s="1218"/>
      <c r="E38" s="1218"/>
      <c r="F38" s="713">
        <v>132</v>
      </c>
      <c r="G38" s="713">
        <v>76</v>
      </c>
      <c r="H38" s="713">
        <v>110</v>
      </c>
      <c r="I38" s="1220"/>
      <c r="J38" s="711"/>
      <c r="K38" s="711"/>
      <c r="L38" s="711"/>
      <c r="M38" s="711"/>
      <c r="N38" s="711"/>
      <c r="O38" s="711"/>
      <c r="P38" s="711"/>
      <c r="Q38" s="711"/>
      <c r="R38" s="711"/>
      <c r="S38" s="711"/>
      <c r="T38" s="711"/>
      <c r="U38" s="711"/>
      <c r="V38" s="711"/>
      <c r="W38" s="711"/>
      <c r="X38" s="711"/>
      <c r="Y38" s="711"/>
      <c r="Z38" s="711"/>
      <c r="AA38" s="711"/>
      <c r="AB38" s="711"/>
      <c r="AC38" s="711"/>
    </row>
    <row r="39" spans="1:29" ht="17.25">
      <c r="A39" s="1218"/>
      <c r="B39" s="1218"/>
      <c r="C39" s="1218"/>
      <c r="D39" s="713" t="s">
        <v>935</v>
      </c>
      <c r="E39" s="713" t="s">
        <v>967</v>
      </c>
      <c r="F39" s="713">
        <v>143</v>
      </c>
      <c r="G39" s="713">
        <v>84.5</v>
      </c>
      <c r="H39" s="713">
        <v>25.5</v>
      </c>
      <c r="I39" s="1218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</row>
    <row r="40" spans="1:29" ht="45" customHeight="1">
      <c r="A40" s="1383" t="s">
        <v>17</v>
      </c>
      <c r="B40" s="1295">
        <v>17197253</v>
      </c>
      <c r="C40" s="1295"/>
      <c r="D40" s="1296" t="s">
        <v>968</v>
      </c>
      <c r="E40" s="1295" t="s">
        <v>969</v>
      </c>
      <c r="F40" s="713">
        <v>132</v>
      </c>
      <c r="G40" s="713">
        <v>74</v>
      </c>
      <c r="H40" s="713">
        <v>110</v>
      </c>
      <c r="I40" s="1362">
        <v>45200</v>
      </c>
      <c r="J40" s="711"/>
      <c r="K40" s="711"/>
      <c r="L40" s="711"/>
      <c r="M40" s="711"/>
      <c r="N40" s="711"/>
      <c r="O40" s="711"/>
      <c r="P40" s="711"/>
      <c r="Q40" s="711"/>
      <c r="R40" s="711"/>
      <c r="S40" s="711"/>
      <c r="T40" s="711"/>
      <c r="U40" s="711"/>
      <c r="V40" s="711"/>
      <c r="W40" s="711"/>
      <c r="X40" s="711"/>
      <c r="Y40" s="711"/>
      <c r="Z40" s="711"/>
      <c r="AA40" s="711"/>
      <c r="AB40" s="711"/>
      <c r="AC40" s="711"/>
    </row>
    <row r="41" spans="1:29" ht="47.25" customHeight="1">
      <c r="A41" s="1220"/>
      <c r="B41" s="1220"/>
      <c r="C41" s="1220"/>
      <c r="D41" s="1218"/>
      <c r="E41" s="1218"/>
      <c r="F41" s="713">
        <v>121</v>
      </c>
      <c r="G41" s="713">
        <v>64</v>
      </c>
      <c r="H41" s="713">
        <v>104</v>
      </c>
      <c r="I41" s="1220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1"/>
      <c r="X41" s="711"/>
      <c r="Y41" s="711"/>
      <c r="Z41" s="711"/>
      <c r="AA41" s="711"/>
      <c r="AB41" s="711"/>
      <c r="AC41" s="711"/>
    </row>
    <row r="42" spans="1:29" ht="14.25" customHeight="1">
      <c r="A42" s="1218"/>
      <c r="B42" s="1218"/>
      <c r="C42" s="1218"/>
      <c r="D42" s="713" t="s">
        <v>935</v>
      </c>
      <c r="E42" s="713" t="s">
        <v>970</v>
      </c>
      <c r="F42" s="713">
        <v>132</v>
      </c>
      <c r="G42" s="713">
        <v>74</v>
      </c>
      <c r="H42" s="713">
        <v>20.5</v>
      </c>
      <c r="I42" s="1218"/>
      <c r="J42" s="711"/>
      <c r="K42" s="711"/>
      <c r="L42" s="711"/>
      <c r="M42" s="711"/>
      <c r="N42" s="711"/>
      <c r="O42" s="711"/>
      <c r="P42" s="711"/>
      <c r="Q42" s="711"/>
      <c r="R42" s="711"/>
      <c r="S42" s="711"/>
      <c r="T42" s="711"/>
      <c r="U42" s="711"/>
      <c r="V42" s="711"/>
      <c r="W42" s="711"/>
      <c r="X42" s="711"/>
      <c r="Y42" s="711"/>
      <c r="Z42" s="711"/>
      <c r="AA42" s="711"/>
      <c r="AB42" s="711"/>
      <c r="AC42" s="711"/>
    </row>
    <row r="43" spans="1:29" ht="39.75" customHeight="1">
      <c r="A43" s="1383" t="s">
        <v>17</v>
      </c>
      <c r="B43" s="1295" t="s">
        <v>971</v>
      </c>
      <c r="C43" s="1295"/>
      <c r="D43" s="1296" t="s">
        <v>972</v>
      </c>
      <c r="E43" s="1295" t="s">
        <v>973</v>
      </c>
      <c r="F43" s="713">
        <v>129.5</v>
      </c>
      <c r="G43" s="713">
        <v>74.5</v>
      </c>
      <c r="H43" s="713">
        <v>111</v>
      </c>
      <c r="I43" s="1362">
        <v>34500</v>
      </c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</row>
    <row r="44" spans="1:29" ht="39.75" customHeight="1">
      <c r="A44" s="1220"/>
      <c r="B44" s="1220"/>
      <c r="C44" s="1220"/>
      <c r="D44" s="1218"/>
      <c r="E44" s="1218"/>
      <c r="F44" s="713">
        <v>121</v>
      </c>
      <c r="G44" s="713">
        <v>65</v>
      </c>
      <c r="H44" s="713">
        <v>105</v>
      </c>
      <c r="I44" s="1220"/>
      <c r="J44" s="711"/>
      <c r="K44" s="711"/>
      <c r="L44" s="711"/>
      <c r="M44" s="711"/>
      <c r="N44" s="711"/>
      <c r="O44" s="711"/>
      <c r="P44" s="711"/>
      <c r="Q44" s="711"/>
      <c r="R44" s="711"/>
      <c r="S44" s="711"/>
      <c r="T44" s="711"/>
      <c r="U44" s="711"/>
      <c r="V44" s="711"/>
      <c r="W44" s="711"/>
      <c r="X44" s="711"/>
      <c r="Y44" s="711"/>
      <c r="Z44" s="711"/>
      <c r="AA44" s="711"/>
      <c r="AB44" s="711"/>
      <c r="AC44" s="711"/>
    </row>
    <row r="45" spans="1:29" ht="17.25">
      <c r="A45" s="1218"/>
      <c r="B45" s="1218"/>
      <c r="C45" s="1218"/>
      <c r="D45" s="713" t="s">
        <v>935</v>
      </c>
      <c r="E45" s="713" t="s">
        <v>974</v>
      </c>
      <c r="F45" s="713">
        <v>132</v>
      </c>
      <c r="G45" s="713">
        <v>78</v>
      </c>
      <c r="H45" s="713">
        <v>21.5</v>
      </c>
      <c r="I45" s="1218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1"/>
      <c r="X45" s="711"/>
      <c r="Y45" s="711"/>
      <c r="Z45" s="711"/>
      <c r="AA45" s="711"/>
      <c r="AB45" s="711"/>
      <c r="AC45" s="711"/>
    </row>
    <row r="46" spans="1:29" ht="27" customHeight="1">
      <c r="A46" s="1383" t="s">
        <v>17</v>
      </c>
      <c r="B46" s="1295">
        <v>60215</v>
      </c>
      <c r="C46" s="1295"/>
      <c r="D46" s="1295" t="s">
        <v>975</v>
      </c>
      <c r="E46" s="1295" t="s">
        <v>976</v>
      </c>
      <c r="F46" s="713">
        <v>150.69999999999999</v>
      </c>
      <c r="G46" s="713">
        <v>71.599999999999994</v>
      </c>
      <c r="H46" s="713">
        <v>69.099999999999994</v>
      </c>
      <c r="I46" s="1362">
        <v>40500</v>
      </c>
      <c r="J46" s="711"/>
      <c r="K46" s="711"/>
      <c r="L46" s="711"/>
      <c r="M46" s="711"/>
      <c r="N46" s="711"/>
      <c r="O46" s="711"/>
      <c r="P46" s="711"/>
      <c r="Q46" s="711"/>
      <c r="R46" s="711"/>
      <c r="S46" s="711"/>
      <c r="T46" s="711"/>
      <c r="U46" s="711"/>
      <c r="V46" s="711"/>
      <c r="W46" s="711"/>
      <c r="X46" s="711"/>
      <c r="Y46" s="711"/>
      <c r="Z46" s="711"/>
      <c r="AA46" s="711"/>
      <c r="AB46" s="711"/>
      <c r="AC46" s="711"/>
    </row>
    <row r="47" spans="1:29" ht="31.5" customHeight="1">
      <c r="A47" s="1220"/>
      <c r="B47" s="1220"/>
      <c r="C47" s="1220"/>
      <c r="D47" s="1218"/>
      <c r="E47" s="1218"/>
      <c r="F47" s="713">
        <v>142.19999999999999</v>
      </c>
      <c r="G47" s="713">
        <v>63.5</v>
      </c>
      <c r="H47" s="713">
        <v>64.2</v>
      </c>
      <c r="I47" s="1220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1"/>
      <c r="X47" s="711"/>
      <c r="Y47" s="711"/>
      <c r="Z47" s="711"/>
      <c r="AA47" s="711"/>
      <c r="AB47" s="711"/>
      <c r="AC47" s="711"/>
    </row>
    <row r="48" spans="1:29" ht="22.5" customHeight="1">
      <c r="A48" s="1218"/>
      <c r="B48" s="1218"/>
      <c r="C48" s="1218"/>
      <c r="D48" s="713" t="s">
        <v>935</v>
      </c>
      <c r="E48" s="713" t="s">
        <v>977</v>
      </c>
      <c r="F48" s="713">
        <v>155</v>
      </c>
      <c r="G48" s="713">
        <v>74</v>
      </c>
      <c r="H48" s="713">
        <v>18</v>
      </c>
      <c r="I48" s="1218"/>
      <c r="J48" s="711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  <c r="AA48" s="711"/>
      <c r="AB48" s="711"/>
      <c r="AC48" s="711"/>
    </row>
    <row r="49" spans="1:29" ht="32.25" customHeight="1">
      <c r="A49" s="1383" t="s">
        <v>17</v>
      </c>
      <c r="B49" s="1295" t="s">
        <v>978</v>
      </c>
      <c r="C49" s="1295"/>
      <c r="D49" s="1296" t="s">
        <v>979</v>
      </c>
      <c r="E49" s="1295" t="s">
        <v>980</v>
      </c>
      <c r="F49" s="713">
        <v>148</v>
      </c>
      <c r="G49" s="713">
        <v>72</v>
      </c>
      <c r="H49" s="713">
        <v>64</v>
      </c>
      <c r="I49" s="1362">
        <v>39700</v>
      </c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1"/>
      <c r="X49" s="711"/>
      <c r="Y49" s="711"/>
      <c r="Z49" s="711"/>
      <c r="AA49" s="711"/>
      <c r="AB49" s="711"/>
      <c r="AC49" s="711"/>
    </row>
    <row r="50" spans="1:29" ht="27" customHeight="1">
      <c r="A50" s="1220"/>
      <c r="B50" s="1220"/>
      <c r="C50" s="1220"/>
      <c r="D50" s="1218"/>
      <c r="E50" s="1218"/>
      <c r="F50" s="713">
        <v>142</v>
      </c>
      <c r="G50" s="713">
        <v>63</v>
      </c>
      <c r="H50" s="713">
        <v>59</v>
      </c>
      <c r="I50" s="1220"/>
      <c r="J50" s="711"/>
      <c r="K50" s="711"/>
      <c r="L50" s="711"/>
      <c r="M50" s="711"/>
      <c r="N50" s="711"/>
      <c r="O50" s="711"/>
      <c r="P50" s="711"/>
      <c r="Q50" s="711"/>
      <c r="R50" s="711"/>
      <c r="S50" s="711"/>
      <c r="T50" s="711"/>
      <c r="U50" s="711"/>
      <c r="V50" s="711"/>
      <c r="W50" s="711"/>
      <c r="X50" s="711"/>
      <c r="Y50" s="711"/>
      <c r="Z50" s="711"/>
      <c r="AA50" s="711"/>
      <c r="AB50" s="711"/>
      <c r="AC50" s="711"/>
    </row>
    <row r="51" spans="1:29" ht="17.25">
      <c r="A51" s="1218"/>
      <c r="B51" s="1218"/>
      <c r="C51" s="1218"/>
      <c r="D51" s="713" t="s">
        <v>935</v>
      </c>
      <c r="E51" s="713" t="s">
        <v>981</v>
      </c>
      <c r="F51" s="713">
        <v>150</v>
      </c>
      <c r="G51" s="713">
        <v>73</v>
      </c>
      <c r="H51" s="713">
        <v>23</v>
      </c>
      <c r="I51" s="1218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1"/>
      <c r="X51" s="711"/>
      <c r="Y51" s="711"/>
      <c r="Z51" s="711"/>
      <c r="AA51" s="711"/>
      <c r="AB51" s="711"/>
      <c r="AC51" s="711"/>
    </row>
    <row r="52" spans="1:29" ht="32.25" customHeight="1">
      <c r="A52" s="1384" t="s">
        <v>17</v>
      </c>
      <c r="B52" s="1295">
        <v>60186</v>
      </c>
      <c r="C52" s="1295"/>
      <c r="D52" s="1296" t="s">
        <v>982</v>
      </c>
      <c r="E52" s="1295" t="s">
        <v>983</v>
      </c>
      <c r="F52" s="714" t="s">
        <v>984</v>
      </c>
      <c r="G52" s="714">
        <v>64</v>
      </c>
      <c r="H52" s="714" t="s">
        <v>985</v>
      </c>
      <c r="I52" s="1379" t="s">
        <v>986</v>
      </c>
      <c r="J52" s="711"/>
      <c r="K52" s="711"/>
      <c r="L52" s="711"/>
      <c r="M52" s="711"/>
      <c r="N52" s="711"/>
      <c r="O52" s="711"/>
      <c r="P52" s="711"/>
      <c r="Q52" s="711"/>
      <c r="R52" s="711"/>
      <c r="S52" s="711"/>
      <c r="T52" s="711"/>
      <c r="U52" s="711"/>
      <c r="V52" s="711"/>
      <c r="W52" s="711"/>
      <c r="X52" s="711"/>
      <c r="Y52" s="711"/>
      <c r="Z52" s="711"/>
      <c r="AA52" s="711"/>
      <c r="AB52" s="711"/>
      <c r="AC52" s="711"/>
    </row>
    <row r="53" spans="1:29" ht="32.25" customHeight="1">
      <c r="A53" s="1220"/>
      <c r="B53" s="1220"/>
      <c r="C53" s="1220"/>
      <c r="D53" s="1218"/>
      <c r="E53" s="1218"/>
      <c r="F53" s="714" t="s">
        <v>987</v>
      </c>
      <c r="G53" s="714" t="s">
        <v>988</v>
      </c>
      <c r="H53" s="714">
        <v>64</v>
      </c>
      <c r="I53" s="1220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1"/>
      <c r="X53" s="711"/>
      <c r="Y53" s="711"/>
      <c r="Z53" s="711"/>
      <c r="AA53" s="711"/>
      <c r="AB53" s="711"/>
      <c r="AC53" s="711"/>
    </row>
    <row r="54" spans="1:29" ht="32.25" customHeight="1">
      <c r="A54" s="1218"/>
      <c r="B54" s="1218"/>
      <c r="C54" s="1218"/>
      <c r="D54" s="716" t="s">
        <v>935</v>
      </c>
      <c r="E54" s="714" t="s">
        <v>989</v>
      </c>
      <c r="F54" s="714" t="s">
        <v>990</v>
      </c>
      <c r="G54" s="714" t="s">
        <v>991</v>
      </c>
      <c r="H54" s="714">
        <v>17</v>
      </c>
      <c r="I54" s="1218"/>
      <c r="J54" s="711"/>
      <c r="K54" s="711"/>
      <c r="L54" s="711"/>
      <c r="M54" s="711"/>
      <c r="N54" s="711"/>
      <c r="O54" s="711"/>
      <c r="P54" s="711"/>
      <c r="Q54" s="711"/>
      <c r="R54" s="711"/>
      <c r="S54" s="711"/>
      <c r="T54" s="711"/>
      <c r="U54" s="711"/>
      <c r="V54" s="711"/>
      <c r="W54" s="711"/>
      <c r="X54" s="711"/>
      <c r="Y54" s="711"/>
      <c r="Z54" s="711"/>
      <c r="AA54" s="711"/>
      <c r="AB54" s="711"/>
      <c r="AC54" s="711"/>
    </row>
    <row r="55" spans="1:29" ht="32.25" customHeight="1">
      <c r="A55" s="1383" t="s">
        <v>17</v>
      </c>
      <c r="B55" s="1295" t="s">
        <v>992</v>
      </c>
      <c r="C55" s="1295"/>
      <c r="D55" s="1296" t="s">
        <v>993</v>
      </c>
      <c r="E55" s="1295" t="s">
        <v>994</v>
      </c>
      <c r="F55" s="713">
        <v>148</v>
      </c>
      <c r="G55" s="713">
        <v>72</v>
      </c>
      <c r="H55" s="713">
        <v>60</v>
      </c>
      <c r="I55" s="1362">
        <v>36400</v>
      </c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1"/>
      <c r="X55" s="711"/>
      <c r="Y55" s="711"/>
      <c r="Z55" s="711"/>
      <c r="AA55" s="711"/>
      <c r="AB55" s="711"/>
      <c r="AC55" s="711"/>
    </row>
    <row r="56" spans="1:29" ht="27.75" customHeight="1">
      <c r="A56" s="1220"/>
      <c r="B56" s="1220"/>
      <c r="C56" s="1220"/>
      <c r="D56" s="1218"/>
      <c r="E56" s="1218"/>
      <c r="F56" s="713">
        <v>142</v>
      </c>
      <c r="G56" s="713">
        <v>63</v>
      </c>
      <c r="H56" s="713">
        <v>58</v>
      </c>
      <c r="I56" s="1220"/>
      <c r="J56" s="711"/>
      <c r="K56" s="711"/>
      <c r="L56" s="711"/>
      <c r="M56" s="711"/>
      <c r="N56" s="711"/>
      <c r="O56" s="711"/>
      <c r="P56" s="711"/>
      <c r="Q56" s="711"/>
      <c r="R56" s="711"/>
      <c r="S56" s="711"/>
      <c r="T56" s="711"/>
      <c r="U56" s="711"/>
      <c r="V56" s="711"/>
      <c r="W56" s="711"/>
      <c r="X56" s="711"/>
      <c r="Y56" s="711"/>
      <c r="Z56" s="711"/>
      <c r="AA56" s="711"/>
      <c r="AB56" s="711"/>
      <c r="AC56" s="711"/>
    </row>
    <row r="57" spans="1:29" ht="17.25">
      <c r="A57" s="1218"/>
      <c r="B57" s="1218"/>
      <c r="C57" s="1218"/>
      <c r="D57" s="713" t="s">
        <v>935</v>
      </c>
      <c r="E57" s="713" t="s">
        <v>995</v>
      </c>
      <c r="F57" s="713">
        <v>150</v>
      </c>
      <c r="G57" s="713">
        <v>73</v>
      </c>
      <c r="H57" s="713">
        <v>22</v>
      </c>
      <c r="I57" s="1218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1"/>
      <c r="X57" s="711"/>
      <c r="Y57" s="711"/>
      <c r="Z57" s="711"/>
      <c r="AA57" s="711"/>
      <c r="AB57" s="711"/>
      <c r="AC57" s="711"/>
    </row>
    <row r="58" spans="1:29" ht="18.75" customHeight="1">
      <c r="A58" s="1383" t="s">
        <v>17</v>
      </c>
      <c r="B58" s="1359">
        <v>17197729</v>
      </c>
      <c r="C58" s="1386"/>
      <c r="D58" s="1359" t="s">
        <v>996</v>
      </c>
      <c r="E58" s="1359" t="s">
        <v>976</v>
      </c>
      <c r="F58" s="717">
        <v>155</v>
      </c>
      <c r="G58" s="717">
        <v>72.400000000000006</v>
      </c>
      <c r="H58" s="717">
        <v>64.3</v>
      </c>
      <c r="I58" s="1364">
        <v>25000</v>
      </c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V58" s="675"/>
      <c r="W58" s="675"/>
      <c r="X58" s="675"/>
      <c r="Y58" s="675"/>
      <c r="Z58" s="675"/>
      <c r="AA58" s="675"/>
      <c r="AB58" s="675"/>
      <c r="AC58" s="675"/>
    </row>
    <row r="59" spans="1:29" ht="32.25" customHeight="1">
      <c r="A59" s="1220"/>
      <c r="B59" s="1220"/>
      <c r="C59" s="1220"/>
      <c r="D59" s="1218"/>
      <c r="E59" s="1218"/>
      <c r="F59" s="717">
        <v>142</v>
      </c>
      <c r="G59" s="717">
        <v>62.6</v>
      </c>
      <c r="H59" s="717">
        <v>58</v>
      </c>
      <c r="I59" s="1220"/>
      <c r="J59" s="675"/>
      <c r="K59" s="675"/>
      <c r="L59" s="675"/>
      <c r="M59" s="675"/>
      <c r="N59" s="675"/>
      <c r="O59" s="675"/>
      <c r="P59" s="675"/>
      <c r="Q59" s="675"/>
      <c r="R59" s="675"/>
      <c r="S59" s="675"/>
      <c r="T59" s="675"/>
      <c r="U59" s="675"/>
      <c r="V59" s="675"/>
      <c r="W59" s="675"/>
      <c r="X59" s="675"/>
      <c r="Y59" s="675"/>
      <c r="Z59" s="675"/>
      <c r="AA59" s="675"/>
      <c r="AB59" s="675"/>
      <c r="AC59" s="675"/>
    </row>
    <row r="60" spans="1:29" ht="20.25" customHeight="1">
      <c r="A60" s="1218"/>
      <c r="B60" s="1218"/>
      <c r="C60" s="1218"/>
      <c r="D60" s="712" t="s">
        <v>935</v>
      </c>
      <c r="E60" s="718"/>
      <c r="F60" s="719"/>
      <c r="G60" s="719"/>
      <c r="H60" s="719"/>
      <c r="I60" s="1218"/>
      <c r="J60" s="675"/>
      <c r="K60" s="675"/>
      <c r="L60" s="675"/>
      <c r="M60" s="675"/>
      <c r="N60" s="675"/>
      <c r="O60" s="675"/>
      <c r="P60" s="675"/>
      <c r="Q60" s="675"/>
      <c r="R60" s="675"/>
      <c r="S60" s="675"/>
      <c r="T60" s="675"/>
      <c r="U60" s="675"/>
      <c r="V60" s="675"/>
      <c r="W60" s="675"/>
      <c r="X60" s="675"/>
      <c r="Y60" s="675"/>
      <c r="Z60" s="675"/>
      <c r="AA60" s="675"/>
      <c r="AB60" s="675"/>
      <c r="AC60" s="675"/>
    </row>
    <row r="61" spans="1:29" ht="20.25" customHeight="1">
      <c r="A61" s="1223" t="s">
        <v>17</v>
      </c>
      <c r="B61" s="1295">
        <v>17202663</v>
      </c>
      <c r="C61" s="1387"/>
      <c r="D61" s="1296" t="s">
        <v>997</v>
      </c>
      <c r="E61" s="1295" t="s">
        <v>998</v>
      </c>
      <c r="F61" s="714">
        <v>82</v>
      </c>
      <c r="G61" s="713">
        <v>52</v>
      </c>
      <c r="H61" s="713">
        <v>90</v>
      </c>
      <c r="I61" s="1364">
        <v>31400</v>
      </c>
      <c r="J61" s="675"/>
      <c r="P61" s="675"/>
      <c r="Q61" s="675"/>
      <c r="R61" s="675"/>
      <c r="S61" s="675"/>
      <c r="T61" s="675"/>
      <c r="U61" s="675"/>
      <c r="V61" s="675"/>
      <c r="W61" s="675"/>
      <c r="X61" s="675"/>
      <c r="Y61" s="675"/>
      <c r="Z61" s="675"/>
      <c r="AA61" s="675"/>
      <c r="AB61" s="675"/>
      <c r="AC61" s="675"/>
    </row>
    <row r="62" spans="1:29" ht="35.25" customHeight="1">
      <c r="A62" s="1220"/>
      <c r="B62" s="1220"/>
      <c r="C62" s="1220"/>
      <c r="D62" s="1218"/>
      <c r="E62" s="1218"/>
      <c r="F62" s="713"/>
      <c r="G62" s="713"/>
      <c r="H62" s="713"/>
      <c r="I62" s="1220"/>
      <c r="J62" s="675"/>
      <c r="L62" s="1385"/>
      <c r="M62" s="1385"/>
      <c r="P62" s="675"/>
      <c r="Q62" s="675"/>
      <c r="R62" s="675"/>
      <c r="S62" s="675"/>
      <c r="T62" s="675"/>
      <c r="U62" s="675"/>
      <c r="V62" s="675"/>
      <c r="W62" s="675"/>
      <c r="X62" s="675"/>
      <c r="Y62" s="675"/>
      <c r="Z62" s="675"/>
      <c r="AA62" s="675"/>
      <c r="AB62" s="675"/>
      <c r="AC62" s="675"/>
    </row>
    <row r="63" spans="1:29" ht="21.75" customHeight="1">
      <c r="A63" s="1218"/>
      <c r="B63" s="1218"/>
      <c r="C63" s="1218"/>
      <c r="D63" s="713" t="s">
        <v>935</v>
      </c>
      <c r="E63" s="714" t="s">
        <v>999</v>
      </c>
      <c r="F63" s="714">
        <v>84</v>
      </c>
      <c r="G63" s="714">
        <v>54</v>
      </c>
      <c r="H63" s="713">
        <v>38.5</v>
      </c>
      <c r="I63" s="1218"/>
      <c r="J63" s="675"/>
      <c r="L63" s="1239"/>
      <c r="M63" s="1239"/>
      <c r="P63" s="675"/>
      <c r="Q63" s="675"/>
      <c r="R63" s="675"/>
      <c r="S63" s="675"/>
      <c r="T63" s="675"/>
      <c r="U63" s="675"/>
      <c r="V63" s="675"/>
      <c r="W63" s="675"/>
      <c r="X63" s="675"/>
      <c r="Y63" s="675"/>
      <c r="Z63" s="675"/>
      <c r="AA63" s="675"/>
      <c r="AB63" s="675"/>
      <c r="AC63" s="675"/>
    </row>
    <row r="64" spans="1:29" ht="21.75" customHeight="1">
      <c r="A64" s="1223" t="s">
        <v>17</v>
      </c>
      <c r="B64" s="1295">
        <v>17202662</v>
      </c>
      <c r="C64" s="1387"/>
      <c r="D64" s="1296" t="s">
        <v>1000</v>
      </c>
      <c r="E64" s="1295" t="s">
        <v>1001</v>
      </c>
      <c r="F64" s="713">
        <v>134</v>
      </c>
      <c r="G64" s="713">
        <v>52</v>
      </c>
      <c r="H64" s="713">
        <v>90</v>
      </c>
      <c r="I64" s="1364">
        <v>41050</v>
      </c>
      <c r="J64" s="675"/>
      <c r="P64" s="675"/>
      <c r="Q64" s="675"/>
      <c r="R64" s="675"/>
      <c r="S64" s="675"/>
      <c r="T64" s="675"/>
      <c r="U64" s="675"/>
      <c r="V64" s="675"/>
      <c r="W64" s="675"/>
      <c r="X64" s="675"/>
      <c r="Y64" s="675"/>
      <c r="Z64" s="675"/>
      <c r="AA64" s="675"/>
      <c r="AB64" s="675"/>
      <c r="AC64" s="675"/>
    </row>
    <row r="65" spans="1:29" ht="45.75" customHeight="1">
      <c r="A65" s="1220"/>
      <c r="B65" s="1220"/>
      <c r="C65" s="1220"/>
      <c r="D65" s="1218"/>
      <c r="E65" s="1218"/>
      <c r="F65" s="713"/>
      <c r="G65" s="713"/>
      <c r="H65" s="713"/>
      <c r="I65" s="1220"/>
      <c r="J65" s="675"/>
      <c r="P65" s="675"/>
      <c r="Q65" s="675"/>
      <c r="R65" s="675"/>
      <c r="S65" s="675"/>
      <c r="T65" s="675"/>
      <c r="U65" s="675"/>
      <c r="V65" s="675"/>
      <c r="W65" s="675"/>
      <c r="X65" s="675"/>
      <c r="Y65" s="675"/>
      <c r="Z65" s="675"/>
      <c r="AA65" s="675"/>
      <c r="AB65" s="675"/>
      <c r="AC65" s="675"/>
    </row>
    <row r="66" spans="1:29" ht="21.75" customHeight="1">
      <c r="A66" s="1218"/>
      <c r="B66" s="1218"/>
      <c r="C66" s="1218"/>
      <c r="D66" s="714" t="s">
        <v>935</v>
      </c>
      <c r="E66" s="714" t="s">
        <v>1002</v>
      </c>
      <c r="F66" s="713">
        <v>119.6</v>
      </c>
      <c r="G66" s="713">
        <v>55</v>
      </c>
      <c r="H66" s="713">
        <v>38.5</v>
      </c>
      <c r="I66" s="1218"/>
      <c r="J66" s="675"/>
      <c r="P66" s="675"/>
      <c r="Q66" s="675"/>
      <c r="R66" s="675"/>
      <c r="S66" s="675"/>
      <c r="T66" s="675"/>
      <c r="U66" s="675"/>
      <c r="V66" s="675"/>
      <c r="W66" s="675"/>
      <c r="X66" s="675"/>
      <c r="Y66" s="675"/>
      <c r="Z66" s="675"/>
      <c r="AA66" s="675"/>
      <c r="AB66" s="675"/>
      <c r="AC66" s="675"/>
    </row>
    <row r="67" spans="1:29" ht="38.25" customHeight="1">
      <c r="A67" s="1223" t="s">
        <v>17</v>
      </c>
      <c r="B67" s="1296">
        <v>17190198</v>
      </c>
      <c r="C67" s="1295"/>
      <c r="D67" s="1296" t="s">
        <v>1003</v>
      </c>
      <c r="E67" s="1295" t="s">
        <v>1004</v>
      </c>
      <c r="F67" s="713">
        <v>140</v>
      </c>
      <c r="G67" s="713">
        <v>60</v>
      </c>
      <c r="H67" s="713">
        <v>84</v>
      </c>
      <c r="I67" s="1364">
        <v>21500</v>
      </c>
      <c r="J67" s="711"/>
      <c r="P67" s="711"/>
      <c r="Q67" s="711"/>
      <c r="R67" s="711"/>
      <c r="S67" s="711"/>
      <c r="T67" s="711"/>
      <c r="U67" s="711"/>
      <c r="V67" s="711"/>
      <c r="W67" s="711"/>
      <c r="X67" s="711"/>
      <c r="Y67" s="711"/>
      <c r="Z67" s="711"/>
      <c r="AA67" s="711"/>
      <c r="AB67" s="711"/>
      <c r="AC67" s="711"/>
    </row>
    <row r="68" spans="1:29" ht="38.25" customHeight="1">
      <c r="A68" s="1220"/>
      <c r="B68" s="1220"/>
      <c r="C68" s="1220"/>
      <c r="D68" s="1218"/>
      <c r="E68" s="1218"/>
      <c r="F68" s="713">
        <v>128</v>
      </c>
      <c r="G68" s="713">
        <v>50</v>
      </c>
      <c r="H68" s="713">
        <v>38</v>
      </c>
      <c r="I68" s="1220"/>
      <c r="J68" s="711"/>
      <c r="K68" s="711"/>
      <c r="L68" s="711"/>
      <c r="M68" s="711"/>
      <c r="N68" s="711"/>
      <c r="O68" s="711"/>
      <c r="P68" s="711"/>
      <c r="Q68" s="711"/>
      <c r="R68" s="711"/>
      <c r="S68" s="711"/>
      <c r="T68" s="711"/>
      <c r="U68" s="711"/>
      <c r="V68" s="711"/>
      <c r="W68" s="711"/>
      <c r="X68" s="711"/>
      <c r="Y68" s="711"/>
      <c r="Z68" s="711"/>
      <c r="AA68" s="711"/>
      <c r="AB68" s="711"/>
      <c r="AC68" s="711"/>
    </row>
    <row r="69" spans="1:29" ht="17.25">
      <c r="A69" s="1218"/>
      <c r="B69" s="1218"/>
      <c r="C69" s="1218"/>
      <c r="D69" s="713" t="s">
        <v>935</v>
      </c>
      <c r="E69" s="713" t="s">
        <v>1005</v>
      </c>
      <c r="F69" s="713">
        <v>132</v>
      </c>
      <c r="G69" s="713">
        <v>75</v>
      </c>
      <c r="H69" s="713">
        <v>19</v>
      </c>
      <c r="I69" s="1218"/>
      <c r="J69" s="711"/>
      <c r="K69" s="711"/>
      <c r="L69" s="711"/>
      <c r="M69" s="711"/>
      <c r="N69" s="711"/>
      <c r="O69" s="711"/>
      <c r="P69" s="711"/>
      <c r="Q69" s="711"/>
      <c r="R69" s="711"/>
      <c r="S69" s="711"/>
      <c r="T69" s="711"/>
      <c r="U69" s="711"/>
      <c r="V69" s="711"/>
      <c r="W69" s="711"/>
      <c r="X69" s="711"/>
      <c r="Y69" s="711"/>
      <c r="Z69" s="711"/>
      <c r="AA69" s="711"/>
      <c r="AB69" s="711"/>
      <c r="AC69" s="711"/>
    </row>
    <row r="70" spans="1:29" ht="49.5" customHeight="1">
      <c r="A70" s="720" t="s">
        <v>1006</v>
      </c>
      <c r="B70" s="721" t="s">
        <v>1007</v>
      </c>
      <c r="C70" s="1359"/>
      <c r="D70" s="1360" t="s">
        <v>1008</v>
      </c>
      <c r="E70" s="1361" t="s">
        <v>1009</v>
      </c>
      <c r="F70" s="717">
        <v>132.5</v>
      </c>
      <c r="G70" s="717">
        <v>58</v>
      </c>
      <c r="H70" s="717">
        <v>89</v>
      </c>
      <c r="I70" s="1362">
        <v>27600</v>
      </c>
      <c r="J70" s="1388"/>
      <c r="K70" s="711"/>
      <c r="L70" s="711"/>
      <c r="M70" s="711"/>
      <c r="N70" s="711"/>
      <c r="O70" s="711"/>
      <c r="P70" s="711"/>
      <c r="Q70" s="711"/>
      <c r="R70" s="711"/>
      <c r="S70" s="711"/>
      <c r="T70" s="711"/>
      <c r="U70" s="711"/>
      <c r="V70" s="711"/>
      <c r="W70" s="711"/>
      <c r="X70" s="711"/>
      <c r="Y70" s="711"/>
      <c r="Z70" s="711"/>
      <c r="AA70" s="711"/>
      <c r="AB70" s="711"/>
      <c r="AC70" s="711"/>
    </row>
    <row r="71" spans="1:29" ht="42" customHeight="1">
      <c r="A71" s="1223" t="s">
        <v>24</v>
      </c>
      <c r="B71" s="1363" t="s">
        <v>1010</v>
      </c>
      <c r="C71" s="1220"/>
      <c r="D71" s="1218"/>
      <c r="E71" s="1218"/>
      <c r="F71" s="1390" t="s">
        <v>1011</v>
      </c>
      <c r="G71" s="1253"/>
      <c r="H71" s="1344"/>
      <c r="I71" s="1220"/>
      <c r="J71" s="1389"/>
      <c r="K71" s="711"/>
      <c r="L71" s="711"/>
      <c r="M71" s="711"/>
      <c r="N71" s="711"/>
      <c r="O71" s="711"/>
      <c r="P71" s="711"/>
      <c r="Q71" s="711"/>
      <c r="R71" s="711"/>
      <c r="S71" s="711"/>
      <c r="T71" s="711"/>
      <c r="U71" s="711"/>
      <c r="V71" s="711"/>
      <c r="W71" s="711"/>
      <c r="X71" s="711"/>
      <c r="Y71" s="711"/>
      <c r="Z71" s="711"/>
      <c r="AA71" s="711"/>
      <c r="AB71" s="711"/>
      <c r="AC71" s="711"/>
    </row>
    <row r="72" spans="1:29" ht="28.5" customHeight="1">
      <c r="A72" s="1218"/>
      <c r="B72" s="1218"/>
      <c r="C72" s="1218"/>
      <c r="D72" s="712" t="s">
        <v>935</v>
      </c>
      <c r="E72" s="712" t="s">
        <v>1012</v>
      </c>
      <c r="F72" s="712">
        <v>120</v>
      </c>
      <c r="G72" s="712">
        <v>57</v>
      </c>
      <c r="H72" s="712">
        <v>23.7</v>
      </c>
      <c r="I72" s="1218"/>
      <c r="J72" s="722"/>
      <c r="K72" s="711"/>
      <c r="L72" s="711"/>
      <c r="M72" s="711"/>
      <c r="N72" s="711"/>
      <c r="O72" s="711"/>
      <c r="P72" s="711"/>
      <c r="Q72" s="711"/>
      <c r="R72" s="711"/>
      <c r="S72" s="711"/>
      <c r="T72" s="711"/>
      <c r="U72" s="711"/>
      <c r="V72" s="711"/>
      <c r="W72" s="711"/>
      <c r="X72" s="711"/>
      <c r="Y72" s="711"/>
      <c r="Z72" s="711"/>
      <c r="AA72" s="711"/>
      <c r="AB72" s="711"/>
      <c r="AC72" s="711"/>
    </row>
    <row r="73" spans="1:29" ht="23.25" customHeight="1">
      <c r="A73" s="1223" t="s">
        <v>17</v>
      </c>
      <c r="B73" s="1295">
        <v>17194454</v>
      </c>
      <c r="C73" s="1295"/>
      <c r="D73" s="1295" t="s">
        <v>1013</v>
      </c>
      <c r="E73" s="1295" t="s">
        <v>1014</v>
      </c>
      <c r="F73" s="713">
        <v>145</v>
      </c>
      <c r="G73" s="713">
        <v>69.7</v>
      </c>
      <c r="H73" s="713">
        <v>60.3</v>
      </c>
      <c r="I73" s="1364">
        <v>24700</v>
      </c>
      <c r="J73" s="711"/>
      <c r="K73" s="711"/>
      <c r="L73" s="711"/>
      <c r="M73" s="711"/>
      <c r="N73" s="711"/>
      <c r="O73" s="711"/>
      <c r="P73" s="711"/>
      <c r="Q73" s="711"/>
      <c r="R73" s="711"/>
      <c r="S73" s="711"/>
      <c r="T73" s="711"/>
      <c r="U73" s="711"/>
      <c r="V73" s="711"/>
      <c r="W73" s="711"/>
      <c r="X73" s="711"/>
      <c r="Y73" s="711"/>
      <c r="Z73" s="711"/>
      <c r="AA73" s="711"/>
      <c r="AB73" s="711"/>
      <c r="AC73" s="711"/>
    </row>
    <row r="74" spans="1:29" ht="37.5" customHeight="1">
      <c r="A74" s="1220"/>
      <c r="B74" s="1220"/>
      <c r="C74" s="1220"/>
      <c r="D74" s="1218"/>
      <c r="E74" s="1218"/>
      <c r="F74" s="713">
        <v>138</v>
      </c>
      <c r="G74" s="713">
        <v>59.6</v>
      </c>
      <c r="H74" s="713">
        <v>55.2</v>
      </c>
      <c r="I74" s="1220"/>
      <c r="J74" s="711"/>
      <c r="K74" s="711"/>
      <c r="L74" s="711"/>
      <c r="M74" s="711"/>
      <c r="N74" s="711"/>
      <c r="O74" s="711"/>
      <c r="P74" s="711"/>
      <c r="Q74" s="711"/>
      <c r="R74" s="711"/>
      <c r="S74" s="711"/>
      <c r="T74" s="711"/>
      <c r="U74" s="711"/>
      <c r="V74" s="711"/>
      <c r="W74" s="711"/>
      <c r="X74" s="711"/>
      <c r="Y74" s="711"/>
      <c r="Z74" s="711"/>
      <c r="AA74" s="711"/>
      <c r="AB74" s="711"/>
      <c r="AC74" s="711"/>
    </row>
    <row r="75" spans="1:29" ht="27" customHeight="1">
      <c r="A75" s="1218"/>
      <c r="B75" s="1218"/>
      <c r="C75" s="1218"/>
      <c r="D75" s="713" t="s">
        <v>935</v>
      </c>
      <c r="E75" s="713" t="s">
        <v>1015</v>
      </c>
      <c r="F75" s="713">
        <v>147</v>
      </c>
      <c r="G75" s="713">
        <v>74</v>
      </c>
      <c r="H75" s="713">
        <v>15</v>
      </c>
      <c r="I75" s="1218"/>
      <c r="J75" s="711"/>
      <c r="K75" s="711"/>
      <c r="L75" s="711"/>
      <c r="M75" s="711"/>
      <c r="N75" s="711"/>
      <c r="O75" s="711"/>
      <c r="P75" s="711"/>
      <c r="Q75" s="711"/>
      <c r="R75" s="711"/>
      <c r="S75" s="711"/>
      <c r="T75" s="711"/>
      <c r="U75" s="711"/>
      <c r="V75" s="711"/>
      <c r="W75" s="711"/>
      <c r="X75" s="711"/>
      <c r="Y75" s="711"/>
      <c r="Z75" s="711"/>
      <c r="AA75" s="711"/>
      <c r="AB75" s="711"/>
      <c r="AC75" s="711"/>
    </row>
    <row r="76" spans="1:29" ht="30" customHeight="1">
      <c r="A76" s="1295"/>
      <c r="B76" s="1295">
        <v>17204490</v>
      </c>
      <c r="C76" s="1295"/>
      <c r="D76" s="1295" t="s">
        <v>1016</v>
      </c>
      <c r="E76" s="1296" t="s">
        <v>1017</v>
      </c>
      <c r="F76" s="713">
        <v>132</v>
      </c>
      <c r="G76" s="713">
        <v>61</v>
      </c>
      <c r="H76" s="713">
        <v>89</v>
      </c>
      <c r="I76" s="1362">
        <v>28450</v>
      </c>
      <c r="J76" s="711"/>
      <c r="K76" s="711"/>
      <c r="L76" s="711"/>
      <c r="M76" s="711"/>
      <c r="N76" s="711"/>
      <c r="O76" s="711"/>
      <c r="P76" s="711"/>
      <c r="Q76" s="711"/>
      <c r="R76" s="711"/>
      <c r="S76" s="711"/>
      <c r="T76" s="711"/>
      <c r="U76" s="711"/>
      <c r="V76" s="711"/>
      <c r="W76" s="711"/>
      <c r="X76" s="711"/>
      <c r="Y76" s="711"/>
      <c r="Z76" s="711"/>
      <c r="AA76" s="711"/>
      <c r="AB76" s="711"/>
      <c r="AC76" s="711"/>
    </row>
    <row r="77" spans="1:29" ht="27" customHeight="1">
      <c r="A77" s="1220"/>
      <c r="B77" s="1220"/>
      <c r="C77" s="1220"/>
      <c r="D77" s="1218"/>
      <c r="E77" s="1218"/>
      <c r="F77" s="1365" t="s">
        <v>1018</v>
      </c>
      <c r="G77" s="1253"/>
      <c r="H77" s="1344"/>
      <c r="I77" s="1220"/>
      <c r="J77" s="711"/>
      <c r="K77" s="711"/>
      <c r="L77" s="711"/>
      <c r="M77" s="711"/>
      <c r="N77" s="711"/>
      <c r="O77" s="711"/>
      <c r="P77" s="711"/>
      <c r="Q77" s="711"/>
      <c r="R77" s="711"/>
      <c r="S77" s="711"/>
      <c r="T77" s="711"/>
      <c r="U77" s="711"/>
      <c r="V77" s="711"/>
      <c r="W77" s="711"/>
      <c r="X77" s="711"/>
      <c r="Y77" s="711"/>
      <c r="Z77" s="711"/>
      <c r="AA77" s="711"/>
      <c r="AB77" s="711"/>
      <c r="AC77" s="711"/>
    </row>
    <row r="78" spans="1:29" ht="24" customHeight="1">
      <c r="A78" s="1218"/>
      <c r="B78" s="1218"/>
      <c r="C78" s="1218"/>
      <c r="D78" s="713" t="s">
        <v>935</v>
      </c>
      <c r="E78" s="713" t="s">
        <v>1019</v>
      </c>
      <c r="F78" s="713">
        <v>133</v>
      </c>
      <c r="G78" s="713">
        <v>74</v>
      </c>
      <c r="H78" s="713">
        <v>20</v>
      </c>
      <c r="I78" s="1218"/>
      <c r="J78" s="711"/>
      <c r="K78" s="711"/>
      <c r="L78" s="711"/>
      <c r="M78" s="711"/>
      <c r="N78" s="711"/>
      <c r="O78" s="711"/>
      <c r="P78" s="711"/>
      <c r="Q78" s="711"/>
      <c r="R78" s="711"/>
      <c r="S78" s="711"/>
      <c r="T78" s="711"/>
      <c r="U78" s="711"/>
      <c r="V78" s="711"/>
      <c r="W78" s="711"/>
      <c r="X78" s="711"/>
      <c r="Y78" s="711"/>
      <c r="Z78" s="711"/>
      <c r="AA78" s="711"/>
      <c r="AB78" s="711"/>
      <c r="AC78" s="711"/>
    </row>
    <row r="79" spans="1:29" ht="24" customHeight="1">
      <c r="A79" s="1223" t="s">
        <v>17</v>
      </c>
      <c r="B79" s="1295">
        <v>230399</v>
      </c>
      <c r="C79" s="1295"/>
      <c r="D79" s="1296" t="s">
        <v>1020</v>
      </c>
      <c r="E79" s="1295" t="s">
        <v>1021</v>
      </c>
      <c r="F79" s="713">
        <v>129.5</v>
      </c>
      <c r="G79" s="713">
        <v>70</v>
      </c>
      <c r="H79" s="713">
        <v>62.5</v>
      </c>
      <c r="I79" s="1364">
        <v>21800</v>
      </c>
      <c r="J79" s="711"/>
      <c r="K79" s="711"/>
      <c r="L79" s="711"/>
      <c r="M79" s="711"/>
      <c r="N79" s="711"/>
      <c r="O79" s="711"/>
      <c r="P79" s="711"/>
      <c r="Q79" s="711"/>
      <c r="R79" s="711"/>
      <c r="S79" s="711"/>
      <c r="T79" s="711"/>
      <c r="U79" s="711"/>
      <c r="V79" s="711"/>
      <c r="W79" s="711"/>
      <c r="X79" s="711"/>
      <c r="Y79" s="711"/>
      <c r="Z79" s="711"/>
      <c r="AA79" s="711"/>
      <c r="AB79" s="711"/>
      <c r="AC79" s="711"/>
    </row>
    <row r="80" spans="1:29" ht="24" customHeight="1">
      <c r="A80" s="1220"/>
      <c r="B80" s="1220"/>
      <c r="C80" s="1220"/>
      <c r="D80" s="1218"/>
      <c r="E80" s="1218"/>
      <c r="F80" s="713">
        <v>114.7</v>
      </c>
      <c r="G80" s="713">
        <v>59.5</v>
      </c>
      <c r="H80" s="713">
        <v>54</v>
      </c>
      <c r="I80" s="1220"/>
      <c r="J80" s="711"/>
      <c r="K80" s="711"/>
      <c r="L80" s="711"/>
      <c r="M80" s="711"/>
      <c r="N80" s="711"/>
      <c r="O80" s="711"/>
      <c r="P80" s="711"/>
      <c r="Q80" s="711"/>
      <c r="R80" s="711"/>
      <c r="S80" s="711"/>
      <c r="T80" s="711"/>
      <c r="U80" s="711"/>
      <c r="V80" s="711"/>
      <c r="W80" s="711"/>
      <c r="X80" s="711"/>
      <c r="Y80" s="711"/>
      <c r="Z80" s="711"/>
      <c r="AA80" s="711"/>
      <c r="AB80" s="711"/>
      <c r="AC80" s="711"/>
    </row>
    <row r="81" spans="1:29" ht="24" customHeight="1">
      <c r="A81" s="1218"/>
      <c r="B81" s="1218"/>
      <c r="C81" s="1218"/>
      <c r="D81" s="713" t="s">
        <v>935</v>
      </c>
      <c r="E81" s="713" t="s">
        <v>1022</v>
      </c>
      <c r="F81" s="713">
        <v>131.19999999999999</v>
      </c>
      <c r="G81" s="713">
        <v>72.5</v>
      </c>
      <c r="H81" s="713">
        <v>16.5</v>
      </c>
      <c r="I81" s="1218"/>
      <c r="J81" s="711"/>
      <c r="K81" s="711"/>
      <c r="L81" s="711"/>
      <c r="M81" s="711"/>
      <c r="N81" s="711"/>
      <c r="O81" s="711"/>
      <c r="P81" s="711"/>
      <c r="Q81" s="711"/>
      <c r="R81" s="711"/>
      <c r="S81" s="711"/>
      <c r="T81" s="711"/>
      <c r="U81" s="711"/>
      <c r="V81" s="711"/>
      <c r="W81" s="711"/>
      <c r="X81" s="711"/>
      <c r="Y81" s="711"/>
      <c r="Z81" s="711"/>
      <c r="AA81" s="711"/>
      <c r="AB81" s="711"/>
      <c r="AC81" s="711"/>
    </row>
    <row r="82" spans="1:29" ht="30.75" customHeight="1">
      <c r="A82" s="1223" t="s">
        <v>17</v>
      </c>
      <c r="B82" s="1295">
        <v>17197731</v>
      </c>
      <c r="C82" s="1295"/>
      <c r="D82" s="1296" t="s">
        <v>1023</v>
      </c>
      <c r="E82" s="1295" t="s">
        <v>1021</v>
      </c>
      <c r="F82" s="713">
        <v>129.5</v>
      </c>
      <c r="G82" s="713">
        <v>70</v>
      </c>
      <c r="H82" s="713">
        <v>62.5</v>
      </c>
      <c r="I82" s="1364">
        <v>21800</v>
      </c>
      <c r="J82" s="711"/>
      <c r="K82" s="711"/>
      <c r="L82" s="711"/>
      <c r="M82" s="711"/>
      <c r="N82" s="711"/>
      <c r="O82" s="711"/>
      <c r="P82" s="711"/>
      <c r="Q82" s="711"/>
      <c r="R82" s="711"/>
      <c r="S82" s="711"/>
      <c r="T82" s="711"/>
      <c r="U82" s="711"/>
      <c r="V82" s="711"/>
      <c r="W82" s="711"/>
      <c r="X82" s="711"/>
      <c r="Y82" s="711"/>
      <c r="Z82" s="711"/>
      <c r="AA82" s="711"/>
      <c r="AB82" s="711"/>
      <c r="AC82" s="711"/>
    </row>
    <row r="83" spans="1:29" ht="27" customHeight="1">
      <c r="A83" s="1220"/>
      <c r="B83" s="1220"/>
      <c r="C83" s="1220"/>
      <c r="D83" s="1218"/>
      <c r="E83" s="1218"/>
      <c r="F83" s="713">
        <v>114.7</v>
      </c>
      <c r="G83" s="713">
        <v>59.5</v>
      </c>
      <c r="H83" s="713">
        <v>54</v>
      </c>
      <c r="I83" s="1220"/>
      <c r="J83" s="711"/>
      <c r="K83" s="711"/>
      <c r="L83" s="711"/>
      <c r="M83" s="711"/>
      <c r="N83" s="711"/>
      <c r="O83" s="711"/>
      <c r="P83" s="711"/>
      <c r="Q83" s="711"/>
      <c r="R83" s="711"/>
      <c r="S83" s="711"/>
      <c r="T83" s="711"/>
      <c r="U83" s="711"/>
      <c r="V83" s="711"/>
      <c r="W83" s="711"/>
      <c r="X83" s="711"/>
      <c r="Y83" s="711"/>
      <c r="Z83" s="711"/>
      <c r="AA83" s="711"/>
      <c r="AB83" s="711"/>
      <c r="AC83" s="711"/>
    </row>
    <row r="84" spans="1:29" ht="18.75" customHeight="1">
      <c r="A84" s="1218"/>
      <c r="B84" s="1218"/>
      <c r="C84" s="1218"/>
      <c r="D84" s="713" t="s">
        <v>935</v>
      </c>
      <c r="E84" s="713" t="s">
        <v>1024</v>
      </c>
      <c r="F84" s="713">
        <v>131.19999999999999</v>
      </c>
      <c r="G84" s="713">
        <v>72.5</v>
      </c>
      <c r="H84" s="713">
        <v>16.5</v>
      </c>
      <c r="I84" s="1218"/>
      <c r="J84" s="711"/>
      <c r="K84" s="711"/>
      <c r="L84" s="711"/>
      <c r="M84" s="711"/>
      <c r="N84" s="711"/>
      <c r="O84" s="711"/>
      <c r="P84" s="711"/>
      <c r="Q84" s="711"/>
      <c r="R84" s="711"/>
      <c r="S84" s="711"/>
      <c r="T84" s="711"/>
      <c r="U84" s="711"/>
      <c r="V84" s="711"/>
      <c r="W84" s="711"/>
      <c r="X84" s="711"/>
      <c r="Y84" s="711"/>
      <c r="Z84" s="711"/>
      <c r="AA84" s="711"/>
      <c r="AB84" s="711"/>
      <c r="AC84" s="711"/>
    </row>
    <row r="85" spans="1:29" ht="30.75" customHeight="1">
      <c r="A85" s="1223" t="s">
        <v>17</v>
      </c>
      <c r="B85" s="1295">
        <v>17193522</v>
      </c>
      <c r="C85" s="1295"/>
      <c r="D85" s="1296" t="s">
        <v>1025</v>
      </c>
      <c r="E85" s="1295" t="s">
        <v>1026</v>
      </c>
      <c r="F85" s="713">
        <v>128</v>
      </c>
      <c r="G85" s="713">
        <v>62</v>
      </c>
      <c r="H85" s="713">
        <v>61</v>
      </c>
      <c r="I85" s="1364">
        <v>20100</v>
      </c>
      <c r="J85" s="711"/>
      <c r="K85" s="711"/>
      <c r="L85" s="711"/>
      <c r="M85" s="711"/>
      <c r="N85" s="711"/>
      <c r="O85" s="711"/>
      <c r="P85" s="711"/>
      <c r="Q85" s="711"/>
      <c r="R85" s="711"/>
      <c r="S85" s="711"/>
      <c r="T85" s="711"/>
      <c r="U85" s="711"/>
      <c r="V85" s="711"/>
      <c r="W85" s="711"/>
      <c r="X85" s="711"/>
      <c r="Y85" s="711"/>
      <c r="Z85" s="711"/>
      <c r="AA85" s="711"/>
      <c r="AB85" s="711"/>
      <c r="AC85" s="711"/>
    </row>
    <row r="86" spans="1:29" ht="31.5" customHeight="1">
      <c r="A86" s="1220"/>
      <c r="B86" s="1220"/>
      <c r="C86" s="1220"/>
      <c r="D86" s="1218"/>
      <c r="E86" s="1218"/>
      <c r="F86" s="713">
        <v>122</v>
      </c>
      <c r="G86" s="713">
        <v>54</v>
      </c>
      <c r="H86" s="713">
        <v>58</v>
      </c>
      <c r="I86" s="1220"/>
      <c r="J86" s="711"/>
      <c r="K86" s="711"/>
      <c r="L86" s="711"/>
      <c r="M86" s="711"/>
      <c r="N86" s="711"/>
      <c r="O86" s="711"/>
      <c r="P86" s="711"/>
      <c r="Q86" s="711"/>
      <c r="R86" s="711"/>
      <c r="S86" s="711"/>
      <c r="T86" s="711"/>
      <c r="U86" s="711"/>
      <c r="V86" s="711"/>
      <c r="W86" s="711"/>
      <c r="X86" s="711"/>
      <c r="Y86" s="711"/>
      <c r="Z86" s="711"/>
      <c r="AA86" s="711"/>
      <c r="AB86" s="711"/>
      <c r="AC86" s="711"/>
    </row>
    <row r="87" spans="1:29" ht="18.75" customHeight="1">
      <c r="A87" s="1218"/>
      <c r="B87" s="1218"/>
      <c r="C87" s="1218"/>
      <c r="D87" s="713" t="s">
        <v>935</v>
      </c>
      <c r="E87" s="713" t="s">
        <v>1027</v>
      </c>
      <c r="F87" s="713">
        <v>132</v>
      </c>
      <c r="G87" s="713">
        <v>75.2</v>
      </c>
      <c r="H87" s="713">
        <v>13.2</v>
      </c>
      <c r="I87" s="1218"/>
      <c r="J87" s="711"/>
      <c r="K87" s="711"/>
      <c r="L87" s="711"/>
      <c r="M87" s="711"/>
      <c r="N87" s="711"/>
      <c r="O87" s="711"/>
      <c r="P87" s="711"/>
      <c r="Q87" s="711"/>
      <c r="R87" s="711"/>
      <c r="S87" s="711"/>
      <c r="T87" s="711"/>
      <c r="U87" s="711"/>
      <c r="V87" s="711"/>
      <c r="W87" s="711"/>
      <c r="X87" s="711"/>
      <c r="Y87" s="711"/>
      <c r="Z87" s="711"/>
      <c r="AA87" s="711"/>
      <c r="AB87" s="711"/>
      <c r="AC87" s="711"/>
    </row>
    <row r="88" spans="1:29" ht="39" customHeight="1">
      <c r="A88" s="1367"/>
      <c r="B88" s="1295"/>
      <c r="C88" s="1295"/>
      <c r="D88" s="1296" t="s">
        <v>1028</v>
      </c>
      <c r="E88" s="1295" t="s">
        <v>1029</v>
      </c>
      <c r="F88" s="713">
        <v>120</v>
      </c>
      <c r="G88" s="713">
        <v>56</v>
      </c>
      <c r="H88" s="713">
        <v>63</v>
      </c>
      <c r="I88" s="1366">
        <v>22900</v>
      </c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</row>
    <row r="89" spans="1:29" ht="39" customHeight="1">
      <c r="A89" s="1220"/>
      <c r="B89" s="1220"/>
      <c r="C89" s="1220"/>
      <c r="D89" s="1218"/>
      <c r="E89" s="1218"/>
      <c r="F89" s="713">
        <v>118</v>
      </c>
      <c r="G89" s="713">
        <v>54</v>
      </c>
      <c r="H89" s="713">
        <v>60</v>
      </c>
      <c r="I89" s="1220"/>
      <c r="J89" s="711"/>
      <c r="K89" s="711"/>
      <c r="L89" s="711"/>
      <c r="M89" s="711"/>
      <c r="N89" s="711"/>
      <c r="O89" s="711"/>
      <c r="P89" s="711"/>
      <c r="Q89" s="711"/>
      <c r="R89" s="711"/>
      <c r="S89" s="711"/>
      <c r="T89" s="711"/>
      <c r="U89" s="711"/>
      <c r="V89" s="711"/>
      <c r="W89" s="711"/>
      <c r="X89" s="711"/>
      <c r="Y89" s="711"/>
      <c r="Z89" s="711"/>
      <c r="AA89" s="711"/>
      <c r="AB89" s="711"/>
      <c r="AC89" s="711"/>
    </row>
    <row r="90" spans="1:29" ht="39" customHeight="1">
      <c r="A90" s="1218"/>
      <c r="B90" s="1218"/>
      <c r="C90" s="1218"/>
      <c r="D90" s="713" t="s">
        <v>935</v>
      </c>
      <c r="E90" s="713" t="s">
        <v>1030</v>
      </c>
      <c r="F90" s="713">
        <v>130</v>
      </c>
      <c r="G90" s="713">
        <v>75</v>
      </c>
      <c r="H90" s="713">
        <v>14</v>
      </c>
      <c r="I90" s="1218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711"/>
      <c r="V90" s="711"/>
      <c r="W90" s="711"/>
      <c r="X90" s="711"/>
      <c r="Y90" s="711"/>
      <c r="Z90" s="711"/>
      <c r="AA90" s="711"/>
      <c r="AB90" s="711"/>
      <c r="AC90" s="711"/>
    </row>
    <row r="91" spans="1:29" ht="39" customHeight="1">
      <c r="A91" s="1367" t="s">
        <v>17</v>
      </c>
      <c r="B91" s="1295" t="s">
        <v>1031</v>
      </c>
      <c r="C91" s="1295"/>
      <c r="D91" s="1296" t="s">
        <v>1032</v>
      </c>
      <c r="E91" s="1295" t="s">
        <v>1029</v>
      </c>
      <c r="F91" s="713">
        <v>120</v>
      </c>
      <c r="G91" s="713">
        <v>56</v>
      </c>
      <c r="H91" s="713">
        <v>63</v>
      </c>
      <c r="I91" s="1366">
        <v>22900</v>
      </c>
      <c r="J91" s="711"/>
      <c r="K91" s="711"/>
      <c r="L91" s="711"/>
      <c r="M91" s="711"/>
      <c r="N91" s="711"/>
      <c r="O91" s="711"/>
      <c r="P91" s="711"/>
      <c r="Q91" s="711"/>
      <c r="R91" s="711"/>
      <c r="S91" s="711"/>
      <c r="T91" s="711"/>
      <c r="U91" s="711"/>
      <c r="V91" s="711"/>
      <c r="W91" s="711"/>
      <c r="X91" s="711"/>
      <c r="Y91" s="711"/>
      <c r="Z91" s="711"/>
      <c r="AA91" s="711"/>
      <c r="AB91" s="711"/>
      <c r="AC91" s="711"/>
    </row>
    <row r="92" spans="1:29" ht="39" customHeight="1">
      <c r="A92" s="1220"/>
      <c r="B92" s="1220"/>
      <c r="C92" s="1220"/>
      <c r="D92" s="1218"/>
      <c r="E92" s="1218"/>
      <c r="F92" s="713">
        <v>118</v>
      </c>
      <c r="G92" s="713">
        <v>54</v>
      </c>
      <c r="H92" s="713">
        <v>60</v>
      </c>
      <c r="I92" s="1220"/>
      <c r="J92" s="723"/>
      <c r="K92" s="711"/>
      <c r="L92" s="711"/>
      <c r="M92" s="711"/>
      <c r="N92" s="711"/>
      <c r="O92" s="711"/>
      <c r="P92" s="711"/>
      <c r="Q92" s="711"/>
      <c r="R92" s="711"/>
      <c r="S92" s="711"/>
      <c r="T92" s="711"/>
      <c r="U92" s="711"/>
      <c r="V92" s="711"/>
      <c r="W92" s="711"/>
      <c r="X92" s="711"/>
      <c r="Y92" s="711"/>
      <c r="Z92" s="711"/>
      <c r="AA92" s="711"/>
      <c r="AB92" s="711"/>
      <c r="AC92" s="711"/>
    </row>
    <row r="93" spans="1:29" ht="39" customHeight="1">
      <c r="A93" s="1218"/>
      <c r="B93" s="1218"/>
      <c r="C93" s="1218"/>
      <c r="D93" s="713" t="s">
        <v>935</v>
      </c>
      <c r="E93" s="713" t="s">
        <v>1033</v>
      </c>
      <c r="F93" s="713">
        <v>130</v>
      </c>
      <c r="G93" s="713">
        <v>75</v>
      </c>
      <c r="H93" s="713">
        <v>14</v>
      </c>
      <c r="I93" s="1218"/>
      <c r="J93" s="711"/>
      <c r="K93" s="711"/>
      <c r="L93" s="711"/>
      <c r="M93" s="711"/>
      <c r="N93" s="711"/>
      <c r="O93" s="711"/>
      <c r="P93" s="711"/>
      <c r="Q93" s="711"/>
      <c r="R93" s="711"/>
      <c r="S93" s="711"/>
      <c r="T93" s="711"/>
      <c r="U93" s="711"/>
      <c r="V93" s="711"/>
      <c r="W93" s="711"/>
      <c r="X93" s="711"/>
      <c r="Y93" s="711"/>
      <c r="Z93" s="711"/>
      <c r="AA93" s="711"/>
      <c r="AB93" s="711"/>
      <c r="AC93" s="711"/>
    </row>
    <row r="94" spans="1:29" ht="37.5" customHeight="1">
      <c r="A94" s="1295"/>
      <c r="B94" s="1295">
        <v>17199597</v>
      </c>
      <c r="C94" s="1295"/>
      <c r="D94" s="1295" t="s">
        <v>1034</v>
      </c>
      <c r="E94" s="1295">
        <v>208</v>
      </c>
      <c r="F94" s="713">
        <v>72.2</v>
      </c>
      <c r="G94" s="713">
        <v>71</v>
      </c>
      <c r="H94" s="713">
        <v>59</v>
      </c>
      <c r="I94" s="1366">
        <v>15240</v>
      </c>
      <c r="J94" s="711"/>
      <c r="K94" s="711"/>
      <c r="L94" s="711"/>
      <c r="M94" s="711"/>
      <c r="N94" s="711"/>
      <c r="O94" s="711"/>
      <c r="P94" s="711"/>
      <c r="Q94" s="711"/>
      <c r="R94" s="711"/>
      <c r="S94" s="711"/>
      <c r="T94" s="711"/>
      <c r="U94" s="711"/>
      <c r="V94" s="711"/>
      <c r="W94" s="711"/>
      <c r="X94" s="711"/>
      <c r="Y94" s="711"/>
      <c r="Z94" s="711"/>
      <c r="AA94" s="711"/>
      <c r="AB94" s="711"/>
      <c r="AC94" s="711"/>
    </row>
    <row r="95" spans="1:29" ht="36" customHeight="1">
      <c r="A95" s="1220"/>
      <c r="B95" s="1220"/>
      <c r="C95" s="1220"/>
      <c r="D95" s="1218"/>
      <c r="E95" s="1218"/>
      <c r="F95" s="713"/>
      <c r="G95" s="713"/>
      <c r="H95" s="713"/>
      <c r="I95" s="1220"/>
      <c r="J95" s="711"/>
      <c r="K95" s="711"/>
      <c r="L95" s="711"/>
      <c r="M95" s="711"/>
      <c r="N95" s="711"/>
      <c r="O95" s="711"/>
      <c r="P95" s="711"/>
      <c r="Q95" s="711"/>
      <c r="R95" s="711"/>
      <c r="S95" s="711"/>
      <c r="T95" s="711"/>
      <c r="U95" s="711"/>
      <c r="V95" s="711"/>
      <c r="W95" s="711"/>
      <c r="X95" s="711"/>
      <c r="Y95" s="711"/>
      <c r="Z95" s="711"/>
      <c r="AA95" s="711"/>
      <c r="AB95" s="711"/>
      <c r="AC95" s="711"/>
    </row>
    <row r="96" spans="1:29" ht="15" customHeight="1">
      <c r="A96" s="1218"/>
      <c r="B96" s="1218"/>
      <c r="C96" s="1218"/>
      <c r="D96" s="713" t="s">
        <v>935</v>
      </c>
      <c r="E96" s="724" t="s">
        <v>1035</v>
      </c>
      <c r="F96" s="713">
        <v>74</v>
      </c>
      <c r="G96" s="713">
        <v>73.5</v>
      </c>
      <c r="H96" s="713">
        <v>20</v>
      </c>
      <c r="I96" s="1218"/>
      <c r="J96" s="711"/>
      <c r="K96" s="711"/>
      <c r="L96" s="711"/>
      <c r="M96" s="711"/>
      <c r="N96" s="711"/>
      <c r="O96" s="711"/>
      <c r="P96" s="711"/>
      <c r="Q96" s="711"/>
      <c r="R96" s="711"/>
      <c r="S96" s="711"/>
      <c r="T96" s="711"/>
      <c r="U96" s="711"/>
      <c r="V96" s="711"/>
      <c r="W96" s="711"/>
      <c r="X96" s="711"/>
      <c r="Y96" s="711"/>
      <c r="Z96" s="711"/>
      <c r="AA96" s="711"/>
      <c r="AB96" s="711"/>
      <c r="AC96" s="711"/>
    </row>
    <row r="97" spans="1:29" ht="45.75" customHeight="1">
      <c r="A97" s="1217"/>
      <c r="B97" s="1295">
        <v>17186293</v>
      </c>
      <c r="C97" s="1295"/>
      <c r="D97" s="1296" t="s">
        <v>1036</v>
      </c>
      <c r="E97" s="1295" t="s">
        <v>1004</v>
      </c>
      <c r="F97" s="713">
        <v>117</v>
      </c>
      <c r="G97" s="713">
        <v>44</v>
      </c>
      <c r="H97" s="713">
        <v>58</v>
      </c>
      <c r="I97" s="1362">
        <v>11440</v>
      </c>
      <c r="J97" s="711"/>
      <c r="K97" s="711"/>
      <c r="L97" s="711"/>
      <c r="M97" s="711"/>
      <c r="N97" s="711"/>
      <c r="O97" s="711"/>
      <c r="P97" s="711"/>
      <c r="Q97" s="711"/>
      <c r="R97" s="711"/>
      <c r="S97" s="711"/>
      <c r="T97" s="711"/>
      <c r="U97" s="711"/>
      <c r="V97" s="711"/>
      <c r="W97" s="711"/>
      <c r="X97" s="711"/>
      <c r="Y97" s="711"/>
      <c r="Z97" s="711"/>
      <c r="AA97" s="711"/>
      <c r="AB97" s="711"/>
      <c r="AC97" s="711"/>
    </row>
    <row r="98" spans="1:29" ht="45.75" customHeight="1">
      <c r="A98" s="1220"/>
      <c r="B98" s="1220"/>
      <c r="C98" s="1220"/>
      <c r="D98" s="1218"/>
      <c r="E98" s="1218"/>
      <c r="F98" s="713">
        <v>115</v>
      </c>
      <c r="G98" s="713">
        <v>52</v>
      </c>
      <c r="H98" s="713">
        <v>55</v>
      </c>
      <c r="I98" s="1220"/>
      <c r="J98" s="711"/>
      <c r="K98" s="711"/>
      <c r="L98" s="711"/>
      <c r="M98" s="711"/>
      <c r="N98" s="711"/>
      <c r="O98" s="711"/>
      <c r="P98" s="711"/>
      <c r="Q98" s="711"/>
      <c r="R98" s="711"/>
      <c r="S98" s="711"/>
      <c r="T98" s="711"/>
      <c r="U98" s="711"/>
      <c r="V98" s="711"/>
      <c r="W98" s="711"/>
      <c r="X98" s="711"/>
      <c r="Y98" s="711"/>
      <c r="Z98" s="711"/>
      <c r="AA98" s="711"/>
      <c r="AB98" s="711"/>
      <c r="AC98" s="711"/>
    </row>
    <row r="99" spans="1:29" ht="17.25">
      <c r="A99" s="1218"/>
      <c r="B99" s="1218"/>
      <c r="C99" s="1218"/>
      <c r="D99" s="713" t="s">
        <v>935</v>
      </c>
      <c r="E99" s="713" t="s">
        <v>1037</v>
      </c>
      <c r="F99" s="713">
        <v>119</v>
      </c>
      <c r="G99" s="713">
        <v>54.5</v>
      </c>
      <c r="H99" s="713">
        <v>12</v>
      </c>
      <c r="I99" s="1218"/>
      <c r="J99" s="711"/>
      <c r="K99" s="711"/>
      <c r="L99" s="711"/>
      <c r="M99" s="711"/>
      <c r="N99" s="711"/>
      <c r="O99" s="711"/>
      <c r="P99" s="711"/>
      <c r="Q99" s="711"/>
      <c r="R99" s="711"/>
      <c r="S99" s="711"/>
      <c r="T99" s="711"/>
      <c r="U99" s="711"/>
      <c r="V99" s="711"/>
      <c r="W99" s="711"/>
      <c r="X99" s="711"/>
      <c r="Y99" s="711"/>
      <c r="Z99" s="711"/>
      <c r="AA99" s="711"/>
      <c r="AB99" s="711"/>
      <c r="AC99" s="711"/>
    </row>
    <row r="100" spans="1:29" ht="32.25" customHeight="1">
      <c r="A100" s="1223" t="s">
        <v>17</v>
      </c>
      <c r="B100" s="1295">
        <v>17197948</v>
      </c>
      <c r="C100" s="1295"/>
      <c r="D100" s="1295" t="s">
        <v>1038</v>
      </c>
      <c r="E100" s="1295" t="s">
        <v>1039</v>
      </c>
      <c r="F100" s="713">
        <v>125</v>
      </c>
      <c r="G100" s="713">
        <v>55</v>
      </c>
      <c r="H100" s="713">
        <v>63</v>
      </c>
      <c r="I100" s="1362">
        <v>14500</v>
      </c>
      <c r="J100" s="711"/>
      <c r="K100" s="711"/>
      <c r="L100" s="711"/>
      <c r="M100" s="711"/>
      <c r="N100" s="711"/>
      <c r="O100" s="711"/>
      <c r="P100" s="711"/>
      <c r="Q100" s="711"/>
      <c r="R100" s="711"/>
      <c r="S100" s="711"/>
      <c r="T100" s="711"/>
      <c r="U100" s="711"/>
      <c r="V100" s="711"/>
      <c r="W100" s="711"/>
      <c r="X100" s="711"/>
      <c r="Y100" s="711"/>
      <c r="Z100" s="711"/>
      <c r="AA100" s="711"/>
      <c r="AB100" s="711"/>
      <c r="AC100" s="711"/>
    </row>
    <row r="101" spans="1:29" ht="27.75" customHeight="1">
      <c r="A101" s="1220"/>
      <c r="B101" s="1220"/>
      <c r="C101" s="1220"/>
      <c r="D101" s="1218"/>
      <c r="E101" s="1218"/>
      <c r="F101" s="713">
        <v>115</v>
      </c>
      <c r="G101" s="713">
        <v>48.2</v>
      </c>
      <c r="H101" s="713">
        <v>56.5</v>
      </c>
      <c r="I101" s="1220"/>
      <c r="J101" s="711"/>
      <c r="K101" s="711"/>
      <c r="L101" s="711"/>
      <c r="M101" s="711"/>
      <c r="N101" s="711"/>
      <c r="O101" s="711"/>
      <c r="P101" s="711"/>
      <c r="Q101" s="711"/>
      <c r="R101" s="711"/>
      <c r="S101" s="711"/>
      <c r="T101" s="711"/>
      <c r="U101" s="711"/>
      <c r="V101" s="711"/>
      <c r="W101" s="711"/>
      <c r="X101" s="711"/>
      <c r="Y101" s="711"/>
      <c r="Z101" s="711"/>
      <c r="AA101" s="711"/>
      <c r="AB101" s="711"/>
      <c r="AC101" s="711"/>
    </row>
    <row r="102" spans="1:29" ht="17.25">
      <c r="A102" s="1218"/>
      <c r="B102" s="1218"/>
      <c r="C102" s="1218"/>
      <c r="D102" s="713" t="s">
        <v>935</v>
      </c>
      <c r="E102" s="713" t="s">
        <v>1040</v>
      </c>
      <c r="F102" s="713">
        <v>119</v>
      </c>
      <c r="G102" s="713">
        <v>56.5</v>
      </c>
      <c r="H102" s="713">
        <v>21.5</v>
      </c>
      <c r="I102" s="1218"/>
      <c r="J102" s="711"/>
      <c r="K102" s="711"/>
      <c r="L102" s="711"/>
      <c r="M102" s="711"/>
      <c r="N102" s="711"/>
      <c r="O102" s="711"/>
      <c r="P102" s="711"/>
      <c r="Q102" s="711"/>
      <c r="R102" s="711"/>
      <c r="S102" s="711"/>
      <c r="T102" s="711"/>
      <c r="U102" s="711"/>
      <c r="V102" s="711"/>
      <c r="W102" s="711"/>
      <c r="X102" s="711"/>
      <c r="Y102" s="711"/>
      <c r="Z102" s="711"/>
      <c r="AA102" s="711"/>
      <c r="AB102" s="711"/>
      <c r="AC102" s="711"/>
    </row>
    <row r="103" spans="1:29" ht="32.25" customHeight="1">
      <c r="A103" s="1223" t="s">
        <v>17</v>
      </c>
      <c r="B103" s="1295" t="s">
        <v>1041</v>
      </c>
      <c r="C103" s="1295"/>
      <c r="D103" s="1296" t="s">
        <v>1042</v>
      </c>
      <c r="E103" s="1295" t="s">
        <v>1043</v>
      </c>
      <c r="F103" s="713">
        <v>73</v>
      </c>
      <c r="G103" s="713">
        <v>50.5</v>
      </c>
      <c r="H103" s="713">
        <v>49.5</v>
      </c>
      <c r="I103" s="1362">
        <v>22100</v>
      </c>
      <c r="J103" s="711"/>
      <c r="K103" s="711"/>
      <c r="L103" s="711"/>
      <c r="M103" s="711"/>
      <c r="N103" s="711"/>
      <c r="O103" s="711"/>
      <c r="P103" s="711"/>
      <c r="Q103" s="711"/>
      <c r="R103" s="711"/>
      <c r="S103" s="711"/>
      <c r="T103" s="711"/>
      <c r="U103" s="711"/>
      <c r="V103" s="711"/>
      <c r="W103" s="711"/>
      <c r="X103" s="711"/>
      <c r="Y103" s="711"/>
      <c r="Z103" s="711"/>
      <c r="AA103" s="711"/>
      <c r="AB103" s="711"/>
      <c r="AC103" s="711"/>
    </row>
    <row r="104" spans="1:29" ht="27.75" customHeight="1">
      <c r="A104" s="1220"/>
      <c r="B104" s="1220"/>
      <c r="C104" s="1220"/>
      <c r="D104" s="1218"/>
      <c r="E104" s="1218"/>
      <c r="F104" s="713"/>
      <c r="G104" s="713"/>
      <c r="H104" s="713"/>
      <c r="I104" s="1220"/>
      <c r="J104" s="711"/>
      <c r="K104" s="711"/>
      <c r="L104" s="711"/>
      <c r="M104" s="711"/>
      <c r="N104" s="711"/>
      <c r="O104" s="711"/>
      <c r="P104" s="711"/>
      <c r="Q104" s="711"/>
      <c r="R104" s="711"/>
      <c r="S104" s="711"/>
      <c r="T104" s="711"/>
      <c r="U104" s="711"/>
      <c r="V104" s="711"/>
      <c r="W104" s="711"/>
      <c r="X104" s="711"/>
      <c r="Y104" s="711"/>
      <c r="Z104" s="711"/>
      <c r="AA104" s="711"/>
      <c r="AB104" s="711"/>
      <c r="AC104" s="711"/>
    </row>
    <row r="105" spans="1:29" ht="17.25">
      <c r="A105" s="1218"/>
      <c r="B105" s="1218"/>
      <c r="C105" s="1218"/>
      <c r="D105" s="713" t="s">
        <v>935</v>
      </c>
      <c r="E105" s="713" t="s">
        <v>1044</v>
      </c>
      <c r="F105" s="713">
        <v>76.5</v>
      </c>
      <c r="G105" s="713">
        <v>21.5</v>
      </c>
      <c r="H105" s="713">
        <v>54.5</v>
      </c>
      <c r="I105" s="1218"/>
      <c r="J105" s="711"/>
      <c r="K105" s="711"/>
      <c r="L105" s="711"/>
      <c r="M105" s="711"/>
      <c r="N105" s="711"/>
      <c r="O105" s="711"/>
      <c r="P105" s="711"/>
      <c r="Q105" s="711"/>
      <c r="R105" s="711"/>
      <c r="S105" s="711"/>
      <c r="T105" s="711"/>
      <c r="U105" s="711"/>
      <c r="V105" s="711"/>
      <c r="W105" s="711"/>
      <c r="X105" s="711"/>
      <c r="Y105" s="711"/>
      <c r="Z105" s="711"/>
      <c r="AA105" s="711"/>
      <c r="AB105" s="711"/>
      <c r="AC105" s="711"/>
    </row>
    <row r="106" spans="1:29" ht="32.25" customHeight="1">
      <c r="A106" s="1223" t="s">
        <v>17</v>
      </c>
      <c r="B106" s="1295" t="s">
        <v>1045</v>
      </c>
      <c r="C106" s="1295"/>
      <c r="D106" s="1296" t="s">
        <v>1046</v>
      </c>
      <c r="E106" s="1295" t="s">
        <v>1043</v>
      </c>
      <c r="F106" s="713">
        <v>73</v>
      </c>
      <c r="G106" s="713">
        <v>50.5</v>
      </c>
      <c r="H106" s="713">
        <v>46.5</v>
      </c>
      <c r="I106" s="1362">
        <v>15550</v>
      </c>
      <c r="J106" s="711"/>
      <c r="K106" s="711"/>
      <c r="L106" s="711"/>
      <c r="M106" s="711"/>
      <c r="N106" s="711"/>
      <c r="O106" s="711"/>
      <c r="P106" s="711"/>
      <c r="Q106" s="711"/>
      <c r="R106" s="711"/>
      <c r="S106" s="711"/>
      <c r="T106" s="711"/>
      <c r="U106" s="711"/>
      <c r="V106" s="711"/>
      <c r="W106" s="711"/>
      <c r="X106" s="711"/>
      <c r="Y106" s="711"/>
      <c r="Z106" s="711"/>
      <c r="AA106" s="711"/>
      <c r="AB106" s="711"/>
      <c r="AC106" s="711"/>
    </row>
    <row r="107" spans="1:29" ht="27.75" customHeight="1">
      <c r="A107" s="1220"/>
      <c r="B107" s="1220"/>
      <c r="C107" s="1220"/>
      <c r="D107" s="1218"/>
      <c r="E107" s="1218"/>
      <c r="F107" s="713">
        <v>70</v>
      </c>
      <c r="G107" s="713">
        <v>48</v>
      </c>
      <c r="H107" s="713">
        <v>43</v>
      </c>
      <c r="I107" s="1220"/>
      <c r="J107" s="711"/>
      <c r="K107" s="711"/>
      <c r="L107" s="711"/>
      <c r="M107" s="711"/>
      <c r="N107" s="711"/>
      <c r="O107" s="711"/>
      <c r="P107" s="711"/>
      <c r="Q107" s="711"/>
      <c r="R107" s="711"/>
      <c r="S107" s="711"/>
      <c r="T107" s="711"/>
      <c r="U107" s="711"/>
      <c r="V107" s="711"/>
      <c r="W107" s="711"/>
      <c r="X107" s="711"/>
      <c r="Y107" s="711"/>
      <c r="Z107" s="711"/>
      <c r="AA107" s="711"/>
      <c r="AB107" s="711"/>
      <c r="AC107" s="711"/>
    </row>
    <row r="108" spans="1:29" ht="17.25">
      <c r="A108" s="1218"/>
      <c r="B108" s="1218"/>
      <c r="C108" s="1218"/>
      <c r="D108" s="713" t="s">
        <v>935</v>
      </c>
      <c r="E108" s="713" t="s">
        <v>1047</v>
      </c>
      <c r="F108" s="713">
        <v>77</v>
      </c>
      <c r="G108" s="713">
        <v>54</v>
      </c>
      <c r="H108" s="713">
        <v>16</v>
      </c>
      <c r="I108" s="1218"/>
      <c r="J108" s="711"/>
      <c r="K108" s="711"/>
      <c r="L108" s="711"/>
      <c r="M108" s="711"/>
      <c r="N108" s="711"/>
      <c r="O108" s="711"/>
      <c r="P108" s="711"/>
      <c r="Q108" s="711"/>
      <c r="R108" s="711"/>
      <c r="S108" s="711"/>
      <c r="T108" s="711"/>
      <c r="U108" s="711"/>
      <c r="V108" s="711"/>
      <c r="W108" s="711"/>
      <c r="X108" s="711"/>
      <c r="Y108" s="711"/>
      <c r="Z108" s="711"/>
      <c r="AA108" s="711"/>
      <c r="AB108" s="711"/>
      <c r="AC108" s="711"/>
    </row>
    <row r="109" spans="1:29" ht="32.25" customHeight="1">
      <c r="A109" s="1223" t="s">
        <v>17</v>
      </c>
      <c r="B109" s="1295" t="s">
        <v>1048</v>
      </c>
      <c r="C109" s="1295"/>
      <c r="D109" s="1296" t="s">
        <v>1049</v>
      </c>
      <c r="E109" s="1295" t="s">
        <v>1050</v>
      </c>
      <c r="F109" s="713">
        <v>117</v>
      </c>
      <c r="G109" s="713">
        <v>45</v>
      </c>
      <c r="H109" s="713">
        <v>56</v>
      </c>
      <c r="I109" s="1362">
        <v>12950</v>
      </c>
      <c r="J109" s="711"/>
      <c r="K109" s="711"/>
      <c r="L109" s="711"/>
      <c r="M109" s="711"/>
      <c r="N109" s="711"/>
      <c r="O109" s="711"/>
      <c r="P109" s="711"/>
      <c r="Q109" s="711"/>
      <c r="R109" s="711"/>
      <c r="S109" s="711"/>
      <c r="T109" s="711"/>
      <c r="U109" s="711"/>
      <c r="V109" s="711"/>
      <c r="W109" s="711"/>
      <c r="X109" s="711"/>
      <c r="Y109" s="711"/>
      <c r="Z109" s="711"/>
      <c r="AA109" s="711"/>
      <c r="AB109" s="711"/>
      <c r="AC109" s="711"/>
    </row>
    <row r="110" spans="1:29" ht="27.75" customHeight="1">
      <c r="A110" s="1220"/>
      <c r="B110" s="1220"/>
      <c r="C110" s="1220"/>
      <c r="D110" s="1218"/>
      <c r="E110" s="1218"/>
      <c r="F110" s="713">
        <v>70</v>
      </c>
      <c r="G110" s="713">
        <v>48</v>
      </c>
      <c r="H110" s="713">
        <v>43</v>
      </c>
      <c r="I110" s="1220"/>
      <c r="J110" s="711"/>
      <c r="K110" s="711"/>
      <c r="L110" s="711"/>
      <c r="M110" s="711"/>
      <c r="N110" s="711"/>
      <c r="O110" s="711"/>
      <c r="P110" s="711"/>
      <c r="Q110" s="711"/>
      <c r="R110" s="711"/>
      <c r="S110" s="711"/>
      <c r="T110" s="711"/>
      <c r="U110" s="711"/>
      <c r="V110" s="711"/>
      <c r="W110" s="711"/>
      <c r="X110" s="711"/>
      <c r="Y110" s="711"/>
      <c r="Z110" s="711"/>
      <c r="AA110" s="711"/>
      <c r="AB110" s="711"/>
      <c r="AC110" s="711"/>
    </row>
    <row r="111" spans="1:29" ht="17.25">
      <c r="A111" s="1218"/>
      <c r="B111" s="1218"/>
      <c r="C111" s="1218"/>
      <c r="D111" s="713" t="s">
        <v>935</v>
      </c>
      <c r="E111" s="713" t="s">
        <v>1051</v>
      </c>
      <c r="F111" s="713">
        <v>120</v>
      </c>
      <c r="G111" s="713">
        <v>10</v>
      </c>
      <c r="H111" s="713">
        <v>60</v>
      </c>
      <c r="I111" s="1218"/>
      <c r="J111" s="711"/>
      <c r="K111" s="711"/>
      <c r="L111" s="711"/>
      <c r="M111" s="711"/>
      <c r="N111" s="711"/>
      <c r="O111" s="711"/>
      <c r="P111" s="711"/>
      <c r="Q111" s="711"/>
      <c r="R111" s="711"/>
      <c r="S111" s="711"/>
      <c r="T111" s="711"/>
      <c r="U111" s="711"/>
      <c r="V111" s="711"/>
      <c r="W111" s="711"/>
      <c r="X111" s="711"/>
      <c r="Y111" s="711"/>
      <c r="Z111" s="711"/>
      <c r="AA111" s="711"/>
      <c r="AB111" s="711"/>
      <c r="AC111" s="711"/>
    </row>
    <row r="112" spans="1:29" ht="32.25" customHeight="1">
      <c r="A112" s="1223" t="s">
        <v>17</v>
      </c>
      <c r="B112" s="1295" t="s">
        <v>1052</v>
      </c>
      <c r="C112" s="1295"/>
      <c r="D112" s="1296" t="s">
        <v>1053</v>
      </c>
      <c r="E112" s="1295" t="s">
        <v>1054</v>
      </c>
      <c r="F112" s="713">
        <v>42.5</v>
      </c>
      <c r="G112" s="713">
        <v>44</v>
      </c>
      <c r="H112" s="713">
        <v>50</v>
      </c>
      <c r="I112" s="1362">
        <v>5700</v>
      </c>
      <c r="J112" s="711"/>
      <c r="K112" s="711"/>
      <c r="L112" s="711"/>
      <c r="M112" s="711"/>
      <c r="N112" s="711"/>
      <c r="O112" s="711"/>
      <c r="P112" s="711"/>
      <c r="Q112" s="711"/>
      <c r="R112" s="711"/>
      <c r="S112" s="711"/>
      <c r="T112" s="711"/>
      <c r="U112" s="711"/>
      <c r="V112" s="711"/>
      <c r="W112" s="711"/>
      <c r="X112" s="711"/>
      <c r="Y112" s="711"/>
      <c r="Z112" s="711"/>
      <c r="AA112" s="711"/>
      <c r="AB112" s="711"/>
      <c r="AC112" s="711"/>
    </row>
    <row r="113" spans="1:29" ht="27.75" customHeight="1">
      <c r="A113" s="1220"/>
      <c r="B113" s="1220"/>
      <c r="C113" s="1220"/>
      <c r="D113" s="1218"/>
      <c r="E113" s="1218"/>
      <c r="F113" s="713">
        <v>9.5</v>
      </c>
      <c r="G113" s="713">
        <v>11.2</v>
      </c>
      <c r="H113" s="713">
        <v>44.5</v>
      </c>
      <c r="I113" s="1220"/>
      <c r="J113" s="711"/>
      <c r="K113" s="711"/>
      <c r="L113" s="711"/>
      <c r="M113" s="711"/>
      <c r="N113" s="711"/>
      <c r="O113" s="711"/>
      <c r="P113" s="711"/>
      <c r="Q113" s="711"/>
      <c r="R113" s="711"/>
      <c r="S113" s="711"/>
      <c r="T113" s="711"/>
      <c r="U113" s="711"/>
      <c r="V113" s="711"/>
      <c r="W113" s="711"/>
      <c r="X113" s="711"/>
      <c r="Y113" s="711"/>
      <c r="Z113" s="711"/>
      <c r="AA113" s="711"/>
      <c r="AB113" s="711"/>
      <c r="AC113" s="711"/>
    </row>
    <row r="114" spans="1:29" ht="15">
      <c r="A114" s="1218"/>
      <c r="B114" s="1218"/>
      <c r="C114" s="1218"/>
      <c r="D114" s="713" t="s">
        <v>935</v>
      </c>
      <c r="E114" s="713" t="s">
        <v>1055</v>
      </c>
      <c r="F114" s="713">
        <v>9.5</v>
      </c>
      <c r="G114" s="713">
        <v>11.2</v>
      </c>
      <c r="H114" s="713">
        <v>44.5</v>
      </c>
      <c r="I114" s="1218"/>
      <c r="J114" s="711"/>
      <c r="K114" s="711"/>
      <c r="L114" s="711"/>
      <c r="M114" s="711"/>
      <c r="N114" s="711"/>
      <c r="O114" s="711"/>
      <c r="P114" s="711"/>
      <c r="Q114" s="711"/>
      <c r="R114" s="711"/>
      <c r="S114" s="711"/>
      <c r="T114" s="711"/>
      <c r="U114" s="711"/>
      <c r="V114" s="711"/>
      <c r="W114" s="711"/>
      <c r="X114" s="711"/>
      <c r="Y114" s="711"/>
      <c r="Z114" s="711"/>
      <c r="AA114" s="711"/>
      <c r="AB114" s="711"/>
      <c r="AC114" s="711"/>
    </row>
    <row r="115" spans="1:29" ht="32.25" customHeight="1">
      <c r="A115" s="1223" t="s">
        <v>17</v>
      </c>
      <c r="B115" s="1295" t="s">
        <v>1056</v>
      </c>
      <c r="C115" s="1295"/>
      <c r="D115" s="1296" t="s">
        <v>1057</v>
      </c>
      <c r="E115" s="1295" t="s">
        <v>1058</v>
      </c>
      <c r="F115" s="713">
        <v>59</v>
      </c>
      <c r="G115" s="713">
        <v>39</v>
      </c>
      <c r="H115" s="713">
        <v>28</v>
      </c>
      <c r="I115" s="1362">
        <v>4750</v>
      </c>
      <c r="J115" s="711"/>
      <c r="K115" s="711"/>
      <c r="L115" s="711"/>
      <c r="M115" s="711"/>
      <c r="N115" s="711"/>
      <c r="O115" s="711"/>
      <c r="P115" s="711"/>
      <c r="Q115" s="711"/>
      <c r="R115" s="711"/>
      <c r="S115" s="711"/>
      <c r="T115" s="711"/>
      <c r="U115" s="711"/>
      <c r="V115" s="711"/>
      <c r="W115" s="711"/>
      <c r="X115" s="711"/>
      <c r="Y115" s="711"/>
      <c r="Z115" s="711"/>
      <c r="AA115" s="711"/>
      <c r="AB115" s="711"/>
      <c r="AC115" s="711"/>
    </row>
    <row r="116" spans="1:29" ht="27.75" customHeight="1">
      <c r="A116" s="1220"/>
      <c r="B116" s="1220"/>
      <c r="C116" s="1220"/>
      <c r="D116" s="1218"/>
      <c r="E116" s="1218"/>
      <c r="F116" s="713"/>
      <c r="G116" s="713"/>
      <c r="H116" s="713"/>
      <c r="I116" s="1220"/>
      <c r="J116" s="711"/>
      <c r="K116" s="711"/>
      <c r="L116" s="711"/>
      <c r="M116" s="711"/>
      <c r="N116" s="711"/>
      <c r="O116" s="711"/>
      <c r="P116" s="711"/>
      <c r="Q116" s="711"/>
      <c r="R116" s="711"/>
      <c r="S116" s="711"/>
      <c r="T116" s="711"/>
      <c r="U116" s="711"/>
      <c r="V116" s="711"/>
      <c r="W116" s="711"/>
      <c r="X116" s="711"/>
      <c r="Y116" s="711"/>
      <c r="Z116" s="711"/>
      <c r="AA116" s="711"/>
      <c r="AB116" s="711"/>
      <c r="AC116" s="711"/>
    </row>
    <row r="117" spans="1:29" ht="15">
      <c r="A117" s="1218"/>
      <c r="B117" s="1218"/>
      <c r="C117" s="1218"/>
      <c r="D117" s="713" t="s">
        <v>935</v>
      </c>
      <c r="E117" s="713"/>
      <c r="F117" s="713"/>
      <c r="G117" s="713"/>
      <c r="H117" s="713"/>
      <c r="I117" s="1218"/>
      <c r="J117" s="711"/>
      <c r="K117" s="711"/>
      <c r="L117" s="711"/>
      <c r="M117" s="711"/>
      <c r="N117" s="711"/>
      <c r="O117" s="711"/>
      <c r="P117" s="711"/>
      <c r="Q117" s="711"/>
      <c r="R117" s="711"/>
      <c r="S117" s="711"/>
      <c r="T117" s="711"/>
      <c r="U117" s="711"/>
      <c r="V117" s="711"/>
      <c r="W117" s="711"/>
      <c r="X117" s="711"/>
      <c r="Y117" s="711"/>
      <c r="Z117" s="711"/>
      <c r="AA117" s="711"/>
      <c r="AB117" s="711"/>
      <c r="AC117" s="711"/>
    </row>
    <row r="118" spans="1:29" ht="15">
      <c r="A118" s="707"/>
      <c r="B118" s="707"/>
      <c r="C118" s="707"/>
      <c r="D118" s="707"/>
      <c r="E118" s="707"/>
      <c r="F118" s="707"/>
      <c r="G118" s="707"/>
      <c r="H118" s="707"/>
      <c r="I118" s="725"/>
      <c r="J118" s="707"/>
      <c r="K118" s="707"/>
      <c r="L118" s="707"/>
      <c r="M118" s="707"/>
      <c r="N118" s="707"/>
      <c r="O118" s="707"/>
      <c r="P118" s="707"/>
      <c r="Q118" s="707"/>
      <c r="R118" s="707"/>
      <c r="S118" s="707"/>
      <c r="T118" s="707"/>
      <c r="U118" s="707"/>
      <c r="V118" s="707"/>
      <c r="W118" s="707"/>
      <c r="X118" s="707"/>
      <c r="Y118" s="707"/>
      <c r="Z118" s="707"/>
      <c r="AA118" s="707"/>
      <c r="AB118" s="707"/>
      <c r="AC118" s="707"/>
    </row>
    <row r="119" spans="1:29" ht="15">
      <c r="A119" s="707"/>
      <c r="B119" s="707"/>
      <c r="C119" s="707"/>
      <c r="D119" s="707"/>
      <c r="E119" s="707"/>
      <c r="F119" s="707"/>
      <c r="G119" s="707"/>
      <c r="H119" s="707"/>
      <c r="I119" s="725"/>
      <c r="J119" s="707"/>
      <c r="K119" s="707"/>
      <c r="L119" s="707"/>
      <c r="M119" s="707"/>
      <c r="N119" s="707"/>
      <c r="O119" s="707"/>
      <c r="P119" s="707"/>
      <c r="Q119" s="707"/>
      <c r="R119" s="707"/>
      <c r="S119" s="707"/>
      <c r="T119" s="707"/>
      <c r="U119" s="707"/>
      <c r="V119" s="707"/>
      <c r="W119" s="707"/>
      <c r="X119" s="707"/>
      <c r="Y119" s="707"/>
      <c r="Z119" s="707"/>
      <c r="AA119" s="707"/>
      <c r="AB119" s="707"/>
      <c r="AC119" s="707"/>
    </row>
    <row r="120" spans="1:29" ht="15">
      <c r="A120" s="707"/>
      <c r="B120" s="707"/>
      <c r="C120" s="707"/>
      <c r="D120" s="707"/>
      <c r="E120" s="707"/>
      <c r="F120" s="707"/>
      <c r="G120" s="707"/>
      <c r="H120" s="707"/>
      <c r="I120" s="725"/>
      <c r="J120" s="707"/>
      <c r="K120" s="707"/>
      <c r="L120" s="707"/>
      <c r="M120" s="707"/>
      <c r="N120" s="707"/>
      <c r="O120" s="707"/>
      <c r="P120" s="707"/>
      <c r="Q120" s="707"/>
      <c r="R120" s="707"/>
      <c r="S120" s="707"/>
      <c r="T120" s="707"/>
      <c r="U120" s="707"/>
      <c r="V120" s="707"/>
      <c r="W120" s="707"/>
      <c r="X120" s="707"/>
      <c r="Y120" s="707"/>
      <c r="Z120" s="707"/>
      <c r="AA120" s="707"/>
      <c r="AB120" s="707"/>
      <c r="AC120" s="707"/>
    </row>
    <row r="121" spans="1:29" ht="15">
      <c r="A121" s="707"/>
      <c r="B121" s="707"/>
      <c r="C121" s="707"/>
      <c r="D121" s="707"/>
      <c r="E121" s="707"/>
      <c r="F121" s="707"/>
      <c r="G121" s="707"/>
      <c r="H121" s="707"/>
      <c r="I121" s="725"/>
      <c r="J121" s="707"/>
      <c r="K121" s="707"/>
      <c r="L121" s="707"/>
      <c r="M121" s="707"/>
      <c r="N121" s="707"/>
      <c r="O121" s="707"/>
      <c r="P121" s="707"/>
      <c r="Q121" s="707"/>
      <c r="R121" s="707"/>
      <c r="S121" s="707"/>
      <c r="T121" s="707"/>
      <c r="U121" s="707"/>
      <c r="V121" s="707"/>
      <c r="W121" s="707"/>
      <c r="X121" s="707"/>
      <c r="Y121" s="707"/>
      <c r="Z121" s="707"/>
      <c r="AA121" s="707"/>
      <c r="AB121" s="707"/>
      <c r="AC121" s="707"/>
    </row>
    <row r="122" spans="1:29" ht="15">
      <c r="A122" s="707"/>
      <c r="B122" s="707"/>
      <c r="C122" s="707"/>
      <c r="D122" s="707"/>
      <c r="E122" s="707"/>
      <c r="F122" s="707"/>
      <c r="G122" s="707"/>
      <c r="H122" s="707"/>
      <c r="I122" s="725"/>
      <c r="J122" s="707"/>
      <c r="K122" s="707"/>
      <c r="L122" s="707"/>
      <c r="M122" s="707"/>
      <c r="N122" s="707"/>
      <c r="O122" s="707"/>
      <c r="P122" s="707"/>
      <c r="Q122" s="707"/>
      <c r="R122" s="707"/>
      <c r="S122" s="707"/>
      <c r="T122" s="707"/>
      <c r="U122" s="707"/>
      <c r="V122" s="707"/>
      <c r="W122" s="707"/>
      <c r="X122" s="707"/>
      <c r="Y122" s="707"/>
      <c r="Z122" s="707"/>
      <c r="AA122" s="707"/>
      <c r="AB122" s="707"/>
      <c r="AC122" s="707"/>
    </row>
    <row r="123" spans="1:29" ht="15">
      <c r="A123" s="707"/>
      <c r="B123" s="707"/>
      <c r="C123" s="707"/>
      <c r="D123" s="707"/>
      <c r="E123" s="707"/>
      <c r="F123" s="707"/>
      <c r="G123" s="707"/>
      <c r="H123" s="707"/>
      <c r="I123" s="725"/>
      <c r="J123" s="707"/>
      <c r="K123" s="707"/>
      <c r="L123" s="707"/>
      <c r="M123" s="707"/>
      <c r="N123" s="707"/>
      <c r="O123" s="707"/>
      <c r="P123" s="707"/>
      <c r="Q123" s="707"/>
      <c r="R123" s="707"/>
      <c r="S123" s="707"/>
      <c r="T123" s="707"/>
      <c r="U123" s="707"/>
      <c r="V123" s="707"/>
      <c r="W123" s="707"/>
      <c r="X123" s="707"/>
      <c r="Y123" s="707"/>
      <c r="Z123" s="707"/>
      <c r="AA123" s="707"/>
      <c r="AB123" s="707"/>
      <c r="AC123" s="707"/>
    </row>
    <row r="124" spans="1:29" ht="15">
      <c r="A124" s="707"/>
      <c r="B124" s="707"/>
      <c r="C124" s="707"/>
      <c r="D124" s="707"/>
      <c r="E124" s="707"/>
      <c r="F124" s="707"/>
      <c r="G124" s="707"/>
      <c r="H124" s="707"/>
      <c r="I124" s="725"/>
      <c r="J124" s="707"/>
      <c r="K124" s="707"/>
      <c r="L124" s="707"/>
      <c r="M124" s="707"/>
      <c r="N124" s="707"/>
      <c r="O124" s="707"/>
      <c r="P124" s="707"/>
      <c r="Q124" s="707"/>
      <c r="R124" s="707"/>
      <c r="S124" s="707"/>
      <c r="T124" s="707"/>
      <c r="U124" s="707"/>
      <c r="V124" s="707"/>
      <c r="W124" s="707"/>
      <c r="X124" s="707"/>
      <c r="Y124" s="707"/>
      <c r="Z124" s="707"/>
      <c r="AA124" s="707"/>
      <c r="AB124" s="707"/>
      <c r="AC124" s="707"/>
    </row>
    <row r="125" spans="1:29" ht="15">
      <c r="A125" s="707"/>
      <c r="B125" s="707"/>
      <c r="C125" s="707"/>
      <c r="D125" s="707"/>
      <c r="E125" s="707"/>
      <c r="F125" s="707"/>
      <c r="G125" s="707"/>
      <c r="H125" s="707"/>
      <c r="I125" s="725"/>
      <c r="J125" s="707"/>
      <c r="K125" s="707"/>
      <c r="L125" s="707"/>
      <c r="M125" s="707"/>
      <c r="N125" s="707"/>
      <c r="O125" s="707"/>
      <c r="P125" s="707"/>
      <c r="Q125" s="707"/>
      <c r="R125" s="707"/>
      <c r="S125" s="707"/>
      <c r="T125" s="707"/>
      <c r="U125" s="707"/>
      <c r="V125" s="707"/>
      <c r="W125" s="707"/>
      <c r="X125" s="707"/>
      <c r="Y125" s="707"/>
      <c r="Z125" s="707"/>
      <c r="AA125" s="707"/>
      <c r="AB125" s="707"/>
      <c r="AC125" s="707"/>
    </row>
    <row r="126" spans="1:29" ht="15">
      <c r="A126" s="707"/>
      <c r="B126" s="707"/>
      <c r="C126" s="707"/>
      <c r="D126" s="707"/>
      <c r="E126" s="707"/>
      <c r="F126" s="707"/>
      <c r="G126" s="707"/>
      <c r="H126" s="707"/>
      <c r="I126" s="725"/>
      <c r="J126" s="707"/>
      <c r="K126" s="707"/>
      <c r="L126" s="707"/>
      <c r="M126" s="707"/>
      <c r="N126" s="707"/>
      <c r="O126" s="707"/>
      <c r="P126" s="707"/>
      <c r="Q126" s="707"/>
      <c r="R126" s="707"/>
      <c r="S126" s="707"/>
      <c r="T126" s="707"/>
      <c r="U126" s="707"/>
      <c r="V126" s="707"/>
      <c r="W126" s="707"/>
      <c r="X126" s="707"/>
      <c r="Y126" s="707"/>
      <c r="Z126" s="707"/>
      <c r="AA126" s="707"/>
      <c r="AB126" s="707"/>
      <c r="AC126" s="707"/>
    </row>
    <row r="127" spans="1:29" ht="15">
      <c r="A127" s="707"/>
      <c r="B127" s="707"/>
      <c r="C127" s="707"/>
      <c r="D127" s="707"/>
      <c r="E127" s="707"/>
      <c r="F127" s="707"/>
      <c r="G127" s="707"/>
      <c r="H127" s="707"/>
      <c r="I127" s="725"/>
      <c r="J127" s="707"/>
      <c r="K127" s="707"/>
      <c r="L127" s="707"/>
      <c r="M127" s="707"/>
      <c r="N127" s="707"/>
      <c r="O127" s="707"/>
      <c r="P127" s="707"/>
      <c r="Q127" s="707"/>
      <c r="R127" s="707"/>
      <c r="S127" s="707"/>
      <c r="T127" s="707"/>
      <c r="U127" s="707"/>
      <c r="V127" s="707"/>
      <c r="W127" s="707"/>
      <c r="X127" s="707"/>
      <c r="Y127" s="707"/>
      <c r="Z127" s="707"/>
      <c r="AA127" s="707"/>
      <c r="AB127" s="707"/>
      <c r="AC127" s="707"/>
    </row>
    <row r="128" spans="1:29" ht="15">
      <c r="A128" s="707"/>
      <c r="B128" s="707"/>
      <c r="C128" s="707"/>
      <c r="D128" s="707"/>
      <c r="E128" s="707"/>
      <c r="F128" s="707"/>
      <c r="G128" s="707"/>
      <c r="H128" s="707"/>
      <c r="I128" s="725"/>
      <c r="J128" s="707"/>
      <c r="K128" s="707"/>
      <c r="L128" s="707"/>
      <c r="M128" s="707"/>
      <c r="N128" s="707"/>
      <c r="O128" s="707"/>
      <c r="P128" s="707"/>
      <c r="Q128" s="707"/>
      <c r="R128" s="707"/>
      <c r="S128" s="707"/>
      <c r="T128" s="707"/>
      <c r="U128" s="707"/>
      <c r="V128" s="707"/>
      <c r="W128" s="707"/>
      <c r="X128" s="707"/>
      <c r="Y128" s="707"/>
      <c r="Z128" s="707"/>
      <c r="AA128" s="707"/>
      <c r="AB128" s="707"/>
      <c r="AC128" s="707"/>
    </row>
    <row r="129" spans="1:29" ht="15">
      <c r="A129" s="707"/>
      <c r="B129" s="707"/>
      <c r="C129" s="707"/>
      <c r="D129" s="707"/>
      <c r="E129" s="707"/>
      <c r="F129" s="707"/>
      <c r="G129" s="707"/>
      <c r="H129" s="707"/>
      <c r="I129" s="725"/>
      <c r="J129" s="707"/>
      <c r="K129" s="707"/>
      <c r="L129" s="707"/>
      <c r="M129" s="707"/>
      <c r="N129" s="707"/>
      <c r="O129" s="707"/>
      <c r="P129" s="707"/>
      <c r="Q129" s="707"/>
      <c r="R129" s="707"/>
      <c r="S129" s="707"/>
      <c r="T129" s="707"/>
      <c r="U129" s="707"/>
      <c r="V129" s="707"/>
      <c r="W129" s="707"/>
      <c r="X129" s="707"/>
      <c r="Y129" s="707"/>
      <c r="Z129" s="707"/>
      <c r="AA129" s="707"/>
      <c r="AB129" s="707"/>
      <c r="AC129" s="707"/>
    </row>
    <row r="130" spans="1:29" ht="15">
      <c r="A130" s="707"/>
      <c r="B130" s="707"/>
      <c r="C130" s="707"/>
      <c r="D130" s="707"/>
      <c r="E130" s="707"/>
      <c r="F130" s="707"/>
      <c r="G130" s="707"/>
      <c r="H130" s="707"/>
      <c r="I130" s="725"/>
      <c r="J130" s="707"/>
      <c r="K130" s="707"/>
      <c r="L130" s="707"/>
      <c r="M130" s="707"/>
      <c r="N130" s="707"/>
      <c r="O130" s="707"/>
      <c r="P130" s="707"/>
      <c r="Q130" s="707"/>
      <c r="R130" s="707"/>
      <c r="S130" s="707"/>
      <c r="T130" s="707"/>
      <c r="U130" s="707"/>
      <c r="V130" s="707"/>
      <c r="W130" s="707"/>
      <c r="X130" s="707"/>
      <c r="Y130" s="707"/>
      <c r="Z130" s="707"/>
      <c r="AA130" s="707"/>
      <c r="AB130" s="707"/>
      <c r="AC130" s="707"/>
    </row>
    <row r="131" spans="1:29" ht="15">
      <c r="A131" s="707"/>
      <c r="B131" s="707"/>
      <c r="C131" s="707"/>
      <c r="D131" s="707"/>
      <c r="E131" s="707"/>
      <c r="F131" s="707"/>
      <c r="G131" s="707"/>
      <c r="H131" s="707"/>
      <c r="I131" s="725"/>
      <c r="J131" s="707"/>
      <c r="K131" s="707"/>
      <c r="L131" s="707"/>
      <c r="M131" s="707"/>
      <c r="N131" s="707"/>
      <c r="O131" s="707"/>
      <c r="P131" s="707"/>
      <c r="Q131" s="707"/>
      <c r="R131" s="707"/>
      <c r="S131" s="707"/>
      <c r="T131" s="707"/>
      <c r="U131" s="707"/>
      <c r="V131" s="707"/>
      <c r="W131" s="707"/>
      <c r="X131" s="707"/>
      <c r="Y131" s="707"/>
      <c r="Z131" s="707"/>
      <c r="AA131" s="707"/>
      <c r="AB131" s="707"/>
      <c r="AC131" s="707"/>
    </row>
    <row r="132" spans="1:29" ht="15">
      <c r="A132" s="707"/>
      <c r="B132" s="707"/>
      <c r="C132" s="707"/>
      <c r="D132" s="707"/>
      <c r="E132" s="707"/>
      <c r="F132" s="707"/>
      <c r="G132" s="707"/>
      <c r="H132" s="707"/>
      <c r="I132" s="726"/>
      <c r="J132" s="707"/>
      <c r="K132" s="707"/>
      <c r="L132" s="707"/>
      <c r="M132" s="707"/>
      <c r="N132" s="707"/>
      <c r="O132" s="707"/>
      <c r="P132" s="707"/>
      <c r="Q132" s="707"/>
      <c r="R132" s="707"/>
      <c r="S132" s="707"/>
      <c r="T132" s="707"/>
      <c r="U132" s="707"/>
      <c r="V132" s="707"/>
      <c r="W132" s="707"/>
      <c r="X132" s="707"/>
      <c r="Y132" s="707"/>
      <c r="Z132" s="707"/>
      <c r="AA132" s="707"/>
      <c r="AB132" s="707"/>
      <c r="AC132" s="707"/>
    </row>
    <row r="133" spans="1:29" ht="15">
      <c r="A133" s="707"/>
      <c r="B133" s="707"/>
      <c r="C133" s="707"/>
      <c r="D133" s="707"/>
      <c r="E133" s="707"/>
      <c r="F133" s="707"/>
      <c r="G133" s="707"/>
      <c r="H133" s="707"/>
      <c r="I133" s="726"/>
      <c r="J133" s="707"/>
      <c r="K133" s="707"/>
      <c r="L133" s="707"/>
      <c r="M133" s="707"/>
      <c r="N133" s="707"/>
      <c r="O133" s="707"/>
      <c r="P133" s="707"/>
      <c r="Q133" s="707"/>
      <c r="R133" s="707"/>
      <c r="S133" s="707"/>
      <c r="T133" s="707"/>
      <c r="U133" s="707"/>
      <c r="V133" s="707"/>
      <c r="W133" s="707"/>
      <c r="X133" s="707"/>
      <c r="Y133" s="707"/>
      <c r="Z133" s="707"/>
      <c r="AA133" s="707"/>
      <c r="AB133" s="707"/>
      <c r="AC133" s="707"/>
    </row>
    <row r="134" spans="1:29" ht="15">
      <c r="A134" s="707"/>
      <c r="B134" s="707"/>
      <c r="C134" s="707"/>
      <c r="D134" s="707"/>
      <c r="E134" s="707"/>
      <c r="F134" s="707"/>
      <c r="G134" s="707"/>
      <c r="H134" s="707"/>
      <c r="I134" s="726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  <c r="V134" s="707"/>
      <c r="W134" s="707"/>
      <c r="X134" s="707"/>
      <c r="Y134" s="707"/>
      <c r="Z134" s="707"/>
      <c r="AA134" s="707"/>
      <c r="AB134" s="707"/>
      <c r="AC134" s="707"/>
    </row>
    <row r="135" spans="1:29" ht="15">
      <c r="A135" s="707"/>
      <c r="B135" s="707"/>
      <c r="C135" s="707"/>
      <c r="D135" s="707"/>
      <c r="E135" s="707"/>
      <c r="F135" s="707"/>
      <c r="G135" s="707"/>
      <c r="H135" s="707"/>
      <c r="I135" s="726"/>
      <c r="J135" s="707"/>
      <c r="K135" s="707"/>
      <c r="L135" s="707"/>
      <c r="M135" s="707"/>
      <c r="N135" s="707"/>
      <c r="O135" s="707"/>
      <c r="P135" s="707"/>
      <c r="Q135" s="707"/>
      <c r="R135" s="707"/>
      <c r="S135" s="707"/>
      <c r="T135" s="707"/>
      <c r="U135" s="707"/>
      <c r="V135" s="707"/>
      <c r="W135" s="707"/>
      <c r="X135" s="707"/>
      <c r="Y135" s="707"/>
      <c r="Z135" s="707"/>
      <c r="AA135" s="707"/>
      <c r="AB135" s="707"/>
      <c r="AC135" s="707"/>
    </row>
    <row r="136" spans="1:29" ht="15">
      <c r="A136" s="707"/>
      <c r="B136" s="707"/>
      <c r="C136" s="707"/>
      <c r="D136" s="707"/>
      <c r="E136" s="707"/>
      <c r="F136" s="707"/>
      <c r="G136" s="707"/>
      <c r="H136" s="707"/>
      <c r="I136" s="726"/>
      <c r="J136" s="707"/>
      <c r="K136" s="707"/>
      <c r="L136" s="707"/>
      <c r="M136" s="707"/>
      <c r="N136" s="707"/>
      <c r="O136" s="707"/>
      <c r="P136" s="707"/>
      <c r="Q136" s="707"/>
      <c r="R136" s="707"/>
      <c r="S136" s="707"/>
      <c r="T136" s="707"/>
      <c r="U136" s="707"/>
      <c r="V136" s="707"/>
      <c r="W136" s="707"/>
      <c r="X136" s="707"/>
      <c r="Y136" s="707"/>
      <c r="Z136" s="707"/>
      <c r="AA136" s="707"/>
      <c r="AB136" s="707"/>
      <c r="AC136" s="707"/>
    </row>
    <row r="137" spans="1:29" ht="15">
      <c r="A137" s="707"/>
      <c r="B137" s="707"/>
      <c r="C137" s="707"/>
      <c r="D137" s="707"/>
      <c r="E137" s="707"/>
      <c r="F137" s="707"/>
      <c r="G137" s="707"/>
      <c r="H137" s="707"/>
      <c r="I137" s="726"/>
      <c r="J137" s="707"/>
      <c r="K137" s="707"/>
      <c r="L137" s="707"/>
      <c r="M137" s="707"/>
      <c r="N137" s="707"/>
      <c r="O137" s="707"/>
      <c r="P137" s="707"/>
      <c r="Q137" s="707"/>
      <c r="R137" s="707"/>
      <c r="S137" s="707"/>
      <c r="T137" s="707"/>
      <c r="U137" s="707"/>
      <c r="V137" s="707"/>
      <c r="W137" s="707"/>
      <c r="X137" s="707"/>
      <c r="Y137" s="707"/>
      <c r="Z137" s="707"/>
      <c r="AA137" s="707"/>
      <c r="AB137" s="707"/>
      <c r="AC137" s="707"/>
    </row>
    <row r="138" spans="1:29" ht="15">
      <c r="A138" s="707"/>
      <c r="B138" s="707"/>
      <c r="C138" s="707"/>
      <c r="D138" s="707"/>
      <c r="E138" s="707"/>
      <c r="F138" s="707"/>
      <c r="G138" s="707"/>
      <c r="H138" s="707"/>
      <c r="I138" s="726"/>
      <c r="J138" s="707"/>
      <c r="K138" s="707"/>
      <c r="L138" s="707"/>
      <c r="M138" s="707"/>
      <c r="N138" s="707"/>
      <c r="O138" s="707"/>
      <c r="P138" s="707"/>
      <c r="Q138" s="707"/>
      <c r="R138" s="707"/>
      <c r="S138" s="707"/>
      <c r="T138" s="707"/>
      <c r="U138" s="707"/>
      <c r="V138" s="707"/>
      <c r="W138" s="707"/>
      <c r="X138" s="707"/>
      <c r="Y138" s="707"/>
      <c r="Z138" s="707"/>
      <c r="AA138" s="707"/>
      <c r="AB138" s="707"/>
      <c r="AC138" s="707"/>
    </row>
    <row r="139" spans="1:29" ht="15">
      <c r="A139" s="707"/>
      <c r="B139" s="707"/>
      <c r="C139" s="707"/>
      <c r="D139" s="707"/>
      <c r="E139" s="707"/>
      <c r="F139" s="707"/>
      <c r="G139" s="707"/>
      <c r="H139" s="707"/>
      <c r="I139" s="726"/>
      <c r="J139" s="707"/>
      <c r="K139" s="707"/>
      <c r="L139" s="707"/>
      <c r="M139" s="707"/>
      <c r="N139" s="707"/>
      <c r="O139" s="707"/>
      <c r="P139" s="707"/>
      <c r="Q139" s="707"/>
      <c r="R139" s="707"/>
      <c r="S139" s="707"/>
      <c r="T139" s="707"/>
      <c r="U139" s="707"/>
      <c r="V139" s="707"/>
      <c r="W139" s="707"/>
      <c r="X139" s="707"/>
      <c r="Y139" s="707"/>
      <c r="Z139" s="707"/>
      <c r="AA139" s="707"/>
      <c r="AB139" s="707"/>
      <c r="AC139" s="707"/>
    </row>
    <row r="140" spans="1:29" ht="15">
      <c r="A140" s="707"/>
      <c r="B140" s="707"/>
      <c r="C140" s="707"/>
      <c r="D140" s="707"/>
      <c r="E140" s="707"/>
      <c r="F140" s="707"/>
      <c r="G140" s="707"/>
      <c r="H140" s="707"/>
      <c r="I140" s="726"/>
      <c r="J140" s="707"/>
      <c r="K140" s="707"/>
      <c r="L140" s="707"/>
      <c r="M140" s="707"/>
      <c r="N140" s="707"/>
      <c r="O140" s="707"/>
      <c r="P140" s="707"/>
      <c r="Q140" s="707"/>
      <c r="R140" s="707"/>
      <c r="S140" s="707"/>
      <c r="T140" s="707"/>
      <c r="U140" s="707"/>
      <c r="V140" s="707"/>
      <c r="W140" s="707"/>
      <c r="X140" s="707"/>
      <c r="Y140" s="707"/>
      <c r="Z140" s="707"/>
      <c r="AA140" s="707"/>
      <c r="AB140" s="707"/>
      <c r="AC140" s="707"/>
    </row>
    <row r="141" spans="1:29" ht="15">
      <c r="A141" s="707"/>
      <c r="B141" s="707"/>
      <c r="C141" s="707"/>
      <c r="D141" s="707"/>
      <c r="E141" s="707"/>
      <c r="F141" s="707"/>
      <c r="G141" s="707"/>
      <c r="H141" s="707"/>
      <c r="I141" s="726"/>
      <c r="J141" s="707"/>
      <c r="K141" s="707"/>
      <c r="L141" s="707"/>
      <c r="M141" s="707"/>
      <c r="N141" s="707"/>
      <c r="O141" s="707"/>
      <c r="P141" s="707"/>
      <c r="Q141" s="707"/>
      <c r="R141" s="707"/>
      <c r="S141" s="707"/>
      <c r="T141" s="707"/>
      <c r="U141" s="707"/>
      <c r="V141" s="707"/>
      <c r="W141" s="707"/>
      <c r="X141" s="707"/>
      <c r="Y141" s="707"/>
      <c r="Z141" s="707"/>
      <c r="AA141" s="707"/>
      <c r="AB141" s="707"/>
      <c r="AC141" s="707"/>
    </row>
    <row r="142" spans="1:29" ht="15">
      <c r="A142" s="707"/>
      <c r="B142" s="707"/>
      <c r="C142" s="707"/>
      <c r="D142" s="707"/>
      <c r="E142" s="707"/>
      <c r="F142" s="707"/>
      <c r="G142" s="707"/>
      <c r="H142" s="707"/>
      <c r="I142" s="726"/>
      <c r="J142" s="707"/>
      <c r="K142" s="707"/>
      <c r="L142" s="707"/>
      <c r="M142" s="707"/>
      <c r="N142" s="707"/>
      <c r="O142" s="707"/>
      <c r="P142" s="707"/>
      <c r="Q142" s="707"/>
      <c r="R142" s="707"/>
      <c r="S142" s="707"/>
      <c r="T142" s="707"/>
      <c r="U142" s="707"/>
      <c r="V142" s="707"/>
      <c r="W142" s="707"/>
      <c r="X142" s="707"/>
      <c r="Y142" s="707"/>
      <c r="Z142" s="707"/>
      <c r="AA142" s="707"/>
      <c r="AB142" s="707"/>
      <c r="AC142" s="707"/>
    </row>
    <row r="143" spans="1:29" ht="15">
      <c r="A143" s="707"/>
      <c r="B143" s="707"/>
      <c r="C143" s="707"/>
      <c r="D143" s="707"/>
      <c r="E143" s="707"/>
      <c r="F143" s="707"/>
      <c r="G143" s="707"/>
      <c r="H143" s="707"/>
      <c r="I143" s="726"/>
      <c r="J143" s="707"/>
      <c r="K143" s="707"/>
      <c r="L143" s="707"/>
      <c r="M143" s="707"/>
      <c r="N143" s="707"/>
      <c r="O143" s="707"/>
      <c r="P143" s="707"/>
      <c r="Q143" s="707"/>
      <c r="R143" s="707"/>
      <c r="S143" s="707"/>
      <c r="T143" s="707"/>
      <c r="U143" s="707"/>
      <c r="V143" s="707"/>
      <c r="W143" s="707"/>
      <c r="X143" s="707"/>
      <c r="Y143" s="707"/>
      <c r="Z143" s="707"/>
      <c r="AA143" s="707"/>
      <c r="AB143" s="707"/>
      <c r="AC143" s="707"/>
    </row>
    <row r="144" spans="1:29" ht="15">
      <c r="A144" s="707"/>
      <c r="B144" s="707"/>
      <c r="C144" s="707"/>
      <c r="D144" s="707"/>
      <c r="E144" s="707"/>
      <c r="F144" s="707"/>
      <c r="G144" s="707"/>
      <c r="H144" s="707"/>
      <c r="I144" s="726"/>
      <c r="J144" s="707"/>
      <c r="K144" s="707"/>
      <c r="L144" s="707"/>
      <c r="M144" s="707"/>
      <c r="N144" s="707"/>
      <c r="O144" s="707"/>
      <c r="P144" s="707"/>
      <c r="Q144" s="707"/>
      <c r="R144" s="707"/>
      <c r="S144" s="707"/>
      <c r="T144" s="707"/>
      <c r="U144" s="707"/>
      <c r="V144" s="707"/>
      <c r="W144" s="707"/>
      <c r="X144" s="707"/>
      <c r="Y144" s="707"/>
      <c r="Z144" s="707"/>
      <c r="AA144" s="707"/>
      <c r="AB144" s="707"/>
      <c r="AC144" s="707"/>
    </row>
    <row r="145" spans="1:29" ht="15">
      <c r="A145" s="707"/>
      <c r="B145" s="707"/>
      <c r="C145" s="707"/>
      <c r="D145" s="707"/>
      <c r="E145" s="707"/>
      <c r="F145" s="707"/>
      <c r="G145" s="707"/>
      <c r="H145" s="707"/>
      <c r="I145" s="726"/>
      <c r="J145" s="707"/>
      <c r="K145" s="707"/>
      <c r="L145" s="707"/>
      <c r="M145" s="707"/>
      <c r="N145" s="707"/>
      <c r="O145" s="707"/>
      <c r="P145" s="707"/>
      <c r="Q145" s="707"/>
      <c r="R145" s="707"/>
      <c r="S145" s="707"/>
      <c r="T145" s="707"/>
      <c r="U145" s="707"/>
      <c r="V145" s="707"/>
      <c r="W145" s="707"/>
      <c r="X145" s="707"/>
      <c r="Y145" s="707"/>
      <c r="Z145" s="707"/>
      <c r="AA145" s="707"/>
      <c r="AB145" s="707"/>
      <c r="AC145" s="707"/>
    </row>
    <row r="146" spans="1:29" ht="15">
      <c r="A146" s="707"/>
      <c r="B146" s="707"/>
      <c r="C146" s="707"/>
      <c r="D146" s="707"/>
      <c r="E146" s="707"/>
      <c r="F146" s="707"/>
      <c r="G146" s="707"/>
      <c r="H146" s="707"/>
      <c r="I146" s="726"/>
      <c r="J146" s="707"/>
      <c r="K146" s="707"/>
      <c r="L146" s="707"/>
      <c r="M146" s="707"/>
      <c r="N146" s="707"/>
      <c r="O146" s="707"/>
      <c r="P146" s="707"/>
      <c r="Q146" s="707"/>
      <c r="R146" s="707"/>
      <c r="S146" s="707"/>
      <c r="T146" s="707"/>
      <c r="U146" s="707"/>
      <c r="V146" s="707"/>
      <c r="W146" s="707"/>
      <c r="X146" s="707"/>
      <c r="Y146" s="707"/>
      <c r="Z146" s="707"/>
      <c r="AA146" s="707"/>
      <c r="AB146" s="707"/>
      <c r="AC146" s="707"/>
    </row>
    <row r="147" spans="1:29" ht="15">
      <c r="A147" s="707"/>
      <c r="B147" s="707"/>
      <c r="C147" s="707"/>
      <c r="D147" s="707"/>
      <c r="E147" s="707"/>
      <c r="F147" s="707"/>
      <c r="G147" s="707"/>
      <c r="H147" s="707"/>
      <c r="I147" s="726"/>
      <c r="J147" s="707"/>
      <c r="K147" s="707"/>
      <c r="L147" s="707"/>
      <c r="M147" s="707"/>
      <c r="N147" s="707"/>
      <c r="O147" s="707"/>
      <c r="P147" s="707"/>
      <c r="Q147" s="707"/>
      <c r="R147" s="707"/>
      <c r="S147" s="707"/>
      <c r="T147" s="707"/>
      <c r="U147" s="707"/>
      <c r="V147" s="707"/>
      <c r="W147" s="707"/>
      <c r="X147" s="707"/>
      <c r="Y147" s="707"/>
      <c r="Z147" s="707"/>
      <c r="AA147" s="707"/>
      <c r="AB147" s="707"/>
      <c r="AC147" s="707"/>
    </row>
    <row r="148" spans="1:29" ht="15">
      <c r="A148" s="707"/>
      <c r="B148" s="707"/>
      <c r="C148" s="707"/>
      <c r="D148" s="707"/>
      <c r="E148" s="707"/>
      <c r="F148" s="707"/>
      <c r="G148" s="707"/>
      <c r="H148" s="707"/>
      <c r="I148" s="726"/>
      <c r="J148" s="707"/>
      <c r="K148" s="707"/>
      <c r="L148" s="707"/>
      <c r="M148" s="707"/>
      <c r="N148" s="707"/>
      <c r="O148" s="707"/>
      <c r="P148" s="707"/>
      <c r="Q148" s="707"/>
      <c r="R148" s="707"/>
      <c r="S148" s="707"/>
      <c r="T148" s="707"/>
      <c r="U148" s="707"/>
      <c r="V148" s="707"/>
      <c r="W148" s="707"/>
      <c r="X148" s="707"/>
      <c r="Y148" s="707"/>
      <c r="Z148" s="707"/>
      <c r="AA148" s="707"/>
      <c r="AB148" s="707"/>
      <c r="AC148" s="707"/>
    </row>
    <row r="149" spans="1:29" ht="15">
      <c r="A149" s="707"/>
      <c r="B149" s="707"/>
      <c r="C149" s="707"/>
      <c r="D149" s="707"/>
      <c r="E149" s="707"/>
      <c r="F149" s="707"/>
      <c r="G149" s="707"/>
      <c r="H149" s="707"/>
      <c r="I149" s="726"/>
      <c r="J149" s="707"/>
      <c r="K149" s="707"/>
      <c r="L149" s="707"/>
      <c r="M149" s="707"/>
      <c r="N149" s="707"/>
      <c r="O149" s="707"/>
      <c r="P149" s="707"/>
      <c r="Q149" s="707"/>
      <c r="R149" s="707"/>
      <c r="S149" s="707"/>
      <c r="T149" s="707"/>
      <c r="U149" s="707"/>
      <c r="V149" s="707"/>
      <c r="W149" s="707"/>
      <c r="X149" s="707"/>
      <c r="Y149" s="707"/>
      <c r="Z149" s="707"/>
      <c r="AA149" s="707"/>
      <c r="AB149" s="707"/>
      <c r="AC149" s="707"/>
    </row>
    <row r="150" spans="1:29" ht="15">
      <c r="A150" s="707"/>
      <c r="B150" s="707"/>
      <c r="C150" s="707"/>
      <c r="D150" s="707"/>
      <c r="E150" s="707"/>
      <c r="F150" s="707"/>
      <c r="G150" s="707"/>
      <c r="H150" s="707"/>
      <c r="I150" s="726"/>
      <c r="J150" s="707"/>
      <c r="K150" s="707"/>
      <c r="L150" s="707"/>
      <c r="M150" s="707"/>
      <c r="N150" s="707"/>
      <c r="O150" s="707"/>
      <c r="P150" s="707"/>
      <c r="Q150" s="707"/>
      <c r="R150" s="707"/>
      <c r="S150" s="707"/>
      <c r="T150" s="707"/>
      <c r="U150" s="707"/>
      <c r="V150" s="707"/>
      <c r="W150" s="707"/>
      <c r="X150" s="707"/>
      <c r="Y150" s="707"/>
      <c r="Z150" s="707"/>
      <c r="AA150" s="707"/>
      <c r="AB150" s="707"/>
      <c r="AC150" s="707"/>
    </row>
    <row r="151" spans="1:29" ht="15">
      <c r="A151" s="707"/>
      <c r="B151" s="707"/>
      <c r="C151" s="707"/>
      <c r="D151" s="707"/>
      <c r="E151" s="707"/>
      <c r="F151" s="707"/>
      <c r="G151" s="707"/>
      <c r="H151" s="707"/>
      <c r="I151" s="726"/>
      <c r="J151" s="707"/>
      <c r="K151" s="707"/>
      <c r="L151" s="707"/>
      <c r="M151" s="707"/>
      <c r="N151" s="707"/>
      <c r="O151" s="707"/>
      <c r="P151" s="707"/>
      <c r="Q151" s="707"/>
      <c r="R151" s="707"/>
      <c r="S151" s="707"/>
      <c r="T151" s="707"/>
      <c r="U151" s="707"/>
      <c r="V151" s="707"/>
      <c r="W151" s="707"/>
      <c r="X151" s="707"/>
      <c r="Y151" s="707"/>
      <c r="Z151" s="707"/>
      <c r="AA151" s="707"/>
      <c r="AB151" s="707"/>
      <c r="AC151" s="707"/>
    </row>
    <row r="152" spans="1:29" ht="15">
      <c r="A152" s="707"/>
      <c r="B152" s="707"/>
      <c r="C152" s="707"/>
      <c r="D152" s="707"/>
      <c r="E152" s="707"/>
      <c r="F152" s="707"/>
      <c r="G152" s="707"/>
      <c r="H152" s="707"/>
      <c r="I152" s="726"/>
      <c r="J152" s="707"/>
      <c r="K152" s="707"/>
      <c r="L152" s="707"/>
      <c r="M152" s="707"/>
      <c r="N152" s="707"/>
      <c r="O152" s="707"/>
      <c r="P152" s="707"/>
      <c r="Q152" s="707"/>
      <c r="R152" s="707"/>
      <c r="S152" s="707"/>
      <c r="T152" s="707"/>
      <c r="U152" s="707"/>
      <c r="V152" s="707"/>
      <c r="W152" s="707"/>
      <c r="X152" s="707"/>
      <c r="Y152" s="707"/>
      <c r="Z152" s="707"/>
      <c r="AA152" s="707"/>
      <c r="AB152" s="707"/>
      <c r="AC152" s="707"/>
    </row>
    <row r="153" spans="1:29" ht="15">
      <c r="A153" s="707"/>
      <c r="B153" s="707"/>
      <c r="C153" s="707"/>
      <c r="D153" s="707"/>
      <c r="E153" s="707"/>
      <c r="F153" s="707"/>
      <c r="G153" s="707"/>
      <c r="H153" s="707"/>
      <c r="I153" s="726"/>
      <c r="J153" s="707"/>
      <c r="K153" s="707"/>
      <c r="L153" s="707"/>
      <c r="M153" s="707"/>
      <c r="N153" s="707"/>
      <c r="O153" s="707"/>
      <c r="P153" s="707"/>
      <c r="Q153" s="707"/>
      <c r="R153" s="707"/>
      <c r="S153" s="707"/>
      <c r="T153" s="707"/>
      <c r="U153" s="707"/>
      <c r="V153" s="707"/>
      <c r="W153" s="707"/>
      <c r="X153" s="707"/>
      <c r="Y153" s="707"/>
      <c r="Z153" s="707"/>
      <c r="AA153" s="707"/>
      <c r="AB153" s="707"/>
      <c r="AC153" s="707"/>
    </row>
    <row r="154" spans="1:29" ht="15">
      <c r="A154" s="707"/>
      <c r="B154" s="707"/>
      <c r="C154" s="707"/>
      <c r="D154" s="707"/>
      <c r="E154" s="707"/>
      <c r="F154" s="707"/>
      <c r="G154" s="707"/>
      <c r="H154" s="707"/>
      <c r="I154" s="726"/>
      <c r="J154" s="707"/>
      <c r="K154" s="707"/>
      <c r="L154" s="707"/>
      <c r="M154" s="707"/>
      <c r="N154" s="707"/>
      <c r="O154" s="707"/>
      <c r="P154" s="707"/>
      <c r="Q154" s="707"/>
      <c r="R154" s="707"/>
      <c r="S154" s="707"/>
      <c r="T154" s="707"/>
      <c r="U154" s="707"/>
      <c r="V154" s="707"/>
      <c r="W154" s="707"/>
      <c r="X154" s="707"/>
      <c r="Y154" s="707"/>
      <c r="Z154" s="707"/>
      <c r="AA154" s="707"/>
      <c r="AB154" s="707"/>
      <c r="AC154" s="707"/>
    </row>
    <row r="155" spans="1:29" ht="15">
      <c r="A155" s="707"/>
      <c r="B155" s="707"/>
      <c r="C155" s="707"/>
      <c r="D155" s="707"/>
      <c r="E155" s="707"/>
      <c r="F155" s="707"/>
      <c r="G155" s="707"/>
      <c r="H155" s="707"/>
      <c r="I155" s="726"/>
      <c r="J155" s="707"/>
      <c r="K155" s="707"/>
      <c r="L155" s="707"/>
      <c r="M155" s="707"/>
      <c r="N155" s="707"/>
      <c r="O155" s="707"/>
      <c r="P155" s="707"/>
      <c r="Q155" s="707"/>
      <c r="R155" s="707"/>
      <c r="S155" s="707"/>
      <c r="T155" s="707"/>
      <c r="U155" s="707"/>
      <c r="V155" s="707"/>
      <c r="W155" s="707"/>
      <c r="X155" s="707"/>
      <c r="Y155" s="707"/>
      <c r="Z155" s="707"/>
      <c r="AA155" s="707"/>
      <c r="AB155" s="707"/>
      <c r="AC155" s="707"/>
    </row>
    <row r="156" spans="1:29" ht="15">
      <c r="A156" s="707"/>
      <c r="B156" s="707"/>
      <c r="C156" s="707"/>
      <c r="D156" s="707"/>
      <c r="E156" s="707"/>
      <c r="F156" s="707"/>
      <c r="G156" s="707"/>
      <c r="H156" s="707"/>
      <c r="I156" s="726"/>
      <c r="J156" s="707"/>
      <c r="K156" s="707"/>
      <c r="L156" s="707"/>
      <c r="M156" s="707"/>
      <c r="N156" s="707"/>
      <c r="O156" s="707"/>
      <c r="P156" s="707"/>
      <c r="Q156" s="707"/>
      <c r="R156" s="707"/>
      <c r="S156" s="707"/>
      <c r="T156" s="707"/>
      <c r="U156" s="707"/>
      <c r="V156" s="707"/>
      <c r="W156" s="707"/>
      <c r="X156" s="707"/>
      <c r="Y156" s="707"/>
      <c r="Z156" s="707"/>
      <c r="AA156" s="707"/>
      <c r="AB156" s="707"/>
      <c r="AC156" s="707"/>
    </row>
    <row r="157" spans="1:29" ht="15">
      <c r="A157" s="707"/>
      <c r="B157" s="707"/>
      <c r="C157" s="707"/>
      <c r="D157" s="707"/>
      <c r="E157" s="707"/>
      <c r="F157" s="707"/>
      <c r="G157" s="707"/>
      <c r="H157" s="707"/>
      <c r="I157" s="726"/>
      <c r="J157" s="707"/>
      <c r="K157" s="707"/>
      <c r="L157" s="707"/>
      <c r="M157" s="707"/>
      <c r="N157" s="707"/>
      <c r="O157" s="707"/>
      <c r="P157" s="707"/>
      <c r="Q157" s="707"/>
      <c r="R157" s="707"/>
      <c r="S157" s="707"/>
      <c r="T157" s="707"/>
      <c r="U157" s="707"/>
      <c r="V157" s="707"/>
      <c r="W157" s="707"/>
      <c r="X157" s="707"/>
      <c r="Y157" s="707"/>
      <c r="Z157" s="707"/>
      <c r="AA157" s="707"/>
      <c r="AB157" s="707"/>
      <c r="AC157" s="707"/>
    </row>
    <row r="158" spans="1:29" ht="15">
      <c r="A158" s="707"/>
      <c r="B158" s="707"/>
      <c r="C158" s="707"/>
      <c r="D158" s="707"/>
      <c r="E158" s="707"/>
      <c r="F158" s="707"/>
      <c r="G158" s="707"/>
      <c r="H158" s="707"/>
      <c r="I158" s="726"/>
      <c r="J158" s="707"/>
      <c r="K158" s="707"/>
      <c r="L158" s="707"/>
      <c r="M158" s="707"/>
      <c r="N158" s="707"/>
      <c r="O158" s="707"/>
      <c r="P158" s="707"/>
      <c r="Q158" s="707"/>
      <c r="R158" s="707"/>
      <c r="S158" s="707"/>
      <c r="T158" s="707"/>
      <c r="U158" s="707"/>
      <c r="V158" s="707"/>
      <c r="W158" s="707"/>
      <c r="X158" s="707"/>
      <c r="Y158" s="707"/>
      <c r="Z158" s="707"/>
      <c r="AA158" s="707"/>
      <c r="AB158" s="707"/>
      <c r="AC158" s="707"/>
    </row>
    <row r="159" spans="1:29" ht="15">
      <c r="A159" s="707"/>
      <c r="B159" s="707"/>
      <c r="C159" s="707"/>
      <c r="D159" s="707"/>
      <c r="E159" s="707"/>
      <c r="F159" s="707"/>
      <c r="G159" s="707"/>
      <c r="H159" s="707"/>
      <c r="I159" s="726"/>
      <c r="J159" s="707"/>
      <c r="K159" s="707"/>
      <c r="L159" s="707"/>
      <c r="M159" s="707"/>
      <c r="N159" s="707"/>
      <c r="O159" s="707"/>
      <c r="P159" s="707"/>
      <c r="Q159" s="707"/>
      <c r="R159" s="707"/>
      <c r="S159" s="707"/>
      <c r="T159" s="707"/>
      <c r="U159" s="707"/>
      <c r="V159" s="707"/>
      <c r="W159" s="707"/>
      <c r="X159" s="707"/>
      <c r="Y159" s="707"/>
      <c r="Z159" s="707"/>
      <c r="AA159" s="707"/>
      <c r="AB159" s="707"/>
      <c r="AC159" s="707"/>
    </row>
    <row r="160" spans="1:29" ht="15">
      <c r="A160" s="707"/>
      <c r="B160" s="707"/>
      <c r="C160" s="707"/>
      <c r="D160" s="707"/>
      <c r="E160" s="707"/>
      <c r="F160" s="707"/>
      <c r="G160" s="707"/>
      <c r="H160" s="707"/>
      <c r="I160" s="726"/>
      <c r="J160" s="707"/>
      <c r="K160" s="707"/>
      <c r="L160" s="707"/>
      <c r="M160" s="707"/>
      <c r="N160" s="707"/>
      <c r="O160" s="707"/>
      <c r="P160" s="707"/>
      <c r="Q160" s="707"/>
      <c r="R160" s="707"/>
      <c r="S160" s="707"/>
      <c r="T160" s="707"/>
      <c r="U160" s="707"/>
      <c r="V160" s="707"/>
      <c r="W160" s="707"/>
      <c r="X160" s="707"/>
      <c r="Y160" s="707"/>
      <c r="Z160" s="707"/>
      <c r="AA160" s="707"/>
      <c r="AB160" s="707"/>
      <c r="AC160" s="707"/>
    </row>
    <row r="161" spans="1:29" ht="15">
      <c r="A161" s="707"/>
      <c r="B161" s="707"/>
      <c r="C161" s="707"/>
      <c r="D161" s="707"/>
      <c r="E161" s="707"/>
      <c r="F161" s="707"/>
      <c r="G161" s="707"/>
      <c r="H161" s="707"/>
      <c r="I161" s="726"/>
      <c r="J161" s="707"/>
      <c r="K161" s="707"/>
      <c r="L161" s="707"/>
      <c r="M161" s="707"/>
      <c r="N161" s="707"/>
      <c r="O161" s="707"/>
      <c r="P161" s="707"/>
      <c r="Q161" s="707"/>
      <c r="R161" s="707"/>
      <c r="S161" s="707"/>
      <c r="T161" s="707"/>
      <c r="U161" s="707"/>
      <c r="V161" s="707"/>
      <c r="W161" s="707"/>
      <c r="X161" s="707"/>
      <c r="Y161" s="707"/>
      <c r="Z161" s="707"/>
      <c r="AA161" s="707"/>
      <c r="AB161" s="707"/>
      <c r="AC161" s="707"/>
    </row>
    <row r="162" spans="1:29" ht="15">
      <c r="A162" s="707"/>
      <c r="B162" s="707"/>
      <c r="C162" s="707"/>
      <c r="D162" s="707"/>
      <c r="E162" s="707"/>
      <c r="F162" s="707"/>
      <c r="G162" s="707"/>
      <c r="H162" s="707"/>
      <c r="I162" s="726"/>
      <c r="J162" s="707"/>
      <c r="K162" s="707"/>
      <c r="L162" s="707"/>
      <c r="M162" s="707"/>
      <c r="N162" s="707"/>
      <c r="O162" s="707"/>
      <c r="P162" s="707"/>
      <c r="Q162" s="707"/>
      <c r="R162" s="707"/>
      <c r="S162" s="707"/>
      <c r="T162" s="707"/>
      <c r="U162" s="707"/>
      <c r="V162" s="707"/>
      <c r="W162" s="707"/>
      <c r="X162" s="707"/>
      <c r="Y162" s="707"/>
      <c r="Z162" s="707"/>
      <c r="AA162" s="707"/>
      <c r="AB162" s="707"/>
      <c r="AC162" s="707"/>
    </row>
    <row r="163" spans="1:29" ht="15">
      <c r="A163" s="707"/>
      <c r="B163" s="707"/>
      <c r="C163" s="707"/>
      <c r="D163" s="707"/>
      <c r="E163" s="707"/>
      <c r="F163" s="707"/>
      <c r="G163" s="707"/>
      <c r="H163" s="707"/>
      <c r="I163" s="726"/>
      <c r="J163" s="707"/>
      <c r="K163" s="707"/>
      <c r="L163" s="707"/>
      <c r="M163" s="707"/>
      <c r="N163" s="707"/>
      <c r="O163" s="707"/>
      <c r="P163" s="707"/>
      <c r="Q163" s="707"/>
      <c r="R163" s="707"/>
      <c r="S163" s="707"/>
      <c r="T163" s="707"/>
      <c r="U163" s="707"/>
      <c r="V163" s="707"/>
      <c r="W163" s="707"/>
      <c r="X163" s="707"/>
      <c r="Y163" s="707"/>
      <c r="Z163" s="707"/>
      <c r="AA163" s="707"/>
      <c r="AB163" s="707"/>
      <c r="AC163" s="707"/>
    </row>
    <row r="164" spans="1:29" ht="15">
      <c r="A164" s="707"/>
      <c r="B164" s="707"/>
      <c r="C164" s="707"/>
      <c r="D164" s="707"/>
      <c r="E164" s="707"/>
      <c r="F164" s="707"/>
      <c r="G164" s="707"/>
      <c r="H164" s="707"/>
      <c r="I164" s="726"/>
      <c r="J164" s="707"/>
      <c r="K164" s="707"/>
      <c r="L164" s="707"/>
      <c r="M164" s="707"/>
      <c r="N164" s="707"/>
      <c r="O164" s="707"/>
      <c r="P164" s="707"/>
      <c r="Q164" s="707"/>
      <c r="R164" s="707"/>
      <c r="S164" s="707"/>
      <c r="T164" s="707"/>
      <c r="U164" s="707"/>
      <c r="V164" s="707"/>
      <c r="W164" s="707"/>
      <c r="X164" s="707"/>
      <c r="Y164" s="707"/>
      <c r="Z164" s="707"/>
      <c r="AA164" s="707"/>
      <c r="AB164" s="707"/>
      <c r="AC164" s="707"/>
    </row>
    <row r="165" spans="1:29" ht="15">
      <c r="A165" s="707"/>
      <c r="B165" s="707"/>
      <c r="C165" s="707"/>
      <c r="D165" s="707"/>
      <c r="E165" s="707"/>
      <c r="F165" s="707"/>
      <c r="G165" s="707"/>
      <c r="H165" s="707"/>
      <c r="I165" s="726"/>
      <c r="J165" s="707"/>
      <c r="K165" s="707"/>
      <c r="L165" s="707"/>
      <c r="M165" s="707"/>
      <c r="N165" s="707"/>
      <c r="O165" s="707"/>
      <c r="P165" s="707"/>
      <c r="Q165" s="707"/>
      <c r="R165" s="707"/>
      <c r="S165" s="707"/>
      <c r="T165" s="707"/>
      <c r="U165" s="707"/>
      <c r="V165" s="707"/>
      <c r="W165" s="707"/>
      <c r="X165" s="707"/>
      <c r="Y165" s="707"/>
      <c r="Z165" s="707"/>
      <c r="AA165" s="707"/>
      <c r="AB165" s="707"/>
      <c r="AC165" s="707"/>
    </row>
    <row r="166" spans="1:29" ht="15">
      <c r="A166" s="707"/>
      <c r="B166" s="707"/>
      <c r="C166" s="707"/>
      <c r="D166" s="707"/>
      <c r="E166" s="707"/>
      <c r="F166" s="707"/>
      <c r="G166" s="707"/>
      <c r="H166" s="707"/>
      <c r="I166" s="726"/>
      <c r="J166" s="707"/>
      <c r="K166" s="707"/>
      <c r="L166" s="707"/>
      <c r="M166" s="707"/>
      <c r="N166" s="707"/>
      <c r="O166" s="707"/>
      <c r="P166" s="707"/>
      <c r="Q166" s="707"/>
      <c r="R166" s="707"/>
      <c r="S166" s="707"/>
      <c r="T166" s="707"/>
      <c r="U166" s="707"/>
      <c r="V166" s="707"/>
      <c r="W166" s="707"/>
      <c r="X166" s="707"/>
      <c r="Y166" s="707"/>
      <c r="Z166" s="707"/>
      <c r="AA166" s="707"/>
      <c r="AB166" s="707"/>
      <c r="AC166" s="707"/>
    </row>
    <row r="167" spans="1:29" ht="15">
      <c r="A167" s="707"/>
      <c r="B167" s="707"/>
      <c r="C167" s="707"/>
      <c r="D167" s="707"/>
      <c r="E167" s="707"/>
      <c r="F167" s="707"/>
      <c r="G167" s="707"/>
      <c r="H167" s="707"/>
      <c r="I167" s="726"/>
      <c r="J167" s="707"/>
      <c r="K167" s="707"/>
      <c r="L167" s="707"/>
      <c r="M167" s="707"/>
      <c r="N167" s="707"/>
      <c r="O167" s="707"/>
      <c r="P167" s="707"/>
      <c r="Q167" s="707"/>
      <c r="R167" s="707"/>
      <c r="S167" s="707"/>
      <c r="T167" s="707"/>
      <c r="U167" s="707"/>
      <c r="V167" s="707"/>
      <c r="W167" s="707"/>
      <c r="X167" s="707"/>
      <c r="Y167" s="707"/>
      <c r="Z167" s="707"/>
      <c r="AA167" s="707"/>
      <c r="AB167" s="707"/>
      <c r="AC167" s="707"/>
    </row>
    <row r="168" spans="1:29" ht="15">
      <c r="A168" s="707"/>
      <c r="B168" s="707"/>
      <c r="C168" s="707"/>
      <c r="D168" s="707"/>
      <c r="E168" s="707"/>
      <c r="F168" s="707"/>
      <c r="G168" s="707"/>
      <c r="H168" s="707"/>
      <c r="I168" s="726"/>
      <c r="J168" s="707"/>
      <c r="K168" s="707"/>
      <c r="L168" s="707"/>
      <c r="M168" s="707"/>
      <c r="N168" s="707"/>
      <c r="O168" s="707"/>
      <c r="P168" s="707"/>
      <c r="Q168" s="707"/>
      <c r="R168" s="707"/>
      <c r="S168" s="707"/>
      <c r="T168" s="707"/>
      <c r="U168" s="707"/>
      <c r="V168" s="707"/>
      <c r="W168" s="707"/>
      <c r="X168" s="707"/>
      <c r="Y168" s="707"/>
      <c r="Z168" s="707"/>
      <c r="AA168" s="707"/>
      <c r="AB168" s="707"/>
      <c r="AC168" s="707"/>
    </row>
    <row r="169" spans="1:29" ht="15">
      <c r="A169" s="707"/>
      <c r="B169" s="707"/>
      <c r="C169" s="707"/>
      <c r="D169" s="707"/>
      <c r="E169" s="707"/>
      <c r="F169" s="707"/>
      <c r="G169" s="707"/>
      <c r="H169" s="707"/>
      <c r="I169" s="726"/>
      <c r="J169" s="707"/>
      <c r="K169" s="707"/>
      <c r="L169" s="707"/>
      <c r="M169" s="707"/>
      <c r="N169" s="707"/>
      <c r="O169" s="707"/>
      <c r="P169" s="707"/>
      <c r="Q169" s="707"/>
      <c r="R169" s="707"/>
      <c r="S169" s="707"/>
      <c r="T169" s="707"/>
      <c r="U169" s="707"/>
      <c r="V169" s="707"/>
      <c r="W169" s="707"/>
      <c r="X169" s="707"/>
      <c r="Y169" s="707"/>
      <c r="Z169" s="707"/>
      <c r="AA169" s="707"/>
      <c r="AB169" s="707"/>
      <c r="AC169" s="707"/>
    </row>
    <row r="170" spans="1:29" ht="15">
      <c r="A170" s="707"/>
      <c r="B170" s="707"/>
      <c r="C170" s="707"/>
      <c r="D170" s="707"/>
      <c r="E170" s="707"/>
      <c r="F170" s="707"/>
      <c r="G170" s="707"/>
      <c r="H170" s="707"/>
      <c r="I170" s="726"/>
      <c r="J170" s="707"/>
      <c r="K170" s="707"/>
      <c r="L170" s="707"/>
      <c r="M170" s="707"/>
      <c r="N170" s="707"/>
      <c r="O170" s="707"/>
      <c r="P170" s="707"/>
      <c r="Q170" s="707"/>
      <c r="R170" s="707"/>
      <c r="S170" s="707"/>
      <c r="T170" s="707"/>
      <c r="U170" s="707"/>
      <c r="V170" s="707"/>
      <c r="W170" s="707"/>
      <c r="X170" s="707"/>
      <c r="Y170" s="707"/>
      <c r="Z170" s="707"/>
      <c r="AA170" s="707"/>
      <c r="AB170" s="707"/>
      <c r="AC170" s="707"/>
    </row>
    <row r="171" spans="1:29" ht="15">
      <c r="A171" s="707"/>
      <c r="B171" s="707"/>
      <c r="C171" s="707"/>
      <c r="D171" s="707"/>
      <c r="E171" s="707"/>
      <c r="F171" s="707"/>
      <c r="G171" s="707"/>
      <c r="H171" s="707"/>
      <c r="I171" s="726"/>
      <c r="J171" s="707"/>
      <c r="K171" s="707"/>
      <c r="L171" s="707"/>
      <c r="M171" s="707"/>
      <c r="N171" s="707"/>
      <c r="O171" s="707"/>
      <c r="P171" s="707"/>
      <c r="Q171" s="707"/>
      <c r="R171" s="707"/>
      <c r="S171" s="707"/>
      <c r="T171" s="707"/>
      <c r="U171" s="707"/>
      <c r="V171" s="707"/>
      <c r="W171" s="707"/>
      <c r="X171" s="707"/>
      <c r="Y171" s="707"/>
      <c r="Z171" s="707"/>
      <c r="AA171" s="707"/>
      <c r="AB171" s="707"/>
      <c r="AC171" s="707"/>
    </row>
    <row r="172" spans="1:29" ht="15">
      <c r="A172" s="707"/>
      <c r="B172" s="707"/>
      <c r="C172" s="707"/>
      <c r="D172" s="707"/>
      <c r="E172" s="707"/>
      <c r="F172" s="707"/>
      <c r="G172" s="707"/>
      <c r="H172" s="707"/>
      <c r="I172" s="726"/>
      <c r="J172" s="707"/>
      <c r="K172" s="707"/>
      <c r="L172" s="707"/>
      <c r="M172" s="707"/>
      <c r="N172" s="707"/>
      <c r="O172" s="707"/>
      <c r="P172" s="707"/>
      <c r="Q172" s="707"/>
      <c r="R172" s="707"/>
      <c r="S172" s="707"/>
      <c r="T172" s="707"/>
      <c r="U172" s="707"/>
      <c r="V172" s="707"/>
      <c r="W172" s="707"/>
      <c r="X172" s="707"/>
      <c r="Y172" s="707"/>
      <c r="Z172" s="707"/>
      <c r="AA172" s="707"/>
      <c r="AB172" s="707"/>
      <c r="AC172" s="707"/>
    </row>
    <row r="173" spans="1:29" ht="15">
      <c r="A173" s="707"/>
      <c r="B173" s="707"/>
      <c r="C173" s="707"/>
      <c r="D173" s="707"/>
      <c r="E173" s="707"/>
      <c r="F173" s="707"/>
      <c r="G173" s="707"/>
      <c r="H173" s="707"/>
      <c r="I173" s="726"/>
      <c r="J173" s="707"/>
      <c r="K173" s="707"/>
      <c r="L173" s="707"/>
      <c r="M173" s="707"/>
      <c r="N173" s="707"/>
      <c r="O173" s="707"/>
      <c r="P173" s="707"/>
      <c r="Q173" s="707"/>
      <c r="R173" s="707"/>
      <c r="S173" s="707"/>
      <c r="T173" s="707"/>
      <c r="U173" s="707"/>
      <c r="V173" s="707"/>
      <c r="W173" s="707"/>
      <c r="X173" s="707"/>
      <c r="Y173" s="707"/>
      <c r="Z173" s="707"/>
      <c r="AA173" s="707"/>
      <c r="AB173" s="707"/>
      <c r="AC173" s="707"/>
    </row>
    <row r="174" spans="1:29" ht="15">
      <c r="A174" s="707"/>
      <c r="B174" s="707"/>
      <c r="C174" s="707"/>
      <c r="D174" s="707"/>
      <c r="E174" s="707"/>
      <c r="F174" s="707"/>
      <c r="G174" s="707"/>
      <c r="H174" s="707"/>
      <c r="I174" s="726"/>
      <c r="J174" s="707"/>
      <c r="K174" s="707"/>
      <c r="L174" s="707"/>
      <c r="M174" s="707"/>
      <c r="N174" s="707"/>
      <c r="O174" s="707"/>
      <c r="P174" s="707"/>
      <c r="Q174" s="707"/>
      <c r="R174" s="707"/>
      <c r="S174" s="707"/>
      <c r="T174" s="707"/>
      <c r="U174" s="707"/>
      <c r="V174" s="707"/>
      <c r="W174" s="707"/>
      <c r="X174" s="707"/>
      <c r="Y174" s="707"/>
      <c r="Z174" s="707"/>
      <c r="AA174" s="707"/>
      <c r="AB174" s="707"/>
      <c r="AC174" s="707"/>
    </row>
    <row r="175" spans="1:29" ht="15">
      <c r="A175" s="707"/>
      <c r="B175" s="707"/>
      <c r="C175" s="707"/>
      <c r="D175" s="707"/>
      <c r="E175" s="707"/>
      <c r="F175" s="707"/>
      <c r="G175" s="707"/>
      <c r="H175" s="707"/>
      <c r="I175" s="726"/>
      <c r="J175" s="707"/>
      <c r="K175" s="707"/>
      <c r="L175" s="707"/>
      <c r="M175" s="707"/>
      <c r="N175" s="707"/>
      <c r="O175" s="707"/>
      <c r="P175" s="707"/>
      <c r="Q175" s="707"/>
      <c r="R175" s="707"/>
      <c r="S175" s="707"/>
      <c r="T175" s="707"/>
      <c r="U175" s="707"/>
      <c r="V175" s="707"/>
      <c r="W175" s="707"/>
      <c r="X175" s="707"/>
      <c r="Y175" s="707"/>
      <c r="Z175" s="707"/>
      <c r="AA175" s="707"/>
      <c r="AB175" s="707"/>
      <c r="AC175" s="707"/>
    </row>
    <row r="176" spans="1:29" ht="15">
      <c r="A176" s="707"/>
      <c r="B176" s="707"/>
      <c r="C176" s="707"/>
      <c r="D176" s="707"/>
      <c r="E176" s="707"/>
      <c r="F176" s="707"/>
      <c r="G176" s="707"/>
      <c r="H176" s="707"/>
      <c r="I176" s="726"/>
      <c r="J176" s="707"/>
      <c r="K176" s="707"/>
      <c r="L176" s="707"/>
      <c r="M176" s="707"/>
      <c r="N176" s="707"/>
      <c r="O176" s="707"/>
      <c r="P176" s="707"/>
      <c r="Q176" s="707"/>
      <c r="R176" s="707"/>
      <c r="S176" s="707"/>
      <c r="T176" s="707"/>
      <c r="U176" s="707"/>
      <c r="V176" s="707"/>
      <c r="W176" s="707"/>
      <c r="X176" s="707"/>
      <c r="Y176" s="707"/>
      <c r="Z176" s="707"/>
      <c r="AA176" s="707"/>
      <c r="AB176" s="707"/>
      <c r="AC176" s="707"/>
    </row>
    <row r="177" spans="1:29" ht="15">
      <c r="A177" s="707"/>
      <c r="B177" s="707"/>
      <c r="C177" s="707"/>
      <c r="D177" s="707"/>
      <c r="E177" s="707"/>
      <c r="F177" s="707"/>
      <c r="G177" s="707"/>
      <c r="H177" s="707"/>
      <c r="I177" s="726"/>
      <c r="J177" s="707"/>
      <c r="K177" s="707"/>
      <c r="L177" s="707"/>
      <c r="M177" s="707"/>
      <c r="N177" s="707"/>
      <c r="O177" s="707"/>
      <c r="P177" s="707"/>
      <c r="Q177" s="707"/>
      <c r="R177" s="707"/>
      <c r="S177" s="707"/>
      <c r="T177" s="707"/>
      <c r="U177" s="707"/>
      <c r="V177" s="707"/>
      <c r="W177" s="707"/>
      <c r="X177" s="707"/>
      <c r="Y177" s="707"/>
      <c r="Z177" s="707"/>
      <c r="AA177" s="707"/>
      <c r="AB177" s="707"/>
      <c r="AC177" s="707"/>
    </row>
    <row r="178" spans="1:29" ht="15">
      <c r="A178" s="707"/>
      <c r="B178" s="707"/>
      <c r="C178" s="707"/>
      <c r="D178" s="707"/>
      <c r="E178" s="707"/>
      <c r="F178" s="707"/>
      <c r="G178" s="707"/>
      <c r="H178" s="707"/>
      <c r="I178" s="726"/>
      <c r="J178" s="707"/>
      <c r="K178" s="707"/>
      <c r="L178" s="707"/>
      <c r="M178" s="707"/>
      <c r="N178" s="707"/>
      <c r="O178" s="707"/>
      <c r="P178" s="707"/>
      <c r="Q178" s="707"/>
      <c r="R178" s="707"/>
      <c r="S178" s="707"/>
      <c r="T178" s="707"/>
      <c r="U178" s="707"/>
      <c r="V178" s="707"/>
      <c r="W178" s="707"/>
      <c r="X178" s="707"/>
      <c r="Y178" s="707"/>
      <c r="Z178" s="707"/>
      <c r="AA178" s="707"/>
      <c r="AB178" s="707"/>
      <c r="AC178" s="707"/>
    </row>
    <row r="179" spans="1:29" ht="15">
      <c r="A179" s="707"/>
      <c r="B179" s="707"/>
      <c r="C179" s="707"/>
      <c r="D179" s="707"/>
      <c r="E179" s="707"/>
      <c r="F179" s="707"/>
      <c r="G179" s="707"/>
      <c r="H179" s="707"/>
      <c r="I179" s="726"/>
      <c r="J179" s="707"/>
      <c r="K179" s="707"/>
      <c r="L179" s="707"/>
      <c r="M179" s="707"/>
      <c r="N179" s="707"/>
      <c r="O179" s="707"/>
      <c r="P179" s="707"/>
      <c r="Q179" s="707"/>
      <c r="R179" s="707"/>
      <c r="S179" s="707"/>
      <c r="T179" s="707"/>
      <c r="U179" s="707"/>
      <c r="V179" s="707"/>
      <c r="W179" s="707"/>
      <c r="X179" s="707"/>
      <c r="Y179" s="707"/>
      <c r="Z179" s="707"/>
      <c r="AA179" s="707"/>
      <c r="AB179" s="707"/>
      <c r="AC179" s="707"/>
    </row>
    <row r="180" spans="1:29" ht="15">
      <c r="A180" s="707"/>
      <c r="B180" s="707"/>
      <c r="C180" s="707"/>
      <c r="D180" s="707"/>
      <c r="E180" s="707"/>
      <c r="F180" s="707"/>
      <c r="G180" s="707"/>
      <c r="H180" s="707"/>
      <c r="I180" s="726"/>
      <c r="J180" s="707"/>
      <c r="K180" s="707"/>
      <c r="L180" s="707"/>
      <c r="M180" s="707"/>
      <c r="N180" s="707"/>
      <c r="O180" s="707"/>
      <c r="P180" s="707"/>
      <c r="Q180" s="707"/>
      <c r="R180" s="707"/>
      <c r="S180" s="707"/>
      <c r="T180" s="707"/>
      <c r="U180" s="707"/>
      <c r="V180" s="707"/>
      <c r="W180" s="707"/>
      <c r="X180" s="707"/>
      <c r="Y180" s="707"/>
      <c r="Z180" s="707"/>
      <c r="AA180" s="707"/>
      <c r="AB180" s="707"/>
      <c r="AC180" s="707"/>
    </row>
    <row r="181" spans="1:29" ht="15">
      <c r="A181" s="707"/>
      <c r="B181" s="707"/>
      <c r="C181" s="707"/>
      <c r="D181" s="707"/>
      <c r="E181" s="707"/>
      <c r="F181" s="707"/>
      <c r="G181" s="707"/>
      <c r="H181" s="707"/>
      <c r="I181" s="726"/>
      <c r="J181" s="707"/>
      <c r="K181" s="707"/>
      <c r="L181" s="707"/>
      <c r="M181" s="707"/>
      <c r="N181" s="707"/>
      <c r="O181" s="707"/>
      <c r="P181" s="707"/>
      <c r="Q181" s="707"/>
      <c r="R181" s="707"/>
      <c r="S181" s="707"/>
      <c r="T181" s="707"/>
      <c r="U181" s="707"/>
      <c r="V181" s="707"/>
      <c r="W181" s="707"/>
      <c r="X181" s="707"/>
      <c r="Y181" s="707"/>
      <c r="Z181" s="707"/>
      <c r="AA181" s="707"/>
      <c r="AB181" s="707"/>
      <c r="AC181" s="707"/>
    </row>
    <row r="182" spans="1:29" ht="15">
      <c r="A182" s="707"/>
      <c r="B182" s="707"/>
      <c r="C182" s="707"/>
      <c r="D182" s="707"/>
      <c r="E182" s="707"/>
      <c r="F182" s="707"/>
      <c r="G182" s="707"/>
      <c r="H182" s="707"/>
      <c r="I182" s="726"/>
      <c r="J182" s="707"/>
      <c r="K182" s="707"/>
      <c r="L182" s="707"/>
      <c r="M182" s="707"/>
      <c r="N182" s="707"/>
      <c r="O182" s="707"/>
      <c r="P182" s="707"/>
      <c r="Q182" s="707"/>
      <c r="R182" s="707"/>
      <c r="S182" s="707"/>
      <c r="T182" s="707"/>
      <c r="U182" s="707"/>
      <c r="V182" s="707"/>
      <c r="W182" s="707"/>
      <c r="X182" s="707"/>
      <c r="Y182" s="707"/>
      <c r="Z182" s="707"/>
      <c r="AA182" s="707"/>
      <c r="AB182" s="707"/>
      <c r="AC182" s="707"/>
    </row>
    <row r="183" spans="1:29" ht="15">
      <c r="A183" s="707"/>
      <c r="B183" s="707"/>
      <c r="C183" s="707"/>
      <c r="D183" s="707"/>
      <c r="E183" s="707"/>
      <c r="F183" s="707"/>
      <c r="G183" s="707"/>
      <c r="H183" s="707"/>
      <c r="I183" s="726"/>
      <c r="J183" s="707"/>
      <c r="K183" s="707"/>
      <c r="L183" s="707"/>
      <c r="M183" s="707"/>
      <c r="N183" s="707"/>
      <c r="O183" s="707"/>
      <c r="P183" s="707"/>
      <c r="Q183" s="707"/>
      <c r="R183" s="707"/>
      <c r="S183" s="707"/>
      <c r="T183" s="707"/>
      <c r="U183" s="707"/>
      <c r="V183" s="707"/>
      <c r="W183" s="707"/>
      <c r="X183" s="707"/>
      <c r="Y183" s="707"/>
      <c r="Z183" s="707"/>
      <c r="AA183" s="707"/>
      <c r="AB183" s="707"/>
      <c r="AC183" s="707"/>
    </row>
    <row r="184" spans="1:29" ht="15">
      <c r="A184" s="707"/>
      <c r="B184" s="707"/>
      <c r="C184" s="707"/>
      <c r="D184" s="707"/>
      <c r="E184" s="707"/>
      <c r="F184" s="707"/>
      <c r="G184" s="707"/>
      <c r="H184" s="707"/>
      <c r="I184" s="726"/>
      <c r="J184" s="707"/>
      <c r="K184" s="707"/>
      <c r="L184" s="707"/>
      <c r="M184" s="707"/>
      <c r="N184" s="707"/>
      <c r="O184" s="707"/>
      <c r="P184" s="707"/>
      <c r="Q184" s="707"/>
      <c r="R184" s="707"/>
      <c r="S184" s="707"/>
      <c r="T184" s="707"/>
      <c r="U184" s="707"/>
      <c r="V184" s="707"/>
      <c r="W184" s="707"/>
      <c r="X184" s="707"/>
      <c r="Y184" s="707"/>
      <c r="Z184" s="707"/>
      <c r="AA184" s="707"/>
      <c r="AB184" s="707"/>
      <c r="AC184" s="707"/>
    </row>
    <row r="185" spans="1:29" ht="15">
      <c r="A185" s="707"/>
      <c r="B185" s="707"/>
      <c r="C185" s="707"/>
      <c r="D185" s="707"/>
      <c r="E185" s="707"/>
      <c r="F185" s="707"/>
      <c r="G185" s="707"/>
      <c r="H185" s="707"/>
      <c r="I185" s="726"/>
      <c r="J185" s="707"/>
      <c r="K185" s="707"/>
      <c r="L185" s="707"/>
      <c r="M185" s="707"/>
      <c r="N185" s="707"/>
      <c r="O185" s="707"/>
      <c r="P185" s="707"/>
      <c r="Q185" s="707"/>
      <c r="R185" s="707"/>
      <c r="S185" s="707"/>
      <c r="T185" s="707"/>
      <c r="U185" s="707"/>
      <c r="V185" s="707"/>
      <c r="W185" s="707"/>
      <c r="X185" s="707"/>
      <c r="Y185" s="707"/>
      <c r="Z185" s="707"/>
      <c r="AA185" s="707"/>
      <c r="AB185" s="707"/>
      <c r="AC185" s="707"/>
    </row>
    <row r="186" spans="1:29" ht="15">
      <c r="A186" s="707"/>
      <c r="B186" s="707"/>
      <c r="C186" s="707"/>
      <c r="D186" s="707"/>
      <c r="E186" s="707"/>
      <c r="F186" s="707"/>
      <c r="G186" s="707"/>
      <c r="H186" s="707"/>
      <c r="I186" s="726"/>
      <c r="J186" s="707"/>
      <c r="K186" s="707"/>
      <c r="L186" s="707"/>
      <c r="M186" s="707"/>
      <c r="N186" s="707"/>
      <c r="O186" s="707"/>
      <c r="P186" s="707"/>
      <c r="Q186" s="707"/>
      <c r="R186" s="707"/>
      <c r="S186" s="707"/>
      <c r="T186" s="707"/>
      <c r="U186" s="707"/>
      <c r="V186" s="707"/>
      <c r="W186" s="707"/>
      <c r="X186" s="707"/>
      <c r="Y186" s="707"/>
      <c r="Z186" s="707"/>
      <c r="AA186" s="707"/>
      <c r="AB186" s="707"/>
      <c r="AC186" s="707"/>
    </row>
    <row r="187" spans="1:29" ht="15">
      <c r="A187" s="707"/>
      <c r="B187" s="707"/>
      <c r="C187" s="707"/>
      <c r="D187" s="707"/>
      <c r="E187" s="707"/>
      <c r="F187" s="707"/>
      <c r="G187" s="707"/>
      <c r="H187" s="707"/>
      <c r="I187" s="726"/>
      <c r="J187" s="707"/>
      <c r="K187" s="707"/>
      <c r="L187" s="707"/>
      <c r="M187" s="707"/>
      <c r="N187" s="707"/>
      <c r="O187" s="707"/>
      <c r="P187" s="707"/>
      <c r="Q187" s="707"/>
      <c r="R187" s="707"/>
      <c r="S187" s="707"/>
      <c r="T187" s="707"/>
      <c r="U187" s="707"/>
      <c r="V187" s="707"/>
      <c r="W187" s="707"/>
      <c r="X187" s="707"/>
      <c r="Y187" s="707"/>
      <c r="Z187" s="707"/>
      <c r="AA187" s="707"/>
      <c r="AB187" s="707"/>
      <c r="AC187" s="707"/>
    </row>
    <row r="188" spans="1:29" ht="15">
      <c r="A188" s="707"/>
      <c r="B188" s="707"/>
      <c r="C188" s="707"/>
      <c r="D188" s="707"/>
      <c r="E188" s="707"/>
      <c r="F188" s="707"/>
      <c r="G188" s="707"/>
      <c r="H188" s="707"/>
      <c r="I188" s="726"/>
      <c r="J188" s="707"/>
      <c r="K188" s="707"/>
      <c r="L188" s="707"/>
      <c r="M188" s="707"/>
      <c r="N188" s="707"/>
      <c r="O188" s="707"/>
      <c r="P188" s="707"/>
      <c r="Q188" s="707"/>
      <c r="R188" s="707"/>
      <c r="S188" s="707"/>
      <c r="T188" s="707"/>
      <c r="U188" s="707"/>
      <c r="V188" s="707"/>
      <c r="W188" s="707"/>
      <c r="X188" s="707"/>
      <c r="Y188" s="707"/>
      <c r="Z188" s="707"/>
      <c r="AA188" s="707"/>
      <c r="AB188" s="707"/>
      <c r="AC188" s="707"/>
    </row>
    <row r="189" spans="1:29" ht="15">
      <c r="A189" s="707"/>
      <c r="B189" s="707"/>
      <c r="C189" s="707"/>
      <c r="D189" s="707"/>
      <c r="E189" s="707"/>
      <c r="F189" s="707"/>
      <c r="G189" s="707"/>
      <c r="H189" s="707"/>
      <c r="I189" s="726"/>
      <c r="J189" s="707"/>
      <c r="K189" s="707"/>
      <c r="L189" s="707"/>
      <c r="M189" s="707"/>
      <c r="N189" s="707"/>
      <c r="O189" s="707"/>
      <c r="P189" s="707"/>
      <c r="Q189" s="707"/>
      <c r="R189" s="707"/>
      <c r="S189" s="707"/>
      <c r="T189" s="707"/>
      <c r="U189" s="707"/>
      <c r="V189" s="707"/>
      <c r="W189" s="707"/>
      <c r="X189" s="707"/>
      <c r="Y189" s="707"/>
      <c r="Z189" s="707"/>
      <c r="AA189" s="707"/>
      <c r="AB189" s="707"/>
      <c r="AC189" s="707"/>
    </row>
    <row r="190" spans="1:29" ht="15">
      <c r="A190" s="707"/>
      <c r="B190" s="707"/>
      <c r="C190" s="707"/>
      <c r="D190" s="707"/>
      <c r="E190" s="707"/>
      <c r="F190" s="707"/>
      <c r="G190" s="707"/>
      <c r="H190" s="707"/>
      <c r="I190" s="726"/>
      <c r="J190" s="707"/>
      <c r="K190" s="707"/>
      <c r="L190" s="707"/>
      <c r="M190" s="707"/>
      <c r="N190" s="707"/>
      <c r="O190" s="707"/>
      <c r="P190" s="707"/>
      <c r="Q190" s="707"/>
      <c r="R190" s="707"/>
      <c r="S190" s="707"/>
      <c r="T190" s="707"/>
      <c r="U190" s="707"/>
      <c r="V190" s="707"/>
      <c r="W190" s="707"/>
      <c r="X190" s="707"/>
      <c r="Y190" s="707"/>
      <c r="Z190" s="707"/>
      <c r="AA190" s="707"/>
      <c r="AB190" s="707"/>
      <c r="AC190" s="707"/>
    </row>
    <row r="191" spans="1:29" ht="15">
      <c r="A191" s="707"/>
      <c r="B191" s="707"/>
      <c r="C191" s="707"/>
      <c r="D191" s="707"/>
      <c r="E191" s="707"/>
      <c r="F191" s="707"/>
      <c r="G191" s="707"/>
      <c r="H191" s="707"/>
      <c r="I191" s="726"/>
      <c r="J191" s="707"/>
      <c r="K191" s="707"/>
      <c r="L191" s="707"/>
      <c r="M191" s="707"/>
      <c r="N191" s="707"/>
      <c r="O191" s="707"/>
      <c r="P191" s="707"/>
      <c r="Q191" s="707"/>
      <c r="R191" s="707"/>
      <c r="S191" s="707"/>
      <c r="T191" s="707"/>
      <c r="U191" s="707"/>
      <c r="V191" s="707"/>
      <c r="W191" s="707"/>
      <c r="X191" s="707"/>
      <c r="Y191" s="707"/>
      <c r="Z191" s="707"/>
      <c r="AA191" s="707"/>
      <c r="AB191" s="707"/>
      <c r="AC191" s="707"/>
    </row>
    <row r="192" spans="1:29" ht="15">
      <c r="A192" s="707"/>
      <c r="B192" s="707"/>
      <c r="C192" s="707"/>
      <c r="D192" s="707"/>
      <c r="E192" s="707"/>
      <c r="F192" s="707"/>
      <c r="G192" s="707"/>
      <c r="H192" s="707"/>
      <c r="I192" s="726"/>
      <c r="J192" s="707"/>
      <c r="K192" s="707"/>
      <c r="L192" s="707"/>
      <c r="M192" s="707"/>
      <c r="N192" s="707"/>
      <c r="O192" s="707"/>
      <c r="P192" s="707"/>
      <c r="Q192" s="707"/>
      <c r="R192" s="707"/>
      <c r="S192" s="707"/>
      <c r="T192" s="707"/>
      <c r="U192" s="707"/>
      <c r="V192" s="707"/>
      <c r="W192" s="707"/>
      <c r="X192" s="707"/>
      <c r="Y192" s="707"/>
      <c r="Z192" s="707"/>
      <c r="AA192" s="707"/>
      <c r="AB192" s="707"/>
      <c r="AC192" s="707"/>
    </row>
    <row r="193" spans="1:29" ht="15">
      <c r="A193" s="707"/>
      <c r="B193" s="707"/>
      <c r="C193" s="707"/>
      <c r="D193" s="707"/>
      <c r="E193" s="707"/>
      <c r="F193" s="707"/>
      <c r="G193" s="707"/>
      <c r="H193" s="707"/>
      <c r="I193" s="726"/>
      <c r="J193" s="707"/>
      <c r="K193" s="707"/>
      <c r="L193" s="707"/>
      <c r="M193" s="707"/>
      <c r="N193" s="707"/>
      <c r="O193" s="707"/>
      <c r="P193" s="707"/>
      <c r="Q193" s="707"/>
      <c r="R193" s="707"/>
      <c r="S193" s="707"/>
      <c r="T193" s="707"/>
      <c r="U193" s="707"/>
      <c r="V193" s="707"/>
      <c r="W193" s="707"/>
      <c r="X193" s="707"/>
      <c r="Y193" s="707"/>
      <c r="Z193" s="707"/>
      <c r="AA193" s="707"/>
      <c r="AB193" s="707"/>
      <c r="AC193" s="707"/>
    </row>
    <row r="194" spans="1:29" ht="15">
      <c r="A194" s="707"/>
      <c r="B194" s="707"/>
      <c r="C194" s="707"/>
      <c r="D194" s="707"/>
      <c r="E194" s="707"/>
      <c r="F194" s="707"/>
      <c r="G194" s="707"/>
      <c r="H194" s="707"/>
      <c r="I194" s="726"/>
      <c r="J194" s="707"/>
      <c r="K194" s="707"/>
      <c r="L194" s="707"/>
      <c r="M194" s="707"/>
      <c r="N194" s="707"/>
      <c r="O194" s="707"/>
      <c r="P194" s="707"/>
      <c r="Q194" s="707"/>
      <c r="R194" s="707"/>
      <c r="S194" s="707"/>
      <c r="T194" s="707"/>
      <c r="U194" s="707"/>
      <c r="V194" s="707"/>
      <c r="W194" s="707"/>
      <c r="X194" s="707"/>
      <c r="Y194" s="707"/>
      <c r="Z194" s="707"/>
      <c r="AA194" s="707"/>
      <c r="AB194" s="707"/>
      <c r="AC194" s="707"/>
    </row>
    <row r="195" spans="1:29" ht="15">
      <c r="A195" s="707"/>
      <c r="B195" s="707"/>
      <c r="C195" s="707"/>
      <c r="D195" s="707"/>
      <c r="E195" s="707"/>
      <c r="F195" s="707"/>
      <c r="G195" s="707"/>
      <c r="H195" s="707"/>
      <c r="I195" s="726"/>
      <c r="J195" s="707"/>
      <c r="K195" s="707"/>
      <c r="L195" s="707"/>
      <c r="M195" s="707"/>
      <c r="N195" s="707"/>
      <c r="O195" s="707"/>
      <c r="P195" s="707"/>
      <c r="Q195" s="707"/>
      <c r="R195" s="707"/>
      <c r="S195" s="707"/>
      <c r="T195" s="707"/>
      <c r="U195" s="707"/>
      <c r="V195" s="707"/>
      <c r="W195" s="707"/>
      <c r="X195" s="707"/>
      <c r="Y195" s="707"/>
      <c r="Z195" s="707"/>
      <c r="AA195" s="707"/>
      <c r="AB195" s="707"/>
      <c r="AC195" s="707"/>
    </row>
    <row r="196" spans="1:29" ht="15">
      <c r="A196" s="707"/>
      <c r="B196" s="707"/>
      <c r="C196" s="707"/>
      <c r="D196" s="707"/>
      <c r="E196" s="707"/>
      <c r="F196" s="707"/>
      <c r="G196" s="707"/>
      <c r="H196" s="707"/>
      <c r="I196" s="726"/>
      <c r="J196" s="707"/>
      <c r="K196" s="707"/>
      <c r="L196" s="707"/>
      <c r="M196" s="707"/>
      <c r="N196" s="707"/>
      <c r="O196" s="707"/>
      <c r="P196" s="707"/>
      <c r="Q196" s="707"/>
      <c r="R196" s="707"/>
      <c r="S196" s="707"/>
      <c r="T196" s="707"/>
      <c r="U196" s="707"/>
      <c r="V196" s="707"/>
      <c r="W196" s="707"/>
      <c r="X196" s="707"/>
      <c r="Y196" s="707"/>
      <c r="Z196" s="707"/>
      <c r="AA196" s="707"/>
      <c r="AB196" s="707"/>
      <c r="AC196" s="707"/>
    </row>
    <row r="197" spans="1:29" ht="15">
      <c r="A197" s="707"/>
      <c r="B197" s="707"/>
      <c r="C197" s="707"/>
      <c r="D197" s="707"/>
      <c r="E197" s="707"/>
      <c r="F197" s="707"/>
      <c r="G197" s="707"/>
      <c r="H197" s="707"/>
      <c r="I197" s="726"/>
      <c r="J197" s="707"/>
      <c r="K197" s="707"/>
      <c r="L197" s="707"/>
      <c r="M197" s="707"/>
      <c r="N197" s="707"/>
      <c r="O197" s="707"/>
      <c r="P197" s="707"/>
      <c r="Q197" s="707"/>
      <c r="R197" s="707"/>
      <c r="S197" s="707"/>
      <c r="T197" s="707"/>
      <c r="U197" s="707"/>
      <c r="V197" s="707"/>
      <c r="W197" s="707"/>
      <c r="X197" s="707"/>
      <c r="Y197" s="707"/>
      <c r="Z197" s="707"/>
      <c r="AA197" s="707"/>
      <c r="AB197" s="707"/>
      <c r="AC197" s="707"/>
    </row>
    <row r="198" spans="1:29" ht="15">
      <c r="A198" s="707"/>
      <c r="B198" s="707"/>
      <c r="C198" s="707"/>
      <c r="D198" s="707"/>
      <c r="E198" s="707"/>
      <c r="F198" s="707"/>
      <c r="G198" s="707"/>
      <c r="H198" s="707"/>
      <c r="I198" s="726"/>
      <c r="J198" s="707"/>
      <c r="K198" s="707"/>
      <c r="L198" s="707"/>
      <c r="M198" s="707"/>
      <c r="N198" s="707"/>
      <c r="O198" s="707"/>
      <c r="P198" s="707"/>
      <c r="Q198" s="707"/>
      <c r="R198" s="707"/>
      <c r="S198" s="707"/>
      <c r="T198" s="707"/>
      <c r="U198" s="707"/>
      <c r="V198" s="707"/>
      <c r="W198" s="707"/>
      <c r="X198" s="707"/>
      <c r="Y198" s="707"/>
      <c r="Z198" s="707"/>
      <c r="AA198" s="707"/>
      <c r="AB198" s="707"/>
      <c r="AC198" s="707"/>
    </row>
    <row r="199" spans="1:29" ht="15">
      <c r="A199" s="707"/>
      <c r="B199" s="707"/>
      <c r="C199" s="707"/>
      <c r="D199" s="707"/>
      <c r="E199" s="707"/>
      <c r="F199" s="707"/>
      <c r="G199" s="707"/>
      <c r="H199" s="707"/>
      <c r="I199" s="726"/>
      <c r="J199" s="707"/>
      <c r="K199" s="707"/>
      <c r="L199" s="707"/>
      <c r="M199" s="707"/>
      <c r="N199" s="707"/>
      <c r="O199" s="707"/>
      <c r="P199" s="707"/>
      <c r="Q199" s="707"/>
      <c r="R199" s="707"/>
      <c r="S199" s="707"/>
      <c r="T199" s="707"/>
      <c r="U199" s="707"/>
      <c r="V199" s="707"/>
      <c r="W199" s="707"/>
      <c r="X199" s="707"/>
      <c r="Y199" s="707"/>
      <c r="Z199" s="707"/>
      <c r="AA199" s="707"/>
      <c r="AB199" s="707"/>
      <c r="AC199" s="707"/>
    </row>
    <row r="200" spans="1:29" ht="15">
      <c r="A200" s="707"/>
      <c r="B200" s="707"/>
      <c r="C200" s="707"/>
      <c r="D200" s="707"/>
      <c r="E200" s="707"/>
      <c r="F200" s="707"/>
      <c r="G200" s="707"/>
      <c r="H200" s="707"/>
      <c r="I200" s="726"/>
      <c r="J200" s="707"/>
      <c r="K200" s="707"/>
      <c r="L200" s="707"/>
      <c r="M200" s="707"/>
      <c r="N200" s="707"/>
      <c r="O200" s="707"/>
      <c r="P200" s="707"/>
      <c r="Q200" s="707"/>
      <c r="R200" s="707"/>
      <c r="S200" s="707"/>
      <c r="T200" s="707"/>
      <c r="U200" s="707"/>
      <c r="V200" s="707"/>
      <c r="W200" s="707"/>
      <c r="X200" s="707"/>
      <c r="Y200" s="707"/>
      <c r="Z200" s="707"/>
      <c r="AA200" s="707"/>
      <c r="AB200" s="707"/>
      <c r="AC200" s="707"/>
    </row>
    <row r="201" spans="1:29" ht="15">
      <c r="A201" s="707"/>
      <c r="B201" s="707"/>
      <c r="C201" s="707"/>
      <c r="D201" s="707"/>
      <c r="E201" s="707"/>
      <c r="F201" s="707"/>
      <c r="G201" s="707"/>
      <c r="H201" s="707"/>
      <c r="I201" s="726"/>
      <c r="J201" s="707"/>
      <c r="K201" s="707"/>
      <c r="L201" s="707"/>
      <c r="M201" s="707"/>
      <c r="N201" s="707"/>
      <c r="O201" s="707"/>
      <c r="P201" s="707"/>
      <c r="Q201" s="707"/>
      <c r="R201" s="707"/>
      <c r="S201" s="707"/>
      <c r="T201" s="707"/>
      <c r="U201" s="707"/>
      <c r="V201" s="707"/>
      <c r="W201" s="707"/>
      <c r="X201" s="707"/>
      <c r="Y201" s="707"/>
      <c r="Z201" s="707"/>
      <c r="AA201" s="707"/>
      <c r="AB201" s="707"/>
      <c r="AC201" s="707"/>
    </row>
    <row r="202" spans="1:29" ht="15">
      <c r="A202" s="707"/>
      <c r="B202" s="707"/>
      <c r="C202" s="707"/>
      <c r="D202" s="707"/>
      <c r="E202" s="707"/>
      <c r="F202" s="707"/>
      <c r="G202" s="707"/>
      <c r="H202" s="707"/>
      <c r="I202" s="726"/>
      <c r="J202" s="707"/>
      <c r="K202" s="707"/>
      <c r="L202" s="707"/>
      <c r="M202" s="707"/>
      <c r="N202" s="707"/>
      <c r="O202" s="707"/>
      <c r="P202" s="707"/>
      <c r="Q202" s="707"/>
      <c r="R202" s="707"/>
      <c r="S202" s="707"/>
      <c r="T202" s="707"/>
      <c r="U202" s="707"/>
      <c r="V202" s="707"/>
      <c r="W202" s="707"/>
      <c r="X202" s="707"/>
      <c r="Y202" s="707"/>
      <c r="Z202" s="707"/>
      <c r="AA202" s="707"/>
      <c r="AB202" s="707"/>
      <c r="AC202" s="707"/>
    </row>
    <row r="203" spans="1:29" ht="15">
      <c r="A203" s="707"/>
      <c r="B203" s="707"/>
      <c r="C203" s="707"/>
      <c r="D203" s="707"/>
      <c r="E203" s="707"/>
      <c r="F203" s="707"/>
      <c r="G203" s="707"/>
      <c r="H203" s="707"/>
      <c r="I203" s="726"/>
      <c r="J203" s="707"/>
      <c r="K203" s="707"/>
      <c r="L203" s="707"/>
      <c r="M203" s="707"/>
      <c r="N203" s="707"/>
      <c r="O203" s="707"/>
      <c r="P203" s="707"/>
      <c r="Q203" s="707"/>
      <c r="R203" s="707"/>
      <c r="S203" s="707"/>
      <c r="T203" s="707"/>
      <c r="U203" s="707"/>
      <c r="V203" s="707"/>
      <c r="W203" s="707"/>
      <c r="X203" s="707"/>
      <c r="Y203" s="707"/>
      <c r="Z203" s="707"/>
      <c r="AA203" s="707"/>
      <c r="AB203" s="707"/>
      <c r="AC203" s="707"/>
    </row>
    <row r="204" spans="1:29" ht="15">
      <c r="A204" s="707"/>
      <c r="B204" s="707"/>
      <c r="C204" s="707"/>
      <c r="D204" s="707"/>
      <c r="E204" s="707"/>
      <c r="F204" s="707"/>
      <c r="G204" s="707"/>
      <c r="H204" s="707"/>
      <c r="I204" s="726"/>
      <c r="J204" s="707"/>
      <c r="K204" s="707"/>
      <c r="L204" s="707"/>
      <c r="M204" s="707"/>
      <c r="N204" s="707"/>
      <c r="O204" s="707"/>
      <c r="P204" s="707"/>
      <c r="Q204" s="707"/>
      <c r="R204" s="707"/>
      <c r="S204" s="707"/>
      <c r="T204" s="707"/>
      <c r="U204" s="707"/>
      <c r="V204" s="707"/>
      <c r="W204" s="707"/>
      <c r="X204" s="707"/>
      <c r="Y204" s="707"/>
      <c r="Z204" s="707"/>
      <c r="AA204" s="707"/>
      <c r="AB204" s="707"/>
      <c r="AC204" s="707"/>
    </row>
    <row r="205" spans="1:29" ht="15">
      <c r="A205" s="707"/>
      <c r="B205" s="707"/>
      <c r="C205" s="707"/>
      <c r="D205" s="707"/>
      <c r="E205" s="707"/>
      <c r="F205" s="707"/>
      <c r="G205" s="707"/>
      <c r="H205" s="707"/>
      <c r="I205" s="726"/>
      <c r="J205" s="707"/>
      <c r="K205" s="707"/>
      <c r="L205" s="707"/>
      <c r="M205" s="707"/>
      <c r="N205" s="707"/>
      <c r="O205" s="707"/>
      <c r="P205" s="707"/>
      <c r="Q205" s="707"/>
      <c r="R205" s="707"/>
      <c r="S205" s="707"/>
      <c r="T205" s="707"/>
      <c r="U205" s="707"/>
      <c r="V205" s="707"/>
      <c r="W205" s="707"/>
      <c r="X205" s="707"/>
      <c r="Y205" s="707"/>
      <c r="Z205" s="707"/>
      <c r="AA205" s="707"/>
      <c r="AB205" s="707"/>
      <c r="AC205" s="707"/>
    </row>
    <row r="206" spans="1:29" ht="15">
      <c r="A206" s="707"/>
      <c r="B206" s="707"/>
      <c r="C206" s="707"/>
      <c r="D206" s="707"/>
      <c r="E206" s="707"/>
      <c r="F206" s="707"/>
      <c r="G206" s="707"/>
      <c r="H206" s="707"/>
      <c r="I206" s="726"/>
      <c r="J206" s="707"/>
      <c r="K206" s="707"/>
      <c r="L206" s="707"/>
      <c r="M206" s="707"/>
      <c r="N206" s="707"/>
      <c r="O206" s="707"/>
      <c r="P206" s="707"/>
      <c r="Q206" s="707"/>
      <c r="R206" s="707"/>
      <c r="S206" s="707"/>
      <c r="T206" s="707"/>
      <c r="U206" s="707"/>
      <c r="V206" s="707"/>
      <c r="W206" s="707"/>
      <c r="X206" s="707"/>
      <c r="Y206" s="707"/>
      <c r="Z206" s="707"/>
      <c r="AA206" s="707"/>
      <c r="AB206" s="707"/>
      <c r="AC206" s="707"/>
    </row>
    <row r="207" spans="1:29" ht="15">
      <c r="A207" s="707"/>
      <c r="B207" s="707"/>
      <c r="C207" s="707"/>
      <c r="D207" s="707"/>
      <c r="E207" s="707"/>
      <c r="F207" s="707"/>
      <c r="G207" s="707"/>
      <c r="H207" s="707"/>
      <c r="I207" s="726"/>
      <c r="J207" s="707"/>
      <c r="K207" s="707"/>
      <c r="L207" s="707"/>
      <c r="M207" s="707"/>
      <c r="N207" s="707"/>
      <c r="O207" s="707"/>
      <c r="P207" s="707"/>
      <c r="Q207" s="707"/>
      <c r="R207" s="707"/>
      <c r="S207" s="707"/>
      <c r="T207" s="707"/>
      <c r="U207" s="707"/>
      <c r="V207" s="707"/>
      <c r="W207" s="707"/>
      <c r="X207" s="707"/>
      <c r="Y207" s="707"/>
      <c r="Z207" s="707"/>
      <c r="AA207" s="707"/>
      <c r="AB207" s="707"/>
      <c r="AC207" s="707"/>
    </row>
    <row r="208" spans="1:29" ht="15">
      <c r="A208" s="707"/>
      <c r="B208" s="707"/>
      <c r="C208" s="707"/>
      <c r="D208" s="707"/>
      <c r="E208" s="707"/>
      <c r="F208" s="707"/>
      <c r="G208" s="707"/>
      <c r="H208" s="707"/>
      <c r="I208" s="726"/>
      <c r="J208" s="707"/>
      <c r="K208" s="707"/>
      <c r="L208" s="707"/>
      <c r="M208" s="707"/>
      <c r="N208" s="707"/>
      <c r="O208" s="707"/>
      <c r="P208" s="707"/>
      <c r="Q208" s="707"/>
      <c r="R208" s="707"/>
      <c r="S208" s="707"/>
      <c r="T208" s="707"/>
      <c r="U208" s="707"/>
      <c r="V208" s="707"/>
      <c r="W208" s="707"/>
      <c r="X208" s="707"/>
      <c r="Y208" s="707"/>
      <c r="Z208" s="707"/>
      <c r="AA208" s="707"/>
      <c r="AB208" s="707"/>
      <c r="AC208" s="707"/>
    </row>
    <row r="209" spans="1:29" ht="15">
      <c r="A209" s="707"/>
      <c r="B209" s="707"/>
      <c r="C209" s="707"/>
      <c r="D209" s="707"/>
      <c r="E209" s="707"/>
      <c r="F209" s="707"/>
      <c r="G209" s="707"/>
      <c r="H209" s="707"/>
      <c r="I209" s="726"/>
      <c r="J209" s="707"/>
      <c r="K209" s="707"/>
      <c r="L209" s="707"/>
      <c r="M209" s="707"/>
      <c r="N209" s="707"/>
      <c r="O209" s="707"/>
      <c r="P209" s="707"/>
      <c r="Q209" s="707"/>
      <c r="R209" s="707"/>
      <c r="S209" s="707"/>
      <c r="T209" s="707"/>
      <c r="U209" s="707"/>
      <c r="V209" s="707"/>
      <c r="W209" s="707"/>
      <c r="X209" s="707"/>
      <c r="Y209" s="707"/>
      <c r="Z209" s="707"/>
      <c r="AA209" s="707"/>
      <c r="AB209" s="707"/>
      <c r="AC209" s="707"/>
    </row>
    <row r="210" spans="1:29" ht="15">
      <c r="A210" s="707"/>
      <c r="B210" s="707"/>
      <c r="C210" s="707"/>
      <c r="D210" s="707"/>
      <c r="E210" s="707"/>
      <c r="F210" s="707"/>
      <c r="G210" s="707"/>
      <c r="H210" s="707"/>
      <c r="I210" s="726"/>
      <c r="J210" s="707"/>
      <c r="K210" s="707"/>
      <c r="L210" s="707"/>
      <c r="M210" s="707"/>
      <c r="N210" s="707"/>
      <c r="O210" s="707"/>
      <c r="P210" s="707"/>
      <c r="Q210" s="707"/>
      <c r="R210" s="707"/>
      <c r="S210" s="707"/>
      <c r="T210" s="707"/>
      <c r="U210" s="707"/>
      <c r="V210" s="707"/>
      <c r="W210" s="707"/>
      <c r="X210" s="707"/>
      <c r="Y210" s="707"/>
      <c r="Z210" s="707"/>
      <c r="AA210" s="707"/>
      <c r="AB210" s="707"/>
      <c r="AC210" s="707"/>
    </row>
    <row r="211" spans="1:29" ht="15">
      <c r="A211" s="707"/>
      <c r="B211" s="707"/>
      <c r="C211" s="707"/>
      <c r="D211" s="707"/>
      <c r="E211" s="707"/>
      <c r="F211" s="707"/>
      <c r="G211" s="707"/>
      <c r="H211" s="707"/>
      <c r="I211" s="726"/>
      <c r="J211" s="707"/>
      <c r="K211" s="707"/>
      <c r="L211" s="707"/>
      <c r="M211" s="707"/>
      <c r="N211" s="707"/>
      <c r="O211" s="707"/>
      <c r="P211" s="707"/>
      <c r="Q211" s="707"/>
      <c r="R211" s="707"/>
      <c r="S211" s="707"/>
      <c r="T211" s="707"/>
      <c r="U211" s="707"/>
      <c r="V211" s="707"/>
      <c r="W211" s="707"/>
      <c r="X211" s="707"/>
      <c r="Y211" s="707"/>
      <c r="Z211" s="707"/>
      <c r="AA211" s="707"/>
      <c r="AB211" s="707"/>
      <c r="AC211" s="707"/>
    </row>
    <row r="212" spans="1:29" ht="15">
      <c r="A212" s="707"/>
      <c r="B212" s="707"/>
      <c r="C212" s="707"/>
      <c r="D212" s="707"/>
      <c r="E212" s="707"/>
      <c r="F212" s="707"/>
      <c r="G212" s="707"/>
      <c r="H212" s="707"/>
      <c r="I212" s="726"/>
      <c r="J212" s="707"/>
      <c r="K212" s="707"/>
      <c r="L212" s="707"/>
      <c r="M212" s="707"/>
      <c r="N212" s="707"/>
      <c r="O212" s="707"/>
      <c r="P212" s="707"/>
      <c r="Q212" s="707"/>
      <c r="R212" s="707"/>
      <c r="S212" s="707"/>
      <c r="T212" s="707"/>
      <c r="U212" s="707"/>
      <c r="V212" s="707"/>
      <c r="W212" s="707"/>
      <c r="X212" s="707"/>
      <c r="Y212" s="707"/>
      <c r="Z212" s="707"/>
      <c r="AA212" s="707"/>
      <c r="AB212" s="707"/>
      <c r="AC212" s="707"/>
    </row>
    <row r="213" spans="1:29" ht="15">
      <c r="A213" s="707"/>
      <c r="B213" s="707"/>
      <c r="C213" s="707"/>
      <c r="D213" s="707"/>
      <c r="E213" s="707"/>
      <c r="F213" s="707"/>
      <c r="G213" s="707"/>
      <c r="H213" s="707"/>
      <c r="I213" s="726"/>
      <c r="J213" s="707"/>
      <c r="K213" s="707"/>
      <c r="L213" s="707"/>
      <c r="M213" s="707"/>
      <c r="N213" s="707"/>
      <c r="O213" s="707"/>
      <c r="P213" s="707"/>
      <c r="Q213" s="707"/>
      <c r="R213" s="707"/>
      <c r="S213" s="707"/>
      <c r="T213" s="707"/>
      <c r="U213" s="707"/>
      <c r="V213" s="707"/>
      <c r="W213" s="707"/>
      <c r="X213" s="707"/>
      <c r="Y213" s="707"/>
      <c r="Z213" s="707"/>
      <c r="AA213" s="707"/>
      <c r="AB213" s="707"/>
      <c r="AC213" s="707"/>
    </row>
    <row r="214" spans="1:29" ht="15">
      <c r="A214" s="707"/>
      <c r="B214" s="707"/>
      <c r="C214" s="707"/>
      <c r="D214" s="707"/>
      <c r="E214" s="707"/>
      <c r="F214" s="707"/>
      <c r="G214" s="707"/>
      <c r="H214" s="707"/>
      <c r="I214" s="726"/>
      <c r="J214" s="707"/>
      <c r="K214" s="707"/>
      <c r="L214" s="707"/>
      <c r="M214" s="707"/>
      <c r="N214" s="707"/>
      <c r="O214" s="707"/>
      <c r="P214" s="707"/>
      <c r="Q214" s="707"/>
      <c r="R214" s="707"/>
      <c r="S214" s="707"/>
      <c r="T214" s="707"/>
      <c r="U214" s="707"/>
      <c r="V214" s="707"/>
      <c r="W214" s="707"/>
      <c r="X214" s="707"/>
      <c r="Y214" s="707"/>
      <c r="Z214" s="707"/>
      <c r="AA214" s="707"/>
      <c r="AB214" s="707"/>
      <c r="AC214" s="707"/>
    </row>
    <row r="215" spans="1:29" ht="15">
      <c r="A215" s="707"/>
      <c r="B215" s="707"/>
      <c r="C215" s="707"/>
      <c r="D215" s="707"/>
      <c r="E215" s="707"/>
      <c r="F215" s="707"/>
      <c r="G215" s="707"/>
      <c r="H215" s="707"/>
      <c r="I215" s="726"/>
      <c r="J215" s="707"/>
      <c r="K215" s="707"/>
      <c r="L215" s="707"/>
      <c r="M215" s="707"/>
      <c r="N215" s="707"/>
      <c r="O215" s="707"/>
      <c r="P215" s="707"/>
      <c r="Q215" s="707"/>
      <c r="R215" s="707"/>
      <c r="S215" s="707"/>
      <c r="T215" s="707"/>
      <c r="U215" s="707"/>
      <c r="V215" s="707"/>
      <c r="W215" s="707"/>
      <c r="X215" s="707"/>
      <c r="Y215" s="707"/>
      <c r="Z215" s="707"/>
      <c r="AA215" s="707"/>
      <c r="AB215" s="707"/>
      <c r="AC215" s="707"/>
    </row>
    <row r="216" spans="1:29" ht="15">
      <c r="A216" s="707"/>
      <c r="B216" s="707"/>
      <c r="C216" s="707"/>
      <c r="D216" s="707"/>
      <c r="E216" s="707"/>
      <c r="F216" s="707"/>
      <c r="G216" s="707"/>
      <c r="H216" s="707"/>
      <c r="I216" s="726"/>
      <c r="J216" s="707"/>
      <c r="K216" s="707"/>
      <c r="L216" s="707"/>
      <c r="M216" s="707"/>
      <c r="N216" s="707"/>
      <c r="O216" s="707"/>
      <c r="P216" s="707"/>
      <c r="Q216" s="707"/>
      <c r="R216" s="707"/>
      <c r="S216" s="707"/>
      <c r="T216" s="707"/>
      <c r="U216" s="707"/>
      <c r="V216" s="707"/>
      <c r="W216" s="707"/>
      <c r="X216" s="707"/>
      <c r="Y216" s="707"/>
      <c r="Z216" s="707"/>
      <c r="AA216" s="707"/>
      <c r="AB216" s="707"/>
      <c r="AC216" s="707"/>
    </row>
    <row r="217" spans="1:29" ht="15">
      <c r="A217" s="707"/>
      <c r="B217" s="707"/>
      <c r="C217" s="707"/>
      <c r="D217" s="707"/>
      <c r="E217" s="707"/>
      <c r="F217" s="707"/>
      <c r="G217" s="707"/>
      <c r="H217" s="707"/>
      <c r="I217" s="726"/>
      <c r="J217" s="707"/>
      <c r="K217" s="707"/>
      <c r="L217" s="707"/>
      <c r="M217" s="707"/>
      <c r="N217" s="707"/>
      <c r="O217" s="707"/>
      <c r="P217" s="707"/>
      <c r="Q217" s="707"/>
      <c r="R217" s="707"/>
      <c r="S217" s="707"/>
      <c r="T217" s="707"/>
      <c r="U217" s="707"/>
      <c r="V217" s="707"/>
      <c r="W217" s="707"/>
      <c r="X217" s="707"/>
      <c r="Y217" s="707"/>
      <c r="Z217" s="707"/>
      <c r="AA217" s="707"/>
      <c r="AB217" s="707"/>
      <c r="AC217" s="707"/>
    </row>
    <row r="218" spans="1:29" ht="15">
      <c r="A218" s="707"/>
      <c r="B218" s="707"/>
      <c r="C218" s="707"/>
      <c r="D218" s="707"/>
      <c r="E218" s="707"/>
      <c r="F218" s="707"/>
      <c r="G218" s="707"/>
      <c r="H218" s="707"/>
      <c r="I218" s="726"/>
      <c r="J218" s="707"/>
      <c r="K218" s="707"/>
      <c r="L218" s="707"/>
      <c r="M218" s="707"/>
      <c r="N218" s="707"/>
      <c r="O218" s="707"/>
      <c r="P218" s="707"/>
      <c r="Q218" s="707"/>
      <c r="R218" s="707"/>
      <c r="S218" s="707"/>
      <c r="T218" s="707"/>
      <c r="U218" s="707"/>
      <c r="V218" s="707"/>
      <c r="W218" s="707"/>
      <c r="X218" s="707"/>
      <c r="Y218" s="707"/>
      <c r="Z218" s="707"/>
      <c r="AA218" s="707"/>
      <c r="AB218" s="707"/>
      <c r="AC218" s="707"/>
    </row>
    <row r="219" spans="1:29" ht="15">
      <c r="A219" s="707"/>
      <c r="B219" s="707"/>
      <c r="C219" s="707"/>
      <c r="D219" s="707"/>
      <c r="E219" s="707"/>
      <c r="F219" s="707"/>
      <c r="G219" s="707"/>
      <c r="H219" s="707"/>
      <c r="I219" s="726"/>
      <c r="J219" s="707"/>
      <c r="K219" s="707"/>
      <c r="L219" s="707"/>
      <c r="M219" s="707"/>
      <c r="N219" s="707"/>
      <c r="O219" s="707"/>
      <c r="P219" s="707"/>
      <c r="Q219" s="707"/>
      <c r="R219" s="707"/>
      <c r="S219" s="707"/>
      <c r="T219" s="707"/>
      <c r="U219" s="707"/>
      <c r="V219" s="707"/>
      <c r="W219" s="707"/>
      <c r="X219" s="707"/>
      <c r="Y219" s="707"/>
      <c r="Z219" s="707"/>
      <c r="AA219" s="707"/>
      <c r="AB219" s="707"/>
      <c r="AC219" s="707"/>
    </row>
    <row r="220" spans="1:29" ht="15">
      <c r="A220" s="707"/>
      <c r="B220" s="707"/>
      <c r="C220" s="707"/>
      <c r="D220" s="707"/>
      <c r="E220" s="707"/>
      <c r="F220" s="707"/>
      <c r="G220" s="707"/>
      <c r="H220" s="707"/>
      <c r="I220" s="726"/>
      <c r="J220" s="707"/>
      <c r="K220" s="707"/>
      <c r="L220" s="707"/>
      <c r="M220" s="707"/>
      <c r="N220" s="707"/>
      <c r="O220" s="707"/>
      <c r="P220" s="707"/>
      <c r="Q220" s="707"/>
      <c r="R220" s="707"/>
      <c r="S220" s="707"/>
      <c r="T220" s="707"/>
      <c r="U220" s="707"/>
      <c r="V220" s="707"/>
      <c r="W220" s="707"/>
      <c r="X220" s="707"/>
      <c r="Y220" s="707"/>
      <c r="Z220" s="707"/>
      <c r="AA220" s="707"/>
      <c r="AB220" s="707"/>
      <c r="AC220" s="707"/>
    </row>
    <row r="221" spans="1:29" ht="15">
      <c r="A221" s="707"/>
      <c r="B221" s="707"/>
      <c r="C221" s="707"/>
      <c r="D221" s="707"/>
      <c r="E221" s="707"/>
      <c r="F221" s="707"/>
      <c r="G221" s="707"/>
      <c r="H221" s="707"/>
      <c r="I221" s="726"/>
      <c r="J221" s="707"/>
      <c r="K221" s="707"/>
      <c r="L221" s="707"/>
      <c r="M221" s="707"/>
      <c r="N221" s="707"/>
      <c r="O221" s="707"/>
      <c r="P221" s="707"/>
      <c r="Q221" s="707"/>
      <c r="R221" s="707"/>
      <c r="S221" s="707"/>
      <c r="T221" s="707"/>
      <c r="U221" s="707"/>
      <c r="V221" s="707"/>
      <c r="W221" s="707"/>
      <c r="X221" s="707"/>
      <c r="Y221" s="707"/>
      <c r="Z221" s="707"/>
      <c r="AA221" s="707"/>
      <c r="AB221" s="707"/>
      <c r="AC221" s="707"/>
    </row>
    <row r="222" spans="1:29" ht="15">
      <c r="A222" s="707"/>
      <c r="B222" s="707"/>
      <c r="C222" s="707"/>
      <c r="D222" s="707"/>
      <c r="E222" s="707"/>
      <c r="F222" s="707"/>
      <c r="G222" s="707"/>
      <c r="H222" s="707"/>
      <c r="I222" s="726"/>
      <c r="J222" s="707"/>
      <c r="K222" s="707"/>
      <c r="L222" s="707"/>
      <c r="M222" s="707"/>
      <c r="N222" s="707"/>
      <c r="O222" s="707"/>
      <c r="P222" s="707"/>
      <c r="Q222" s="707"/>
      <c r="R222" s="707"/>
      <c r="S222" s="707"/>
      <c r="T222" s="707"/>
      <c r="U222" s="707"/>
      <c r="V222" s="707"/>
      <c r="W222" s="707"/>
      <c r="X222" s="707"/>
      <c r="Y222" s="707"/>
      <c r="Z222" s="707"/>
      <c r="AA222" s="707"/>
      <c r="AB222" s="707"/>
      <c r="AC222" s="707"/>
    </row>
    <row r="223" spans="1:29" ht="15">
      <c r="A223" s="707"/>
      <c r="B223" s="707"/>
      <c r="C223" s="707"/>
      <c r="D223" s="707"/>
      <c r="E223" s="707"/>
      <c r="F223" s="707"/>
      <c r="G223" s="707"/>
      <c r="H223" s="707"/>
      <c r="I223" s="726"/>
      <c r="J223" s="707"/>
      <c r="K223" s="707"/>
      <c r="L223" s="707"/>
      <c r="M223" s="707"/>
      <c r="N223" s="707"/>
      <c r="O223" s="707"/>
      <c r="P223" s="707"/>
      <c r="Q223" s="707"/>
      <c r="R223" s="707"/>
      <c r="S223" s="707"/>
      <c r="T223" s="707"/>
      <c r="U223" s="707"/>
      <c r="V223" s="707"/>
      <c r="W223" s="707"/>
      <c r="X223" s="707"/>
      <c r="Y223" s="707"/>
      <c r="Z223" s="707"/>
      <c r="AA223" s="707"/>
      <c r="AB223" s="707"/>
      <c r="AC223" s="707"/>
    </row>
    <row r="224" spans="1:29" ht="15">
      <c r="A224" s="707"/>
      <c r="B224" s="707"/>
      <c r="C224" s="707"/>
      <c r="D224" s="707"/>
      <c r="E224" s="707"/>
      <c r="F224" s="707"/>
      <c r="G224" s="707"/>
      <c r="H224" s="707"/>
      <c r="I224" s="726"/>
      <c r="J224" s="707"/>
      <c r="K224" s="707"/>
      <c r="L224" s="707"/>
      <c r="M224" s="707"/>
      <c r="N224" s="707"/>
      <c r="O224" s="707"/>
      <c r="P224" s="707"/>
      <c r="Q224" s="707"/>
      <c r="R224" s="707"/>
      <c r="S224" s="707"/>
      <c r="T224" s="707"/>
      <c r="U224" s="707"/>
      <c r="V224" s="707"/>
      <c r="W224" s="707"/>
      <c r="X224" s="707"/>
      <c r="Y224" s="707"/>
      <c r="Z224" s="707"/>
      <c r="AA224" s="707"/>
      <c r="AB224" s="707"/>
      <c r="AC224" s="707"/>
    </row>
    <row r="225" spans="1:29" ht="15">
      <c r="A225" s="707"/>
      <c r="B225" s="707"/>
      <c r="C225" s="707"/>
      <c r="D225" s="707"/>
      <c r="E225" s="707"/>
      <c r="F225" s="707"/>
      <c r="G225" s="707"/>
      <c r="H225" s="707"/>
      <c r="I225" s="726"/>
      <c r="J225" s="707"/>
      <c r="K225" s="707"/>
      <c r="L225" s="707"/>
      <c r="M225" s="707"/>
      <c r="N225" s="707"/>
      <c r="O225" s="707"/>
      <c r="P225" s="707"/>
      <c r="Q225" s="707"/>
      <c r="R225" s="707"/>
      <c r="S225" s="707"/>
      <c r="T225" s="707"/>
      <c r="U225" s="707"/>
      <c r="V225" s="707"/>
      <c r="W225" s="707"/>
      <c r="X225" s="707"/>
      <c r="Y225" s="707"/>
      <c r="Z225" s="707"/>
      <c r="AA225" s="707"/>
      <c r="AB225" s="707"/>
      <c r="AC225" s="707"/>
    </row>
    <row r="226" spans="1:29" ht="15">
      <c r="A226" s="707"/>
      <c r="B226" s="707"/>
      <c r="C226" s="707"/>
      <c r="D226" s="707"/>
      <c r="E226" s="707"/>
      <c r="F226" s="707"/>
      <c r="G226" s="707"/>
      <c r="H226" s="707"/>
      <c r="I226" s="726"/>
      <c r="J226" s="707"/>
      <c r="K226" s="707"/>
      <c r="L226" s="707"/>
      <c r="M226" s="707"/>
      <c r="N226" s="707"/>
      <c r="O226" s="707"/>
      <c r="P226" s="707"/>
      <c r="Q226" s="707"/>
      <c r="R226" s="707"/>
      <c r="S226" s="707"/>
      <c r="T226" s="707"/>
      <c r="U226" s="707"/>
      <c r="V226" s="707"/>
      <c r="W226" s="707"/>
      <c r="X226" s="707"/>
      <c r="Y226" s="707"/>
      <c r="Z226" s="707"/>
      <c r="AA226" s="707"/>
      <c r="AB226" s="707"/>
      <c r="AC226" s="707"/>
    </row>
    <row r="227" spans="1:29" ht="15">
      <c r="A227" s="707"/>
      <c r="B227" s="707"/>
      <c r="C227" s="707"/>
      <c r="D227" s="707"/>
      <c r="E227" s="707"/>
      <c r="F227" s="707"/>
      <c r="G227" s="707"/>
      <c r="H227" s="707"/>
      <c r="I227" s="726"/>
      <c r="J227" s="707"/>
      <c r="K227" s="707"/>
      <c r="L227" s="707"/>
      <c r="M227" s="707"/>
      <c r="N227" s="707"/>
      <c r="O227" s="707"/>
      <c r="P227" s="707"/>
      <c r="Q227" s="707"/>
      <c r="R227" s="707"/>
      <c r="S227" s="707"/>
      <c r="T227" s="707"/>
      <c r="U227" s="707"/>
      <c r="V227" s="707"/>
      <c r="W227" s="707"/>
      <c r="X227" s="707"/>
      <c r="Y227" s="707"/>
      <c r="Z227" s="707"/>
      <c r="AA227" s="707"/>
      <c r="AB227" s="707"/>
      <c r="AC227" s="707"/>
    </row>
    <row r="228" spans="1:29" ht="15">
      <c r="A228" s="707"/>
      <c r="B228" s="707"/>
      <c r="C228" s="707"/>
      <c r="D228" s="707"/>
      <c r="E228" s="707"/>
      <c r="F228" s="707"/>
      <c r="G228" s="707"/>
      <c r="H228" s="707"/>
      <c r="I228" s="726"/>
      <c r="J228" s="707"/>
      <c r="K228" s="707"/>
      <c r="L228" s="707"/>
      <c r="M228" s="707"/>
      <c r="N228" s="707"/>
      <c r="O228" s="707"/>
      <c r="P228" s="707"/>
      <c r="Q228" s="707"/>
      <c r="R228" s="707"/>
      <c r="S228" s="707"/>
      <c r="T228" s="707"/>
      <c r="U228" s="707"/>
      <c r="V228" s="707"/>
      <c r="W228" s="707"/>
      <c r="X228" s="707"/>
      <c r="Y228" s="707"/>
      <c r="Z228" s="707"/>
      <c r="AA228" s="707"/>
      <c r="AB228" s="707"/>
      <c r="AC228" s="707"/>
    </row>
    <row r="229" spans="1:29" ht="15">
      <c r="A229" s="707"/>
      <c r="B229" s="707"/>
      <c r="C229" s="707"/>
      <c r="D229" s="707"/>
      <c r="E229" s="707"/>
      <c r="F229" s="707"/>
      <c r="G229" s="707"/>
      <c r="H229" s="707"/>
      <c r="I229" s="726"/>
      <c r="J229" s="707"/>
      <c r="K229" s="707"/>
      <c r="L229" s="707"/>
      <c r="M229" s="707"/>
      <c r="N229" s="707"/>
      <c r="O229" s="707"/>
      <c r="P229" s="707"/>
      <c r="Q229" s="707"/>
      <c r="R229" s="707"/>
      <c r="S229" s="707"/>
      <c r="T229" s="707"/>
      <c r="U229" s="707"/>
      <c r="V229" s="707"/>
      <c r="W229" s="707"/>
      <c r="X229" s="707"/>
      <c r="Y229" s="707"/>
      <c r="Z229" s="707"/>
      <c r="AA229" s="707"/>
      <c r="AB229" s="707"/>
      <c r="AC229" s="707"/>
    </row>
    <row r="230" spans="1:29" ht="15">
      <c r="A230" s="707"/>
      <c r="B230" s="707"/>
      <c r="C230" s="707"/>
      <c r="D230" s="707"/>
      <c r="E230" s="707"/>
      <c r="F230" s="707"/>
      <c r="G230" s="707"/>
      <c r="H230" s="707"/>
      <c r="I230" s="726"/>
      <c r="J230" s="707"/>
      <c r="K230" s="707"/>
      <c r="L230" s="707"/>
      <c r="M230" s="707"/>
      <c r="N230" s="707"/>
      <c r="O230" s="707"/>
      <c r="P230" s="707"/>
      <c r="Q230" s="707"/>
      <c r="R230" s="707"/>
      <c r="S230" s="707"/>
      <c r="T230" s="707"/>
      <c r="U230" s="707"/>
      <c r="V230" s="707"/>
      <c r="W230" s="707"/>
      <c r="X230" s="707"/>
      <c r="Y230" s="707"/>
      <c r="Z230" s="707"/>
      <c r="AA230" s="707"/>
      <c r="AB230" s="707"/>
      <c r="AC230" s="707"/>
    </row>
    <row r="231" spans="1:29" ht="15">
      <c r="A231" s="707"/>
      <c r="B231" s="707"/>
      <c r="C231" s="707"/>
      <c r="D231" s="707"/>
      <c r="E231" s="707"/>
      <c r="F231" s="707"/>
      <c r="G231" s="707"/>
      <c r="H231" s="707"/>
      <c r="I231" s="726"/>
      <c r="J231" s="707"/>
      <c r="K231" s="707"/>
      <c r="L231" s="707"/>
      <c r="M231" s="707"/>
      <c r="N231" s="707"/>
      <c r="O231" s="707"/>
      <c r="P231" s="707"/>
      <c r="Q231" s="707"/>
      <c r="R231" s="707"/>
      <c r="S231" s="707"/>
      <c r="T231" s="707"/>
      <c r="U231" s="707"/>
      <c r="V231" s="707"/>
      <c r="W231" s="707"/>
      <c r="X231" s="707"/>
      <c r="Y231" s="707"/>
      <c r="Z231" s="707"/>
      <c r="AA231" s="707"/>
      <c r="AB231" s="707"/>
      <c r="AC231" s="707"/>
    </row>
    <row r="232" spans="1:29" ht="15">
      <c r="A232" s="707"/>
      <c r="B232" s="707"/>
      <c r="C232" s="707"/>
      <c r="D232" s="707"/>
      <c r="E232" s="707"/>
      <c r="F232" s="707"/>
      <c r="G232" s="707"/>
      <c r="H232" s="707"/>
      <c r="I232" s="726"/>
      <c r="J232" s="707"/>
      <c r="K232" s="707"/>
      <c r="L232" s="707"/>
      <c r="M232" s="707"/>
      <c r="N232" s="707"/>
      <c r="O232" s="707"/>
      <c r="P232" s="707"/>
      <c r="Q232" s="707"/>
      <c r="R232" s="707"/>
      <c r="S232" s="707"/>
      <c r="T232" s="707"/>
      <c r="U232" s="707"/>
      <c r="V232" s="707"/>
      <c r="W232" s="707"/>
      <c r="X232" s="707"/>
      <c r="Y232" s="707"/>
      <c r="Z232" s="707"/>
      <c r="AA232" s="707"/>
      <c r="AB232" s="707"/>
      <c r="AC232" s="707"/>
    </row>
    <row r="233" spans="1:29" ht="15">
      <c r="A233" s="707"/>
      <c r="B233" s="707"/>
      <c r="C233" s="707"/>
      <c r="D233" s="707"/>
      <c r="E233" s="707"/>
      <c r="F233" s="707"/>
      <c r="G233" s="707"/>
      <c r="H233" s="707"/>
      <c r="I233" s="726"/>
      <c r="J233" s="707"/>
      <c r="K233" s="707"/>
      <c r="L233" s="707"/>
      <c r="M233" s="707"/>
      <c r="N233" s="707"/>
      <c r="O233" s="707"/>
      <c r="P233" s="707"/>
      <c r="Q233" s="707"/>
      <c r="R233" s="707"/>
      <c r="S233" s="707"/>
      <c r="T233" s="707"/>
      <c r="U233" s="707"/>
      <c r="V233" s="707"/>
      <c r="W233" s="707"/>
      <c r="X233" s="707"/>
      <c r="Y233" s="707"/>
      <c r="Z233" s="707"/>
      <c r="AA233" s="707"/>
      <c r="AB233" s="707"/>
      <c r="AC233" s="707"/>
    </row>
    <row r="234" spans="1:29" ht="15">
      <c r="A234" s="707"/>
      <c r="B234" s="707"/>
      <c r="C234" s="707"/>
      <c r="D234" s="707"/>
      <c r="E234" s="707"/>
      <c r="F234" s="707"/>
      <c r="G234" s="707"/>
      <c r="H234" s="707"/>
      <c r="I234" s="726"/>
      <c r="J234" s="707"/>
      <c r="K234" s="707"/>
      <c r="L234" s="707"/>
      <c r="M234" s="707"/>
      <c r="N234" s="707"/>
      <c r="O234" s="707"/>
      <c r="P234" s="707"/>
      <c r="Q234" s="707"/>
      <c r="R234" s="707"/>
      <c r="S234" s="707"/>
      <c r="T234" s="707"/>
      <c r="U234" s="707"/>
      <c r="V234" s="707"/>
      <c r="W234" s="707"/>
      <c r="X234" s="707"/>
      <c r="Y234" s="707"/>
      <c r="Z234" s="707"/>
      <c r="AA234" s="707"/>
      <c r="AB234" s="707"/>
      <c r="AC234" s="707"/>
    </row>
    <row r="235" spans="1:29" ht="15">
      <c r="A235" s="707"/>
      <c r="B235" s="707"/>
      <c r="C235" s="707"/>
      <c r="D235" s="707"/>
      <c r="E235" s="707"/>
      <c r="F235" s="707"/>
      <c r="G235" s="707"/>
      <c r="H235" s="707"/>
      <c r="I235" s="726"/>
      <c r="J235" s="707"/>
      <c r="K235" s="707"/>
      <c r="L235" s="707"/>
      <c r="M235" s="707"/>
      <c r="N235" s="707"/>
      <c r="O235" s="707"/>
      <c r="P235" s="707"/>
      <c r="Q235" s="707"/>
      <c r="R235" s="707"/>
      <c r="S235" s="707"/>
      <c r="T235" s="707"/>
      <c r="U235" s="707"/>
      <c r="V235" s="707"/>
      <c r="W235" s="707"/>
      <c r="X235" s="707"/>
      <c r="Y235" s="707"/>
      <c r="Z235" s="707"/>
      <c r="AA235" s="707"/>
      <c r="AB235" s="707"/>
      <c r="AC235" s="707"/>
    </row>
    <row r="236" spans="1:29" ht="15">
      <c r="A236" s="707"/>
      <c r="B236" s="707"/>
      <c r="C236" s="707"/>
      <c r="D236" s="707"/>
      <c r="E236" s="707"/>
      <c r="F236" s="707"/>
      <c r="G236" s="707"/>
      <c r="H236" s="707"/>
      <c r="I236" s="726"/>
      <c r="J236" s="707"/>
      <c r="K236" s="707"/>
      <c r="L236" s="707"/>
      <c r="M236" s="707"/>
      <c r="N236" s="707"/>
      <c r="O236" s="707"/>
      <c r="P236" s="707"/>
      <c r="Q236" s="707"/>
      <c r="R236" s="707"/>
      <c r="S236" s="707"/>
      <c r="T236" s="707"/>
      <c r="U236" s="707"/>
      <c r="V236" s="707"/>
      <c r="W236" s="707"/>
      <c r="X236" s="707"/>
      <c r="Y236" s="707"/>
      <c r="Z236" s="707"/>
      <c r="AA236" s="707"/>
      <c r="AB236" s="707"/>
      <c r="AC236" s="707"/>
    </row>
    <row r="237" spans="1:29" ht="15">
      <c r="A237" s="707"/>
      <c r="B237" s="707"/>
      <c r="C237" s="707"/>
      <c r="D237" s="707"/>
      <c r="E237" s="707"/>
      <c r="F237" s="707"/>
      <c r="G237" s="707"/>
      <c r="H237" s="707"/>
      <c r="I237" s="726"/>
      <c r="J237" s="707"/>
      <c r="K237" s="707"/>
      <c r="L237" s="707"/>
      <c r="M237" s="707"/>
      <c r="N237" s="707"/>
      <c r="O237" s="707"/>
      <c r="P237" s="707"/>
      <c r="Q237" s="707"/>
      <c r="R237" s="707"/>
      <c r="S237" s="707"/>
      <c r="T237" s="707"/>
      <c r="U237" s="707"/>
      <c r="V237" s="707"/>
      <c r="W237" s="707"/>
      <c r="X237" s="707"/>
      <c r="Y237" s="707"/>
      <c r="Z237" s="707"/>
      <c r="AA237" s="707"/>
      <c r="AB237" s="707"/>
      <c r="AC237" s="707"/>
    </row>
    <row r="238" spans="1:29" ht="15">
      <c r="A238" s="707"/>
      <c r="B238" s="707"/>
      <c r="C238" s="707"/>
      <c r="D238" s="707"/>
      <c r="E238" s="707"/>
      <c r="F238" s="707"/>
      <c r="G238" s="707"/>
      <c r="H238" s="707"/>
      <c r="I238" s="726"/>
      <c r="J238" s="707"/>
      <c r="K238" s="707"/>
      <c r="L238" s="707"/>
      <c r="M238" s="707"/>
      <c r="N238" s="707"/>
      <c r="O238" s="707"/>
      <c r="P238" s="707"/>
      <c r="Q238" s="707"/>
      <c r="R238" s="707"/>
      <c r="S238" s="707"/>
      <c r="T238" s="707"/>
      <c r="U238" s="707"/>
      <c r="V238" s="707"/>
      <c r="W238" s="707"/>
      <c r="X238" s="707"/>
      <c r="Y238" s="707"/>
      <c r="Z238" s="707"/>
      <c r="AA238" s="707"/>
      <c r="AB238" s="707"/>
      <c r="AC238" s="707"/>
    </row>
    <row r="239" spans="1:29" ht="15">
      <c r="A239" s="707"/>
      <c r="B239" s="707"/>
      <c r="C239" s="707"/>
      <c r="D239" s="707"/>
      <c r="E239" s="707"/>
      <c r="F239" s="707"/>
      <c r="G239" s="707"/>
      <c r="H239" s="707"/>
      <c r="I239" s="726"/>
      <c r="J239" s="707"/>
      <c r="K239" s="707"/>
      <c r="L239" s="707"/>
      <c r="M239" s="707"/>
      <c r="N239" s="707"/>
      <c r="O239" s="707"/>
      <c r="P239" s="707"/>
      <c r="Q239" s="707"/>
      <c r="R239" s="707"/>
      <c r="S239" s="707"/>
      <c r="T239" s="707"/>
      <c r="U239" s="707"/>
      <c r="V239" s="707"/>
      <c r="W239" s="707"/>
      <c r="X239" s="707"/>
      <c r="Y239" s="707"/>
      <c r="Z239" s="707"/>
      <c r="AA239" s="707"/>
      <c r="AB239" s="707"/>
      <c r="AC239" s="707"/>
    </row>
    <row r="240" spans="1:29" ht="15">
      <c r="A240" s="707"/>
      <c r="B240" s="707"/>
      <c r="C240" s="707"/>
      <c r="D240" s="707"/>
      <c r="E240" s="707"/>
      <c r="F240" s="707"/>
      <c r="G240" s="707"/>
      <c r="H240" s="707"/>
      <c r="I240" s="726"/>
      <c r="J240" s="707"/>
      <c r="K240" s="707"/>
      <c r="L240" s="707"/>
      <c r="M240" s="707"/>
      <c r="N240" s="707"/>
      <c r="O240" s="707"/>
      <c r="P240" s="707"/>
      <c r="Q240" s="707"/>
      <c r="R240" s="707"/>
      <c r="S240" s="707"/>
      <c r="T240" s="707"/>
      <c r="U240" s="707"/>
      <c r="V240" s="707"/>
      <c r="W240" s="707"/>
      <c r="X240" s="707"/>
      <c r="Y240" s="707"/>
      <c r="Z240" s="707"/>
      <c r="AA240" s="707"/>
      <c r="AB240" s="707"/>
      <c r="AC240" s="707"/>
    </row>
    <row r="241" spans="1:29" ht="15">
      <c r="A241" s="707"/>
      <c r="B241" s="707"/>
      <c r="C241" s="707"/>
      <c r="D241" s="707"/>
      <c r="E241" s="707"/>
      <c r="F241" s="707"/>
      <c r="G241" s="707"/>
      <c r="H241" s="707"/>
      <c r="I241" s="726"/>
      <c r="J241" s="707"/>
      <c r="K241" s="707"/>
      <c r="L241" s="707"/>
      <c r="M241" s="707"/>
      <c r="N241" s="707"/>
      <c r="O241" s="707"/>
      <c r="P241" s="707"/>
      <c r="Q241" s="707"/>
      <c r="R241" s="707"/>
      <c r="S241" s="707"/>
      <c r="T241" s="707"/>
      <c r="U241" s="707"/>
      <c r="V241" s="707"/>
      <c r="W241" s="707"/>
      <c r="X241" s="707"/>
      <c r="Y241" s="707"/>
      <c r="Z241" s="707"/>
      <c r="AA241" s="707"/>
      <c r="AB241" s="707"/>
      <c r="AC241" s="707"/>
    </row>
    <row r="242" spans="1:29" ht="15">
      <c r="A242" s="707"/>
      <c r="B242" s="707"/>
      <c r="C242" s="707"/>
      <c r="D242" s="707"/>
      <c r="E242" s="707"/>
      <c r="F242" s="707"/>
      <c r="G242" s="707"/>
      <c r="H242" s="707"/>
      <c r="I242" s="726"/>
      <c r="J242" s="707"/>
      <c r="K242" s="707"/>
      <c r="L242" s="707"/>
      <c r="M242" s="707"/>
      <c r="N242" s="707"/>
      <c r="O242" s="707"/>
      <c r="P242" s="707"/>
      <c r="Q242" s="707"/>
      <c r="R242" s="707"/>
      <c r="S242" s="707"/>
      <c r="T242" s="707"/>
      <c r="U242" s="707"/>
      <c r="V242" s="707"/>
      <c r="W242" s="707"/>
      <c r="X242" s="707"/>
      <c r="Y242" s="707"/>
      <c r="Z242" s="707"/>
      <c r="AA242" s="707"/>
      <c r="AB242" s="707"/>
      <c r="AC242" s="707"/>
    </row>
    <row r="243" spans="1:29" ht="15">
      <c r="A243" s="707"/>
      <c r="B243" s="707"/>
      <c r="C243" s="707"/>
      <c r="D243" s="707"/>
      <c r="E243" s="707"/>
      <c r="F243" s="707"/>
      <c r="G243" s="707"/>
      <c r="H243" s="707"/>
      <c r="I243" s="726"/>
      <c r="J243" s="707"/>
      <c r="K243" s="707"/>
      <c r="L243" s="707"/>
      <c r="M243" s="707"/>
      <c r="N243" s="707"/>
      <c r="O243" s="707"/>
      <c r="P243" s="707"/>
      <c r="Q243" s="707"/>
      <c r="R243" s="707"/>
      <c r="S243" s="707"/>
      <c r="T243" s="707"/>
      <c r="U243" s="707"/>
      <c r="V243" s="707"/>
      <c r="W243" s="707"/>
      <c r="X243" s="707"/>
      <c r="Y243" s="707"/>
      <c r="Z243" s="707"/>
      <c r="AA243" s="707"/>
      <c r="AB243" s="707"/>
      <c r="AC243" s="707"/>
    </row>
    <row r="244" spans="1:29" ht="15">
      <c r="A244" s="707"/>
      <c r="B244" s="707"/>
      <c r="C244" s="707"/>
      <c r="D244" s="707"/>
      <c r="E244" s="707"/>
      <c r="F244" s="707"/>
      <c r="G244" s="707"/>
      <c r="H244" s="707"/>
      <c r="I244" s="726"/>
      <c r="J244" s="707"/>
      <c r="K244" s="707"/>
      <c r="L244" s="707"/>
      <c r="M244" s="707"/>
      <c r="N244" s="707"/>
      <c r="O244" s="707"/>
      <c r="P244" s="707"/>
      <c r="Q244" s="707"/>
      <c r="R244" s="707"/>
      <c r="S244" s="707"/>
      <c r="T244" s="707"/>
      <c r="U244" s="707"/>
      <c r="V244" s="707"/>
      <c r="W244" s="707"/>
      <c r="X244" s="707"/>
      <c r="Y244" s="707"/>
      <c r="Z244" s="707"/>
      <c r="AA244" s="707"/>
      <c r="AB244" s="707"/>
      <c r="AC244" s="707"/>
    </row>
    <row r="245" spans="1:29" ht="15">
      <c r="A245" s="707"/>
      <c r="B245" s="707"/>
      <c r="C245" s="707"/>
      <c r="D245" s="707"/>
      <c r="E245" s="707"/>
      <c r="F245" s="707"/>
      <c r="G245" s="707"/>
      <c r="H245" s="707"/>
      <c r="I245" s="726"/>
      <c r="J245" s="707"/>
      <c r="K245" s="707"/>
      <c r="L245" s="707"/>
      <c r="M245" s="707"/>
      <c r="N245" s="707"/>
      <c r="O245" s="707"/>
      <c r="P245" s="707"/>
      <c r="Q245" s="707"/>
      <c r="R245" s="707"/>
      <c r="S245" s="707"/>
      <c r="T245" s="707"/>
      <c r="U245" s="707"/>
      <c r="V245" s="707"/>
      <c r="W245" s="707"/>
      <c r="X245" s="707"/>
      <c r="Y245" s="707"/>
      <c r="Z245" s="707"/>
      <c r="AA245" s="707"/>
      <c r="AB245" s="707"/>
      <c r="AC245" s="707"/>
    </row>
    <row r="246" spans="1:29" ht="15">
      <c r="A246" s="707"/>
      <c r="B246" s="707"/>
      <c r="C246" s="707"/>
      <c r="D246" s="707"/>
      <c r="E246" s="707"/>
      <c r="F246" s="707"/>
      <c r="G246" s="707"/>
      <c r="H246" s="707"/>
      <c r="I246" s="726"/>
      <c r="J246" s="707"/>
      <c r="K246" s="707"/>
      <c r="L246" s="707"/>
      <c r="M246" s="707"/>
      <c r="N246" s="707"/>
      <c r="O246" s="707"/>
      <c r="P246" s="707"/>
      <c r="Q246" s="707"/>
      <c r="R246" s="707"/>
      <c r="S246" s="707"/>
      <c r="T246" s="707"/>
      <c r="U246" s="707"/>
      <c r="V246" s="707"/>
      <c r="W246" s="707"/>
      <c r="X246" s="707"/>
      <c r="Y246" s="707"/>
      <c r="Z246" s="707"/>
      <c r="AA246" s="707"/>
      <c r="AB246" s="707"/>
      <c r="AC246" s="707"/>
    </row>
    <row r="247" spans="1:29" ht="15">
      <c r="A247" s="707"/>
      <c r="B247" s="707"/>
      <c r="C247" s="707"/>
      <c r="D247" s="707"/>
      <c r="E247" s="707"/>
      <c r="F247" s="707"/>
      <c r="G247" s="707"/>
      <c r="H247" s="707"/>
      <c r="I247" s="726"/>
      <c r="J247" s="707"/>
      <c r="K247" s="707"/>
      <c r="L247" s="707"/>
      <c r="M247" s="707"/>
      <c r="N247" s="707"/>
      <c r="O247" s="707"/>
      <c r="P247" s="707"/>
      <c r="Q247" s="707"/>
      <c r="R247" s="707"/>
      <c r="S247" s="707"/>
      <c r="T247" s="707"/>
      <c r="U247" s="707"/>
      <c r="V247" s="707"/>
      <c r="W247" s="707"/>
      <c r="X247" s="707"/>
      <c r="Y247" s="707"/>
      <c r="Z247" s="707"/>
      <c r="AA247" s="707"/>
      <c r="AB247" s="707"/>
      <c r="AC247" s="707"/>
    </row>
    <row r="248" spans="1:29" ht="15">
      <c r="A248" s="707"/>
      <c r="B248" s="707"/>
      <c r="C248" s="707"/>
      <c r="D248" s="707"/>
      <c r="E248" s="707"/>
      <c r="F248" s="707"/>
      <c r="G248" s="707"/>
      <c r="H248" s="707"/>
      <c r="I248" s="726"/>
      <c r="J248" s="707"/>
      <c r="K248" s="707"/>
      <c r="L248" s="707"/>
      <c r="M248" s="707"/>
      <c r="N248" s="707"/>
      <c r="O248" s="707"/>
      <c r="P248" s="707"/>
      <c r="Q248" s="707"/>
      <c r="R248" s="707"/>
      <c r="S248" s="707"/>
      <c r="T248" s="707"/>
      <c r="U248" s="707"/>
      <c r="V248" s="707"/>
      <c r="W248" s="707"/>
      <c r="X248" s="707"/>
      <c r="Y248" s="707"/>
      <c r="Z248" s="707"/>
      <c r="AA248" s="707"/>
      <c r="AB248" s="707"/>
      <c r="AC248" s="707"/>
    </row>
    <row r="249" spans="1:29" ht="15">
      <c r="A249" s="707"/>
      <c r="B249" s="707"/>
      <c r="C249" s="707"/>
      <c r="D249" s="707"/>
      <c r="E249" s="707"/>
      <c r="F249" s="707"/>
      <c r="G249" s="707"/>
      <c r="H249" s="707"/>
      <c r="I249" s="726"/>
      <c r="J249" s="707"/>
      <c r="K249" s="707"/>
      <c r="L249" s="707"/>
      <c r="M249" s="707"/>
      <c r="N249" s="707"/>
      <c r="O249" s="707"/>
      <c r="P249" s="707"/>
      <c r="Q249" s="707"/>
      <c r="R249" s="707"/>
      <c r="S249" s="707"/>
      <c r="T249" s="707"/>
      <c r="U249" s="707"/>
      <c r="V249" s="707"/>
      <c r="W249" s="707"/>
      <c r="X249" s="707"/>
      <c r="Y249" s="707"/>
      <c r="Z249" s="707"/>
      <c r="AA249" s="707"/>
      <c r="AB249" s="707"/>
      <c r="AC249" s="707"/>
    </row>
    <row r="250" spans="1:29" ht="15">
      <c r="A250" s="707"/>
      <c r="B250" s="707"/>
      <c r="C250" s="707"/>
      <c r="D250" s="707"/>
      <c r="E250" s="707"/>
      <c r="F250" s="707"/>
      <c r="G250" s="707"/>
      <c r="H250" s="707"/>
      <c r="I250" s="726"/>
      <c r="J250" s="707"/>
      <c r="K250" s="707"/>
      <c r="L250" s="707"/>
      <c r="M250" s="707"/>
      <c r="N250" s="707"/>
      <c r="O250" s="707"/>
      <c r="P250" s="707"/>
      <c r="Q250" s="707"/>
      <c r="R250" s="707"/>
      <c r="S250" s="707"/>
      <c r="T250" s="707"/>
      <c r="U250" s="707"/>
      <c r="V250" s="707"/>
      <c r="W250" s="707"/>
      <c r="X250" s="707"/>
      <c r="Y250" s="707"/>
      <c r="Z250" s="707"/>
      <c r="AA250" s="707"/>
      <c r="AB250" s="707"/>
      <c r="AC250" s="707"/>
    </row>
    <row r="251" spans="1:29" ht="15">
      <c r="A251" s="707"/>
      <c r="B251" s="707"/>
      <c r="C251" s="707"/>
      <c r="D251" s="707"/>
      <c r="E251" s="707"/>
      <c r="F251" s="707"/>
      <c r="G251" s="707"/>
      <c r="H251" s="707"/>
      <c r="I251" s="726"/>
      <c r="J251" s="707"/>
      <c r="K251" s="707"/>
      <c r="L251" s="707"/>
      <c r="M251" s="707"/>
      <c r="N251" s="707"/>
      <c r="O251" s="707"/>
      <c r="P251" s="707"/>
      <c r="Q251" s="707"/>
      <c r="R251" s="707"/>
      <c r="S251" s="707"/>
      <c r="T251" s="707"/>
      <c r="U251" s="707"/>
      <c r="V251" s="707"/>
      <c r="W251" s="707"/>
      <c r="X251" s="707"/>
      <c r="Y251" s="707"/>
      <c r="Z251" s="707"/>
      <c r="AA251" s="707"/>
      <c r="AB251" s="707"/>
      <c r="AC251" s="707"/>
    </row>
    <row r="252" spans="1:29" ht="15">
      <c r="A252" s="707"/>
      <c r="B252" s="707"/>
      <c r="C252" s="707"/>
      <c r="D252" s="707"/>
      <c r="E252" s="707"/>
      <c r="F252" s="707"/>
      <c r="G252" s="707"/>
      <c r="H252" s="707"/>
      <c r="I252" s="726"/>
      <c r="J252" s="707"/>
      <c r="K252" s="707"/>
      <c r="L252" s="707"/>
      <c r="M252" s="707"/>
      <c r="N252" s="707"/>
      <c r="O252" s="707"/>
      <c r="P252" s="707"/>
      <c r="Q252" s="707"/>
      <c r="R252" s="707"/>
      <c r="S252" s="707"/>
      <c r="T252" s="707"/>
      <c r="U252" s="707"/>
      <c r="V252" s="707"/>
      <c r="W252" s="707"/>
      <c r="X252" s="707"/>
      <c r="Y252" s="707"/>
      <c r="Z252" s="707"/>
      <c r="AA252" s="707"/>
      <c r="AB252" s="707"/>
      <c r="AC252" s="707"/>
    </row>
    <row r="253" spans="1:29" ht="15">
      <c r="A253" s="707"/>
      <c r="B253" s="707"/>
      <c r="C253" s="707"/>
      <c r="D253" s="707"/>
      <c r="E253" s="707"/>
      <c r="F253" s="707"/>
      <c r="G253" s="707"/>
      <c r="H253" s="707"/>
      <c r="I253" s="726"/>
      <c r="J253" s="707"/>
      <c r="K253" s="707"/>
      <c r="L253" s="707"/>
      <c r="M253" s="707"/>
      <c r="N253" s="707"/>
      <c r="O253" s="707"/>
      <c r="P253" s="707"/>
      <c r="Q253" s="707"/>
      <c r="R253" s="707"/>
      <c r="S253" s="707"/>
      <c r="T253" s="707"/>
      <c r="U253" s="707"/>
      <c r="V253" s="707"/>
      <c r="W253" s="707"/>
      <c r="X253" s="707"/>
      <c r="Y253" s="707"/>
      <c r="Z253" s="707"/>
      <c r="AA253" s="707"/>
      <c r="AB253" s="707"/>
      <c r="AC253" s="707"/>
    </row>
    <row r="254" spans="1:29" ht="15">
      <c r="A254" s="707"/>
      <c r="B254" s="707"/>
      <c r="C254" s="707"/>
      <c r="D254" s="707"/>
      <c r="E254" s="707"/>
      <c r="F254" s="707"/>
      <c r="G254" s="707"/>
      <c r="H254" s="707"/>
      <c r="I254" s="726"/>
      <c r="J254" s="707"/>
      <c r="K254" s="707"/>
      <c r="L254" s="707"/>
      <c r="M254" s="707"/>
      <c r="N254" s="707"/>
      <c r="O254" s="707"/>
      <c r="P254" s="707"/>
      <c r="Q254" s="707"/>
      <c r="R254" s="707"/>
      <c r="S254" s="707"/>
      <c r="T254" s="707"/>
      <c r="U254" s="707"/>
      <c r="V254" s="707"/>
      <c r="W254" s="707"/>
      <c r="X254" s="707"/>
      <c r="Y254" s="707"/>
      <c r="Z254" s="707"/>
      <c r="AA254" s="707"/>
      <c r="AB254" s="707"/>
      <c r="AC254" s="707"/>
    </row>
    <row r="255" spans="1:29" ht="15">
      <c r="A255" s="707"/>
      <c r="B255" s="707"/>
      <c r="C255" s="707"/>
      <c r="D255" s="707"/>
      <c r="E255" s="707"/>
      <c r="F255" s="707"/>
      <c r="G255" s="707"/>
      <c r="H255" s="707"/>
      <c r="I255" s="726"/>
      <c r="J255" s="707"/>
      <c r="K255" s="707"/>
      <c r="L255" s="707"/>
      <c r="M255" s="707"/>
      <c r="N255" s="707"/>
      <c r="O255" s="707"/>
      <c r="P255" s="707"/>
      <c r="Q255" s="707"/>
      <c r="R255" s="707"/>
      <c r="S255" s="707"/>
      <c r="T255" s="707"/>
      <c r="U255" s="707"/>
      <c r="V255" s="707"/>
      <c r="W255" s="707"/>
      <c r="X255" s="707"/>
      <c r="Y255" s="707"/>
      <c r="Z255" s="707"/>
      <c r="AA255" s="707"/>
      <c r="AB255" s="707"/>
      <c r="AC255" s="707"/>
    </row>
    <row r="256" spans="1:29" ht="15">
      <c r="A256" s="707"/>
      <c r="B256" s="707"/>
      <c r="C256" s="707"/>
      <c r="D256" s="707"/>
      <c r="E256" s="707"/>
      <c r="F256" s="707"/>
      <c r="G256" s="707"/>
      <c r="H256" s="707"/>
      <c r="I256" s="726"/>
      <c r="J256" s="707"/>
      <c r="K256" s="707"/>
      <c r="L256" s="707"/>
      <c r="M256" s="707"/>
      <c r="N256" s="707"/>
      <c r="O256" s="707"/>
      <c r="P256" s="707"/>
      <c r="Q256" s="707"/>
      <c r="R256" s="707"/>
      <c r="S256" s="707"/>
      <c r="T256" s="707"/>
      <c r="U256" s="707"/>
      <c r="V256" s="707"/>
      <c r="W256" s="707"/>
      <c r="X256" s="707"/>
      <c r="Y256" s="707"/>
      <c r="Z256" s="707"/>
      <c r="AA256" s="707"/>
      <c r="AB256" s="707"/>
      <c r="AC256" s="707"/>
    </row>
    <row r="257" spans="1:29" ht="15">
      <c r="A257" s="707"/>
      <c r="B257" s="707"/>
      <c r="C257" s="707"/>
      <c r="D257" s="707"/>
      <c r="E257" s="707"/>
      <c r="F257" s="707"/>
      <c r="G257" s="707"/>
      <c r="H257" s="707"/>
      <c r="I257" s="726"/>
      <c r="J257" s="707"/>
      <c r="K257" s="707"/>
      <c r="L257" s="707"/>
      <c r="M257" s="707"/>
      <c r="N257" s="707"/>
      <c r="O257" s="707"/>
      <c r="P257" s="707"/>
      <c r="Q257" s="707"/>
      <c r="R257" s="707"/>
      <c r="S257" s="707"/>
      <c r="T257" s="707"/>
      <c r="U257" s="707"/>
      <c r="V257" s="707"/>
      <c r="W257" s="707"/>
      <c r="X257" s="707"/>
      <c r="Y257" s="707"/>
      <c r="Z257" s="707"/>
      <c r="AA257" s="707"/>
      <c r="AB257" s="707"/>
      <c r="AC257" s="707"/>
    </row>
    <row r="258" spans="1:29" ht="15">
      <c r="A258" s="707"/>
      <c r="B258" s="707"/>
      <c r="C258" s="707"/>
      <c r="D258" s="707"/>
      <c r="E258" s="707"/>
      <c r="F258" s="707"/>
      <c r="G258" s="707"/>
      <c r="H258" s="707"/>
      <c r="I258" s="726"/>
      <c r="J258" s="707"/>
      <c r="K258" s="707"/>
      <c r="L258" s="707"/>
      <c r="M258" s="707"/>
      <c r="N258" s="707"/>
      <c r="O258" s="707"/>
      <c r="P258" s="707"/>
      <c r="Q258" s="707"/>
      <c r="R258" s="707"/>
      <c r="S258" s="707"/>
      <c r="T258" s="707"/>
      <c r="U258" s="707"/>
      <c r="V258" s="707"/>
      <c r="W258" s="707"/>
      <c r="X258" s="707"/>
      <c r="Y258" s="707"/>
      <c r="Z258" s="707"/>
      <c r="AA258" s="707"/>
      <c r="AB258" s="707"/>
      <c r="AC258" s="707"/>
    </row>
    <row r="259" spans="1:29" ht="15">
      <c r="A259" s="707"/>
      <c r="B259" s="707"/>
      <c r="C259" s="707"/>
      <c r="D259" s="707"/>
      <c r="E259" s="707"/>
      <c r="F259" s="707"/>
      <c r="G259" s="707"/>
      <c r="H259" s="707"/>
      <c r="I259" s="726"/>
      <c r="J259" s="707"/>
      <c r="K259" s="707"/>
      <c r="L259" s="707"/>
      <c r="M259" s="707"/>
      <c r="N259" s="707"/>
      <c r="O259" s="707"/>
      <c r="P259" s="707"/>
      <c r="Q259" s="707"/>
      <c r="R259" s="707"/>
      <c r="S259" s="707"/>
      <c r="T259" s="707"/>
      <c r="U259" s="707"/>
      <c r="V259" s="707"/>
      <c r="W259" s="707"/>
      <c r="X259" s="707"/>
      <c r="Y259" s="707"/>
      <c r="Z259" s="707"/>
      <c r="AA259" s="707"/>
      <c r="AB259" s="707"/>
      <c r="AC259" s="707"/>
    </row>
    <row r="260" spans="1:29" ht="15">
      <c r="A260" s="707"/>
      <c r="B260" s="707"/>
      <c r="C260" s="707"/>
      <c r="D260" s="707"/>
      <c r="E260" s="707"/>
      <c r="F260" s="707"/>
      <c r="G260" s="707"/>
      <c r="H260" s="707"/>
      <c r="I260" s="726"/>
      <c r="J260" s="707"/>
      <c r="K260" s="707"/>
      <c r="L260" s="707"/>
      <c r="M260" s="707"/>
      <c r="N260" s="707"/>
      <c r="O260" s="707"/>
      <c r="P260" s="707"/>
      <c r="Q260" s="707"/>
      <c r="R260" s="707"/>
      <c r="S260" s="707"/>
      <c r="T260" s="707"/>
      <c r="U260" s="707"/>
      <c r="V260" s="707"/>
      <c r="W260" s="707"/>
      <c r="X260" s="707"/>
      <c r="Y260" s="707"/>
      <c r="Z260" s="707"/>
      <c r="AA260" s="707"/>
      <c r="AB260" s="707"/>
      <c r="AC260" s="707"/>
    </row>
    <row r="261" spans="1:29" ht="15">
      <c r="A261" s="707"/>
      <c r="B261" s="707"/>
      <c r="C261" s="707"/>
      <c r="D261" s="707"/>
      <c r="E261" s="707"/>
      <c r="F261" s="707"/>
      <c r="G261" s="707"/>
      <c r="H261" s="707"/>
      <c r="I261" s="726"/>
      <c r="J261" s="707"/>
      <c r="K261" s="707"/>
      <c r="L261" s="707"/>
      <c r="M261" s="707"/>
      <c r="N261" s="707"/>
      <c r="O261" s="707"/>
      <c r="P261" s="707"/>
      <c r="Q261" s="707"/>
      <c r="R261" s="707"/>
      <c r="S261" s="707"/>
      <c r="T261" s="707"/>
      <c r="U261" s="707"/>
      <c r="V261" s="707"/>
      <c r="W261" s="707"/>
      <c r="X261" s="707"/>
      <c r="Y261" s="707"/>
      <c r="Z261" s="707"/>
      <c r="AA261" s="707"/>
      <c r="AB261" s="707"/>
      <c r="AC261" s="707"/>
    </row>
    <row r="262" spans="1:29" ht="15">
      <c r="A262" s="707"/>
      <c r="B262" s="707"/>
      <c r="C262" s="707"/>
      <c r="D262" s="707"/>
      <c r="E262" s="707"/>
      <c r="F262" s="707"/>
      <c r="G262" s="707"/>
      <c r="H262" s="707"/>
      <c r="I262" s="726"/>
      <c r="J262" s="707"/>
      <c r="K262" s="707"/>
      <c r="L262" s="707"/>
      <c r="M262" s="707"/>
      <c r="N262" s="707"/>
      <c r="O262" s="707"/>
      <c r="P262" s="707"/>
      <c r="Q262" s="707"/>
      <c r="R262" s="707"/>
      <c r="S262" s="707"/>
      <c r="T262" s="707"/>
      <c r="U262" s="707"/>
      <c r="V262" s="707"/>
      <c r="W262" s="707"/>
      <c r="X262" s="707"/>
      <c r="Y262" s="707"/>
      <c r="Z262" s="707"/>
      <c r="AA262" s="707"/>
      <c r="AB262" s="707"/>
      <c r="AC262" s="707"/>
    </row>
    <row r="263" spans="1:29" ht="15">
      <c r="A263" s="707"/>
      <c r="B263" s="707"/>
      <c r="C263" s="707"/>
      <c r="D263" s="707"/>
      <c r="E263" s="707"/>
      <c r="F263" s="707"/>
      <c r="G263" s="707"/>
      <c r="H263" s="707"/>
      <c r="I263" s="726"/>
      <c r="J263" s="707"/>
      <c r="K263" s="707"/>
      <c r="L263" s="707"/>
      <c r="M263" s="707"/>
      <c r="N263" s="707"/>
      <c r="O263" s="707"/>
      <c r="P263" s="707"/>
      <c r="Q263" s="707"/>
      <c r="R263" s="707"/>
      <c r="S263" s="707"/>
      <c r="T263" s="707"/>
      <c r="U263" s="707"/>
      <c r="V263" s="707"/>
      <c r="W263" s="707"/>
      <c r="X263" s="707"/>
      <c r="Y263" s="707"/>
      <c r="Z263" s="707"/>
      <c r="AA263" s="707"/>
      <c r="AB263" s="707"/>
      <c r="AC263" s="707"/>
    </row>
    <row r="264" spans="1:29" ht="15">
      <c r="A264" s="707"/>
      <c r="B264" s="707"/>
      <c r="C264" s="707"/>
      <c r="D264" s="707"/>
      <c r="E264" s="707"/>
      <c r="F264" s="707"/>
      <c r="G264" s="707"/>
      <c r="H264" s="707"/>
      <c r="I264" s="726"/>
      <c r="J264" s="707"/>
      <c r="K264" s="707"/>
      <c r="L264" s="707"/>
      <c r="M264" s="707"/>
      <c r="N264" s="707"/>
      <c r="O264" s="707"/>
      <c r="P264" s="707"/>
      <c r="Q264" s="707"/>
      <c r="R264" s="707"/>
      <c r="S264" s="707"/>
      <c r="T264" s="707"/>
      <c r="U264" s="707"/>
      <c r="V264" s="707"/>
      <c r="W264" s="707"/>
      <c r="X264" s="707"/>
      <c r="Y264" s="707"/>
      <c r="Z264" s="707"/>
      <c r="AA264" s="707"/>
      <c r="AB264" s="707"/>
      <c r="AC264" s="707"/>
    </row>
    <row r="265" spans="1:29" ht="15">
      <c r="A265" s="707"/>
      <c r="B265" s="707"/>
      <c r="C265" s="707"/>
      <c r="D265" s="707"/>
      <c r="E265" s="707"/>
      <c r="F265" s="707"/>
      <c r="G265" s="707"/>
      <c r="H265" s="707"/>
      <c r="I265" s="726"/>
      <c r="J265" s="707"/>
      <c r="K265" s="707"/>
      <c r="L265" s="707"/>
      <c r="M265" s="707"/>
      <c r="N265" s="707"/>
      <c r="O265" s="707"/>
      <c r="P265" s="707"/>
      <c r="Q265" s="707"/>
      <c r="R265" s="707"/>
      <c r="S265" s="707"/>
      <c r="T265" s="707"/>
      <c r="U265" s="707"/>
      <c r="V265" s="707"/>
      <c r="W265" s="707"/>
      <c r="X265" s="707"/>
      <c r="Y265" s="707"/>
      <c r="Z265" s="707"/>
      <c r="AA265" s="707"/>
      <c r="AB265" s="707"/>
      <c r="AC265" s="707"/>
    </row>
    <row r="266" spans="1:29" ht="15">
      <c r="A266" s="707"/>
      <c r="B266" s="707"/>
      <c r="C266" s="707"/>
      <c r="D266" s="707"/>
      <c r="E266" s="707"/>
      <c r="F266" s="707"/>
      <c r="G266" s="707"/>
      <c r="H266" s="707"/>
      <c r="I266" s="726"/>
      <c r="J266" s="707"/>
      <c r="K266" s="707"/>
      <c r="L266" s="707"/>
      <c r="M266" s="707"/>
      <c r="N266" s="707"/>
      <c r="O266" s="707"/>
      <c r="P266" s="707"/>
      <c r="Q266" s="707"/>
      <c r="R266" s="707"/>
      <c r="S266" s="707"/>
      <c r="T266" s="707"/>
      <c r="U266" s="707"/>
      <c r="V266" s="707"/>
      <c r="W266" s="707"/>
      <c r="X266" s="707"/>
      <c r="Y266" s="707"/>
      <c r="Z266" s="707"/>
      <c r="AA266" s="707"/>
      <c r="AB266" s="707"/>
      <c r="AC266" s="707"/>
    </row>
    <row r="267" spans="1:29" ht="15">
      <c r="A267" s="707"/>
      <c r="B267" s="707"/>
      <c r="C267" s="707"/>
      <c r="D267" s="707"/>
      <c r="E267" s="707"/>
      <c r="F267" s="707"/>
      <c r="G267" s="707"/>
      <c r="H267" s="707"/>
      <c r="I267" s="726"/>
      <c r="J267" s="707"/>
      <c r="K267" s="707"/>
      <c r="L267" s="707"/>
      <c r="M267" s="707"/>
      <c r="N267" s="707"/>
      <c r="O267" s="707"/>
      <c r="P267" s="707"/>
      <c r="Q267" s="707"/>
      <c r="R267" s="707"/>
      <c r="S267" s="707"/>
      <c r="T267" s="707"/>
      <c r="U267" s="707"/>
      <c r="V267" s="707"/>
      <c r="W267" s="707"/>
      <c r="X267" s="707"/>
      <c r="Y267" s="707"/>
      <c r="Z267" s="707"/>
      <c r="AA267" s="707"/>
      <c r="AB267" s="707"/>
      <c r="AC267" s="707"/>
    </row>
    <row r="268" spans="1:29" ht="15">
      <c r="A268" s="707"/>
      <c r="B268" s="707"/>
      <c r="C268" s="707"/>
      <c r="D268" s="707"/>
      <c r="E268" s="707"/>
      <c r="F268" s="707"/>
      <c r="G268" s="707"/>
      <c r="H268" s="707"/>
      <c r="I268" s="726"/>
      <c r="J268" s="707"/>
      <c r="K268" s="707"/>
      <c r="L268" s="707"/>
      <c r="M268" s="707"/>
      <c r="N268" s="707"/>
      <c r="O268" s="707"/>
      <c r="P268" s="707"/>
      <c r="Q268" s="707"/>
      <c r="R268" s="707"/>
      <c r="S268" s="707"/>
      <c r="T268" s="707"/>
      <c r="U268" s="707"/>
      <c r="V268" s="707"/>
      <c r="W268" s="707"/>
      <c r="X268" s="707"/>
      <c r="Y268" s="707"/>
      <c r="Z268" s="707"/>
      <c r="AA268" s="707"/>
      <c r="AB268" s="707"/>
      <c r="AC268" s="707"/>
    </row>
    <row r="269" spans="1:29" ht="15">
      <c r="A269" s="707"/>
      <c r="B269" s="707"/>
      <c r="C269" s="707"/>
      <c r="D269" s="707"/>
      <c r="E269" s="707"/>
      <c r="F269" s="707"/>
      <c r="G269" s="707"/>
      <c r="H269" s="707"/>
      <c r="I269" s="726"/>
      <c r="J269" s="707"/>
      <c r="K269" s="707"/>
      <c r="L269" s="707"/>
      <c r="M269" s="707"/>
      <c r="N269" s="707"/>
      <c r="O269" s="707"/>
      <c r="P269" s="707"/>
      <c r="Q269" s="707"/>
      <c r="R269" s="707"/>
      <c r="S269" s="707"/>
      <c r="T269" s="707"/>
      <c r="U269" s="707"/>
      <c r="V269" s="707"/>
      <c r="W269" s="707"/>
      <c r="X269" s="707"/>
      <c r="Y269" s="707"/>
      <c r="Z269" s="707"/>
      <c r="AA269" s="707"/>
      <c r="AB269" s="707"/>
      <c r="AC269" s="707"/>
    </row>
    <row r="270" spans="1:29" ht="15">
      <c r="A270" s="707"/>
      <c r="B270" s="707"/>
      <c r="C270" s="707"/>
      <c r="D270" s="707"/>
      <c r="E270" s="707"/>
      <c r="F270" s="707"/>
      <c r="G270" s="707"/>
      <c r="H270" s="707"/>
      <c r="I270" s="726"/>
      <c r="J270" s="707"/>
      <c r="K270" s="707"/>
      <c r="L270" s="707"/>
      <c r="M270" s="707"/>
      <c r="N270" s="707"/>
      <c r="O270" s="707"/>
      <c r="P270" s="707"/>
      <c r="Q270" s="707"/>
      <c r="R270" s="707"/>
      <c r="S270" s="707"/>
      <c r="T270" s="707"/>
      <c r="U270" s="707"/>
      <c r="V270" s="707"/>
      <c r="W270" s="707"/>
      <c r="X270" s="707"/>
      <c r="Y270" s="707"/>
      <c r="Z270" s="707"/>
      <c r="AA270" s="707"/>
      <c r="AB270" s="707"/>
      <c r="AC270" s="707"/>
    </row>
    <row r="271" spans="1:29" ht="15">
      <c r="A271" s="707"/>
      <c r="B271" s="707"/>
      <c r="C271" s="707"/>
      <c r="D271" s="707"/>
      <c r="E271" s="707"/>
      <c r="F271" s="707"/>
      <c r="G271" s="707"/>
      <c r="H271" s="707"/>
      <c r="I271" s="726"/>
      <c r="J271" s="707"/>
      <c r="K271" s="707"/>
      <c r="L271" s="707"/>
      <c r="M271" s="707"/>
      <c r="N271" s="707"/>
      <c r="O271" s="707"/>
      <c r="P271" s="707"/>
      <c r="Q271" s="707"/>
      <c r="R271" s="707"/>
      <c r="S271" s="707"/>
      <c r="T271" s="707"/>
      <c r="U271" s="707"/>
      <c r="V271" s="707"/>
      <c r="W271" s="707"/>
      <c r="X271" s="707"/>
      <c r="Y271" s="707"/>
      <c r="Z271" s="707"/>
      <c r="AA271" s="707"/>
      <c r="AB271" s="707"/>
      <c r="AC271" s="707"/>
    </row>
    <row r="272" spans="1:29" ht="15">
      <c r="A272" s="707"/>
      <c r="B272" s="707"/>
      <c r="C272" s="707"/>
      <c r="D272" s="707"/>
      <c r="E272" s="707"/>
      <c r="F272" s="707"/>
      <c r="G272" s="707"/>
      <c r="H272" s="707"/>
      <c r="I272" s="726"/>
      <c r="J272" s="707"/>
      <c r="K272" s="707"/>
      <c r="L272" s="707"/>
      <c r="M272" s="707"/>
      <c r="N272" s="707"/>
      <c r="O272" s="707"/>
      <c r="P272" s="707"/>
      <c r="Q272" s="707"/>
      <c r="R272" s="707"/>
      <c r="S272" s="707"/>
      <c r="T272" s="707"/>
      <c r="U272" s="707"/>
      <c r="V272" s="707"/>
      <c r="W272" s="707"/>
      <c r="X272" s="707"/>
      <c r="Y272" s="707"/>
      <c r="Z272" s="707"/>
      <c r="AA272" s="707"/>
      <c r="AB272" s="707"/>
      <c r="AC272" s="707"/>
    </row>
    <row r="273" spans="1:29" ht="15">
      <c r="A273" s="707"/>
      <c r="B273" s="707"/>
      <c r="C273" s="707"/>
      <c r="D273" s="707"/>
      <c r="E273" s="707"/>
      <c r="F273" s="707"/>
      <c r="G273" s="707"/>
      <c r="H273" s="707"/>
      <c r="I273" s="726"/>
      <c r="J273" s="707"/>
      <c r="K273" s="707"/>
      <c r="L273" s="707"/>
      <c r="M273" s="707"/>
      <c r="N273" s="707"/>
      <c r="O273" s="707"/>
      <c r="P273" s="707"/>
      <c r="Q273" s="707"/>
      <c r="R273" s="707"/>
      <c r="S273" s="707"/>
      <c r="T273" s="707"/>
      <c r="U273" s="707"/>
      <c r="V273" s="707"/>
      <c r="W273" s="707"/>
      <c r="X273" s="707"/>
      <c r="Y273" s="707"/>
      <c r="Z273" s="707"/>
      <c r="AA273" s="707"/>
      <c r="AB273" s="707"/>
      <c r="AC273" s="707"/>
    </row>
    <row r="274" spans="1:29" ht="15">
      <c r="A274" s="707"/>
      <c r="B274" s="707"/>
      <c r="C274" s="707"/>
      <c r="D274" s="707"/>
      <c r="E274" s="707"/>
      <c r="F274" s="707"/>
      <c r="G274" s="707"/>
      <c r="H274" s="707"/>
      <c r="I274" s="726"/>
      <c r="J274" s="707"/>
      <c r="K274" s="707"/>
      <c r="L274" s="707"/>
      <c r="M274" s="707"/>
      <c r="N274" s="707"/>
      <c r="O274" s="707"/>
      <c r="P274" s="707"/>
      <c r="Q274" s="707"/>
      <c r="R274" s="707"/>
      <c r="S274" s="707"/>
      <c r="T274" s="707"/>
      <c r="U274" s="707"/>
      <c r="V274" s="707"/>
      <c r="W274" s="707"/>
      <c r="X274" s="707"/>
      <c r="Y274" s="707"/>
      <c r="Z274" s="707"/>
      <c r="AA274" s="707"/>
      <c r="AB274" s="707"/>
      <c r="AC274" s="707"/>
    </row>
    <row r="275" spans="1:29" ht="15">
      <c r="A275" s="707"/>
      <c r="B275" s="707"/>
      <c r="C275" s="707"/>
      <c r="D275" s="707"/>
      <c r="E275" s="707"/>
      <c r="F275" s="707"/>
      <c r="G275" s="707"/>
      <c r="H275" s="707"/>
      <c r="I275" s="726"/>
      <c r="J275" s="707"/>
      <c r="K275" s="707"/>
      <c r="L275" s="707"/>
      <c r="M275" s="707"/>
      <c r="N275" s="707"/>
      <c r="O275" s="707"/>
      <c r="P275" s="707"/>
      <c r="Q275" s="707"/>
      <c r="R275" s="707"/>
      <c r="S275" s="707"/>
      <c r="T275" s="707"/>
      <c r="U275" s="707"/>
      <c r="V275" s="707"/>
      <c r="W275" s="707"/>
      <c r="X275" s="707"/>
      <c r="Y275" s="707"/>
      <c r="Z275" s="707"/>
      <c r="AA275" s="707"/>
      <c r="AB275" s="707"/>
      <c r="AC275" s="707"/>
    </row>
    <row r="276" spans="1:29" ht="15">
      <c r="A276" s="707"/>
      <c r="B276" s="707"/>
      <c r="C276" s="707"/>
      <c r="D276" s="707"/>
      <c r="E276" s="707"/>
      <c r="F276" s="707"/>
      <c r="G276" s="707"/>
      <c r="H276" s="707"/>
      <c r="I276" s="726"/>
      <c r="J276" s="707"/>
      <c r="K276" s="707"/>
      <c r="L276" s="707"/>
      <c r="M276" s="707"/>
      <c r="N276" s="707"/>
      <c r="O276" s="707"/>
      <c r="P276" s="707"/>
      <c r="Q276" s="707"/>
      <c r="R276" s="707"/>
      <c r="S276" s="707"/>
      <c r="T276" s="707"/>
      <c r="U276" s="707"/>
      <c r="V276" s="707"/>
      <c r="W276" s="707"/>
      <c r="X276" s="707"/>
      <c r="Y276" s="707"/>
      <c r="Z276" s="707"/>
      <c r="AA276" s="707"/>
      <c r="AB276" s="707"/>
      <c r="AC276" s="707"/>
    </row>
    <row r="277" spans="1:29" ht="15">
      <c r="A277" s="707"/>
      <c r="B277" s="707"/>
      <c r="C277" s="707"/>
      <c r="D277" s="707"/>
      <c r="E277" s="707"/>
      <c r="F277" s="707"/>
      <c r="G277" s="707"/>
      <c r="H277" s="707"/>
      <c r="I277" s="726"/>
      <c r="J277" s="707"/>
      <c r="K277" s="707"/>
      <c r="L277" s="707"/>
      <c r="M277" s="707"/>
      <c r="N277" s="707"/>
      <c r="O277" s="707"/>
      <c r="P277" s="707"/>
      <c r="Q277" s="707"/>
      <c r="R277" s="707"/>
      <c r="S277" s="707"/>
      <c r="T277" s="707"/>
      <c r="U277" s="707"/>
      <c r="V277" s="707"/>
      <c r="W277" s="707"/>
      <c r="X277" s="707"/>
      <c r="Y277" s="707"/>
      <c r="Z277" s="707"/>
      <c r="AA277" s="707"/>
      <c r="AB277" s="707"/>
      <c r="AC277" s="707"/>
    </row>
    <row r="278" spans="1:29" ht="15">
      <c r="A278" s="707"/>
      <c r="B278" s="707"/>
      <c r="C278" s="707"/>
      <c r="D278" s="707"/>
      <c r="E278" s="707"/>
      <c r="F278" s="707"/>
      <c r="G278" s="707"/>
      <c r="H278" s="707"/>
      <c r="I278" s="726"/>
      <c r="J278" s="707"/>
      <c r="K278" s="707"/>
      <c r="L278" s="707"/>
      <c r="M278" s="707"/>
      <c r="N278" s="707"/>
      <c r="O278" s="707"/>
      <c r="P278" s="707"/>
      <c r="Q278" s="707"/>
      <c r="R278" s="707"/>
      <c r="S278" s="707"/>
      <c r="T278" s="707"/>
      <c r="U278" s="707"/>
      <c r="V278" s="707"/>
      <c r="W278" s="707"/>
      <c r="X278" s="707"/>
      <c r="Y278" s="707"/>
      <c r="Z278" s="707"/>
      <c r="AA278" s="707"/>
      <c r="AB278" s="707"/>
      <c r="AC278" s="707"/>
    </row>
    <row r="279" spans="1:29" ht="15">
      <c r="A279" s="707"/>
      <c r="B279" s="707"/>
      <c r="C279" s="707"/>
      <c r="D279" s="707"/>
      <c r="E279" s="707"/>
      <c r="F279" s="707"/>
      <c r="G279" s="707"/>
      <c r="H279" s="707"/>
      <c r="I279" s="726"/>
      <c r="J279" s="707"/>
      <c r="K279" s="707"/>
      <c r="L279" s="707"/>
      <c r="M279" s="707"/>
      <c r="N279" s="707"/>
      <c r="O279" s="707"/>
      <c r="P279" s="707"/>
      <c r="Q279" s="707"/>
      <c r="R279" s="707"/>
      <c r="S279" s="707"/>
      <c r="T279" s="707"/>
      <c r="U279" s="707"/>
      <c r="V279" s="707"/>
      <c r="W279" s="707"/>
      <c r="X279" s="707"/>
      <c r="Y279" s="707"/>
      <c r="Z279" s="707"/>
      <c r="AA279" s="707"/>
      <c r="AB279" s="707"/>
      <c r="AC279" s="707"/>
    </row>
    <row r="280" spans="1:29" ht="15">
      <c r="A280" s="707"/>
      <c r="B280" s="707"/>
      <c r="C280" s="707"/>
      <c r="D280" s="707"/>
      <c r="E280" s="707"/>
      <c r="F280" s="707"/>
      <c r="G280" s="707"/>
      <c r="H280" s="707"/>
      <c r="I280" s="726"/>
      <c r="J280" s="707"/>
      <c r="K280" s="707"/>
      <c r="L280" s="707"/>
      <c r="M280" s="707"/>
      <c r="N280" s="707"/>
      <c r="O280" s="707"/>
      <c r="P280" s="707"/>
      <c r="Q280" s="707"/>
      <c r="R280" s="707"/>
      <c r="S280" s="707"/>
      <c r="T280" s="707"/>
      <c r="U280" s="707"/>
      <c r="V280" s="707"/>
      <c r="W280" s="707"/>
      <c r="X280" s="707"/>
      <c r="Y280" s="707"/>
      <c r="Z280" s="707"/>
      <c r="AA280" s="707"/>
      <c r="AB280" s="707"/>
      <c r="AC280" s="707"/>
    </row>
    <row r="281" spans="1:29" ht="15">
      <c r="A281" s="707"/>
      <c r="B281" s="707"/>
      <c r="C281" s="707"/>
      <c r="D281" s="707"/>
      <c r="E281" s="707"/>
      <c r="F281" s="707"/>
      <c r="G281" s="707"/>
      <c r="H281" s="707"/>
      <c r="I281" s="726"/>
      <c r="J281" s="707"/>
      <c r="K281" s="707"/>
      <c r="L281" s="707"/>
      <c r="M281" s="707"/>
      <c r="N281" s="707"/>
      <c r="O281" s="707"/>
      <c r="P281" s="707"/>
      <c r="Q281" s="707"/>
      <c r="R281" s="707"/>
      <c r="S281" s="707"/>
      <c r="T281" s="707"/>
      <c r="U281" s="707"/>
      <c r="V281" s="707"/>
      <c r="W281" s="707"/>
      <c r="X281" s="707"/>
      <c r="Y281" s="707"/>
      <c r="Z281" s="707"/>
      <c r="AA281" s="707"/>
      <c r="AB281" s="707"/>
      <c r="AC281" s="707"/>
    </row>
    <row r="282" spans="1:29" ht="15">
      <c r="A282" s="707"/>
      <c r="B282" s="707"/>
      <c r="C282" s="707"/>
      <c r="D282" s="707"/>
      <c r="E282" s="707"/>
      <c r="F282" s="707"/>
      <c r="G282" s="707"/>
      <c r="H282" s="707"/>
      <c r="I282" s="726"/>
      <c r="J282" s="707"/>
      <c r="K282" s="707"/>
      <c r="L282" s="707"/>
      <c r="M282" s="707"/>
      <c r="N282" s="707"/>
      <c r="O282" s="707"/>
      <c r="P282" s="707"/>
      <c r="Q282" s="707"/>
      <c r="R282" s="707"/>
      <c r="S282" s="707"/>
      <c r="T282" s="707"/>
      <c r="U282" s="707"/>
      <c r="V282" s="707"/>
      <c r="W282" s="707"/>
      <c r="X282" s="707"/>
      <c r="Y282" s="707"/>
      <c r="Z282" s="707"/>
      <c r="AA282" s="707"/>
      <c r="AB282" s="707"/>
      <c r="AC282" s="707"/>
    </row>
    <row r="283" spans="1:29" ht="15">
      <c r="A283" s="707"/>
      <c r="B283" s="707"/>
      <c r="C283" s="707"/>
      <c r="D283" s="707"/>
      <c r="E283" s="707"/>
      <c r="F283" s="707"/>
      <c r="G283" s="707"/>
      <c r="H283" s="707"/>
      <c r="I283" s="726"/>
      <c r="J283" s="707"/>
      <c r="K283" s="707"/>
      <c r="L283" s="707"/>
      <c r="M283" s="707"/>
      <c r="N283" s="707"/>
      <c r="O283" s="707"/>
      <c r="P283" s="707"/>
      <c r="Q283" s="707"/>
      <c r="R283" s="707"/>
      <c r="S283" s="707"/>
      <c r="T283" s="707"/>
      <c r="U283" s="707"/>
      <c r="V283" s="707"/>
      <c r="W283" s="707"/>
      <c r="X283" s="707"/>
      <c r="Y283" s="707"/>
      <c r="Z283" s="707"/>
      <c r="AA283" s="707"/>
      <c r="AB283" s="707"/>
      <c r="AC283" s="707"/>
    </row>
    <row r="284" spans="1:29" ht="15">
      <c r="A284" s="707"/>
      <c r="B284" s="707"/>
      <c r="C284" s="707"/>
      <c r="D284" s="707"/>
      <c r="E284" s="707"/>
      <c r="F284" s="707"/>
      <c r="G284" s="707"/>
      <c r="H284" s="707"/>
      <c r="I284" s="726"/>
      <c r="J284" s="707"/>
      <c r="K284" s="707"/>
      <c r="L284" s="707"/>
      <c r="M284" s="707"/>
      <c r="N284" s="707"/>
      <c r="O284" s="707"/>
      <c r="P284" s="707"/>
      <c r="Q284" s="707"/>
      <c r="R284" s="707"/>
      <c r="S284" s="707"/>
      <c r="T284" s="707"/>
      <c r="U284" s="707"/>
      <c r="V284" s="707"/>
      <c r="W284" s="707"/>
      <c r="X284" s="707"/>
      <c r="Y284" s="707"/>
      <c r="Z284" s="707"/>
      <c r="AA284" s="707"/>
      <c r="AB284" s="707"/>
      <c r="AC284" s="707"/>
    </row>
    <row r="285" spans="1:29" ht="15">
      <c r="A285" s="707"/>
      <c r="B285" s="707"/>
      <c r="C285" s="707"/>
      <c r="D285" s="707"/>
      <c r="E285" s="707"/>
      <c r="F285" s="707"/>
      <c r="G285" s="707"/>
      <c r="H285" s="707"/>
      <c r="I285" s="726"/>
      <c r="J285" s="707"/>
      <c r="K285" s="707"/>
      <c r="L285" s="707"/>
      <c r="M285" s="707"/>
      <c r="N285" s="707"/>
      <c r="O285" s="707"/>
      <c r="P285" s="707"/>
      <c r="Q285" s="707"/>
      <c r="R285" s="707"/>
      <c r="S285" s="707"/>
      <c r="T285" s="707"/>
      <c r="U285" s="707"/>
      <c r="V285" s="707"/>
      <c r="W285" s="707"/>
      <c r="X285" s="707"/>
      <c r="Y285" s="707"/>
      <c r="Z285" s="707"/>
      <c r="AA285" s="707"/>
      <c r="AB285" s="707"/>
      <c r="AC285" s="707"/>
    </row>
    <row r="286" spans="1:29" ht="15">
      <c r="A286" s="707"/>
      <c r="B286" s="707"/>
      <c r="C286" s="707"/>
      <c r="D286" s="707"/>
      <c r="E286" s="707"/>
      <c r="F286" s="707"/>
      <c r="G286" s="707"/>
      <c r="H286" s="707"/>
      <c r="I286" s="726"/>
      <c r="J286" s="707"/>
      <c r="K286" s="707"/>
      <c r="L286" s="707"/>
      <c r="M286" s="707"/>
      <c r="N286" s="707"/>
      <c r="O286" s="707"/>
      <c r="P286" s="707"/>
      <c r="Q286" s="707"/>
      <c r="R286" s="707"/>
      <c r="S286" s="707"/>
      <c r="T286" s="707"/>
      <c r="U286" s="707"/>
      <c r="V286" s="707"/>
      <c r="W286" s="707"/>
      <c r="X286" s="707"/>
      <c r="Y286" s="707"/>
      <c r="Z286" s="707"/>
      <c r="AA286" s="707"/>
      <c r="AB286" s="707"/>
      <c r="AC286" s="707"/>
    </row>
    <row r="287" spans="1:29" ht="15">
      <c r="A287" s="707"/>
      <c r="B287" s="707"/>
      <c r="C287" s="707"/>
      <c r="D287" s="707"/>
      <c r="E287" s="707"/>
      <c r="F287" s="707"/>
      <c r="G287" s="707"/>
      <c r="H287" s="707"/>
      <c r="I287" s="726"/>
      <c r="J287" s="707"/>
      <c r="K287" s="707"/>
      <c r="L287" s="707"/>
      <c r="M287" s="707"/>
      <c r="N287" s="707"/>
      <c r="O287" s="707"/>
      <c r="P287" s="707"/>
      <c r="Q287" s="707"/>
      <c r="R287" s="707"/>
      <c r="S287" s="707"/>
      <c r="T287" s="707"/>
      <c r="U287" s="707"/>
      <c r="V287" s="707"/>
      <c r="W287" s="707"/>
      <c r="X287" s="707"/>
      <c r="Y287" s="707"/>
      <c r="Z287" s="707"/>
      <c r="AA287" s="707"/>
      <c r="AB287" s="707"/>
      <c r="AC287" s="707"/>
    </row>
    <row r="288" spans="1:29" ht="15">
      <c r="A288" s="707"/>
      <c r="B288" s="707"/>
      <c r="C288" s="707"/>
      <c r="D288" s="707"/>
      <c r="E288" s="707"/>
      <c r="F288" s="707"/>
      <c r="G288" s="707"/>
      <c r="H288" s="707"/>
      <c r="I288" s="726"/>
      <c r="J288" s="707"/>
      <c r="K288" s="707"/>
      <c r="L288" s="707"/>
      <c r="M288" s="707"/>
      <c r="N288" s="707"/>
      <c r="O288" s="707"/>
      <c r="P288" s="707"/>
      <c r="Q288" s="707"/>
      <c r="R288" s="707"/>
      <c r="S288" s="707"/>
      <c r="T288" s="707"/>
      <c r="U288" s="707"/>
      <c r="V288" s="707"/>
      <c r="W288" s="707"/>
      <c r="X288" s="707"/>
      <c r="Y288" s="707"/>
      <c r="Z288" s="707"/>
      <c r="AA288" s="707"/>
      <c r="AB288" s="707"/>
      <c r="AC288" s="707"/>
    </row>
    <row r="289" spans="1:29" ht="15">
      <c r="A289" s="707"/>
      <c r="B289" s="707"/>
      <c r="C289" s="707"/>
      <c r="D289" s="707"/>
      <c r="E289" s="707"/>
      <c r="F289" s="707"/>
      <c r="G289" s="707"/>
      <c r="H289" s="707"/>
      <c r="I289" s="726"/>
      <c r="J289" s="707"/>
      <c r="K289" s="707"/>
      <c r="L289" s="707"/>
      <c r="M289" s="707"/>
      <c r="N289" s="707"/>
      <c r="O289" s="707"/>
      <c r="P289" s="707"/>
      <c r="Q289" s="707"/>
      <c r="R289" s="707"/>
      <c r="S289" s="707"/>
      <c r="T289" s="707"/>
      <c r="U289" s="707"/>
      <c r="V289" s="707"/>
      <c r="W289" s="707"/>
      <c r="X289" s="707"/>
      <c r="Y289" s="707"/>
      <c r="Z289" s="707"/>
      <c r="AA289" s="707"/>
      <c r="AB289" s="707"/>
      <c r="AC289" s="707"/>
    </row>
    <row r="290" spans="1:29" ht="15">
      <c r="A290" s="707"/>
      <c r="B290" s="707"/>
      <c r="C290" s="707"/>
      <c r="D290" s="707"/>
      <c r="E290" s="707"/>
      <c r="F290" s="707"/>
      <c r="G290" s="707"/>
      <c r="H290" s="707"/>
      <c r="I290" s="726"/>
      <c r="J290" s="707"/>
      <c r="K290" s="707"/>
      <c r="L290" s="707"/>
      <c r="M290" s="707"/>
      <c r="N290" s="707"/>
      <c r="O290" s="707"/>
      <c r="P290" s="707"/>
      <c r="Q290" s="707"/>
      <c r="R290" s="707"/>
      <c r="S290" s="707"/>
      <c r="T290" s="707"/>
      <c r="U290" s="707"/>
      <c r="V290" s="707"/>
      <c r="W290" s="707"/>
      <c r="X290" s="707"/>
      <c r="Y290" s="707"/>
      <c r="Z290" s="707"/>
      <c r="AA290" s="707"/>
      <c r="AB290" s="707"/>
      <c r="AC290" s="707"/>
    </row>
    <row r="291" spans="1:29" ht="15">
      <c r="A291" s="707"/>
      <c r="B291" s="707"/>
      <c r="C291" s="707"/>
      <c r="D291" s="707"/>
      <c r="E291" s="707"/>
      <c r="F291" s="707"/>
      <c r="G291" s="707"/>
      <c r="H291" s="707"/>
      <c r="I291" s="726"/>
      <c r="J291" s="707"/>
      <c r="K291" s="707"/>
      <c r="L291" s="707"/>
      <c r="M291" s="707"/>
      <c r="N291" s="707"/>
      <c r="O291" s="707"/>
      <c r="P291" s="707"/>
      <c r="Q291" s="707"/>
      <c r="R291" s="707"/>
      <c r="S291" s="707"/>
      <c r="T291" s="707"/>
      <c r="U291" s="707"/>
      <c r="V291" s="707"/>
      <c r="W291" s="707"/>
      <c r="X291" s="707"/>
      <c r="Y291" s="707"/>
      <c r="Z291" s="707"/>
      <c r="AA291" s="707"/>
      <c r="AB291" s="707"/>
      <c r="AC291" s="707"/>
    </row>
    <row r="292" spans="1:29" ht="15">
      <c r="A292" s="707"/>
      <c r="B292" s="707"/>
      <c r="C292" s="707"/>
      <c r="D292" s="707"/>
      <c r="E292" s="707"/>
      <c r="F292" s="707"/>
      <c r="G292" s="707"/>
      <c r="H292" s="707"/>
      <c r="I292" s="726"/>
      <c r="J292" s="707"/>
      <c r="K292" s="707"/>
      <c r="L292" s="707"/>
      <c r="M292" s="707"/>
      <c r="N292" s="707"/>
      <c r="O292" s="707"/>
      <c r="P292" s="707"/>
      <c r="Q292" s="707"/>
      <c r="R292" s="707"/>
      <c r="S292" s="707"/>
      <c r="T292" s="707"/>
      <c r="U292" s="707"/>
      <c r="V292" s="707"/>
      <c r="W292" s="707"/>
      <c r="X292" s="707"/>
      <c r="Y292" s="707"/>
      <c r="Z292" s="707"/>
      <c r="AA292" s="707"/>
      <c r="AB292" s="707"/>
      <c r="AC292" s="707"/>
    </row>
    <row r="293" spans="1:29" ht="15">
      <c r="A293" s="707"/>
      <c r="B293" s="707"/>
      <c r="C293" s="707"/>
      <c r="D293" s="707"/>
      <c r="E293" s="707"/>
      <c r="F293" s="707"/>
      <c r="G293" s="707"/>
      <c r="H293" s="707"/>
      <c r="I293" s="726"/>
      <c r="J293" s="707"/>
      <c r="K293" s="707"/>
      <c r="L293" s="707"/>
      <c r="M293" s="707"/>
      <c r="N293" s="707"/>
      <c r="O293" s="707"/>
      <c r="P293" s="707"/>
      <c r="Q293" s="707"/>
      <c r="R293" s="707"/>
      <c r="S293" s="707"/>
      <c r="T293" s="707"/>
      <c r="U293" s="707"/>
      <c r="V293" s="707"/>
      <c r="W293" s="707"/>
      <c r="X293" s="707"/>
      <c r="Y293" s="707"/>
      <c r="Z293" s="707"/>
      <c r="AA293" s="707"/>
      <c r="AB293" s="707"/>
      <c r="AC293" s="707"/>
    </row>
    <row r="294" spans="1:29" ht="15">
      <c r="A294" s="707"/>
      <c r="B294" s="707"/>
      <c r="C294" s="707"/>
      <c r="D294" s="707"/>
      <c r="E294" s="707"/>
      <c r="F294" s="707"/>
      <c r="G294" s="707"/>
      <c r="H294" s="707"/>
      <c r="I294" s="726"/>
      <c r="J294" s="707"/>
      <c r="K294" s="707"/>
      <c r="L294" s="707"/>
      <c r="M294" s="707"/>
      <c r="N294" s="707"/>
      <c r="O294" s="707"/>
      <c r="P294" s="707"/>
      <c r="Q294" s="707"/>
      <c r="R294" s="707"/>
      <c r="S294" s="707"/>
      <c r="T294" s="707"/>
      <c r="U294" s="707"/>
      <c r="V294" s="707"/>
      <c r="W294" s="707"/>
      <c r="X294" s="707"/>
      <c r="Y294" s="707"/>
      <c r="Z294" s="707"/>
      <c r="AA294" s="707"/>
      <c r="AB294" s="707"/>
      <c r="AC294" s="707"/>
    </row>
    <row r="295" spans="1:29" ht="15">
      <c r="A295" s="707"/>
      <c r="B295" s="707"/>
      <c r="C295" s="707"/>
      <c r="D295" s="707"/>
      <c r="E295" s="707"/>
      <c r="F295" s="707"/>
      <c r="G295" s="707"/>
      <c r="H295" s="707"/>
      <c r="I295" s="726"/>
      <c r="J295" s="707"/>
      <c r="K295" s="707"/>
      <c r="L295" s="707"/>
      <c r="M295" s="707"/>
      <c r="N295" s="707"/>
      <c r="O295" s="707"/>
      <c r="P295" s="707"/>
      <c r="Q295" s="707"/>
      <c r="R295" s="707"/>
      <c r="S295" s="707"/>
      <c r="T295" s="707"/>
      <c r="U295" s="707"/>
      <c r="V295" s="707"/>
      <c r="W295" s="707"/>
      <c r="X295" s="707"/>
      <c r="Y295" s="707"/>
      <c r="Z295" s="707"/>
      <c r="AA295" s="707"/>
      <c r="AB295" s="707"/>
      <c r="AC295" s="707"/>
    </row>
    <row r="296" spans="1:29" ht="15">
      <c r="A296" s="707"/>
      <c r="B296" s="707"/>
      <c r="C296" s="707"/>
      <c r="D296" s="707"/>
      <c r="E296" s="707"/>
      <c r="F296" s="707"/>
      <c r="G296" s="707"/>
      <c r="H296" s="707"/>
      <c r="I296" s="726"/>
      <c r="J296" s="707"/>
      <c r="K296" s="707"/>
      <c r="L296" s="707"/>
      <c r="M296" s="707"/>
      <c r="N296" s="707"/>
      <c r="O296" s="707"/>
      <c r="P296" s="707"/>
      <c r="Q296" s="707"/>
      <c r="R296" s="707"/>
      <c r="S296" s="707"/>
      <c r="T296" s="707"/>
      <c r="U296" s="707"/>
      <c r="V296" s="707"/>
      <c r="W296" s="707"/>
      <c r="X296" s="707"/>
      <c r="Y296" s="707"/>
      <c r="Z296" s="707"/>
      <c r="AA296" s="707"/>
      <c r="AB296" s="707"/>
      <c r="AC296" s="707"/>
    </row>
    <row r="297" spans="1:29" ht="15">
      <c r="A297" s="707"/>
      <c r="B297" s="707"/>
      <c r="C297" s="707"/>
      <c r="D297" s="707"/>
      <c r="E297" s="707"/>
      <c r="F297" s="707"/>
      <c r="G297" s="707"/>
      <c r="H297" s="707"/>
      <c r="I297" s="726"/>
      <c r="J297" s="707"/>
      <c r="K297" s="707"/>
      <c r="L297" s="707"/>
      <c r="M297" s="707"/>
      <c r="N297" s="707"/>
      <c r="O297" s="707"/>
      <c r="P297" s="707"/>
      <c r="Q297" s="707"/>
      <c r="R297" s="707"/>
      <c r="S297" s="707"/>
      <c r="T297" s="707"/>
      <c r="U297" s="707"/>
      <c r="V297" s="707"/>
      <c r="W297" s="707"/>
      <c r="X297" s="707"/>
      <c r="Y297" s="707"/>
      <c r="Z297" s="707"/>
      <c r="AA297" s="707"/>
      <c r="AB297" s="707"/>
      <c r="AC297" s="707"/>
    </row>
    <row r="298" spans="1:29" ht="15">
      <c r="A298" s="707"/>
      <c r="B298" s="707"/>
      <c r="C298" s="707"/>
      <c r="D298" s="707"/>
      <c r="E298" s="707"/>
      <c r="F298" s="707"/>
      <c r="G298" s="707"/>
      <c r="H298" s="707"/>
      <c r="I298" s="726"/>
      <c r="J298" s="707"/>
      <c r="K298" s="707"/>
      <c r="L298" s="707"/>
      <c r="M298" s="707"/>
      <c r="N298" s="707"/>
      <c r="O298" s="707"/>
      <c r="P298" s="707"/>
      <c r="Q298" s="707"/>
      <c r="R298" s="707"/>
      <c r="S298" s="707"/>
      <c r="T298" s="707"/>
      <c r="U298" s="707"/>
      <c r="V298" s="707"/>
      <c r="W298" s="707"/>
      <c r="X298" s="707"/>
      <c r="Y298" s="707"/>
      <c r="Z298" s="707"/>
      <c r="AA298" s="707"/>
      <c r="AB298" s="707"/>
      <c r="AC298" s="707"/>
    </row>
    <row r="299" spans="1:29" ht="15">
      <c r="A299" s="707"/>
      <c r="B299" s="707"/>
      <c r="C299" s="707"/>
      <c r="D299" s="707"/>
      <c r="E299" s="707"/>
      <c r="F299" s="707"/>
      <c r="G299" s="707"/>
      <c r="H299" s="707"/>
      <c r="I299" s="726"/>
      <c r="J299" s="707"/>
      <c r="K299" s="707"/>
      <c r="L299" s="707"/>
      <c r="M299" s="707"/>
      <c r="N299" s="707"/>
      <c r="O299" s="707"/>
      <c r="P299" s="707"/>
      <c r="Q299" s="707"/>
      <c r="R299" s="707"/>
      <c r="S299" s="707"/>
      <c r="T299" s="707"/>
      <c r="U299" s="707"/>
      <c r="V299" s="707"/>
      <c r="W299" s="707"/>
      <c r="X299" s="707"/>
      <c r="Y299" s="707"/>
      <c r="Z299" s="707"/>
      <c r="AA299" s="707"/>
      <c r="AB299" s="707"/>
      <c r="AC299" s="707"/>
    </row>
    <row r="300" spans="1:29" ht="15">
      <c r="A300" s="707"/>
      <c r="B300" s="707"/>
      <c r="C300" s="707"/>
      <c r="D300" s="707"/>
      <c r="E300" s="707"/>
      <c r="F300" s="707"/>
      <c r="G300" s="707"/>
      <c r="H300" s="707"/>
      <c r="I300" s="726"/>
      <c r="J300" s="707"/>
      <c r="K300" s="707"/>
      <c r="L300" s="707"/>
      <c r="M300" s="707"/>
      <c r="N300" s="707"/>
      <c r="O300" s="707"/>
      <c r="P300" s="707"/>
      <c r="Q300" s="707"/>
      <c r="R300" s="707"/>
      <c r="S300" s="707"/>
      <c r="T300" s="707"/>
      <c r="U300" s="707"/>
      <c r="V300" s="707"/>
      <c r="W300" s="707"/>
      <c r="X300" s="707"/>
      <c r="Y300" s="707"/>
      <c r="Z300" s="707"/>
      <c r="AA300" s="707"/>
      <c r="AB300" s="707"/>
      <c r="AC300" s="707"/>
    </row>
    <row r="301" spans="1:29" ht="15">
      <c r="A301" s="707"/>
      <c r="B301" s="707"/>
      <c r="C301" s="707"/>
      <c r="D301" s="707"/>
      <c r="E301" s="707"/>
      <c r="F301" s="707"/>
      <c r="G301" s="707"/>
      <c r="H301" s="707"/>
      <c r="I301" s="726"/>
      <c r="J301" s="707"/>
      <c r="K301" s="707"/>
      <c r="L301" s="707"/>
      <c r="M301" s="707"/>
      <c r="N301" s="707"/>
      <c r="O301" s="707"/>
      <c r="P301" s="707"/>
      <c r="Q301" s="707"/>
      <c r="R301" s="707"/>
      <c r="S301" s="707"/>
      <c r="T301" s="707"/>
      <c r="U301" s="707"/>
      <c r="V301" s="707"/>
      <c r="W301" s="707"/>
      <c r="X301" s="707"/>
      <c r="Y301" s="707"/>
      <c r="Z301" s="707"/>
      <c r="AA301" s="707"/>
      <c r="AB301" s="707"/>
      <c r="AC301" s="707"/>
    </row>
    <row r="302" spans="1:29" ht="15">
      <c r="A302" s="707"/>
      <c r="B302" s="707"/>
      <c r="C302" s="707"/>
      <c r="D302" s="707"/>
      <c r="E302" s="707"/>
      <c r="F302" s="707"/>
      <c r="G302" s="707"/>
      <c r="H302" s="707"/>
      <c r="I302" s="726"/>
      <c r="J302" s="707"/>
      <c r="K302" s="707"/>
      <c r="L302" s="707"/>
      <c r="M302" s="707"/>
      <c r="N302" s="707"/>
      <c r="O302" s="707"/>
      <c r="P302" s="707"/>
      <c r="Q302" s="707"/>
      <c r="R302" s="707"/>
      <c r="S302" s="707"/>
      <c r="T302" s="707"/>
      <c r="U302" s="707"/>
      <c r="V302" s="707"/>
      <c r="W302" s="707"/>
      <c r="X302" s="707"/>
      <c r="Y302" s="707"/>
      <c r="Z302" s="707"/>
      <c r="AA302" s="707"/>
      <c r="AB302" s="707"/>
      <c r="AC302" s="707"/>
    </row>
    <row r="303" spans="1:29" ht="15">
      <c r="A303" s="707"/>
      <c r="B303" s="707"/>
      <c r="C303" s="707"/>
      <c r="D303" s="707"/>
      <c r="E303" s="707"/>
      <c r="F303" s="707"/>
      <c r="G303" s="707"/>
      <c r="H303" s="707"/>
      <c r="I303" s="726"/>
      <c r="J303" s="707"/>
      <c r="K303" s="707"/>
      <c r="L303" s="707"/>
      <c r="M303" s="707"/>
      <c r="N303" s="707"/>
      <c r="O303" s="707"/>
      <c r="P303" s="707"/>
      <c r="Q303" s="707"/>
      <c r="R303" s="707"/>
      <c r="S303" s="707"/>
      <c r="T303" s="707"/>
      <c r="U303" s="707"/>
      <c r="V303" s="707"/>
      <c r="W303" s="707"/>
      <c r="X303" s="707"/>
      <c r="Y303" s="707"/>
      <c r="Z303" s="707"/>
      <c r="AA303" s="707"/>
      <c r="AB303" s="707"/>
      <c r="AC303" s="707"/>
    </row>
    <row r="304" spans="1:29" ht="15">
      <c r="A304" s="707"/>
      <c r="B304" s="707"/>
      <c r="C304" s="707"/>
      <c r="D304" s="707"/>
      <c r="E304" s="707"/>
      <c r="F304" s="707"/>
      <c r="G304" s="707"/>
      <c r="H304" s="707"/>
      <c r="I304" s="726"/>
      <c r="J304" s="707"/>
      <c r="K304" s="707"/>
      <c r="L304" s="707"/>
      <c r="M304" s="707"/>
      <c r="N304" s="707"/>
      <c r="O304" s="707"/>
      <c r="P304" s="707"/>
      <c r="Q304" s="707"/>
      <c r="R304" s="707"/>
      <c r="S304" s="707"/>
      <c r="T304" s="707"/>
      <c r="U304" s="707"/>
      <c r="V304" s="707"/>
      <c r="W304" s="707"/>
      <c r="X304" s="707"/>
      <c r="Y304" s="707"/>
      <c r="Z304" s="707"/>
      <c r="AA304" s="707"/>
      <c r="AB304" s="707"/>
      <c r="AC304" s="707"/>
    </row>
    <row r="305" spans="1:29" ht="15">
      <c r="A305" s="707"/>
      <c r="B305" s="707"/>
      <c r="C305" s="707"/>
      <c r="D305" s="707"/>
      <c r="E305" s="707"/>
      <c r="F305" s="707"/>
      <c r="G305" s="707"/>
      <c r="H305" s="707"/>
      <c r="I305" s="726"/>
      <c r="J305" s="707"/>
      <c r="K305" s="707"/>
      <c r="L305" s="707"/>
      <c r="M305" s="707"/>
      <c r="N305" s="707"/>
      <c r="O305" s="707"/>
      <c r="P305" s="707"/>
      <c r="Q305" s="707"/>
      <c r="R305" s="707"/>
      <c r="S305" s="707"/>
      <c r="T305" s="707"/>
      <c r="U305" s="707"/>
      <c r="V305" s="707"/>
      <c r="W305" s="707"/>
      <c r="X305" s="707"/>
      <c r="Y305" s="707"/>
      <c r="Z305" s="707"/>
      <c r="AA305" s="707"/>
      <c r="AB305" s="707"/>
      <c r="AC305" s="707"/>
    </row>
    <row r="306" spans="1:29" ht="15">
      <c r="A306" s="707"/>
      <c r="B306" s="707"/>
      <c r="C306" s="707"/>
      <c r="D306" s="707"/>
      <c r="E306" s="707"/>
      <c r="F306" s="707"/>
      <c r="G306" s="707"/>
      <c r="H306" s="707"/>
      <c r="I306" s="726"/>
      <c r="J306" s="707"/>
      <c r="K306" s="707"/>
      <c r="L306" s="707"/>
      <c r="M306" s="707"/>
      <c r="N306" s="707"/>
      <c r="O306" s="707"/>
      <c r="P306" s="707"/>
      <c r="Q306" s="707"/>
      <c r="R306" s="707"/>
      <c r="S306" s="707"/>
      <c r="T306" s="707"/>
      <c r="U306" s="707"/>
      <c r="V306" s="707"/>
      <c r="W306" s="707"/>
      <c r="X306" s="707"/>
      <c r="Y306" s="707"/>
      <c r="Z306" s="707"/>
      <c r="AA306" s="707"/>
      <c r="AB306" s="707"/>
      <c r="AC306" s="707"/>
    </row>
    <row r="307" spans="1:29" ht="15">
      <c r="A307" s="707"/>
      <c r="B307" s="707"/>
      <c r="C307" s="707"/>
      <c r="D307" s="707"/>
      <c r="E307" s="707"/>
      <c r="F307" s="707"/>
      <c r="G307" s="707"/>
      <c r="H307" s="707"/>
      <c r="I307" s="726"/>
      <c r="J307" s="707"/>
      <c r="K307" s="707"/>
      <c r="L307" s="707"/>
      <c r="M307" s="707"/>
      <c r="N307" s="707"/>
      <c r="O307" s="707"/>
      <c r="P307" s="707"/>
      <c r="Q307" s="707"/>
      <c r="R307" s="707"/>
      <c r="S307" s="707"/>
      <c r="T307" s="707"/>
      <c r="U307" s="707"/>
      <c r="V307" s="707"/>
      <c r="W307" s="707"/>
      <c r="X307" s="707"/>
      <c r="Y307" s="707"/>
      <c r="Z307" s="707"/>
      <c r="AA307" s="707"/>
      <c r="AB307" s="707"/>
      <c r="AC307" s="707"/>
    </row>
    <row r="308" spans="1:29" ht="15">
      <c r="A308" s="707"/>
      <c r="B308" s="707"/>
      <c r="C308" s="707"/>
      <c r="D308" s="707"/>
      <c r="E308" s="707"/>
      <c r="F308" s="707"/>
      <c r="G308" s="707"/>
      <c r="H308" s="707"/>
      <c r="I308" s="726"/>
      <c r="J308" s="707"/>
      <c r="K308" s="707"/>
      <c r="L308" s="707"/>
      <c r="M308" s="707"/>
      <c r="N308" s="707"/>
      <c r="O308" s="707"/>
      <c r="P308" s="707"/>
      <c r="Q308" s="707"/>
      <c r="R308" s="707"/>
      <c r="S308" s="707"/>
      <c r="T308" s="707"/>
      <c r="U308" s="707"/>
      <c r="V308" s="707"/>
      <c r="W308" s="707"/>
      <c r="X308" s="707"/>
      <c r="Y308" s="707"/>
      <c r="Z308" s="707"/>
      <c r="AA308" s="707"/>
      <c r="AB308" s="707"/>
      <c r="AC308" s="707"/>
    </row>
    <row r="309" spans="1:29" ht="15">
      <c r="A309" s="707"/>
      <c r="B309" s="707"/>
      <c r="C309" s="707"/>
      <c r="D309" s="707"/>
      <c r="E309" s="707"/>
      <c r="F309" s="707"/>
      <c r="G309" s="707"/>
      <c r="H309" s="707"/>
      <c r="I309" s="726"/>
      <c r="J309" s="707"/>
      <c r="K309" s="707"/>
      <c r="L309" s="707"/>
      <c r="M309" s="707"/>
      <c r="N309" s="707"/>
      <c r="O309" s="707"/>
      <c r="P309" s="707"/>
      <c r="Q309" s="707"/>
      <c r="R309" s="707"/>
      <c r="S309" s="707"/>
      <c r="T309" s="707"/>
      <c r="U309" s="707"/>
      <c r="V309" s="707"/>
      <c r="W309" s="707"/>
      <c r="X309" s="707"/>
      <c r="Y309" s="707"/>
      <c r="Z309" s="707"/>
      <c r="AA309" s="707"/>
      <c r="AB309" s="707"/>
      <c r="AC309" s="707"/>
    </row>
    <row r="310" spans="1:29" ht="15">
      <c r="A310" s="707"/>
      <c r="B310" s="707"/>
      <c r="C310" s="707"/>
      <c r="D310" s="707"/>
      <c r="E310" s="707"/>
      <c r="F310" s="707"/>
      <c r="G310" s="707"/>
      <c r="H310" s="707"/>
      <c r="I310" s="726"/>
      <c r="J310" s="707"/>
      <c r="K310" s="707"/>
      <c r="L310" s="707"/>
      <c r="M310" s="707"/>
      <c r="N310" s="707"/>
      <c r="O310" s="707"/>
      <c r="P310" s="707"/>
      <c r="Q310" s="707"/>
      <c r="R310" s="707"/>
      <c r="S310" s="707"/>
      <c r="T310" s="707"/>
      <c r="U310" s="707"/>
      <c r="V310" s="707"/>
      <c r="W310" s="707"/>
      <c r="X310" s="707"/>
      <c r="Y310" s="707"/>
      <c r="Z310" s="707"/>
      <c r="AA310" s="707"/>
      <c r="AB310" s="707"/>
      <c r="AC310" s="707"/>
    </row>
    <row r="311" spans="1:29" ht="15">
      <c r="A311" s="707"/>
      <c r="B311" s="707"/>
      <c r="C311" s="707"/>
      <c r="D311" s="707"/>
      <c r="E311" s="707"/>
      <c r="F311" s="707"/>
      <c r="G311" s="707"/>
      <c r="H311" s="707"/>
      <c r="I311" s="726"/>
      <c r="J311" s="707"/>
      <c r="K311" s="707"/>
      <c r="L311" s="707"/>
      <c r="M311" s="707"/>
      <c r="N311" s="707"/>
      <c r="O311" s="707"/>
      <c r="P311" s="707"/>
      <c r="Q311" s="707"/>
      <c r="R311" s="707"/>
      <c r="S311" s="707"/>
      <c r="T311" s="707"/>
      <c r="U311" s="707"/>
      <c r="V311" s="707"/>
      <c r="W311" s="707"/>
      <c r="X311" s="707"/>
      <c r="Y311" s="707"/>
      <c r="Z311" s="707"/>
      <c r="AA311" s="707"/>
      <c r="AB311" s="707"/>
      <c r="AC311" s="707"/>
    </row>
    <row r="312" spans="1:29" ht="15">
      <c r="A312" s="707"/>
      <c r="B312" s="707"/>
      <c r="C312" s="707"/>
      <c r="D312" s="707"/>
      <c r="E312" s="707"/>
      <c r="F312" s="707"/>
      <c r="G312" s="707"/>
      <c r="H312" s="707"/>
      <c r="I312" s="726"/>
      <c r="J312" s="707"/>
      <c r="K312" s="707"/>
      <c r="L312" s="707"/>
      <c r="M312" s="707"/>
      <c r="N312" s="707"/>
      <c r="O312" s="707"/>
      <c r="P312" s="707"/>
      <c r="Q312" s="707"/>
      <c r="R312" s="707"/>
      <c r="S312" s="707"/>
      <c r="T312" s="707"/>
      <c r="U312" s="707"/>
      <c r="V312" s="707"/>
      <c r="W312" s="707"/>
      <c r="X312" s="707"/>
      <c r="Y312" s="707"/>
      <c r="Z312" s="707"/>
      <c r="AA312" s="707"/>
      <c r="AB312" s="707"/>
      <c r="AC312" s="707"/>
    </row>
    <row r="313" spans="1:29" ht="15">
      <c r="A313" s="707"/>
      <c r="B313" s="707"/>
      <c r="C313" s="707"/>
      <c r="D313" s="707"/>
      <c r="E313" s="707"/>
      <c r="F313" s="707"/>
      <c r="G313" s="707"/>
      <c r="H313" s="707"/>
      <c r="I313" s="726"/>
      <c r="J313" s="707"/>
      <c r="K313" s="707"/>
      <c r="L313" s="707"/>
      <c r="M313" s="707"/>
      <c r="N313" s="707"/>
      <c r="O313" s="707"/>
      <c r="P313" s="707"/>
      <c r="Q313" s="707"/>
      <c r="R313" s="707"/>
      <c r="S313" s="707"/>
      <c r="T313" s="707"/>
      <c r="U313" s="707"/>
      <c r="V313" s="707"/>
      <c r="W313" s="707"/>
      <c r="X313" s="707"/>
      <c r="Y313" s="707"/>
      <c r="Z313" s="707"/>
      <c r="AA313" s="707"/>
      <c r="AB313" s="707"/>
      <c r="AC313" s="707"/>
    </row>
    <row r="314" spans="1:29" ht="15">
      <c r="A314" s="707"/>
      <c r="B314" s="707"/>
      <c r="C314" s="707"/>
      <c r="D314" s="707"/>
      <c r="E314" s="707"/>
      <c r="F314" s="707"/>
      <c r="G314" s="707"/>
      <c r="H314" s="707"/>
      <c r="I314" s="726"/>
      <c r="J314" s="707"/>
      <c r="K314" s="707"/>
      <c r="L314" s="707"/>
      <c r="M314" s="707"/>
      <c r="N314" s="707"/>
      <c r="O314" s="707"/>
      <c r="P314" s="707"/>
      <c r="Q314" s="707"/>
      <c r="R314" s="707"/>
      <c r="S314" s="707"/>
      <c r="T314" s="707"/>
      <c r="U314" s="707"/>
      <c r="V314" s="707"/>
      <c r="W314" s="707"/>
      <c r="X314" s="707"/>
      <c r="Y314" s="707"/>
      <c r="Z314" s="707"/>
      <c r="AA314" s="707"/>
      <c r="AB314" s="707"/>
      <c r="AC314" s="707"/>
    </row>
    <row r="315" spans="1:29" ht="15">
      <c r="A315" s="707"/>
      <c r="B315" s="707"/>
      <c r="C315" s="707"/>
      <c r="D315" s="707"/>
      <c r="E315" s="707"/>
      <c r="F315" s="707"/>
      <c r="G315" s="707"/>
      <c r="H315" s="707"/>
      <c r="I315" s="726"/>
      <c r="J315" s="707"/>
      <c r="K315" s="707"/>
      <c r="L315" s="707"/>
      <c r="M315" s="707"/>
      <c r="N315" s="707"/>
      <c r="O315" s="707"/>
      <c r="P315" s="707"/>
      <c r="Q315" s="707"/>
      <c r="R315" s="707"/>
      <c r="S315" s="707"/>
      <c r="T315" s="707"/>
      <c r="U315" s="707"/>
      <c r="V315" s="707"/>
      <c r="W315" s="707"/>
      <c r="X315" s="707"/>
      <c r="Y315" s="707"/>
      <c r="Z315" s="707"/>
      <c r="AA315" s="707"/>
      <c r="AB315" s="707"/>
      <c r="AC315" s="707"/>
    </row>
    <row r="316" spans="1:29" ht="15">
      <c r="A316" s="707"/>
      <c r="B316" s="707"/>
      <c r="C316" s="707"/>
      <c r="D316" s="707"/>
      <c r="E316" s="707"/>
      <c r="F316" s="707"/>
      <c r="G316" s="707"/>
      <c r="H316" s="707"/>
      <c r="I316" s="726"/>
      <c r="J316" s="707"/>
      <c r="K316" s="707"/>
      <c r="L316" s="707"/>
      <c r="M316" s="707"/>
      <c r="N316" s="707"/>
      <c r="O316" s="707"/>
      <c r="P316" s="707"/>
      <c r="Q316" s="707"/>
      <c r="R316" s="707"/>
      <c r="S316" s="707"/>
      <c r="T316" s="707"/>
      <c r="U316" s="707"/>
      <c r="V316" s="707"/>
      <c r="W316" s="707"/>
      <c r="X316" s="707"/>
      <c r="Y316" s="707"/>
      <c r="Z316" s="707"/>
      <c r="AA316" s="707"/>
      <c r="AB316" s="707"/>
      <c r="AC316" s="707"/>
    </row>
    <row r="317" spans="1:29" ht="15">
      <c r="A317" s="707"/>
      <c r="B317" s="707"/>
      <c r="C317" s="707"/>
      <c r="D317" s="707"/>
      <c r="E317" s="707"/>
      <c r="F317" s="707"/>
      <c r="G317" s="707"/>
      <c r="H317" s="707"/>
      <c r="I317" s="726"/>
      <c r="J317" s="707"/>
      <c r="K317" s="707"/>
      <c r="L317" s="707"/>
      <c r="M317" s="707"/>
      <c r="N317" s="707"/>
      <c r="O317" s="707"/>
      <c r="P317" s="707"/>
      <c r="Q317" s="707"/>
      <c r="R317" s="707"/>
      <c r="S317" s="707"/>
      <c r="T317" s="707"/>
      <c r="U317" s="707"/>
      <c r="V317" s="707"/>
      <c r="W317" s="707"/>
      <c r="X317" s="707"/>
      <c r="Y317" s="707"/>
      <c r="Z317" s="707"/>
      <c r="AA317" s="707"/>
      <c r="AB317" s="707"/>
      <c r="AC317" s="707"/>
    </row>
    <row r="318" spans="1:29" ht="15">
      <c r="A318" s="707"/>
      <c r="B318" s="707"/>
      <c r="C318" s="707"/>
      <c r="D318" s="707"/>
      <c r="E318" s="707"/>
      <c r="F318" s="707"/>
      <c r="G318" s="707"/>
      <c r="H318" s="707"/>
      <c r="I318" s="726"/>
      <c r="J318" s="707"/>
      <c r="K318" s="707"/>
      <c r="L318" s="707"/>
      <c r="M318" s="707"/>
      <c r="N318" s="707"/>
      <c r="O318" s="707"/>
      <c r="P318" s="707"/>
      <c r="Q318" s="707"/>
      <c r="R318" s="707"/>
      <c r="S318" s="707"/>
      <c r="T318" s="707"/>
      <c r="U318" s="707"/>
      <c r="V318" s="707"/>
      <c r="W318" s="707"/>
      <c r="X318" s="707"/>
      <c r="Y318" s="707"/>
      <c r="Z318" s="707"/>
      <c r="AA318" s="707"/>
      <c r="AB318" s="707"/>
      <c r="AC318" s="707"/>
    </row>
    <row r="319" spans="1:29" ht="15">
      <c r="A319" s="707"/>
      <c r="B319" s="707"/>
      <c r="C319" s="707"/>
      <c r="D319" s="707"/>
      <c r="E319" s="707"/>
      <c r="F319" s="707"/>
      <c r="G319" s="707"/>
      <c r="H319" s="707"/>
      <c r="I319" s="726"/>
      <c r="J319" s="707"/>
      <c r="K319" s="707"/>
      <c r="L319" s="707"/>
      <c r="M319" s="707"/>
      <c r="N319" s="707"/>
      <c r="O319" s="707"/>
      <c r="P319" s="707"/>
      <c r="Q319" s="707"/>
      <c r="R319" s="707"/>
      <c r="S319" s="707"/>
      <c r="T319" s="707"/>
      <c r="U319" s="707"/>
      <c r="V319" s="707"/>
      <c r="W319" s="707"/>
      <c r="X319" s="707"/>
      <c r="Y319" s="707"/>
      <c r="Z319" s="707"/>
      <c r="AA319" s="707"/>
      <c r="AB319" s="707"/>
      <c r="AC319" s="707"/>
    </row>
    <row r="320" spans="1:29" ht="15">
      <c r="A320" s="707"/>
      <c r="B320" s="707"/>
      <c r="C320" s="707"/>
      <c r="D320" s="707"/>
      <c r="E320" s="707"/>
      <c r="F320" s="707"/>
      <c r="G320" s="707"/>
      <c r="H320" s="707"/>
      <c r="I320" s="726"/>
      <c r="J320" s="707"/>
      <c r="K320" s="707"/>
      <c r="L320" s="707"/>
      <c r="M320" s="707"/>
      <c r="N320" s="707"/>
      <c r="O320" s="707"/>
      <c r="P320" s="707"/>
      <c r="Q320" s="707"/>
      <c r="R320" s="707"/>
      <c r="S320" s="707"/>
      <c r="T320" s="707"/>
      <c r="U320" s="707"/>
      <c r="V320" s="707"/>
      <c r="W320" s="707"/>
      <c r="X320" s="707"/>
      <c r="Y320" s="707"/>
      <c r="Z320" s="707"/>
      <c r="AA320" s="707"/>
      <c r="AB320" s="707"/>
      <c r="AC320" s="707"/>
    </row>
    <row r="321" spans="1:29" ht="15">
      <c r="A321" s="707"/>
      <c r="B321" s="707"/>
      <c r="C321" s="707"/>
      <c r="D321" s="707"/>
      <c r="E321" s="707"/>
      <c r="F321" s="707"/>
      <c r="G321" s="707"/>
      <c r="H321" s="707"/>
      <c r="I321" s="726"/>
      <c r="J321" s="707"/>
      <c r="K321" s="707"/>
      <c r="L321" s="707"/>
      <c r="M321" s="707"/>
      <c r="N321" s="707"/>
      <c r="O321" s="707"/>
      <c r="P321" s="707"/>
      <c r="Q321" s="707"/>
      <c r="R321" s="707"/>
      <c r="S321" s="707"/>
      <c r="T321" s="707"/>
      <c r="U321" s="707"/>
      <c r="V321" s="707"/>
      <c r="W321" s="707"/>
      <c r="X321" s="707"/>
      <c r="Y321" s="707"/>
      <c r="Z321" s="707"/>
      <c r="AA321" s="707"/>
      <c r="AB321" s="707"/>
      <c r="AC321" s="707"/>
    </row>
    <row r="322" spans="1:29" ht="15">
      <c r="A322" s="707"/>
      <c r="B322" s="707"/>
      <c r="C322" s="707"/>
      <c r="D322" s="707"/>
      <c r="E322" s="707"/>
      <c r="F322" s="707"/>
      <c r="G322" s="707"/>
      <c r="H322" s="707"/>
      <c r="I322" s="726"/>
      <c r="J322" s="707"/>
      <c r="K322" s="707"/>
      <c r="L322" s="707"/>
      <c r="M322" s="707"/>
      <c r="N322" s="707"/>
      <c r="O322" s="707"/>
      <c r="P322" s="707"/>
      <c r="Q322" s="707"/>
      <c r="R322" s="707"/>
      <c r="S322" s="707"/>
      <c r="T322" s="707"/>
      <c r="U322" s="707"/>
      <c r="V322" s="707"/>
      <c r="W322" s="707"/>
      <c r="X322" s="707"/>
      <c r="Y322" s="707"/>
      <c r="Z322" s="707"/>
      <c r="AA322" s="707"/>
      <c r="AB322" s="707"/>
      <c r="AC322" s="707"/>
    </row>
    <row r="323" spans="1:29" ht="15">
      <c r="A323" s="707"/>
      <c r="B323" s="707"/>
      <c r="C323" s="707"/>
      <c r="D323" s="707"/>
      <c r="E323" s="707"/>
      <c r="F323" s="707"/>
      <c r="G323" s="707"/>
      <c r="H323" s="707"/>
      <c r="I323" s="726"/>
      <c r="J323" s="707"/>
      <c r="K323" s="707"/>
      <c r="L323" s="707"/>
      <c r="M323" s="707"/>
      <c r="N323" s="707"/>
      <c r="O323" s="707"/>
      <c r="P323" s="707"/>
      <c r="Q323" s="707"/>
      <c r="R323" s="707"/>
      <c r="S323" s="707"/>
      <c r="T323" s="707"/>
      <c r="U323" s="707"/>
      <c r="V323" s="707"/>
      <c r="W323" s="707"/>
      <c r="X323" s="707"/>
      <c r="Y323" s="707"/>
      <c r="Z323" s="707"/>
      <c r="AA323" s="707"/>
      <c r="AB323" s="707"/>
      <c r="AC323" s="707"/>
    </row>
    <row r="324" spans="1:29" ht="15">
      <c r="A324" s="707"/>
      <c r="B324" s="707"/>
      <c r="C324" s="707"/>
      <c r="D324" s="707"/>
      <c r="E324" s="707"/>
      <c r="F324" s="707"/>
      <c r="G324" s="707"/>
      <c r="H324" s="707"/>
      <c r="I324" s="726"/>
      <c r="J324" s="707"/>
      <c r="K324" s="707"/>
      <c r="L324" s="707"/>
      <c r="M324" s="707"/>
      <c r="N324" s="707"/>
      <c r="O324" s="707"/>
      <c r="P324" s="707"/>
      <c r="Q324" s="707"/>
      <c r="R324" s="707"/>
      <c r="S324" s="707"/>
      <c r="T324" s="707"/>
      <c r="U324" s="707"/>
      <c r="V324" s="707"/>
      <c r="W324" s="707"/>
      <c r="X324" s="707"/>
      <c r="Y324" s="707"/>
      <c r="Z324" s="707"/>
      <c r="AA324" s="707"/>
      <c r="AB324" s="707"/>
      <c r="AC324" s="707"/>
    </row>
    <row r="325" spans="1:29" ht="15">
      <c r="A325" s="707"/>
      <c r="B325" s="707"/>
      <c r="C325" s="707"/>
      <c r="D325" s="707"/>
      <c r="E325" s="707"/>
      <c r="F325" s="707"/>
      <c r="G325" s="707"/>
      <c r="H325" s="707"/>
      <c r="I325" s="726"/>
      <c r="J325" s="707"/>
      <c r="K325" s="707"/>
      <c r="L325" s="707"/>
      <c r="M325" s="707"/>
      <c r="N325" s="707"/>
      <c r="O325" s="707"/>
      <c r="P325" s="707"/>
      <c r="Q325" s="707"/>
      <c r="R325" s="707"/>
      <c r="S325" s="707"/>
      <c r="T325" s="707"/>
      <c r="U325" s="707"/>
      <c r="V325" s="707"/>
      <c r="W325" s="707"/>
      <c r="X325" s="707"/>
      <c r="Y325" s="707"/>
      <c r="Z325" s="707"/>
      <c r="AA325" s="707"/>
      <c r="AB325" s="707"/>
      <c r="AC325" s="707"/>
    </row>
    <row r="326" spans="1:29" ht="15">
      <c r="A326" s="707"/>
      <c r="B326" s="707"/>
      <c r="C326" s="707"/>
      <c r="D326" s="707"/>
      <c r="E326" s="707"/>
      <c r="F326" s="707"/>
      <c r="G326" s="707"/>
      <c r="H326" s="707"/>
      <c r="I326" s="726"/>
      <c r="J326" s="707"/>
      <c r="K326" s="707"/>
      <c r="L326" s="707"/>
      <c r="M326" s="707"/>
      <c r="N326" s="707"/>
      <c r="O326" s="707"/>
      <c r="P326" s="707"/>
      <c r="Q326" s="707"/>
      <c r="R326" s="707"/>
      <c r="S326" s="707"/>
      <c r="T326" s="707"/>
      <c r="U326" s="707"/>
      <c r="V326" s="707"/>
      <c r="W326" s="707"/>
      <c r="X326" s="707"/>
      <c r="Y326" s="707"/>
      <c r="Z326" s="707"/>
      <c r="AA326" s="707"/>
      <c r="AB326" s="707"/>
      <c r="AC326" s="707"/>
    </row>
    <row r="327" spans="1:29" ht="15">
      <c r="A327" s="707"/>
      <c r="B327" s="707"/>
      <c r="C327" s="707"/>
      <c r="D327" s="707"/>
      <c r="E327" s="707"/>
      <c r="F327" s="707"/>
      <c r="G327" s="707"/>
      <c r="H327" s="707"/>
      <c r="I327" s="726"/>
      <c r="J327" s="707"/>
      <c r="K327" s="707"/>
      <c r="L327" s="707"/>
      <c r="M327" s="707"/>
      <c r="N327" s="707"/>
      <c r="O327" s="707"/>
      <c r="P327" s="707"/>
      <c r="Q327" s="707"/>
      <c r="R327" s="707"/>
      <c r="S327" s="707"/>
      <c r="T327" s="707"/>
      <c r="U327" s="707"/>
      <c r="V327" s="707"/>
      <c r="W327" s="707"/>
      <c r="X327" s="707"/>
      <c r="Y327" s="707"/>
      <c r="Z327" s="707"/>
      <c r="AA327" s="707"/>
      <c r="AB327" s="707"/>
      <c r="AC327" s="707"/>
    </row>
    <row r="328" spans="1:29" ht="15">
      <c r="A328" s="707"/>
      <c r="B328" s="707"/>
      <c r="C328" s="707"/>
      <c r="D328" s="707"/>
      <c r="E328" s="707"/>
      <c r="F328" s="707"/>
      <c r="G328" s="707"/>
      <c r="H328" s="707"/>
      <c r="I328" s="726"/>
      <c r="J328" s="707"/>
      <c r="K328" s="707"/>
      <c r="L328" s="707"/>
      <c r="M328" s="707"/>
      <c r="N328" s="707"/>
      <c r="O328" s="707"/>
      <c r="P328" s="707"/>
      <c r="Q328" s="707"/>
      <c r="R328" s="707"/>
      <c r="S328" s="707"/>
      <c r="T328" s="707"/>
      <c r="U328" s="707"/>
      <c r="V328" s="707"/>
      <c r="W328" s="707"/>
      <c r="X328" s="707"/>
      <c r="Y328" s="707"/>
      <c r="Z328" s="707"/>
      <c r="AA328" s="707"/>
      <c r="AB328" s="707"/>
      <c r="AC328" s="707"/>
    </row>
    <row r="329" spans="1:29" ht="15">
      <c r="A329" s="707"/>
      <c r="B329" s="707"/>
      <c r="C329" s="707"/>
      <c r="D329" s="707"/>
      <c r="E329" s="707"/>
      <c r="F329" s="707"/>
      <c r="G329" s="707"/>
      <c r="H329" s="707"/>
      <c r="I329" s="726"/>
      <c r="J329" s="707"/>
      <c r="K329" s="707"/>
      <c r="L329" s="707"/>
      <c r="M329" s="707"/>
      <c r="N329" s="707"/>
      <c r="O329" s="707"/>
      <c r="P329" s="707"/>
      <c r="Q329" s="707"/>
      <c r="R329" s="707"/>
      <c r="S329" s="707"/>
      <c r="T329" s="707"/>
      <c r="U329" s="707"/>
      <c r="V329" s="707"/>
      <c r="W329" s="707"/>
      <c r="X329" s="707"/>
      <c r="Y329" s="707"/>
      <c r="Z329" s="707"/>
      <c r="AA329" s="707"/>
      <c r="AB329" s="707"/>
      <c r="AC329" s="707"/>
    </row>
    <row r="330" spans="1:29" ht="15">
      <c r="A330" s="707"/>
      <c r="B330" s="707"/>
      <c r="C330" s="707"/>
      <c r="D330" s="707"/>
      <c r="E330" s="707"/>
      <c r="F330" s="707"/>
      <c r="G330" s="707"/>
      <c r="H330" s="707"/>
      <c r="I330" s="726"/>
      <c r="J330" s="707"/>
      <c r="K330" s="707"/>
      <c r="L330" s="707"/>
      <c r="M330" s="707"/>
      <c r="N330" s="707"/>
      <c r="O330" s="707"/>
      <c r="P330" s="707"/>
      <c r="Q330" s="707"/>
      <c r="R330" s="707"/>
      <c r="S330" s="707"/>
      <c r="T330" s="707"/>
      <c r="U330" s="707"/>
      <c r="V330" s="707"/>
      <c r="W330" s="707"/>
      <c r="X330" s="707"/>
      <c r="Y330" s="707"/>
      <c r="Z330" s="707"/>
      <c r="AA330" s="707"/>
      <c r="AB330" s="707"/>
      <c r="AC330" s="707"/>
    </row>
    <row r="331" spans="1:29" ht="15">
      <c r="A331" s="707"/>
      <c r="B331" s="707"/>
      <c r="C331" s="707"/>
      <c r="D331" s="707"/>
      <c r="E331" s="707"/>
      <c r="F331" s="707"/>
      <c r="G331" s="707"/>
      <c r="H331" s="707"/>
      <c r="I331" s="726"/>
      <c r="J331" s="707"/>
      <c r="K331" s="707"/>
      <c r="L331" s="707"/>
      <c r="M331" s="707"/>
      <c r="N331" s="707"/>
      <c r="O331" s="707"/>
      <c r="P331" s="707"/>
      <c r="Q331" s="707"/>
      <c r="R331" s="707"/>
      <c r="S331" s="707"/>
      <c r="T331" s="707"/>
      <c r="U331" s="707"/>
      <c r="V331" s="707"/>
      <c r="W331" s="707"/>
      <c r="X331" s="707"/>
      <c r="Y331" s="707"/>
      <c r="Z331" s="707"/>
      <c r="AA331" s="707"/>
      <c r="AB331" s="707"/>
      <c r="AC331" s="707"/>
    </row>
    <row r="332" spans="1:29" ht="15">
      <c r="A332" s="707"/>
      <c r="B332" s="707"/>
      <c r="C332" s="707"/>
      <c r="D332" s="707"/>
      <c r="E332" s="707"/>
      <c r="F332" s="707"/>
      <c r="G332" s="707"/>
      <c r="H332" s="707"/>
      <c r="I332" s="726"/>
      <c r="J332" s="707"/>
      <c r="K332" s="707"/>
      <c r="L332" s="707"/>
      <c r="M332" s="707"/>
      <c r="N332" s="707"/>
      <c r="O332" s="707"/>
      <c r="P332" s="707"/>
      <c r="Q332" s="707"/>
      <c r="R332" s="707"/>
      <c r="S332" s="707"/>
      <c r="T332" s="707"/>
      <c r="U332" s="707"/>
      <c r="V332" s="707"/>
      <c r="W332" s="707"/>
      <c r="X332" s="707"/>
      <c r="Y332" s="707"/>
      <c r="Z332" s="707"/>
      <c r="AA332" s="707"/>
      <c r="AB332" s="707"/>
      <c r="AC332" s="707"/>
    </row>
    <row r="333" spans="1:29" ht="15">
      <c r="A333" s="707"/>
      <c r="B333" s="707"/>
      <c r="C333" s="707"/>
      <c r="D333" s="707"/>
      <c r="E333" s="707"/>
      <c r="F333" s="707"/>
      <c r="G333" s="707"/>
      <c r="H333" s="707"/>
      <c r="I333" s="726"/>
      <c r="J333" s="707"/>
      <c r="K333" s="707"/>
      <c r="L333" s="707"/>
      <c r="M333" s="707"/>
      <c r="N333" s="707"/>
      <c r="O333" s="707"/>
      <c r="P333" s="707"/>
      <c r="Q333" s="707"/>
      <c r="R333" s="707"/>
      <c r="S333" s="707"/>
      <c r="T333" s="707"/>
      <c r="U333" s="707"/>
      <c r="V333" s="707"/>
      <c r="W333" s="707"/>
      <c r="X333" s="707"/>
      <c r="Y333" s="707"/>
      <c r="Z333" s="707"/>
      <c r="AA333" s="707"/>
      <c r="AB333" s="707"/>
      <c r="AC333" s="707"/>
    </row>
    <row r="334" spans="1:29" ht="15">
      <c r="A334" s="707"/>
      <c r="B334" s="707"/>
      <c r="C334" s="707"/>
      <c r="D334" s="707"/>
      <c r="E334" s="707"/>
      <c r="F334" s="707"/>
      <c r="G334" s="707"/>
      <c r="H334" s="707"/>
      <c r="I334" s="726"/>
      <c r="J334" s="707"/>
      <c r="K334" s="707"/>
      <c r="L334" s="707"/>
      <c r="M334" s="707"/>
      <c r="N334" s="707"/>
      <c r="O334" s="707"/>
      <c r="P334" s="707"/>
      <c r="Q334" s="707"/>
      <c r="R334" s="707"/>
      <c r="S334" s="707"/>
      <c r="T334" s="707"/>
      <c r="U334" s="707"/>
      <c r="V334" s="707"/>
      <c r="W334" s="707"/>
      <c r="X334" s="707"/>
      <c r="Y334" s="707"/>
      <c r="Z334" s="707"/>
      <c r="AA334" s="707"/>
      <c r="AB334" s="707"/>
      <c r="AC334" s="707"/>
    </row>
    <row r="335" spans="1:29" ht="15">
      <c r="A335" s="707"/>
      <c r="B335" s="707"/>
      <c r="C335" s="707"/>
      <c r="D335" s="707"/>
      <c r="E335" s="707"/>
      <c r="F335" s="707"/>
      <c r="G335" s="707"/>
      <c r="H335" s="707"/>
      <c r="I335" s="726"/>
      <c r="J335" s="707"/>
      <c r="K335" s="707"/>
      <c r="L335" s="707"/>
      <c r="M335" s="707"/>
      <c r="N335" s="707"/>
      <c r="O335" s="707"/>
      <c r="P335" s="707"/>
      <c r="Q335" s="707"/>
      <c r="R335" s="707"/>
      <c r="S335" s="707"/>
      <c r="T335" s="707"/>
      <c r="U335" s="707"/>
      <c r="V335" s="707"/>
      <c r="W335" s="707"/>
      <c r="X335" s="707"/>
      <c r="Y335" s="707"/>
      <c r="Z335" s="707"/>
      <c r="AA335" s="707"/>
      <c r="AB335" s="707"/>
      <c r="AC335" s="707"/>
    </row>
    <row r="336" spans="1:29" ht="15">
      <c r="A336" s="707"/>
      <c r="B336" s="707"/>
      <c r="C336" s="707"/>
      <c r="D336" s="707"/>
      <c r="E336" s="707"/>
      <c r="F336" s="707"/>
      <c r="G336" s="707"/>
      <c r="H336" s="707"/>
      <c r="I336" s="726"/>
      <c r="J336" s="707"/>
      <c r="K336" s="707"/>
      <c r="L336" s="707"/>
      <c r="M336" s="707"/>
      <c r="N336" s="707"/>
      <c r="O336" s="707"/>
      <c r="P336" s="707"/>
      <c r="Q336" s="707"/>
      <c r="R336" s="707"/>
      <c r="S336" s="707"/>
      <c r="T336" s="707"/>
      <c r="U336" s="707"/>
      <c r="V336" s="707"/>
      <c r="W336" s="707"/>
      <c r="X336" s="707"/>
      <c r="Y336" s="707"/>
      <c r="Z336" s="707"/>
      <c r="AA336" s="707"/>
      <c r="AB336" s="707"/>
      <c r="AC336" s="707"/>
    </row>
    <row r="337" spans="1:29" ht="15">
      <c r="A337" s="707"/>
      <c r="B337" s="707"/>
      <c r="C337" s="707"/>
      <c r="D337" s="707"/>
      <c r="E337" s="707"/>
      <c r="F337" s="707"/>
      <c r="G337" s="707"/>
      <c r="H337" s="707"/>
      <c r="I337" s="726"/>
      <c r="J337" s="707"/>
      <c r="K337" s="707"/>
      <c r="L337" s="707"/>
      <c r="M337" s="707"/>
      <c r="N337" s="707"/>
      <c r="O337" s="707"/>
      <c r="P337" s="707"/>
      <c r="Q337" s="707"/>
      <c r="R337" s="707"/>
      <c r="S337" s="707"/>
      <c r="T337" s="707"/>
      <c r="U337" s="707"/>
      <c r="V337" s="707"/>
      <c r="W337" s="707"/>
      <c r="X337" s="707"/>
      <c r="Y337" s="707"/>
      <c r="Z337" s="707"/>
      <c r="AA337" s="707"/>
      <c r="AB337" s="707"/>
      <c r="AC337" s="707"/>
    </row>
    <row r="338" spans="1:29" ht="15">
      <c r="A338" s="707"/>
      <c r="B338" s="707"/>
      <c r="C338" s="707"/>
      <c r="D338" s="707"/>
      <c r="E338" s="707"/>
      <c r="F338" s="707"/>
      <c r="G338" s="707"/>
      <c r="H338" s="707"/>
      <c r="I338" s="726"/>
      <c r="J338" s="707"/>
      <c r="K338" s="707"/>
      <c r="L338" s="707"/>
      <c r="M338" s="707"/>
      <c r="N338" s="707"/>
      <c r="O338" s="707"/>
      <c r="P338" s="707"/>
      <c r="Q338" s="707"/>
      <c r="R338" s="707"/>
      <c r="S338" s="707"/>
      <c r="T338" s="707"/>
      <c r="U338" s="707"/>
      <c r="V338" s="707"/>
      <c r="W338" s="707"/>
      <c r="X338" s="707"/>
      <c r="Y338" s="707"/>
      <c r="Z338" s="707"/>
      <c r="AA338" s="707"/>
      <c r="AB338" s="707"/>
      <c r="AC338" s="707"/>
    </row>
    <row r="339" spans="1:29" ht="15">
      <c r="A339" s="707"/>
      <c r="B339" s="707"/>
      <c r="C339" s="707"/>
      <c r="D339" s="707"/>
      <c r="E339" s="707"/>
      <c r="F339" s="707"/>
      <c r="G339" s="707"/>
      <c r="H339" s="707"/>
      <c r="I339" s="726"/>
      <c r="J339" s="707"/>
      <c r="K339" s="707"/>
      <c r="L339" s="707"/>
      <c r="M339" s="707"/>
      <c r="N339" s="707"/>
      <c r="O339" s="707"/>
      <c r="P339" s="707"/>
      <c r="Q339" s="707"/>
      <c r="R339" s="707"/>
      <c r="S339" s="707"/>
      <c r="T339" s="707"/>
      <c r="U339" s="707"/>
      <c r="V339" s="707"/>
      <c r="W339" s="707"/>
      <c r="X339" s="707"/>
      <c r="Y339" s="707"/>
      <c r="Z339" s="707"/>
      <c r="AA339" s="707"/>
      <c r="AB339" s="707"/>
      <c r="AC339" s="707"/>
    </row>
    <row r="340" spans="1:29" ht="15">
      <c r="A340" s="707"/>
      <c r="B340" s="707"/>
      <c r="C340" s="707"/>
      <c r="D340" s="707"/>
      <c r="E340" s="707"/>
      <c r="F340" s="707"/>
      <c r="G340" s="707"/>
      <c r="H340" s="707"/>
      <c r="I340" s="726"/>
      <c r="J340" s="707"/>
      <c r="K340" s="707"/>
      <c r="L340" s="707"/>
      <c r="M340" s="707"/>
      <c r="N340" s="707"/>
      <c r="O340" s="707"/>
      <c r="P340" s="707"/>
      <c r="Q340" s="707"/>
      <c r="R340" s="707"/>
      <c r="S340" s="707"/>
      <c r="T340" s="707"/>
      <c r="U340" s="707"/>
      <c r="V340" s="707"/>
      <c r="W340" s="707"/>
      <c r="X340" s="707"/>
      <c r="Y340" s="707"/>
      <c r="Z340" s="707"/>
      <c r="AA340" s="707"/>
      <c r="AB340" s="707"/>
      <c r="AC340" s="707"/>
    </row>
    <row r="341" spans="1:29" ht="15">
      <c r="A341" s="707"/>
      <c r="B341" s="707"/>
      <c r="C341" s="707"/>
      <c r="D341" s="707"/>
      <c r="E341" s="707"/>
      <c r="F341" s="707"/>
      <c r="G341" s="707"/>
      <c r="H341" s="707"/>
      <c r="I341" s="726"/>
      <c r="J341" s="707"/>
      <c r="K341" s="707"/>
      <c r="L341" s="707"/>
      <c r="M341" s="707"/>
      <c r="N341" s="707"/>
      <c r="O341" s="707"/>
      <c r="P341" s="707"/>
      <c r="Q341" s="707"/>
      <c r="R341" s="707"/>
      <c r="S341" s="707"/>
      <c r="T341" s="707"/>
      <c r="U341" s="707"/>
      <c r="V341" s="707"/>
      <c r="W341" s="707"/>
      <c r="X341" s="707"/>
      <c r="Y341" s="707"/>
      <c r="Z341" s="707"/>
      <c r="AA341" s="707"/>
      <c r="AB341" s="707"/>
      <c r="AC341" s="707"/>
    </row>
    <row r="342" spans="1:29" ht="15">
      <c r="A342" s="707"/>
      <c r="B342" s="707"/>
      <c r="C342" s="707"/>
      <c r="D342" s="707"/>
      <c r="E342" s="707"/>
      <c r="F342" s="707"/>
      <c r="G342" s="707"/>
      <c r="H342" s="707"/>
      <c r="I342" s="726"/>
      <c r="J342" s="707"/>
      <c r="K342" s="707"/>
      <c r="L342" s="707"/>
      <c r="M342" s="707"/>
      <c r="N342" s="707"/>
      <c r="O342" s="707"/>
      <c r="P342" s="707"/>
      <c r="Q342" s="707"/>
      <c r="R342" s="707"/>
      <c r="S342" s="707"/>
      <c r="T342" s="707"/>
      <c r="U342" s="707"/>
      <c r="V342" s="707"/>
      <c r="W342" s="707"/>
      <c r="X342" s="707"/>
      <c r="Y342" s="707"/>
      <c r="Z342" s="707"/>
      <c r="AA342" s="707"/>
      <c r="AB342" s="707"/>
      <c r="AC342" s="707"/>
    </row>
    <row r="343" spans="1:29" ht="15">
      <c r="A343" s="707"/>
      <c r="B343" s="707"/>
      <c r="C343" s="707"/>
      <c r="D343" s="707"/>
      <c r="E343" s="707"/>
      <c r="F343" s="707"/>
      <c r="G343" s="707"/>
      <c r="H343" s="707"/>
      <c r="I343" s="726"/>
      <c r="J343" s="707"/>
      <c r="K343" s="707"/>
      <c r="L343" s="707"/>
      <c r="M343" s="707"/>
      <c r="N343" s="707"/>
      <c r="O343" s="707"/>
      <c r="P343" s="707"/>
      <c r="Q343" s="707"/>
      <c r="R343" s="707"/>
      <c r="S343" s="707"/>
      <c r="T343" s="707"/>
      <c r="U343" s="707"/>
      <c r="V343" s="707"/>
      <c r="W343" s="707"/>
      <c r="X343" s="707"/>
      <c r="Y343" s="707"/>
      <c r="Z343" s="707"/>
      <c r="AA343" s="707"/>
      <c r="AB343" s="707"/>
      <c r="AC343" s="707"/>
    </row>
    <row r="344" spans="1:29" ht="15">
      <c r="A344" s="707"/>
      <c r="B344" s="707"/>
      <c r="C344" s="707"/>
      <c r="D344" s="707"/>
      <c r="E344" s="707"/>
      <c r="F344" s="707"/>
      <c r="G344" s="707"/>
      <c r="H344" s="707"/>
      <c r="I344" s="726"/>
      <c r="J344" s="707"/>
      <c r="K344" s="707"/>
      <c r="L344" s="707"/>
      <c r="M344" s="707"/>
      <c r="N344" s="707"/>
      <c r="O344" s="707"/>
      <c r="P344" s="707"/>
      <c r="Q344" s="707"/>
      <c r="R344" s="707"/>
      <c r="S344" s="707"/>
      <c r="T344" s="707"/>
      <c r="U344" s="707"/>
      <c r="V344" s="707"/>
      <c r="W344" s="707"/>
      <c r="X344" s="707"/>
      <c r="Y344" s="707"/>
      <c r="Z344" s="707"/>
      <c r="AA344" s="707"/>
      <c r="AB344" s="707"/>
      <c r="AC344" s="707"/>
    </row>
    <row r="345" spans="1:29" ht="15">
      <c r="A345" s="707"/>
      <c r="B345" s="707"/>
      <c r="C345" s="707"/>
      <c r="D345" s="707"/>
      <c r="E345" s="707"/>
      <c r="F345" s="707"/>
      <c r="G345" s="707"/>
      <c r="H345" s="707"/>
      <c r="I345" s="726"/>
      <c r="J345" s="707"/>
      <c r="K345" s="707"/>
      <c r="L345" s="707"/>
      <c r="M345" s="707"/>
      <c r="N345" s="707"/>
      <c r="O345" s="707"/>
      <c r="P345" s="707"/>
      <c r="Q345" s="707"/>
      <c r="R345" s="707"/>
      <c r="S345" s="707"/>
      <c r="T345" s="707"/>
      <c r="U345" s="707"/>
      <c r="V345" s="707"/>
      <c r="W345" s="707"/>
      <c r="X345" s="707"/>
      <c r="Y345" s="707"/>
      <c r="Z345" s="707"/>
      <c r="AA345" s="707"/>
      <c r="AB345" s="707"/>
      <c r="AC345" s="707"/>
    </row>
    <row r="346" spans="1:29" ht="15">
      <c r="A346" s="707"/>
      <c r="B346" s="707"/>
      <c r="C346" s="707"/>
      <c r="D346" s="707"/>
      <c r="E346" s="707"/>
      <c r="F346" s="707"/>
      <c r="G346" s="707"/>
      <c r="H346" s="707"/>
      <c r="I346" s="726"/>
      <c r="J346" s="707"/>
      <c r="K346" s="707"/>
      <c r="L346" s="707"/>
      <c r="M346" s="707"/>
      <c r="N346" s="707"/>
      <c r="O346" s="707"/>
      <c r="P346" s="707"/>
      <c r="Q346" s="707"/>
      <c r="R346" s="707"/>
      <c r="S346" s="707"/>
      <c r="T346" s="707"/>
      <c r="U346" s="707"/>
      <c r="V346" s="707"/>
      <c r="W346" s="707"/>
      <c r="X346" s="707"/>
      <c r="Y346" s="707"/>
      <c r="Z346" s="707"/>
      <c r="AA346" s="707"/>
      <c r="AB346" s="707"/>
      <c r="AC346" s="707"/>
    </row>
    <row r="347" spans="1:29" ht="15">
      <c r="A347" s="707"/>
      <c r="B347" s="707"/>
      <c r="C347" s="707"/>
      <c r="D347" s="707"/>
      <c r="E347" s="707"/>
      <c r="F347" s="707"/>
      <c r="G347" s="707"/>
      <c r="H347" s="707"/>
      <c r="I347" s="726"/>
      <c r="J347" s="707"/>
      <c r="K347" s="707"/>
      <c r="L347" s="707"/>
      <c r="M347" s="707"/>
      <c r="N347" s="707"/>
      <c r="O347" s="707"/>
      <c r="P347" s="707"/>
      <c r="Q347" s="707"/>
      <c r="R347" s="707"/>
      <c r="S347" s="707"/>
      <c r="T347" s="707"/>
      <c r="U347" s="707"/>
      <c r="V347" s="707"/>
      <c r="W347" s="707"/>
      <c r="X347" s="707"/>
      <c r="Y347" s="707"/>
      <c r="Z347" s="707"/>
      <c r="AA347" s="707"/>
      <c r="AB347" s="707"/>
      <c r="AC347" s="707"/>
    </row>
    <row r="348" spans="1:29" ht="15">
      <c r="A348" s="707"/>
      <c r="B348" s="707"/>
      <c r="C348" s="707"/>
      <c r="D348" s="707"/>
      <c r="E348" s="707"/>
      <c r="F348" s="707"/>
      <c r="G348" s="707"/>
      <c r="H348" s="707"/>
      <c r="I348" s="726"/>
      <c r="J348" s="707"/>
      <c r="K348" s="707"/>
      <c r="L348" s="707"/>
      <c r="M348" s="707"/>
      <c r="N348" s="707"/>
      <c r="O348" s="707"/>
      <c r="P348" s="707"/>
      <c r="Q348" s="707"/>
      <c r="R348" s="707"/>
      <c r="S348" s="707"/>
      <c r="T348" s="707"/>
      <c r="U348" s="707"/>
      <c r="V348" s="707"/>
      <c r="W348" s="707"/>
      <c r="X348" s="707"/>
      <c r="Y348" s="707"/>
      <c r="Z348" s="707"/>
      <c r="AA348" s="707"/>
      <c r="AB348" s="707"/>
      <c r="AC348" s="707"/>
    </row>
    <row r="349" spans="1:29" ht="15">
      <c r="A349" s="707"/>
      <c r="B349" s="707"/>
      <c r="C349" s="707"/>
      <c r="D349" s="707"/>
      <c r="E349" s="707"/>
      <c r="F349" s="707"/>
      <c r="G349" s="707"/>
      <c r="H349" s="707"/>
      <c r="I349" s="726"/>
      <c r="J349" s="707"/>
      <c r="K349" s="707"/>
      <c r="L349" s="707"/>
      <c r="M349" s="707"/>
      <c r="N349" s="707"/>
      <c r="O349" s="707"/>
      <c r="P349" s="707"/>
      <c r="Q349" s="707"/>
      <c r="R349" s="707"/>
      <c r="S349" s="707"/>
      <c r="T349" s="707"/>
      <c r="U349" s="707"/>
      <c r="V349" s="707"/>
      <c r="W349" s="707"/>
      <c r="X349" s="707"/>
      <c r="Y349" s="707"/>
      <c r="Z349" s="707"/>
      <c r="AA349" s="707"/>
      <c r="AB349" s="707"/>
      <c r="AC349" s="707"/>
    </row>
    <row r="350" spans="1:29" ht="15">
      <c r="A350" s="707"/>
      <c r="B350" s="707"/>
      <c r="C350" s="707"/>
      <c r="D350" s="707"/>
      <c r="E350" s="707"/>
      <c r="F350" s="707"/>
      <c r="G350" s="707"/>
      <c r="H350" s="707"/>
      <c r="I350" s="726"/>
      <c r="J350" s="707"/>
      <c r="K350" s="707"/>
      <c r="L350" s="707"/>
      <c r="M350" s="707"/>
      <c r="N350" s="707"/>
      <c r="O350" s="707"/>
      <c r="P350" s="707"/>
      <c r="Q350" s="707"/>
      <c r="R350" s="707"/>
      <c r="S350" s="707"/>
      <c r="T350" s="707"/>
      <c r="U350" s="707"/>
      <c r="V350" s="707"/>
      <c r="W350" s="707"/>
      <c r="X350" s="707"/>
      <c r="Y350" s="707"/>
      <c r="Z350" s="707"/>
      <c r="AA350" s="707"/>
      <c r="AB350" s="707"/>
      <c r="AC350" s="707"/>
    </row>
    <row r="351" spans="1:29" ht="15">
      <c r="A351" s="707"/>
      <c r="B351" s="707"/>
      <c r="C351" s="707"/>
      <c r="D351" s="707"/>
      <c r="E351" s="707"/>
      <c r="F351" s="707"/>
      <c r="G351" s="707"/>
      <c r="H351" s="707"/>
      <c r="I351" s="726"/>
      <c r="J351" s="707"/>
      <c r="K351" s="707"/>
      <c r="L351" s="707"/>
      <c r="M351" s="707"/>
      <c r="N351" s="707"/>
      <c r="O351" s="707"/>
      <c r="P351" s="707"/>
      <c r="Q351" s="707"/>
      <c r="R351" s="707"/>
      <c r="S351" s="707"/>
      <c r="T351" s="707"/>
      <c r="U351" s="707"/>
      <c r="V351" s="707"/>
      <c r="W351" s="707"/>
      <c r="X351" s="707"/>
      <c r="Y351" s="707"/>
      <c r="Z351" s="707"/>
      <c r="AA351" s="707"/>
      <c r="AB351" s="707"/>
      <c r="AC351" s="707"/>
    </row>
    <row r="352" spans="1:29" ht="15">
      <c r="A352" s="707"/>
      <c r="B352" s="707"/>
      <c r="C352" s="707"/>
      <c r="D352" s="707"/>
      <c r="E352" s="707"/>
      <c r="F352" s="707"/>
      <c r="G352" s="707"/>
      <c r="H352" s="707"/>
      <c r="I352" s="726"/>
      <c r="J352" s="707"/>
      <c r="K352" s="707"/>
      <c r="L352" s="707"/>
      <c r="M352" s="707"/>
      <c r="N352" s="707"/>
      <c r="O352" s="707"/>
      <c r="P352" s="707"/>
      <c r="Q352" s="707"/>
      <c r="R352" s="707"/>
      <c r="S352" s="707"/>
      <c r="T352" s="707"/>
      <c r="U352" s="707"/>
      <c r="V352" s="707"/>
      <c r="W352" s="707"/>
      <c r="X352" s="707"/>
      <c r="Y352" s="707"/>
      <c r="Z352" s="707"/>
      <c r="AA352" s="707"/>
      <c r="AB352" s="707"/>
      <c r="AC352" s="707"/>
    </row>
    <row r="353" spans="1:29" ht="15">
      <c r="A353" s="707"/>
      <c r="B353" s="707"/>
      <c r="C353" s="707"/>
      <c r="D353" s="707"/>
      <c r="E353" s="707"/>
      <c r="F353" s="707"/>
      <c r="G353" s="707"/>
      <c r="H353" s="707"/>
      <c r="I353" s="726"/>
      <c r="J353" s="707"/>
      <c r="K353" s="707"/>
      <c r="L353" s="707"/>
      <c r="M353" s="707"/>
      <c r="N353" s="707"/>
      <c r="O353" s="707"/>
      <c r="P353" s="707"/>
      <c r="Q353" s="707"/>
      <c r="R353" s="707"/>
      <c r="S353" s="707"/>
      <c r="T353" s="707"/>
      <c r="U353" s="707"/>
      <c r="V353" s="707"/>
      <c r="W353" s="707"/>
      <c r="X353" s="707"/>
      <c r="Y353" s="707"/>
      <c r="Z353" s="707"/>
      <c r="AA353" s="707"/>
      <c r="AB353" s="707"/>
      <c r="AC353" s="707"/>
    </row>
    <row r="354" spans="1:29" ht="15">
      <c r="A354" s="707"/>
      <c r="B354" s="707"/>
      <c r="C354" s="707"/>
      <c r="D354" s="707"/>
      <c r="E354" s="707"/>
      <c r="F354" s="707"/>
      <c r="G354" s="707"/>
      <c r="H354" s="707"/>
      <c r="I354" s="726"/>
      <c r="J354" s="707"/>
      <c r="K354" s="707"/>
      <c r="L354" s="707"/>
      <c r="M354" s="707"/>
      <c r="N354" s="707"/>
      <c r="O354" s="707"/>
      <c r="P354" s="707"/>
      <c r="Q354" s="707"/>
      <c r="R354" s="707"/>
      <c r="S354" s="707"/>
      <c r="T354" s="707"/>
      <c r="U354" s="707"/>
      <c r="V354" s="707"/>
      <c r="W354" s="707"/>
      <c r="X354" s="707"/>
      <c r="Y354" s="707"/>
      <c r="Z354" s="707"/>
      <c r="AA354" s="707"/>
      <c r="AB354" s="707"/>
      <c r="AC354" s="707"/>
    </row>
    <row r="355" spans="1:29" ht="15">
      <c r="A355" s="707"/>
      <c r="B355" s="707"/>
      <c r="C355" s="707"/>
      <c r="D355" s="707"/>
      <c r="E355" s="707"/>
      <c r="F355" s="707"/>
      <c r="G355" s="707"/>
      <c r="H355" s="707"/>
      <c r="I355" s="726"/>
      <c r="J355" s="707"/>
      <c r="K355" s="707"/>
      <c r="L355" s="707"/>
      <c r="M355" s="707"/>
      <c r="N355" s="707"/>
      <c r="O355" s="707"/>
      <c r="P355" s="707"/>
      <c r="Q355" s="707"/>
      <c r="R355" s="707"/>
      <c r="S355" s="707"/>
      <c r="T355" s="707"/>
      <c r="U355" s="707"/>
      <c r="V355" s="707"/>
      <c r="W355" s="707"/>
      <c r="X355" s="707"/>
      <c r="Y355" s="707"/>
      <c r="Z355" s="707"/>
      <c r="AA355" s="707"/>
      <c r="AB355" s="707"/>
      <c r="AC355" s="707"/>
    </row>
    <row r="356" spans="1:29" ht="15">
      <c r="A356" s="707"/>
      <c r="B356" s="707"/>
      <c r="C356" s="707"/>
      <c r="D356" s="707"/>
      <c r="E356" s="707"/>
      <c r="F356" s="707"/>
      <c r="G356" s="707"/>
      <c r="H356" s="707"/>
      <c r="I356" s="726"/>
      <c r="J356" s="707"/>
      <c r="K356" s="707"/>
      <c r="L356" s="707"/>
      <c r="M356" s="707"/>
      <c r="N356" s="707"/>
      <c r="O356" s="707"/>
      <c r="P356" s="707"/>
      <c r="Q356" s="707"/>
      <c r="R356" s="707"/>
      <c r="S356" s="707"/>
      <c r="T356" s="707"/>
      <c r="U356" s="707"/>
      <c r="V356" s="707"/>
      <c r="W356" s="707"/>
      <c r="X356" s="707"/>
      <c r="Y356" s="707"/>
      <c r="Z356" s="707"/>
      <c r="AA356" s="707"/>
      <c r="AB356" s="707"/>
      <c r="AC356" s="707"/>
    </row>
    <row r="357" spans="1:29" ht="15">
      <c r="A357" s="707"/>
      <c r="B357" s="707"/>
      <c r="C357" s="707"/>
      <c r="D357" s="707"/>
      <c r="E357" s="707"/>
      <c r="F357" s="707"/>
      <c r="G357" s="707"/>
      <c r="H357" s="707"/>
      <c r="I357" s="726"/>
      <c r="J357" s="707"/>
      <c r="K357" s="707"/>
      <c r="L357" s="707"/>
      <c r="M357" s="707"/>
      <c r="N357" s="707"/>
      <c r="O357" s="707"/>
      <c r="P357" s="707"/>
      <c r="Q357" s="707"/>
      <c r="R357" s="707"/>
      <c r="S357" s="707"/>
      <c r="T357" s="707"/>
      <c r="U357" s="707"/>
      <c r="V357" s="707"/>
      <c r="W357" s="707"/>
      <c r="X357" s="707"/>
      <c r="Y357" s="707"/>
      <c r="Z357" s="707"/>
      <c r="AA357" s="707"/>
      <c r="AB357" s="707"/>
      <c r="AC357" s="707"/>
    </row>
    <row r="358" spans="1:29" ht="15">
      <c r="A358" s="707"/>
      <c r="B358" s="707"/>
      <c r="C358" s="707"/>
      <c r="D358" s="707"/>
      <c r="E358" s="707"/>
      <c r="F358" s="707"/>
      <c r="G358" s="707"/>
      <c r="H358" s="707"/>
      <c r="I358" s="726"/>
      <c r="J358" s="707"/>
      <c r="K358" s="707"/>
      <c r="L358" s="707"/>
      <c r="M358" s="707"/>
      <c r="N358" s="707"/>
      <c r="O358" s="707"/>
      <c r="P358" s="707"/>
      <c r="Q358" s="707"/>
      <c r="R358" s="707"/>
      <c r="S358" s="707"/>
      <c r="T358" s="707"/>
      <c r="U358" s="707"/>
      <c r="V358" s="707"/>
      <c r="W358" s="707"/>
      <c r="X358" s="707"/>
      <c r="Y358" s="707"/>
      <c r="Z358" s="707"/>
      <c r="AA358" s="707"/>
      <c r="AB358" s="707"/>
      <c r="AC358" s="707"/>
    </row>
    <row r="359" spans="1:29" ht="15">
      <c r="A359" s="707"/>
      <c r="B359" s="707"/>
      <c r="C359" s="707"/>
      <c r="D359" s="707"/>
      <c r="E359" s="707"/>
      <c r="F359" s="707"/>
      <c r="G359" s="707"/>
      <c r="H359" s="707"/>
      <c r="I359" s="726"/>
      <c r="J359" s="707"/>
      <c r="K359" s="707"/>
      <c r="L359" s="707"/>
      <c r="M359" s="707"/>
      <c r="N359" s="707"/>
      <c r="O359" s="707"/>
      <c r="P359" s="707"/>
      <c r="Q359" s="707"/>
      <c r="R359" s="707"/>
      <c r="S359" s="707"/>
      <c r="T359" s="707"/>
      <c r="U359" s="707"/>
      <c r="V359" s="707"/>
      <c r="W359" s="707"/>
      <c r="X359" s="707"/>
      <c r="Y359" s="707"/>
      <c r="Z359" s="707"/>
      <c r="AA359" s="707"/>
      <c r="AB359" s="707"/>
      <c r="AC359" s="707"/>
    </row>
    <row r="360" spans="1:29" ht="15">
      <c r="A360" s="707"/>
      <c r="B360" s="707"/>
      <c r="C360" s="707"/>
      <c r="D360" s="707"/>
      <c r="E360" s="707"/>
      <c r="F360" s="707"/>
      <c r="G360" s="707"/>
      <c r="H360" s="707"/>
      <c r="I360" s="726"/>
      <c r="J360" s="707"/>
      <c r="K360" s="707"/>
      <c r="L360" s="707"/>
      <c r="M360" s="707"/>
      <c r="N360" s="707"/>
      <c r="O360" s="707"/>
      <c r="P360" s="707"/>
      <c r="Q360" s="707"/>
      <c r="R360" s="707"/>
      <c r="S360" s="707"/>
      <c r="T360" s="707"/>
      <c r="U360" s="707"/>
      <c r="V360" s="707"/>
      <c r="W360" s="707"/>
      <c r="X360" s="707"/>
      <c r="Y360" s="707"/>
      <c r="Z360" s="707"/>
      <c r="AA360" s="707"/>
      <c r="AB360" s="707"/>
      <c r="AC360" s="707"/>
    </row>
    <row r="361" spans="1:29" ht="15">
      <c r="A361" s="707"/>
      <c r="B361" s="707"/>
      <c r="C361" s="707"/>
      <c r="D361" s="707"/>
      <c r="E361" s="707"/>
      <c r="F361" s="707"/>
      <c r="G361" s="707"/>
      <c r="H361" s="707"/>
      <c r="I361" s="726"/>
      <c r="J361" s="707"/>
      <c r="K361" s="707"/>
      <c r="L361" s="707"/>
      <c r="M361" s="707"/>
      <c r="N361" s="707"/>
      <c r="O361" s="707"/>
      <c r="P361" s="707"/>
      <c r="Q361" s="707"/>
      <c r="R361" s="707"/>
      <c r="S361" s="707"/>
      <c r="T361" s="707"/>
      <c r="U361" s="707"/>
      <c r="V361" s="707"/>
      <c r="W361" s="707"/>
      <c r="X361" s="707"/>
      <c r="Y361" s="707"/>
      <c r="Z361" s="707"/>
      <c r="AA361" s="707"/>
      <c r="AB361" s="707"/>
      <c r="AC361" s="707"/>
    </row>
    <row r="362" spans="1:29" ht="15">
      <c r="A362" s="707"/>
      <c r="B362" s="707"/>
      <c r="C362" s="707"/>
      <c r="D362" s="707"/>
      <c r="E362" s="707"/>
      <c r="F362" s="707"/>
      <c r="G362" s="707"/>
      <c r="H362" s="707"/>
      <c r="I362" s="726"/>
      <c r="J362" s="707"/>
      <c r="K362" s="707"/>
      <c r="L362" s="707"/>
      <c r="M362" s="707"/>
      <c r="N362" s="707"/>
      <c r="O362" s="707"/>
      <c r="P362" s="707"/>
      <c r="Q362" s="707"/>
      <c r="R362" s="707"/>
      <c r="S362" s="707"/>
      <c r="T362" s="707"/>
      <c r="U362" s="707"/>
      <c r="V362" s="707"/>
      <c r="W362" s="707"/>
      <c r="X362" s="707"/>
      <c r="Y362" s="707"/>
      <c r="Z362" s="707"/>
      <c r="AA362" s="707"/>
      <c r="AB362" s="707"/>
      <c r="AC362" s="707"/>
    </row>
    <row r="363" spans="1:29" ht="15">
      <c r="A363" s="707"/>
      <c r="B363" s="707"/>
      <c r="C363" s="707"/>
      <c r="D363" s="707"/>
      <c r="E363" s="707"/>
      <c r="F363" s="707"/>
      <c r="G363" s="707"/>
      <c r="H363" s="707"/>
      <c r="I363" s="726"/>
      <c r="J363" s="707"/>
      <c r="K363" s="707"/>
      <c r="L363" s="707"/>
      <c r="M363" s="707"/>
      <c r="N363" s="707"/>
      <c r="O363" s="707"/>
      <c r="P363" s="707"/>
      <c r="Q363" s="707"/>
      <c r="R363" s="707"/>
      <c r="S363" s="707"/>
      <c r="T363" s="707"/>
      <c r="U363" s="707"/>
      <c r="V363" s="707"/>
      <c r="W363" s="707"/>
      <c r="X363" s="707"/>
      <c r="Y363" s="707"/>
      <c r="Z363" s="707"/>
      <c r="AA363" s="707"/>
      <c r="AB363" s="707"/>
      <c r="AC363" s="707"/>
    </row>
    <row r="364" spans="1:29" ht="15">
      <c r="A364" s="707"/>
      <c r="B364" s="707"/>
      <c r="C364" s="707"/>
      <c r="D364" s="707"/>
      <c r="E364" s="707"/>
      <c r="F364" s="707"/>
      <c r="G364" s="707"/>
      <c r="H364" s="707"/>
      <c r="I364" s="726"/>
      <c r="J364" s="707"/>
      <c r="K364" s="707"/>
      <c r="L364" s="707"/>
      <c r="M364" s="707"/>
      <c r="N364" s="707"/>
      <c r="O364" s="707"/>
      <c r="P364" s="707"/>
      <c r="Q364" s="707"/>
      <c r="R364" s="707"/>
      <c r="S364" s="707"/>
      <c r="T364" s="707"/>
      <c r="U364" s="707"/>
      <c r="V364" s="707"/>
      <c r="W364" s="707"/>
      <c r="X364" s="707"/>
      <c r="Y364" s="707"/>
      <c r="Z364" s="707"/>
      <c r="AA364" s="707"/>
      <c r="AB364" s="707"/>
      <c r="AC364" s="707"/>
    </row>
    <row r="365" spans="1:29" ht="15">
      <c r="A365" s="707"/>
      <c r="B365" s="707"/>
      <c r="C365" s="707"/>
      <c r="D365" s="707"/>
      <c r="E365" s="707"/>
      <c r="F365" s="707"/>
      <c r="G365" s="707"/>
      <c r="H365" s="707"/>
      <c r="I365" s="726"/>
      <c r="J365" s="707"/>
      <c r="K365" s="707"/>
      <c r="L365" s="707"/>
      <c r="M365" s="707"/>
      <c r="N365" s="707"/>
      <c r="O365" s="707"/>
      <c r="P365" s="707"/>
      <c r="Q365" s="707"/>
      <c r="R365" s="707"/>
      <c r="S365" s="707"/>
      <c r="T365" s="707"/>
      <c r="U365" s="707"/>
      <c r="V365" s="707"/>
      <c r="W365" s="707"/>
      <c r="X365" s="707"/>
      <c r="Y365" s="707"/>
      <c r="Z365" s="707"/>
      <c r="AA365" s="707"/>
      <c r="AB365" s="707"/>
      <c r="AC365" s="707"/>
    </row>
    <row r="366" spans="1:29" ht="15">
      <c r="A366" s="707"/>
      <c r="B366" s="707"/>
      <c r="C366" s="707"/>
      <c r="D366" s="707"/>
      <c r="E366" s="707"/>
      <c r="F366" s="707"/>
      <c r="G366" s="707"/>
      <c r="H366" s="707"/>
      <c r="I366" s="726"/>
      <c r="J366" s="707"/>
      <c r="K366" s="707"/>
      <c r="L366" s="707"/>
      <c r="M366" s="707"/>
      <c r="N366" s="707"/>
      <c r="O366" s="707"/>
      <c r="P366" s="707"/>
      <c r="Q366" s="707"/>
      <c r="R366" s="707"/>
      <c r="S366" s="707"/>
      <c r="T366" s="707"/>
      <c r="U366" s="707"/>
      <c r="V366" s="707"/>
      <c r="W366" s="707"/>
      <c r="X366" s="707"/>
      <c r="Y366" s="707"/>
      <c r="Z366" s="707"/>
      <c r="AA366" s="707"/>
      <c r="AB366" s="707"/>
      <c r="AC366" s="707"/>
    </row>
    <row r="367" spans="1:29" ht="15">
      <c r="A367" s="707"/>
      <c r="B367" s="707"/>
      <c r="C367" s="707"/>
      <c r="D367" s="707"/>
      <c r="E367" s="707"/>
      <c r="F367" s="707"/>
      <c r="G367" s="707"/>
      <c r="H367" s="707"/>
      <c r="I367" s="726"/>
      <c r="J367" s="707"/>
      <c r="K367" s="707"/>
      <c r="L367" s="707"/>
      <c r="M367" s="707"/>
      <c r="N367" s="707"/>
      <c r="O367" s="707"/>
      <c r="P367" s="707"/>
      <c r="Q367" s="707"/>
      <c r="R367" s="707"/>
      <c r="S367" s="707"/>
      <c r="T367" s="707"/>
      <c r="U367" s="707"/>
      <c r="V367" s="707"/>
      <c r="W367" s="707"/>
      <c r="X367" s="707"/>
      <c r="Y367" s="707"/>
      <c r="Z367" s="707"/>
      <c r="AA367" s="707"/>
      <c r="AB367" s="707"/>
      <c r="AC367" s="707"/>
    </row>
    <row r="368" spans="1:29" ht="15">
      <c r="A368" s="707"/>
      <c r="B368" s="707"/>
      <c r="C368" s="707"/>
      <c r="D368" s="707"/>
      <c r="E368" s="707"/>
      <c r="F368" s="707"/>
      <c r="G368" s="707"/>
      <c r="H368" s="707"/>
      <c r="I368" s="726"/>
      <c r="J368" s="707"/>
      <c r="K368" s="707"/>
      <c r="L368" s="707"/>
      <c r="M368" s="707"/>
      <c r="N368" s="707"/>
      <c r="O368" s="707"/>
      <c r="P368" s="707"/>
      <c r="Q368" s="707"/>
      <c r="R368" s="707"/>
      <c r="S368" s="707"/>
      <c r="T368" s="707"/>
      <c r="U368" s="707"/>
      <c r="V368" s="707"/>
      <c r="W368" s="707"/>
      <c r="X368" s="707"/>
      <c r="Y368" s="707"/>
      <c r="Z368" s="707"/>
      <c r="AA368" s="707"/>
      <c r="AB368" s="707"/>
      <c r="AC368" s="707"/>
    </row>
    <row r="369" spans="1:29" ht="15">
      <c r="A369" s="707"/>
      <c r="B369" s="707"/>
      <c r="C369" s="707"/>
      <c r="D369" s="707"/>
      <c r="E369" s="707"/>
      <c r="F369" s="707"/>
      <c r="G369" s="707"/>
      <c r="H369" s="707"/>
      <c r="I369" s="726"/>
      <c r="J369" s="707"/>
      <c r="K369" s="707"/>
      <c r="L369" s="707"/>
      <c r="M369" s="707"/>
      <c r="N369" s="707"/>
      <c r="O369" s="707"/>
      <c r="P369" s="707"/>
      <c r="Q369" s="707"/>
      <c r="R369" s="707"/>
      <c r="S369" s="707"/>
      <c r="T369" s="707"/>
      <c r="U369" s="707"/>
      <c r="V369" s="707"/>
      <c r="W369" s="707"/>
      <c r="X369" s="707"/>
      <c r="Y369" s="707"/>
      <c r="Z369" s="707"/>
      <c r="AA369" s="707"/>
      <c r="AB369" s="707"/>
      <c r="AC369" s="707"/>
    </row>
    <row r="370" spans="1:29" ht="15">
      <c r="A370" s="707"/>
      <c r="B370" s="707"/>
      <c r="C370" s="707"/>
      <c r="D370" s="707"/>
      <c r="E370" s="707"/>
      <c r="F370" s="707"/>
      <c r="G370" s="707"/>
      <c r="H370" s="707"/>
      <c r="I370" s="726"/>
      <c r="J370" s="707"/>
      <c r="K370" s="707"/>
      <c r="L370" s="707"/>
      <c r="M370" s="707"/>
      <c r="N370" s="707"/>
      <c r="O370" s="707"/>
      <c r="P370" s="707"/>
      <c r="Q370" s="707"/>
      <c r="R370" s="707"/>
      <c r="S370" s="707"/>
      <c r="T370" s="707"/>
      <c r="U370" s="707"/>
      <c r="V370" s="707"/>
      <c r="W370" s="707"/>
      <c r="X370" s="707"/>
      <c r="Y370" s="707"/>
      <c r="Z370" s="707"/>
      <c r="AA370" s="707"/>
      <c r="AB370" s="707"/>
      <c r="AC370" s="707"/>
    </row>
    <row r="371" spans="1:29" ht="15">
      <c r="A371" s="707"/>
      <c r="B371" s="707"/>
      <c r="C371" s="707"/>
      <c r="D371" s="707"/>
      <c r="E371" s="707"/>
      <c r="F371" s="707"/>
      <c r="G371" s="707"/>
      <c r="H371" s="707"/>
      <c r="I371" s="726"/>
      <c r="J371" s="707"/>
      <c r="K371" s="707"/>
      <c r="L371" s="707"/>
      <c r="M371" s="707"/>
      <c r="N371" s="707"/>
      <c r="O371" s="707"/>
      <c r="P371" s="707"/>
      <c r="Q371" s="707"/>
      <c r="R371" s="707"/>
      <c r="S371" s="707"/>
      <c r="T371" s="707"/>
      <c r="U371" s="707"/>
      <c r="V371" s="707"/>
      <c r="W371" s="707"/>
      <c r="X371" s="707"/>
      <c r="Y371" s="707"/>
      <c r="Z371" s="707"/>
      <c r="AA371" s="707"/>
      <c r="AB371" s="707"/>
      <c r="AC371" s="707"/>
    </row>
    <row r="372" spans="1:29" ht="15">
      <c r="A372" s="707"/>
      <c r="B372" s="707"/>
      <c r="C372" s="707"/>
      <c r="D372" s="707"/>
      <c r="E372" s="707"/>
      <c r="F372" s="707"/>
      <c r="G372" s="707"/>
      <c r="H372" s="707"/>
      <c r="I372" s="726"/>
      <c r="J372" s="707"/>
      <c r="K372" s="707"/>
      <c r="L372" s="707"/>
      <c r="M372" s="707"/>
      <c r="N372" s="707"/>
      <c r="O372" s="707"/>
      <c r="P372" s="707"/>
      <c r="Q372" s="707"/>
      <c r="R372" s="707"/>
      <c r="S372" s="707"/>
      <c r="T372" s="707"/>
      <c r="U372" s="707"/>
      <c r="V372" s="707"/>
      <c r="W372" s="707"/>
      <c r="X372" s="707"/>
      <c r="Y372" s="707"/>
      <c r="Z372" s="707"/>
      <c r="AA372" s="707"/>
      <c r="AB372" s="707"/>
      <c r="AC372" s="707"/>
    </row>
    <row r="373" spans="1:29" ht="15">
      <c r="A373" s="707"/>
      <c r="B373" s="707"/>
      <c r="C373" s="707"/>
      <c r="D373" s="707"/>
      <c r="E373" s="707"/>
      <c r="F373" s="707"/>
      <c r="G373" s="707"/>
      <c r="H373" s="707"/>
      <c r="I373" s="726"/>
      <c r="J373" s="707"/>
      <c r="K373" s="707"/>
      <c r="L373" s="707"/>
      <c r="M373" s="707"/>
      <c r="N373" s="707"/>
      <c r="O373" s="707"/>
      <c r="P373" s="707"/>
      <c r="Q373" s="707"/>
      <c r="R373" s="707"/>
      <c r="S373" s="707"/>
      <c r="T373" s="707"/>
      <c r="U373" s="707"/>
      <c r="V373" s="707"/>
      <c r="W373" s="707"/>
      <c r="X373" s="707"/>
      <c r="Y373" s="707"/>
      <c r="Z373" s="707"/>
      <c r="AA373" s="707"/>
      <c r="AB373" s="707"/>
      <c r="AC373" s="707"/>
    </row>
    <row r="374" spans="1:29" ht="15">
      <c r="A374" s="707"/>
      <c r="B374" s="707"/>
      <c r="C374" s="707"/>
      <c r="D374" s="707"/>
      <c r="E374" s="707"/>
      <c r="F374" s="707"/>
      <c r="G374" s="707"/>
      <c r="H374" s="707"/>
      <c r="I374" s="726"/>
      <c r="J374" s="707"/>
      <c r="K374" s="707"/>
      <c r="L374" s="707"/>
      <c r="M374" s="707"/>
      <c r="N374" s="707"/>
      <c r="O374" s="707"/>
      <c r="P374" s="707"/>
      <c r="Q374" s="707"/>
      <c r="R374" s="707"/>
      <c r="S374" s="707"/>
      <c r="T374" s="707"/>
      <c r="U374" s="707"/>
      <c r="V374" s="707"/>
      <c r="W374" s="707"/>
      <c r="X374" s="707"/>
      <c r="Y374" s="707"/>
      <c r="Z374" s="707"/>
      <c r="AA374" s="707"/>
      <c r="AB374" s="707"/>
      <c r="AC374" s="707"/>
    </row>
    <row r="375" spans="1:29" ht="15">
      <c r="A375" s="707"/>
      <c r="B375" s="707"/>
      <c r="C375" s="707"/>
      <c r="D375" s="707"/>
      <c r="E375" s="707"/>
      <c r="F375" s="707"/>
      <c r="G375" s="707"/>
      <c r="H375" s="707"/>
      <c r="I375" s="726"/>
      <c r="J375" s="707"/>
      <c r="K375" s="707"/>
      <c r="L375" s="707"/>
      <c r="M375" s="707"/>
      <c r="N375" s="707"/>
      <c r="O375" s="707"/>
      <c r="P375" s="707"/>
      <c r="Q375" s="707"/>
      <c r="R375" s="707"/>
      <c r="S375" s="707"/>
      <c r="T375" s="707"/>
      <c r="U375" s="707"/>
      <c r="V375" s="707"/>
      <c r="W375" s="707"/>
      <c r="X375" s="707"/>
      <c r="Y375" s="707"/>
      <c r="Z375" s="707"/>
      <c r="AA375" s="707"/>
      <c r="AB375" s="707"/>
      <c r="AC375" s="707"/>
    </row>
    <row r="376" spans="1:29" ht="15">
      <c r="A376" s="707"/>
      <c r="B376" s="707"/>
      <c r="C376" s="707"/>
      <c r="D376" s="707"/>
      <c r="E376" s="707"/>
      <c r="F376" s="707"/>
      <c r="G376" s="707"/>
      <c r="H376" s="707"/>
      <c r="I376" s="726"/>
      <c r="J376" s="707"/>
      <c r="K376" s="707"/>
      <c r="L376" s="707"/>
      <c r="M376" s="707"/>
      <c r="N376" s="707"/>
      <c r="O376" s="707"/>
      <c r="P376" s="707"/>
      <c r="Q376" s="707"/>
      <c r="R376" s="707"/>
      <c r="S376" s="707"/>
      <c r="T376" s="707"/>
      <c r="U376" s="707"/>
      <c r="V376" s="707"/>
      <c r="W376" s="707"/>
      <c r="X376" s="707"/>
      <c r="Y376" s="707"/>
      <c r="Z376" s="707"/>
      <c r="AA376" s="707"/>
      <c r="AB376" s="707"/>
      <c r="AC376" s="707"/>
    </row>
    <row r="377" spans="1:29" ht="15">
      <c r="A377" s="707"/>
      <c r="B377" s="707"/>
      <c r="C377" s="707"/>
      <c r="D377" s="707"/>
      <c r="E377" s="707"/>
      <c r="F377" s="707"/>
      <c r="G377" s="707"/>
      <c r="H377" s="707"/>
      <c r="I377" s="726"/>
      <c r="J377" s="707"/>
      <c r="K377" s="707"/>
      <c r="L377" s="707"/>
      <c r="M377" s="707"/>
      <c r="N377" s="707"/>
      <c r="O377" s="707"/>
      <c r="P377" s="707"/>
      <c r="Q377" s="707"/>
      <c r="R377" s="707"/>
      <c r="S377" s="707"/>
      <c r="T377" s="707"/>
      <c r="U377" s="707"/>
      <c r="V377" s="707"/>
      <c r="W377" s="707"/>
      <c r="X377" s="707"/>
      <c r="Y377" s="707"/>
      <c r="Z377" s="707"/>
      <c r="AA377" s="707"/>
      <c r="AB377" s="707"/>
      <c r="AC377" s="707"/>
    </row>
    <row r="378" spans="1:29" ht="15">
      <c r="A378" s="707"/>
      <c r="B378" s="707"/>
      <c r="C378" s="707"/>
      <c r="D378" s="707"/>
      <c r="E378" s="707"/>
      <c r="F378" s="707"/>
      <c r="G378" s="707"/>
      <c r="H378" s="707"/>
      <c r="I378" s="726"/>
      <c r="J378" s="707"/>
      <c r="K378" s="707"/>
      <c r="L378" s="707"/>
      <c r="M378" s="707"/>
      <c r="N378" s="707"/>
      <c r="O378" s="707"/>
      <c r="P378" s="707"/>
      <c r="Q378" s="707"/>
      <c r="R378" s="707"/>
      <c r="S378" s="707"/>
      <c r="T378" s="707"/>
      <c r="U378" s="707"/>
      <c r="V378" s="707"/>
      <c r="W378" s="707"/>
      <c r="X378" s="707"/>
      <c r="Y378" s="707"/>
      <c r="Z378" s="707"/>
      <c r="AA378" s="707"/>
      <c r="AB378" s="707"/>
      <c r="AC378" s="707"/>
    </row>
    <row r="379" spans="1:29" ht="15">
      <c r="A379" s="707"/>
      <c r="B379" s="707"/>
      <c r="C379" s="707"/>
      <c r="D379" s="707"/>
      <c r="E379" s="707"/>
      <c r="F379" s="707"/>
      <c r="G379" s="707"/>
      <c r="H379" s="707"/>
      <c r="I379" s="726"/>
      <c r="J379" s="707"/>
      <c r="K379" s="707"/>
      <c r="L379" s="707"/>
      <c r="M379" s="707"/>
      <c r="N379" s="707"/>
      <c r="O379" s="707"/>
      <c r="P379" s="707"/>
      <c r="Q379" s="707"/>
      <c r="R379" s="707"/>
      <c r="S379" s="707"/>
      <c r="T379" s="707"/>
      <c r="U379" s="707"/>
      <c r="V379" s="707"/>
      <c r="W379" s="707"/>
      <c r="X379" s="707"/>
      <c r="Y379" s="707"/>
      <c r="Z379" s="707"/>
      <c r="AA379" s="707"/>
      <c r="AB379" s="707"/>
      <c r="AC379" s="707"/>
    </row>
    <row r="380" spans="1:29" ht="15">
      <c r="A380" s="707"/>
      <c r="B380" s="707"/>
      <c r="C380" s="707"/>
      <c r="D380" s="707"/>
      <c r="E380" s="707"/>
      <c r="F380" s="707"/>
      <c r="G380" s="707"/>
      <c r="H380" s="707"/>
      <c r="I380" s="726"/>
      <c r="J380" s="707"/>
      <c r="K380" s="707"/>
      <c r="L380" s="707"/>
      <c r="M380" s="707"/>
      <c r="N380" s="707"/>
      <c r="O380" s="707"/>
      <c r="P380" s="707"/>
      <c r="Q380" s="707"/>
      <c r="R380" s="707"/>
      <c r="S380" s="707"/>
      <c r="T380" s="707"/>
      <c r="U380" s="707"/>
      <c r="V380" s="707"/>
      <c r="W380" s="707"/>
      <c r="X380" s="707"/>
      <c r="Y380" s="707"/>
      <c r="Z380" s="707"/>
      <c r="AA380" s="707"/>
      <c r="AB380" s="707"/>
      <c r="AC380" s="707"/>
    </row>
    <row r="381" spans="1:29" ht="15">
      <c r="A381" s="707"/>
      <c r="B381" s="707"/>
      <c r="C381" s="707"/>
      <c r="D381" s="707"/>
      <c r="E381" s="707"/>
      <c r="F381" s="707"/>
      <c r="G381" s="707"/>
      <c r="H381" s="707"/>
      <c r="I381" s="726"/>
      <c r="J381" s="707"/>
      <c r="K381" s="707"/>
      <c r="L381" s="707"/>
      <c r="M381" s="707"/>
      <c r="N381" s="707"/>
      <c r="O381" s="707"/>
      <c r="P381" s="707"/>
      <c r="Q381" s="707"/>
      <c r="R381" s="707"/>
      <c r="S381" s="707"/>
      <c r="T381" s="707"/>
      <c r="U381" s="707"/>
      <c r="V381" s="707"/>
      <c r="W381" s="707"/>
      <c r="X381" s="707"/>
      <c r="Y381" s="707"/>
      <c r="Z381" s="707"/>
      <c r="AA381" s="707"/>
      <c r="AB381" s="707"/>
      <c r="AC381" s="707"/>
    </row>
    <row r="382" spans="1:29" ht="15">
      <c r="A382" s="707"/>
      <c r="B382" s="707"/>
      <c r="C382" s="707"/>
      <c r="D382" s="707"/>
      <c r="E382" s="707"/>
      <c r="F382" s="707"/>
      <c r="G382" s="707"/>
      <c r="H382" s="707"/>
      <c r="I382" s="726"/>
      <c r="J382" s="707"/>
      <c r="K382" s="707"/>
      <c r="L382" s="707"/>
      <c r="M382" s="707"/>
      <c r="N382" s="707"/>
      <c r="O382" s="707"/>
      <c r="P382" s="707"/>
      <c r="Q382" s="707"/>
      <c r="R382" s="707"/>
      <c r="S382" s="707"/>
      <c r="T382" s="707"/>
      <c r="U382" s="707"/>
      <c r="V382" s="707"/>
      <c r="W382" s="707"/>
      <c r="X382" s="707"/>
      <c r="Y382" s="707"/>
      <c r="Z382" s="707"/>
      <c r="AA382" s="707"/>
      <c r="AB382" s="707"/>
      <c r="AC382" s="707"/>
    </row>
    <row r="383" spans="1:29" ht="15">
      <c r="A383" s="707"/>
      <c r="B383" s="707"/>
      <c r="C383" s="707"/>
      <c r="D383" s="707"/>
      <c r="E383" s="707"/>
      <c r="F383" s="707"/>
      <c r="G383" s="707"/>
      <c r="H383" s="707"/>
      <c r="I383" s="726"/>
      <c r="J383" s="707"/>
      <c r="K383" s="707"/>
      <c r="L383" s="707"/>
      <c r="M383" s="707"/>
      <c r="N383" s="707"/>
      <c r="O383" s="707"/>
      <c r="P383" s="707"/>
      <c r="Q383" s="707"/>
      <c r="R383" s="707"/>
      <c r="S383" s="707"/>
      <c r="T383" s="707"/>
      <c r="U383" s="707"/>
      <c r="V383" s="707"/>
      <c r="W383" s="707"/>
      <c r="X383" s="707"/>
      <c r="Y383" s="707"/>
      <c r="Z383" s="707"/>
      <c r="AA383" s="707"/>
      <c r="AB383" s="707"/>
      <c r="AC383" s="707"/>
    </row>
    <row r="384" spans="1:29" ht="15">
      <c r="A384" s="707"/>
      <c r="B384" s="707"/>
      <c r="C384" s="707"/>
      <c r="D384" s="707"/>
      <c r="E384" s="707"/>
      <c r="F384" s="707"/>
      <c r="G384" s="707"/>
      <c r="H384" s="707"/>
      <c r="I384" s="726"/>
      <c r="J384" s="707"/>
      <c r="K384" s="707"/>
      <c r="L384" s="707"/>
      <c r="M384" s="707"/>
      <c r="N384" s="707"/>
      <c r="O384" s="707"/>
      <c r="P384" s="707"/>
      <c r="Q384" s="707"/>
      <c r="R384" s="707"/>
      <c r="S384" s="707"/>
      <c r="T384" s="707"/>
      <c r="U384" s="707"/>
      <c r="V384" s="707"/>
      <c r="W384" s="707"/>
      <c r="X384" s="707"/>
      <c r="Y384" s="707"/>
      <c r="Z384" s="707"/>
      <c r="AA384" s="707"/>
      <c r="AB384" s="707"/>
      <c r="AC384" s="707"/>
    </row>
    <row r="385" spans="1:29" ht="15">
      <c r="A385" s="707"/>
      <c r="B385" s="707"/>
      <c r="C385" s="707"/>
      <c r="D385" s="707"/>
      <c r="E385" s="707"/>
      <c r="F385" s="707"/>
      <c r="G385" s="707"/>
      <c r="H385" s="707"/>
      <c r="I385" s="726"/>
      <c r="J385" s="707"/>
      <c r="K385" s="707"/>
      <c r="L385" s="707"/>
      <c r="M385" s="707"/>
      <c r="N385" s="707"/>
      <c r="O385" s="707"/>
      <c r="P385" s="707"/>
      <c r="Q385" s="707"/>
      <c r="R385" s="707"/>
      <c r="S385" s="707"/>
      <c r="T385" s="707"/>
      <c r="U385" s="707"/>
      <c r="V385" s="707"/>
      <c r="W385" s="707"/>
      <c r="X385" s="707"/>
      <c r="Y385" s="707"/>
      <c r="Z385" s="707"/>
      <c r="AA385" s="707"/>
      <c r="AB385" s="707"/>
      <c r="AC385" s="707"/>
    </row>
    <row r="386" spans="1:29" ht="15">
      <c r="A386" s="707"/>
      <c r="B386" s="707"/>
      <c r="C386" s="707"/>
      <c r="D386" s="707"/>
      <c r="E386" s="707"/>
      <c r="F386" s="707"/>
      <c r="G386" s="707"/>
      <c r="H386" s="707"/>
      <c r="I386" s="726"/>
      <c r="J386" s="707"/>
      <c r="K386" s="707"/>
      <c r="L386" s="707"/>
      <c r="M386" s="707"/>
      <c r="N386" s="707"/>
      <c r="O386" s="707"/>
      <c r="P386" s="707"/>
      <c r="Q386" s="707"/>
      <c r="R386" s="707"/>
      <c r="S386" s="707"/>
      <c r="T386" s="707"/>
      <c r="U386" s="707"/>
      <c r="V386" s="707"/>
      <c r="W386" s="707"/>
      <c r="X386" s="707"/>
      <c r="Y386" s="707"/>
      <c r="Z386" s="707"/>
      <c r="AA386" s="707"/>
      <c r="AB386" s="707"/>
      <c r="AC386" s="707"/>
    </row>
    <row r="387" spans="1:29" ht="15">
      <c r="A387" s="707"/>
      <c r="B387" s="707"/>
      <c r="C387" s="707"/>
      <c r="D387" s="707"/>
      <c r="E387" s="707"/>
      <c r="F387" s="707"/>
      <c r="G387" s="707"/>
      <c r="H387" s="707"/>
      <c r="I387" s="726"/>
      <c r="J387" s="707"/>
      <c r="K387" s="707"/>
      <c r="L387" s="707"/>
      <c r="M387" s="707"/>
      <c r="N387" s="707"/>
      <c r="O387" s="707"/>
      <c r="P387" s="707"/>
      <c r="Q387" s="707"/>
      <c r="R387" s="707"/>
      <c r="S387" s="707"/>
      <c r="T387" s="707"/>
      <c r="U387" s="707"/>
      <c r="V387" s="707"/>
      <c r="W387" s="707"/>
      <c r="X387" s="707"/>
      <c r="Y387" s="707"/>
      <c r="Z387" s="707"/>
      <c r="AA387" s="707"/>
      <c r="AB387" s="707"/>
      <c r="AC387" s="707"/>
    </row>
    <row r="388" spans="1:29" ht="15">
      <c r="A388" s="707"/>
      <c r="B388" s="707"/>
      <c r="C388" s="707"/>
      <c r="D388" s="707"/>
      <c r="E388" s="707"/>
      <c r="F388" s="707"/>
      <c r="G388" s="707"/>
      <c r="H388" s="707"/>
      <c r="I388" s="726"/>
      <c r="J388" s="707"/>
      <c r="K388" s="707"/>
      <c r="L388" s="707"/>
      <c r="M388" s="707"/>
      <c r="N388" s="707"/>
      <c r="O388" s="707"/>
      <c r="P388" s="707"/>
      <c r="Q388" s="707"/>
      <c r="R388" s="707"/>
      <c r="S388" s="707"/>
      <c r="T388" s="707"/>
      <c r="U388" s="707"/>
      <c r="V388" s="707"/>
      <c r="W388" s="707"/>
      <c r="X388" s="707"/>
      <c r="Y388" s="707"/>
      <c r="Z388" s="707"/>
      <c r="AA388" s="707"/>
      <c r="AB388" s="707"/>
      <c r="AC388" s="707"/>
    </row>
    <row r="389" spans="1:29" ht="15">
      <c r="A389" s="707"/>
      <c r="B389" s="707"/>
      <c r="C389" s="707"/>
      <c r="D389" s="707"/>
      <c r="E389" s="707"/>
      <c r="F389" s="707"/>
      <c r="G389" s="707"/>
      <c r="H389" s="707"/>
      <c r="I389" s="726"/>
      <c r="J389" s="707"/>
      <c r="K389" s="707"/>
      <c r="L389" s="707"/>
      <c r="M389" s="707"/>
      <c r="N389" s="707"/>
      <c r="O389" s="707"/>
      <c r="P389" s="707"/>
      <c r="Q389" s="707"/>
      <c r="R389" s="707"/>
      <c r="S389" s="707"/>
      <c r="T389" s="707"/>
      <c r="U389" s="707"/>
      <c r="V389" s="707"/>
      <c r="W389" s="707"/>
      <c r="X389" s="707"/>
      <c r="Y389" s="707"/>
      <c r="Z389" s="707"/>
      <c r="AA389" s="707"/>
      <c r="AB389" s="707"/>
      <c r="AC389" s="707"/>
    </row>
    <row r="390" spans="1:29" ht="15">
      <c r="A390" s="707"/>
      <c r="B390" s="707"/>
      <c r="C390" s="707"/>
      <c r="D390" s="707"/>
      <c r="E390" s="707"/>
      <c r="F390" s="707"/>
      <c r="G390" s="707"/>
      <c r="H390" s="707"/>
      <c r="I390" s="726"/>
      <c r="J390" s="707"/>
      <c r="K390" s="707"/>
      <c r="L390" s="707"/>
      <c r="M390" s="707"/>
      <c r="N390" s="707"/>
      <c r="O390" s="707"/>
      <c r="P390" s="707"/>
      <c r="Q390" s="707"/>
      <c r="R390" s="707"/>
      <c r="S390" s="707"/>
      <c r="T390" s="707"/>
      <c r="U390" s="707"/>
      <c r="V390" s="707"/>
      <c r="W390" s="707"/>
      <c r="X390" s="707"/>
      <c r="Y390" s="707"/>
      <c r="Z390" s="707"/>
      <c r="AA390" s="707"/>
      <c r="AB390" s="707"/>
      <c r="AC390" s="707"/>
    </row>
    <row r="391" spans="1:29" ht="15">
      <c r="A391" s="707"/>
      <c r="B391" s="707"/>
      <c r="C391" s="707"/>
      <c r="D391" s="707"/>
      <c r="E391" s="707"/>
      <c r="F391" s="707"/>
      <c r="G391" s="707"/>
      <c r="H391" s="707"/>
      <c r="I391" s="726"/>
      <c r="J391" s="707"/>
      <c r="K391" s="707"/>
      <c r="L391" s="707"/>
      <c r="M391" s="707"/>
      <c r="N391" s="707"/>
      <c r="O391" s="707"/>
      <c r="P391" s="707"/>
      <c r="Q391" s="707"/>
      <c r="R391" s="707"/>
      <c r="S391" s="707"/>
      <c r="T391" s="707"/>
      <c r="U391" s="707"/>
      <c r="V391" s="707"/>
      <c r="W391" s="707"/>
      <c r="X391" s="707"/>
      <c r="Y391" s="707"/>
      <c r="Z391" s="707"/>
      <c r="AA391" s="707"/>
      <c r="AB391" s="707"/>
      <c r="AC391" s="707"/>
    </row>
    <row r="392" spans="1:29" ht="15">
      <c r="A392" s="707"/>
      <c r="B392" s="707"/>
      <c r="C392" s="707"/>
      <c r="D392" s="707"/>
      <c r="E392" s="707"/>
      <c r="F392" s="707"/>
      <c r="G392" s="707"/>
      <c r="H392" s="707"/>
      <c r="I392" s="726"/>
      <c r="J392" s="707"/>
      <c r="K392" s="707"/>
      <c r="L392" s="707"/>
      <c r="M392" s="707"/>
      <c r="N392" s="707"/>
      <c r="O392" s="707"/>
      <c r="P392" s="707"/>
      <c r="Q392" s="707"/>
      <c r="R392" s="707"/>
      <c r="S392" s="707"/>
      <c r="T392" s="707"/>
      <c r="U392" s="707"/>
      <c r="V392" s="707"/>
      <c r="W392" s="707"/>
      <c r="X392" s="707"/>
      <c r="Y392" s="707"/>
      <c r="Z392" s="707"/>
      <c r="AA392" s="707"/>
      <c r="AB392" s="707"/>
      <c r="AC392" s="707"/>
    </row>
    <row r="393" spans="1:29" ht="15">
      <c r="A393" s="707"/>
      <c r="B393" s="707"/>
      <c r="C393" s="707"/>
      <c r="D393" s="707"/>
      <c r="E393" s="707"/>
      <c r="F393" s="707"/>
      <c r="G393" s="707"/>
      <c r="H393" s="707"/>
      <c r="I393" s="726"/>
      <c r="J393" s="707"/>
      <c r="K393" s="707"/>
      <c r="L393" s="707"/>
      <c r="M393" s="707"/>
      <c r="N393" s="707"/>
      <c r="O393" s="707"/>
      <c r="P393" s="707"/>
      <c r="Q393" s="707"/>
      <c r="R393" s="707"/>
      <c r="S393" s="707"/>
      <c r="T393" s="707"/>
      <c r="U393" s="707"/>
      <c r="V393" s="707"/>
      <c r="W393" s="707"/>
      <c r="X393" s="707"/>
      <c r="Y393" s="707"/>
      <c r="Z393" s="707"/>
      <c r="AA393" s="707"/>
      <c r="AB393" s="707"/>
      <c r="AC393" s="707"/>
    </row>
    <row r="394" spans="1:29" ht="15">
      <c r="A394" s="707"/>
      <c r="B394" s="707"/>
      <c r="C394" s="707"/>
      <c r="D394" s="707"/>
      <c r="E394" s="707"/>
      <c r="F394" s="707"/>
      <c r="G394" s="707"/>
      <c r="H394" s="707"/>
      <c r="I394" s="726"/>
      <c r="J394" s="707"/>
      <c r="K394" s="707"/>
      <c r="L394" s="707"/>
      <c r="M394" s="707"/>
      <c r="N394" s="707"/>
      <c r="O394" s="707"/>
      <c r="P394" s="707"/>
      <c r="Q394" s="707"/>
      <c r="R394" s="707"/>
      <c r="S394" s="707"/>
      <c r="T394" s="707"/>
      <c r="U394" s="707"/>
      <c r="V394" s="707"/>
      <c r="W394" s="707"/>
      <c r="X394" s="707"/>
      <c r="Y394" s="707"/>
      <c r="Z394" s="707"/>
      <c r="AA394" s="707"/>
      <c r="AB394" s="707"/>
      <c r="AC394" s="707"/>
    </row>
    <row r="395" spans="1:29" ht="15">
      <c r="A395" s="707"/>
      <c r="B395" s="707"/>
      <c r="C395" s="707"/>
      <c r="D395" s="707"/>
      <c r="E395" s="707"/>
      <c r="F395" s="707"/>
      <c r="G395" s="707"/>
      <c r="H395" s="707"/>
      <c r="I395" s="726"/>
      <c r="J395" s="707"/>
      <c r="K395" s="707"/>
      <c r="L395" s="707"/>
      <c r="M395" s="707"/>
      <c r="N395" s="707"/>
      <c r="O395" s="707"/>
      <c r="P395" s="707"/>
      <c r="Q395" s="707"/>
      <c r="R395" s="707"/>
      <c r="S395" s="707"/>
      <c r="T395" s="707"/>
      <c r="U395" s="707"/>
      <c r="V395" s="707"/>
      <c r="W395" s="707"/>
      <c r="X395" s="707"/>
      <c r="Y395" s="707"/>
      <c r="Z395" s="707"/>
      <c r="AA395" s="707"/>
      <c r="AB395" s="707"/>
      <c r="AC395" s="707"/>
    </row>
    <row r="396" spans="1:29" ht="15">
      <c r="A396" s="707"/>
      <c r="B396" s="707"/>
      <c r="C396" s="707"/>
      <c r="D396" s="707"/>
      <c r="E396" s="707"/>
      <c r="F396" s="707"/>
      <c r="G396" s="707"/>
      <c r="H396" s="707"/>
      <c r="I396" s="726"/>
      <c r="J396" s="707"/>
      <c r="K396" s="707"/>
      <c r="L396" s="707"/>
      <c r="M396" s="707"/>
      <c r="N396" s="707"/>
      <c r="O396" s="707"/>
      <c r="P396" s="707"/>
      <c r="Q396" s="707"/>
      <c r="R396" s="707"/>
      <c r="S396" s="707"/>
      <c r="T396" s="707"/>
      <c r="U396" s="707"/>
      <c r="V396" s="707"/>
      <c r="W396" s="707"/>
      <c r="X396" s="707"/>
      <c r="Y396" s="707"/>
      <c r="Z396" s="707"/>
      <c r="AA396" s="707"/>
      <c r="AB396" s="707"/>
      <c r="AC396" s="707"/>
    </row>
    <row r="397" spans="1:29" ht="15">
      <c r="A397" s="707"/>
      <c r="B397" s="707"/>
      <c r="C397" s="707"/>
      <c r="D397" s="707"/>
      <c r="E397" s="707"/>
      <c r="F397" s="707"/>
      <c r="G397" s="707"/>
      <c r="H397" s="707"/>
      <c r="I397" s="726"/>
      <c r="J397" s="707"/>
      <c r="K397" s="707"/>
      <c r="L397" s="707"/>
      <c r="M397" s="707"/>
      <c r="N397" s="707"/>
      <c r="O397" s="707"/>
      <c r="P397" s="707"/>
      <c r="Q397" s="707"/>
      <c r="R397" s="707"/>
      <c r="S397" s="707"/>
      <c r="T397" s="707"/>
      <c r="U397" s="707"/>
      <c r="V397" s="707"/>
      <c r="W397" s="707"/>
      <c r="X397" s="707"/>
      <c r="Y397" s="707"/>
      <c r="Z397" s="707"/>
      <c r="AA397" s="707"/>
      <c r="AB397" s="707"/>
      <c r="AC397" s="707"/>
    </row>
    <row r="398" spans="1:29" ht="15">
      <c r="A398" s="707"/>
      <c r="B398" s="707"/>
      <c r="C398" s="707"/>
      <c r="D398" s="707"/>
      <c r="E398" s="707"/>
      <c r="F398" s="707"/>
      <c r="G398" s="707"/>
      <c r="H398" s="707"/>
      <c r="I398" s="726"/>
      <c r="J398" s="707"/>
      <c r="K398" s="707"/>
      <c r="L398" s="707"/>
      <c r="M398" s="707"/>
      <c r="N398" s="707"/>
      <c r="O398" s="707"/>
      <c r="P398" s="707"/>
      <c r="Q398" s="707"/>
      <c r="R398" s="707"/>
      <c r="S398" s="707"/>
      <c r="T398" s="707"/>
      <c r="U398" s="707"/>
      <c r="V398" s="707"/>
      <c r="W398" s="707"/>
      <c r="X398" s="707"/>
      <c r="Y398" s="707"/>
      <c r="Z398" s="707"/>
      <c r="AA398" s="707"/>
      <c r="AB398" s="707"/>
      <c r="AC398" s="707"/>
    </row>
    <row r="399" spans="1:29" ht="15">
      <c r="A399" s="707"/>
      <c r="B399" s="707"/>
      <c r="C399" s="707"/>
      <c r="D399" s="707"/>
      <c r="E399" s="707"/>
      <c r="F399" s="707"/>
      <c r="G399" s="707"/>
      <c r="H399" s="707"/>
      <c r="I399" s="726"/>
      <c r="J399" s="707"/>
      <c r="K399" s="707"/>
      <c r="L399" s="707"/>
      <c r="M399" s="707"/>
      <c r="N399" s="707"/>
      <c r="O399" s="707"/>
      <c r="P399" s="707"/>
      <c r="Q399" s="707"/>
      <c r="R399" s="707"/>
      <c r="S399" s="707"/>
      <c r="T399" s="707"/>
      <c r="U399" s="707"/>
      <c r="V399" s="707"/>
      <c r="W399" s="707"/>
      <c r="X399" s="707"/>
      <c r="Y399" s="707"/>
      <c r="Z399" s="707"/>
      <c r="AA399" s="707"/>
      <c r="AB399" s="707"/>
      <c r="AC399" s="707"/>
    </row>
    <row r="400" spans="1:29" ht="15">
      <c r="A400" s="707"/>
      <c r="B400" s="707"/>
      <c r="C400" s="707"/>
      <c r="D400" s="707"/>
      <c r="E400" s="707"/>
      <c r="F400" s="707"/>
      <c r="G400" s="707"/>
      <c r="H400" s="707"/>
      <c r="I400" s="726"/>
      <c r="J400" s="707"/>
      <c r="K400" s="707"/>
      <c r="L400" s="707"/>
      <c r="M400" s="707"/>
      <c r="N400" s="707"/>
      <c r="O400" s="707"/>
      <c r="P400" s="707"/>
      <c r="Q400" s="707"/>
      <c r="R400" s="707"/>
      <c r="S400" s="707"/>
      <c r="T400" s="707"/>
      <c r="U400" s="707"/>
      <c r="V400" s="707"/>
      <c r="W400" s="707"/>
      <c r="X400" s="707"/>
      <c r="Y400" s="707"/>
      <c r="Z400" s="707"/>
      <c r="AA400" s="707"/>
      <c r="AB400" s="707"/>
      <c r="AC400" s="707"/>
    </row>
    <row r="401" spans="1:29" ht="15">
      <c r="A401" s="707"/>
      <c r="B401" s="707"/>
      <c r="C401" s="707"/>
      <c r="D401" s="707"/>
      <c r="E401" s="707"/>
      <c r="F401" s="707"/>
      <c r="G401" s="707"/>
      <c r="H401" s="707"/>
      <c r="I401" s="726"/>
      <c r="J401" s="707"/>
      <c r="K401" s="707"/>
      <c r="L401" s="707"/>
      <c r="M401" s="707"/>
      <c r="N401" s="707"/>
      <c r="O401" s="707"/>
      <c r="P401" s="707"/>
      <c r="Q401" s="707"/>
      <c r="R401" s="707"/>
      <c r="S401" s="707"/>
      <c r="T401" s="707"/>
      <c r="U401" s="707"/>
      <c r="V401" s="707"/>
      <c r="W401" s="707"/>
      <c r="X401" s="707"/>
      <c r="Y401" s="707"/>
      <c r="Z401" s="707"/>
      <c r="AA401" s="707"/>
      <c r="AB401" s="707"/>
      <c r="AC401" s="707"/>
    </row>
    <row r="402" spans="1:29" ht="15">
      <c r="A402" s="707"/>
      <c r="B402" s="707"/>
      <c r="C402" s="707"/>
      <c r="D402" s="707"/>
      <c r="E402" s="707"/>
      <c r="F402" s="707"/>
      <c r="G402" s="707"/>
      <c r="H402" s="707"/>
      <c r="I402" s="726"/>
      <c r="J402" s="707"/>
      <c r="K402" s="707"/>
      <c r="L402" s="707"/>
      <c r="M402" s="707"/>
      <c r="N402" s="707"/>
      <c r="O402" s="707"/>
      <c r="P402" s="707"/>
      <c r="Q402" s="707"/>
      <c r="R402" s="707"/>
      <c r="S402" s="707"/>
      <c r="T402" s="707"/>
      <c r="U402" s="707"/>
      <c r="V402" s="707"/>
      <c r="W402" s="707"/>
      <c r="X402" s="707"/>
      <c r="Y402" s="707"/>
      <c r="Z402" s="707"/>
      <c r="AA402" s="707"/>
      <c r="AB402" s="707"/>
      <c r="AC402" s="707"/>
    </row>
    <row r="403" spans="1:29" ht="15">
      <c r="A403" s="707"/>
      <c r="B403" s="707"/>
      <c r="C403" s="707"/>
      <c r="D403" s="707"/>
      <c r="E403" s="707"/>
      <c r="F403" s="707"/>
      <c r="G403" s="707"/>
      <c r="H403" s="707"/>
      <c r="I403" s="726"/>
      <c r="J403" s="707"/>
      <c r="K403" s="707"/>
      <c r="L403" s="707"/>
      <c r="M403" s="707"/>
      <c r="N403" s="707"/>
      <c r="O403" s="707"/>
      <c r="P403" s="707"/>
      <c r="Q403" s="707"/>
      <c r="R403" s="707"/>
      <c r="S403" s="707"/>
      <c r="T403" s="707"/>
      <c r="U403" s="707"/>
      <c r="V403" s="707"/>
      <c r="W403" s="707"/>
      <c r="X403" s="707"/>
      <c r="Y403" s="707"/>
      <c r="Z403" s="707"/>
      <c r="AA403" s="707"/>
      <c r="AB403" s="707"/>
      <c r="AC403" s="707"/>
    </row>
    <row r="404" spans="1:29" ht="15">
      <c r="A404" s="707"/>
      <c r="B404" s="707"/>
      <c r="C404" s="707"/>
      <c r="D404" s="707"/>
      <c r="E404" s="707"/>
      <c r="F404" s="707"/>
      <c r="G404" s="707"/>
      <c r="H404" s="707"/>
      <c r="I404" s="726"/>
      <c r="J404" s="707"/>
      <c r="K404" s="707"/>
      <c r="L404" s="707"/>
      <c r="M404" s="707"/>
      <c r="N404" s="707"/>
      <c r="O404" s="707"/>
      <c r="P404" s="707"/>
      <c r="Q404" s="707"/>
      <c r="R404" s="707"/>
      <c r="S404" s="707"/>
      <c r="T404" s="707"/>
      <c r="U404" s="707"/>
      <c r="V404" s="707"/>
      <c r="W404" s="707"/>
      <c r="X404" s="707"/>
      <c r="Y404" s="707"/>
      <c r="Z404" s="707"/>
      <c r="AA404" s="707"/>
      <c r="AB404" s="707"/>
      <c r="AC404" s="707"/>
    </row>
    <row r="405" spans="1:29" ht="15">
      <c r="A405" s="707"/>
      <c r="B405" s="707"/>
      <c r="C405" s="707"/>
      <c r="D405" s="707"/>
      <c r="E405" s="707"/>
      <c r="F405" s="707"/>
      <c r="G405" s="707"/>
      <c r="H405" s="707"/>
      <c r="I405" s="726"/>
      <c r="J405" s="707"/>
      <c r="K405" s="707"/>
      <c r="L405" s="707"/>
      <c r="M405" s="707"/>
      <c r="N405" s="707"/>
      <c r="O405" s="707"/>
      <c r="P405" s="707"/>
      <c r="Q405" s="707"/>
      <c r="R405" s="707"/>
      <c r="S405" s="707"/>
      <c r="T405" s="707"/>
      <c r="U405" s="707"/>
      <c r="V405" s="707"/>
      <c r="W405" s="707"/>
      <c r="X405" s="707"/>
      <c r="Y405" s="707"/>
      <c r="Z405" s="707"/>
      <c r="AA405" s="707"/>
      <c r="AB405" s="707"/>
      <c r="AC405" s="707"/>
    </row>
    <row r="406" spans="1:29" ht="15">
      <c r="A406" s="707"/>
      <c r="B406" s="707"/>
      <c r="C406" s="707"/>
      <c r="D406" s="707"/>
      <c r="E406" s="707"/>
      <c r="F406" s="707"/>
      <c r="G406" s="707"/>
      <c r="H406" s="707"/>
      <c r="I406" s="726"/>
      <c r="J406" s="707"/>
      <c r="K406" s="707"/>
      <c r="L406" s="707"/>
      <c r="M406" s="707"/>
      <c r="N406" s="707"/>
      <c r="O406" s="707"/>
      <c r="P406" s="707"/>
      <c r="Q406" s="707"/>
      <c r="R406" s="707"/>
      <c r="S406" s="707"/>
      <c r="T406" s="707"/>
      <c r="U406" s="707"/>
      <c r="V406" s="707"/>
      <c r="W406" s="707"/>
      <c r="X406" s="707"/>
      <c r="Y406" s="707"/>
      <c r="Z406" s="707"/>
      <c r="AA406" s="707"/>
      <c r="AB406" s="707"/>
      <c r="AC406" s="707"/>
    </row>
    <row r="407" spans="1:29" ht="15">
      <c r="A407" s="707"/>
      <c r="B407" s="707"/>
      <c r="C407" s="707"/>
      <c r="D407" s="707"/>
      <c r="E407" s="707"/>
      <c r="F407" s="707"/>
      <c r="G407" s="707"/>
      <c r="H407" s="707"/>
      <c r="I407" s="726"/>
      <c r="J407" s="707"/>
      <c r="K407" s="707"/>
      <c r="L407" s="707"/>
      <c r="M407" s="707"/>
      <c r="N407" s="707"/>
      <c r="O407" s="707"/>
      <c r="P407" s="707"/>
      <c r="Q407" s="707"/>
      <c r="R407" s="707"/>
      <c r="S407" s="707"/>
      <c r="T407" s="707"/>
      <c r="U407" s="707"/>
      <c r="V407" s="707"/>
      <c r="W407" s="707"/>
      <c r="X407" s="707"/>
      <c r="Y407" s="707"/>
      <c r="Z407" s="707"/>
      <c r="AA407" s="707"/>
      <c r="AB407" s="707"/>
      <c r="AC407" s="707"/>
    </row>
    <row r="408" spans="1:29" ht="15">
      <c r="A408" s="707"/>
      <c r="B408" s="707"/>
      <c r="C408" s="707"/>
      <c r="D408" s="707"/>
      <c r="E408" s="707"/>
      <c r="F408" s="707"/>
      <c r="G408" s="707"/>
      <c r="H408" s="707"/>
      <c r="I408" s="726"/>
      <c r="J408" s="707"/>
      <c r="K408" s="707"/>
      <c r="L408" s="707"/>
      <c r="M408" s="707"/>
      <c r="N408" s="707"/>
      <c r="O408" s="707"/>
      <c r="P408" s="707"/>
      <c r="Q408" s="707"/>
      <c r="R408" s="707"/>
      <c r="S408" s="707"/>
      <c r="T408" s="707"/>
      <c r="U408" s="707"/>
      <c r="V408" s="707"/>
      <c r="W408" s="707"/>
      <c r="X408" s="707"/>
      <c r="Y408" s="707"/>
      <c r="Z408" s="707"/>
      <c r="AA408" s="707"/>
      <c r="AB408" s="707"/>
      <c r="AC408" s="707"/>
    </row>
    <row r="409" spans="1:29" ht="15">
      <c r="A409" s="707"/>
      <c r="B409" s="707"/>
      <c r="C409" s="707"/>
      <c r="D409" s="707"/>
      <c r="E409" s="707"/>
      <c r="F409" s="707"/>
      <c r="G409" s="707"/>
      <c r="H409" s="707"/>
      <c r="I409" s="726"/>
      <c r="J409" s="707"/>
      <c r="K409" s="707"/>
      <c r="L409" s="707"/>
      <c r="M409" s="707"/>
      <c r="N409" s="707"/>
      <c r="O409" s="707"/>
      <c r="P409" s="707"/>
      <c r="Q409" s="707"/>
      <c r="R409" s="707"/>
      <c r="S409" s="707"/>
      <c r="T409" s="707"/>
      <c r="U409" s="707"/>
      <c r="V409" s="707"/>
      <c r="W409" s="707"/>
      <c r="X409" s="707"/>
      <c r="Y409" s="707"/>
      <c r="Z409" s="707"/>
      <c r="AA409" s="707"/>
      <c r="AB409" s="707"/>
      <c r="AC409" s="707"/>
    </row>
    <row r="410" spans="1:29" ht="15">
      <c r="A410" s="707"/>
      <c r="B410" s="707"/>
      <c r="C410" s="707"/>
      <c r="D410" s="707"/>
      <c r="E410" s="707"/>
      <c r="F410" s="707"/>
      <c r="G410" s="707"/>
      <c r="H410" s="707"/>
      <c r="I410" s="726"/>
      <c r="J410" s="707"/>
      <c r="K410" s="707"/>
      <c r="L410" s="707"/>
      <c r="M410" s="707"/>
      <c r="N410" s="707"/>
      <c r="O410" s="707"/>
      <c r="P410" s="707"/>
      <c r="Q410" s="707"/>
      <c r="R410" s="707"/>
      <c r="S410" s="707"/>
      <c r="T410" s="707"/>
      <c r="U410" s="707"/>
      <c r="V410" s="707"/>
      <c r="W410" s="707"/>
      <c r="X410" s="707"/>
      <c r="Y410" s="707"/>
      <c r="Z410" s="707"/>
      <c r="AA410" s="707"/>
      <c r="AB410" s="707"/>
      <c r="AC410" s="707"/>
    </row>
    <row r="411" spans="1:29" ht="15">
      <c r="A411" s="707"/>
      <c r="B411" s="707"/>
      <c r="C411" s="707"/>
      <c r="D411" s="707"/>
      <c r="E411" s="707"/>
      <c r="F411" s="707"/>
      <c r="G411" s="707"/>
      <c r="H411" s="707"/>
      <c r="I411" s="726"/>
      <c r="J411" s="707"/>
      <c r="K411" s="707"/>
      <c r="L411" s="707"/>
      <c r="M411" s="707"/>
      <c r="N411" s="707"/>
      <c r="O411" s="707"/>
      <c r="P411" s="707"/>
      <c r="Q411" s="707"/>
      <c r="R411" s="707"/>
      <c r="S411" s="707"/>
      <c r="T411" s="707"/>
      <c r="U411" s="707"/>
      <c r="V411" s="707"/>
      <c r="W411" s="707"/>
      <c r="X411" s="707"/>
      <c r="Y411" s="707"/>
      <c r="Z411" s="707"/>
      <c r="AA411" s="707"/>
      <c r="AB411" s="707"/>
      <c r="AC411" s="707"/>
    </row>
    <row r="412" spans="1:29" ht="15">
      <c r="A412" s="707"/>
      <c r="B412" s="707"/>
      <c r="C412" s="707"/>
      <c r="D412" s="707"/>
      <c r="E412" s="707"/>
      <c r="F412" s="707"/>
      <c r="G412" s="707"/>
      <c r="H412" s="707"/>
      <c r="I412" s="726"/>
      <c r="J412" s="707"/>
      <c r="K412" s="707"/>
      <c r="L412" s="707"/>
      <c r="M412" s="707"/>
      <c r="N412" s="707"/>
      <c r="O412" s="707"/>
      <c r="P412" s="707"/>
      <c r="Q412" s="707"/>
      <c r="R412" s="707"/>
      <c r="S412" s="707"/>
      <c r="T412" s="707"/>
      <c r="U412" s="707"/>
      <c r="V412" s="707"/>
      <c r="W412" s="707"/>
      <c r="X412" s="707"/>
      <c r="Y412" s="707"/>
      <c r="Z412" s="707"/>
      <c r="AA412" s="707"/>
      <c r="AB412" s="707"/>
      <c r="AC412" s="707"/>
    </row>
    <row r="413" spans="1:29" ht="15">
      <c r="A413" s="707"/>
      <c r="B413" s="707"/>
      <c r="C413" s="707"/>
      <c r="D413" s="707"/>
      <c r="E413" s="707"/>
      <c r="F413" s="707"/>
      <c r="G413" s="707"/>
      <c r="H413" s="707"/>
      <c r="I413" s="726"/>
      <c r="J413" s="707"/>
      <c r="K413" s="707"/>
      <c r="L413" s="707"/>
      <c r="M413" s="707"/>
      <c r="N413" s="707"/>
      <c r="O413" s="707"/>
      <c r="P413" s="707"/>
      <c r="Q413" s="707"/>
      <c r="R413" s="707"/>
      <c r="S413" s="707"/>
      <c r="T413" s="707"/>
      <c r="U413" s="707"/>
      <c r="V413" s="707"/>
      <c r="W413" s="707"/>
      <c r="X413" s="707"/>
      <c r="Y413" s="707"/>
      <c r="Z413" s="707"/>
      <c r="AA413" s="707"/>
      <c r="AB413" s="707"/>
      <c r="AC413" s="707"/>
    </row>
    <row r="414" spans="1:29" ht="15">
      <c r="A414" s="707"/>
      <c r="B414" s="707"/>
      <c r="C414" s="707"/>
      <c r="D414" s="707"/>
      <c r="E414" s="707"/>
      <c r="F414" s="707"/>
      <c r="G414" s="707"/>
      <c r="H414" s="707"/>
      <c r="I414" s="726"/>
      <c r="J414" s="707"/>
      <c r="K414" s="707"/>
      <c r="L414" s="707"/>
      <c r="M414" s="707"/>
      <c r="N414" s="707"/>
      <c r="O414" s="707"/>
      <c r="P414" s="707"/>
      <c r="Q414" s="707"/>
      <c r="R414" s="707"/>
      <c r="S414" s="707"/>
      <c r="T414" s="707"/>
      <c r="U414" s="707"/>
      <c r="V414" s="707"/>
      <c r="W414" s="707"/>
      <c r="X414" s="707"/>
      <c r="Y414" s="707"/>
      <c r="Z414" s="707"/>
      <c r="AA414" s="707"/>
      <c r="AB414" s="707"/>
      <c r="AC414" s="707"/>
    </row>
    <row r="415" spans="1:29" ht="15">
      <c r="A415" s="707"/>
      <c r="B415" s="707"/>
      <c r="C415" s="707"/>
      <c r="D415" s="707"/>
      <c r="E415" s="707"/>
      <c r="F415" s="707"/>
      <c r="G415" s="707"/>
      <c r="H415" s="707"/>
      <c r="I415" s="726"/>
      <c r="J415" s="707"/>
      <c r="K415" s="707"/>
      <c r="L415" s="707"/>
      <c r="M415" s="707"/>
      <c r="N415" s="707"/>
      <c r="O415" s="707"/>
      <c r="P415" s="707"/>
      <c r="Q415" s="707"/>
      <c r="R415" s="707"/>
      <c r="S415" s="707"/>
      <c r="T415" s="707"/>
      <c r="U415" s="707"/>
      <c r="V415" s="707"/>
      <c r="W415" s="707"/>
      <c r="X415" s="707"/>
      <c r="Y415" s="707"/>
      <c r="Z415" s="707"/>
      <c r="AA415" s="707"/>
      <c r="AB415" s="707"/>
      <c r="AC415" s="707"/>
    </row>
    <row r="416" spans="1:29" ht="15">
      <c r="A416" s="707"/>
      <c r="B416" s="707"/>
      <c r="C416" s="707"/>
      <c r="D416" s="707"/>
      <c r="E416" s="707"/>
      <c r="F416" s="707"/>
      <c r="G416" s="707"/>
      <c r="H416" s="707"/>
      <c r="I416" s="726"/>
      <c r="J416" s="707"/>
      <c r="K416" s="707"/>
      <c r="L416" s="707"/>
      <c r="M416" s="707"/>
      <c r="N416" s="707"/>
      <c r="O416" s="707"/>
      <c r="P416" s="707"/>
      <c r="Q416" s="707"/>
      <c r="R416" s="707"/>
      <c r="S416" s="707"/>
      <c r="T416" s="707"/>
      <c r="U416" s="707"/>
      <c r="V416" s="707"/>
      <c r="W416" s="707"/>
      <c r="X416" s="707"/>
      <c r="Y416" s="707"/>
      <c r="Z416" s="707"/>
      <c r="AA416" s="707"/>
      <c r="AB416" s="707"/>
      <c r="AC416" s="707"/>
    </row>
    <row r="417" spans="1:29" ht="15">
      <c r="A417" s="707"/>
      <c r="B417" s="707"/>
      <c r="C417" s="707"/>
      <c r="D417" s="707"/>
      <c r="E417" s="707"/>
      <c r="F417" s="707"/>
      <c r="G417" s="707"/>
      <c r="H417" s="707"/>
      <c r="I417" s="726"/>
      <c r="J417" s="707"/>
      <c r="K417" s="707"/>
      <c r="L417" s="707"/>
      <c r="M417" s="707"/>
      <c r="N417" s="707"/>
      <c r="O417" s="707"/>
      <c r="P417" s="707"/>
      <c r="Q417" s="707"/>
      <c r="R417" s="707"/>
      <c r="S417" s="707"/>
      <c r="T417" s="707"/>
      <c r="U417" s="707"/>
      <c r="V417" s="707"/>
      <c r="W417" s="707"/>
      <c r="X417" s="707"/>
      <c r="Y417" s="707"/>
      <c r="Z417" s="707"/>
      <c r="AA417" s="707"/>
      <c r="AB417" s="707"/>
      <c r="AC417" s="707"/>
    </row>
    <row r="418" spans="1:29" ht="15">
      <c r="A418" s="707"/>
      <c r="B418" s="707"/>
      <c r="C418" s="707"/>
      <c r="D418" s="707"/>
      <c r="E418" s="707"/>
      <c r="F418" s="707"/>
      <c r="G418" s="707"/>
      <c r="H418" s="707"/>
      <c r="I418" s="726"/>
      <c r="J418" s="707"/>
      <c r="K418" s="707"/>
      <c r="L418" s="707"/>
      <c r="M418" s="707"/>
      <c r="N418" s="707"/>
      <c r="O418" s="707"/>
      <c r="P418" s="707"/>
      <c r="Q418" s="707"/>
      <c r="R418" s="707"/>
      <c r="S418" s="707"/>
      <c r="T418" s="707"/>
      <c r="U418" s="707"/>
      <c r="V418" s="707"/>
      <c r="W418" s="707"/>
      <c r="X418" s="707"/>
      <c r="Y418" s="707"/>
      <c r="Z418" s="707"/>
      <c r="AA418" s="707"/>
      <c r="AB418" s="707"/>
      <c r="AC418" s="707"/>
    </row>
    <row r="419" spans="1:29" ht="15">
      <c r="A419" s="707"/>
      <c r="B419" s="707"/>
      <c r="C419" s="707"/>
      <c r="D419" s="707"/>
      <c r="E419" s="707"/>
      <c r="F419" s="707"/>
      <c r="G419" s="707"/>
      <c r="H419" s="707"/>
      <c r="I419" s="726"/>
      <c r="J419" s="707"/>
      <c r="K419" s="707"/>
      <c r="L419" s="707"/>
      <c r="M419" s="707"/>
      <c r="N419" s="707"/>
      <c r="O419" s="707"/>
      <c r="P419" s="707"/>
      <c r="Q419" s="707"/>
      <c r="R419" s="707"/>
      <c r="S419" s="707"/>
      <c r="T419" s="707"/>
      <c r="U419" s="707"/>
      <c r="V419" s="707"/>
      <c r="W419" s="707"/>
      <c r="X419" s="707"/>
      <c r="Y419" s="707"/>
      <c r="Z419" s="707"/>
      <c r="AA419" s="707"/>
      <c r="AB419" s="707"/>
      <c r="AC419" s="707"/>
    </row>
    <row r="420" spans="1:29" ht="15">
      <c r="A420" s="707"/>
      <c r="B420" s="707"/>
      <c r="C420" s="707"/>
      <c r="D420" s="707"/>
      <c r="E420" s="707"/>
      <c r="F420" s="707"/>
      <c r="G420" s="707"/>
      <c r="H420" s="707"/>
      <c r="I420" s="726"/>
      <c r="J420" s="707"/>
      <c r="K420" s="707"/>
      <c r="L420" s="707"/>
      <c r="M420" s="707"/>
      <c r="N420" s="707"/>
      <c r="O420" s="707"/>
      <c r="P420" s="707"/>
      <c r="Q420" s="707"/>
      <c r="R420" s="707"/>
      <c r="S420" s="707"/>
      <c r="T420" s="707"/>
      <c r="U420" s="707"/>
      <c r="V420" s="707"/>
      <c r="W420" s="707"/>
      <c r="X420" s="707"/>
      <c r="Y420" s="707"/>
      <c r="Z420" s="707"/>
      <c r="AA420" s="707"/>
      <c r="AB420" s="707"/>
      <c r="AC420" s="707"/>
    </row>
    <row r="421" spans="1:29" ht="15">
      <c r="A421" s="707"/>
      <c r="B421" s="707"/>
      <c r="C421" s="707"/>
      <c r="D421" s="707"/>
      <c r="E421" s="707"/>
      <c r="F421" s="707"/>
      <c r="G421" s="707"/>
      <c r="H421" s="707"/>
      <c r="I421" s="726"/>
      <c r="J421" s="707"/>
      <c r="K421" s="707"/>
      <c r="L421" s="707"/>
      <c r="M421" s="707"/>
      <c r="N421" s="707"/>
      <c r="O421" s="707"/>
      <c r="P421" s="707"/>
      <c r="Q421" s="707"/>
      <c r="R421" s="707"/>
      <c r="S421" s="707"/>
      <c r="T421" s="707"/>
      <c r="U421" s="707"/>
      <c r="V421" s="707"/>
      <c r="W421" s="707"/>
      <c r="X421" s="707"/>
      <c r="Y421" s="707"/>
      <c r="Z421" s="707"/>
      <c r="AA421" s="707"/>
      <c r="AB421" s="707"/>
      <c r="AC421" s="707"/>
    </row>
    <row r="422" spans="1:29" ht="15">
      <c r="A422" s="707"/>
      <c r="B422" s="707"/>
      <c r="C422" s="707"/>
      <c r="D422" s="707"/>
      <c r="E422" s="707"/>
      <c r="F422" s="707"/>
      <c r="G422" s="707"/>
      <c r="H422" s="707"/>
      <c r="I422" s="726"/>
      <c r="J422" s="707"/>
      <c r="K422" s="707"/>
      <c r="L422" s="707"/>
      <c r="M422" s="707"/>
      <c r="N422" s="707"/>
      <c r="O422" s="707"/>
      <c r="P422" s="707"/>
      <c r="Q422" s="707"/>
      <c r="R422" s="707"/>
      <c r="S422" s="707"/>
      <c r="T422" s="707"/>
      <c r="U422" s="707"/>
      <c r="V422" s="707"/>
      <c r="W422" s="707"/>
      <c r="X422" s="707"/>
      <c r="Y422" s="707"/>
      <c r="Z422" s="707"/>
      <c r="AA422" s="707"/>
      <c r="AB422" s="707"/>
      <c r="AC422" s="707"/>
    </row>
    <row r="423" spans="1:29" ht="15">
      <c r="A423" s="707"/>
      <c r="B423" s="707"/>
      <c r="C423" s="707"/>
      <c r="D423" s="707"/>
      <c r="E423" s="707"/>
      <c r="F423" s="707"/>
      <c r="G423" s="707"/>
      <c r="H423" s="707"/>
      <c r="I423" s="726"/>
      <c r="J423" s="707"/>
      <c r="K423" s="707"/>
      <c r="L423" s="707"/>
      <c r="M423" s="707"/>
      <c r="N423" s="707"/>
      <c r="O423" s="707"/>
      <c r="P423" s="707"/>
      <c r="Q423" s="707"/>
      <c r="R423" s="707"/>
      <c r="S423" s="707"/>
      <c r="T423" s="707"/>
      <c r="U423" s="707"/>
      <c r="V423" s="707"/>
      <c r="W423" s="707"/>
      <c r="X423" s="707"/>
      <c r="Y423" s="707"/>
      <c r="Z423" s="707"/>
      <c r="AA423" s="707"/>
      <c r="AB423" s="707"/>
      <c r="AC423" s="707"/>
    </row>
    <row r="424" spans="1:29" ht="15">
      <c r="A424" s="707"/>
      <c r="B424" s="707"/>
      <c r="C424" s="707"/>
      <c r="D424" s="707"/>
      <c r="E424" s="707"/>
      <c r="F424" s="707"/>
      <c r="G424" s="707"/>
      <c r="H424" s="707"/>
      <c r="I424" s="726"/>
      <c r="J424" s="707"/>
      <c r="K424" s="707"/>
      <c r="L424" s="707"/>
      <c r="M424" s="707"/>
      <c r="N424" s="707"/>
      <c r="O424" s="707"/>
      <c r="P424" s="707"/>
      <c r="Q424" s="707"/>
      <c r="R424" s="707"/>
      <c r="S424" s="707"/>
      <c r="T424" s="707"/>
      <c r="U424" s="707"/>
      <c r="V424" s="707"/>
      <c r="W424" s="707"/>
      <c r="X424" s="707"/>
      <c r="Y424" s="707"/>
      <c r="Z424" s="707"/>
      <c r="AA424" s="707"/>
      <c r="AB424" s="707"/>
      <c r="AC424" s="707"/>
    </row>
    <row r="425" spans="1:29" ht="15">
      <c r="A425" s="707"/>
      <c r="B425" s="707"/>
      <c r="C425" s="707"/>
      <c r="D425" s="707"/>
      <c r="E425" s="707"/>
      <c r="F425" s="707"/>
      <c r="G425" s="707"/>
      <c r="H425" s="707"/>
      <c r="I425" s="726"/>
      <c r="J425" s="707"/>
      <c r="K425" s="707"/>
      <c r="L425" s="707"/>
      <c r="M425" s="707"/>
      <c r="N425" s="707"/>
      <c r="O425" s="707"/>
      <c r="P425" s="707"/>
      <c r="Q425" s="707"/>
      <c r="R425" s="707"/>
      <c r="S425" s="707"/>
      <c r="T425" s="707"/>
      <c r="U425" s="707"/>
      <c r="V425" s="707"/>
      <c r="W425" s="707"/>
      <c r="X425" s="707"/>
      <c r="Y425" s="707"/>
      <c r="Z425" s="707"/>
      <c r="AA425" s="707"/>
      <c r="AB425" s="707"/>
      <c r="AC425" s="707"/>
    </row>
    <row r="426" spans="1:29" ht="15">
      <c r="A426" s="707"/>
      <c r="B426" s="707"/>
      <c r="C426" s="707"/>
      <c r="D426" s="707"/>
      <c r="E426" s="707"/>
      <c r="F426" s="707"/>
      <c r="G426" s="707"/>
      <c r="H426" s="707"/>
      <c r="I426" s="726"/>
      <c r="J426" s="707"/>
      <c r="K426" s="707"/>
      <c r="L426" s="707"/>
      <c r="M426" s="707"/>
      <c r="N426" s="707"/>
      <c r="O426" s="707"/>
      <c r="P426" s="707"/>
      <c r="Q426" s="707"/>
      <c r="R426" s="707"/>
      <c r="S426" s="707"/>
      <c r="T426" s="707"/>
      <c r="U426" s="707"/>
      <c r="V426" s="707"/>
      <c r="W426" s="707"/>
      <c r="X426" s="707"/>
      <c r="Y426" s="707"/>
      <c r="Z426" s="707"/>
      <c r="AA426" s="707"/>
      <c r="AB426" s="707"/>
      <c r="AC426" s="707"/>
    </row>
    <row r="427" spans="1:29" ht="15">
      <c r="A427" s="707"/>
      <c r="B427" s="707"/>
      <c r="C427" s="707"/>
      <c r="D427" s="707"/>
      <c r="E427" s="707"/>
      <c r="F427" s="707"/>
      <c r="G427" s="707"/>
      <c r="H427" s="707"/>
      <c r="I427" s="726"/>
      <c r="J427" s="707"/>
      <c r="K427" s="707"/>
      <c r="L427" s="707"/>
      <c r="M427" s="707"/>
      <c r="N427" s="707"/>
      <c r="O427" s="707"/>
      <c r="P427" s="707"/>
      <c r="Q427" s="707"/>
      <c r="R427" s="707"/>
      <c r="S427" s="707"/>
      <c r="T427" s="707"/>
      <c r="U427" s="707"/>
      <c r="V427" s="707"/>
      <c r="W427" s="707"/>
      <c r="X427" s="707"/>
      <c r="Y427" s="707"/>
      <c r="Z427" s="707"/>
      <c r="AA427" s="707"/>
      <c r="AB427" s="707"/>
      <c r="AC427" s="707"/>
    </row>
    <row r="428" spans="1:29" ht="15">
      <c r="A428" s="707"/>
      <c r="B428" s="707"/>
      <c r="C428" s="707"/>
      <c r="D428" s="707"/>
      <c r="E428" s="707"/>
      <c r="F428" s="707"/>
      <c r="G428" s="707"/>
      <c r="H428" s="707"/>
      <c r="I428" s="726"/>
      <c r="J428" s="707"/>
      <c r="K428" s="707"/>
      <c r="L428" s="707"/>
      <c r="M428" s="707"/>
      <c r="N428" s="707"/>
      <c r="O428" s="707"/>
      <c r="P428" s="707"/>
      <c r="Q428" s="707"/>
      <c r="R428" s="707"/>
      <c r="S428" s="707"/>
      <c r="T428" s="707"/>
      <c r="U428" s="707"/>
      <c r="V428" s="707"/>
      <c r="W428" s="707"/>
      <c r="X428" s="707"/>
      <c r="Y428" s="707"/>
      <c r="Z428" s="707"/>
      <c r="AA428" s="707"/>
      <c r="AB428" s="707"/>
      <c r="AC428" s="707"/>
    </row>
    <row r="429" spans="1:29" ht="15">
      <c r="A429" s="707"/>
      <c r="B429" s="707"/>
      <c r="C429" s="707"/>
      <c r="D429" s="707"/>
      <c r="E429" s="707"/>
      <c r="F429" s="707"/>
      <c r="G429" s="707"/>
      <c r="H429" s="707"/>
      <c r="I429" s="726"/>
      <c r="J429" s="707"/>
      <c r="K429" s="707"/>
      <c r="L429" s="707"/>
      <c r="M429" s="707"/>
      <c r="N429" s="707"/>
      <c r="O429" s="707"/>
      <c r="P429" s="707"/>
      <c r="Q429" s="707"/>
      <c r="R429" s="707"/>
      <c r="S429" s="707"/>
      <c r="T429" s="707"/>
      <c r="U429" s="707"/>
      <c r="V429" s="707"/>
      <c r="W429" s="707"/>
      <c r="X429" s="707"/>
      <c r="Y429" s="707"/>
      <c r="Z429" s="707"/>
      <c r="AA429" s="707"/>
      <c r="AB429" s="707"/>
      <c r="AC429" s="707"/>
    </row>
    <row r="430" spans="1:29" ht="15">
      <c r="A430" s="707"/>
      <c r="B430" s="707"/>
      <c r="C430" s="707"/>
      <c r="D430" s="707"/>
      <c r="E430" s="707"/>
      <c r="F430" s="707"/>
      <c r="G430" s="707"/>
      <c r="H430" s="707"/>
      <c r="I430" s="726"/>
      <c r="J430" s="707"/>
      <c r="K430" s="707"/>
      <c r="L430" s="707"/>
      <c r="M430" s="707"/>
      <c r="N430" s="707"/>
      <c r="O430" s="707"/>
      <c r="P430" s="707"/>
      <c r="Q430" s="707"/>
      <c r="R430" s="707"/>
      <c r="S430" s="707"/>
      <c r="T430" s="707"/>
      <c r="U430" s="707"/>
      <c r="V430" s="707"/>
      <c r="W430" s="707"/>
      <c r="X430" s="707"/>
      <c r="Y430" s="707"/>
      <c r="Z430" s="707"/>
      <c r="AA430" s="707"/>
      <c r="AB430" s="707"/>
      <c r="AC430" s="707"/>
    </row>
    <row r="431" spans="1:29" ht="15">
      <c r="A431" s="707"/>
      <c r="B431" s="707"/>
      <c r="C431" s="707"/>
      <c r="D431" s="707"/>
      <c r="E431" s="707"/>
      <c r="F431" s="707"/>
      <c r="G431" s="707"/>
      <c r="H431" s="707"/>
      <c r="I431" s="726"/>
      <c r="J431" s="707"/>
      <c r="K431" s="707"/>
      <c r="L431" s="707"/>
      <c r="M431" s="707"/>
      <c r="N431" s="707"/>
      <c r="O431" s="707"/>
      <c r="P431" s="707"/>
      <c r="Q431" s="707"/>
      <c r="R431" s="707"/>
      <c r="S431" s="707"/>
      <c r="T431" s="707"/>
      <c r="U431" s="707"/>
      <c r="V431" s="707"/>
      <c r="W431" s="707"/>
      <c r="X431" s="707"/>
      <c r="Y431" s="707"/>
      <c r="Z431" s="707"/>
      <c r="AA431" s="707"/>
      <c r="AB431" s="707"/>
      <c r="AC431" s="707"/>
    </row>
    <row r="432" spans="1:29" ht="15">
      <c r="A432" s="707"/>
      <c r="B432" s="707"/>
      <c r="C432" s="707"/>
      <c r="D432" s="707"/>
      <c r="E432" s="707"/>
      <c r="F432" s="707"/>
      <c r="G432" s="707"/>
      <c r="H432" s="707"/>
      <c r="I432" s="726"/>
      <c r="J432" s="707"/>
      <c r="K432" s="707"/>
      <c r="L432" s="707"/>
      <c r="M432" s="707"/>
      <c r="N432" s="707"/>
      <c r="O432" s="707"/>
      <c r="P432" s="707"/>
      <c r="Q432" s="707"/>
      <c r="R432" s="707"/>
      <c r="S432" s="707"/>
      <c r="T432" s="707"/>
      <c r="U432" s="707"/>
      <c r="V432" s="707"/>
      <c r="W432" s="707"/>
      <c r="X432" s="707"/>
      <c r="Y432" s="707"/>
      <c r="Z432" s="707"/>
      <c r="AA432" s="707"/>
      <c r="AB432" s="707"/>
      <c r="AC432" s="707"/>
    </row>
    <row r="433" spans="1:29" ht="15">
      <c r="A433" s="707"/>
      <c r="B433" s="707"/>
      <c r="C433" s="707"/>
      <c r="D433" s="707"/>
      <c r="E433" s="707"/>
      <c r="F433" s="707"/>
      <c r="G433" s="707"/>
      <c r="H433" s="707"/>
      <c r="I433" s="726"/>
      <c r="J433" s="707"/>
      <c r="K433" s="707"/>
      <c r="L433" s="707"/>
      <c r="M433" s="707"/>
      <c r="N433" s="707"/>
      <c r="O433" s="707"/>
      <c r="P433" s="707"/>
      <c r="Q433" s="707"/>
      <c r="R433" s="707"/>
      <c r="S433" s="707"/>
      <c r="T433" s="707"/>
      <c r="U433" s="707"/>
      <c r="V433" s="707"/>
      <c r="W433" s="707"/>
      <c r="X433" s="707"/>
      <c r="Y433" s="707"/>
      <c r="Z433" s="707"/>
      <c r="AA433" s="707"/>
      <c r="AB433" s="707"/>
      <c r="AC433" s="707"/>
    </row>
    <row r="434" spans="1:29" ht="15">
      <c r="A434" s="707"/>
      <c r="B434" s="707"/>
      <c r="C434" s="707"/>
      <c r="D434" s="707"/>
      <c r="E434" s="707"/>
      <c r="F434" s="707"/>
      <c r="G434" s="707"/>
      <c r="H434" s="707"/>
      <c r="I434" s="726"/>
      <c r="J434" s="707"/>
      <c r="K434" s="707"/>
      <c r="L434" s="707"/>
      <c r="M434" s="707"/>
      <c r="N434" s="707"/>
      <c r="O434" s="707"/>
      <c r="P434" s="707"/>
      <c r="Q434" s="707"/>
      <c r="R434" s="707"/>
      <c r="S434" s="707"/>
      <c r="T434" s="707"/>
      <c r="U434" s="707"/>
      <c r="V434" s="707"/>
      <c r="W434" s="707"/>
      <c r="X434" s="707"/>
      <c r="Y434" s="707"/>
      <c r="Z434" s="707"/>
      <c r="AA434" s="707"/>
      <c r="AB434" s="707"/>
      <c r="AC434" s="707"/>
    </row>
    <row r="435" spans="1:29" ht="15">
      <c r="A435" s="707"/>
      <c r="B435" s="707"/>
      <c r="C435" s="707"/>
      <c r="D435" s="707"/>
      <c r="E435" s="707"/>
      <c r="F435" s="707"/>
      <c r="G435" s="707"/>
      <c r="H435" s="707"/>
      <c r="I435" s="726"/>
      <c r="J435" s="707"/>
      <c r="K435" s="707"/>
      <c r="L435" s="707"/>
      <c r="M435" s="707"/>
      <c r="N435" s="707"/>
      <c r="O435" s="707"/>
      <c r="P435" s="707"/>
      <c r="Q435" s="707"/>
      <c r="R435" s="707"/>
      <c r="S435" s="707"/>
      <c r="T435" s="707"/>
      <c r="U435" s="707"/>
      <c r="V435" s="707"/>
      <c r="W435" s="707"/>
      <c r="X435" s="707"/>
      <c r="Y435" s="707"/>
      <c r="Z435" s="707"/>
      <c r="AA435" s="707"/>
      <c r="AB435" s="707"/>
      <c r="AC435" s="707"/>
    </row>
    <row r="436" spans="1:29" ht="15">
      <c r="A436" s="707"/>
      <c r="B436" s="707"/>
      <c r="C436" s="707"/>
      <c r="D436" s="707"/>
      <c r="E436" s="707"/>
      <c r="F436" s="707"/>
      <c r="G436" s="707"/>
      <c r="H436" s="707"/>
      <c r="I436" s="726"/>
      <c r="J436" s="707"/>
      <c r="K436" s="707"/>
      <c r="L436" s="707"/>
      <c r="M436" s="707"/>
      <c r="N436" s="707"/>
      <c r="O436" s="707"/>
      <c r="P436" s="707"/>
      <c r="Q436" s="707"/>
      <c r="R436" s="707"/>
      <c r="S436" s="707"/>
      <c r="T436" s="707"/>
      <c r="U436" s="707"/>
      <c r="V436" s="707"/>
      <c r="W436" s="707"/>
      <c r="X436" s="707"/>
      <c r="Y436" s="707"/>
      <c r="Z436" s="707"/>
      <c r="AA436" s="707"/>
      <c r="AB436" s="707"/>
      <c r="AC436" s="707"/>
    </row>
    <row r="437" spans="1:29" ht="15">
      <c r="A437" s="707"/>
      <c r="B437" s="707"/>
      <c r="C437" s="707"/>
      <c r="D437" s="707"/>
      <c r="E437" s="707"/>
      <c r="F437" s="707"/>
      <c r="G437" s="707"/>
      <c r="H437" s="707"/>
      <c r="I437" s="726"/>
      <c r="J437" s="707"/>
      <c r="K437" s="707"/>
      <c r="L437" s="707"/>
      <c r="M437" s="707"/>
      <c r="N437" s="707"/>
      <c r="O437" s="707"/>
      <c r="P437" s="707"/>
      <c r="Q437" s="707"/>
      <c r="R437" s="707"/>
      <c r="S437" s="707"/>
      <c r="T437" s="707"/>
      <c r="U437" s="707"/>
      <c r="V437" s="707"/>
      <c r="W437" s="707"/>
      <c r="X437" s="707"/>
      <c r="Y437" s="707"/>
      <c r="Z437" s="707"/>
      <c r="AA437" s="707"/>
      <c r="AB437" s="707"/>
      <c r="AC437" s="707"/>
    </row>
    <row r="438" spans="1:29" ht="15">
      <c r="A438" s="707"/>
      <c r="B438" s="707"/>
      <c r="C438" s="707"/>
      <c r="D438" s="707"/>
      <c r="E438" s="707"/>
      <c r="F438" s="707"/>
      <c r="G438" s="707"/>
      <c r="H438" s="707"/>
      <c r="I438" s="726"/>
      <c r="J438" s="707"/>
      <c r="K438" s="707"/>
      <c r="L438" s="707"/>
      <c r="M438" s="707"/>
      <c r="N438" s="707"/>
      <c r="O438" s="707"/>
      <c r="P438" s="707"/>
      <c r="Q438" s="707"/>
      <c r="R438" s="707"/>
      <c r="S438" s="707"/>
      <c r="T438" s="707"/>
      <c r="U438" s="707"/>
      <c r="V438" s="707"/>
      <c r="W438" s="707"/>
      <c r="X438" s="707"/>
      <c r="Y438" s="707"/>
      <c r="Z438" s="707"/>
      <c r="AA438" s="707"/>
      <c r="AB438" s="707"/>
      <c r="AC438" s="707"/>
    </row>
    <row r="439" spans="1:29" ht="15">
      <c r="A439" s="707"/>
      <c r="B439" s="707"/>
      <c r="C439" s="707"/>
      <c r="D439" s="707"/>
      <c r="E439" s="707"/>
      <c r="F439" s="707"/>
      <c r="G439" s="707"/>
      <c r="H439" s="707"/>
      <c r="I439" s="726"/>
      <c r="J439" s="707"/>
      <c r="K439" s="707"/>
      <c r="L439" s="707"/>
      <c r="M439" s="707"/>
      <c r="N439" s="707"/>
      <c r="O439" s="707"/>
      <c r="P439" s="707"/>
      <c r="Q439" s="707"/>
      <c r="R439" s="707"/>
      <c r="S439" s="707"/>
      <c r="T439" s="707"/>
      <c r="U439" s="707"/>
      <c r="V439" s="707"/>
      <c r="W439" s="707"/>
      <c r="X439" s="707"/>
      <c r="Y439" s="707"/>
      <c r="Z439" s="707"/>
      <c r="AA439" s="707"/>
      <c r="AB439" s="707"/>
      <c r="AC439" s="707"/>
    </row>
    <row r="440" spans="1:29" ht="15">
      <c r="A440" s="707"/>
      <c r="B440" s="707"/>
      <c r="C440" s="707"/>
      <c r="D440" s="707"/>
      <c r="E440" s="707"/>
      <c r="F440" s="707"/>
      <c r="G440" s="707"/>
      <c r="H440" s="707"/>
      <c r="I440" s="726"/>
      <c r="J440" s="707"/>
      <c r="K440" s="707"/>
      <c r="L440" s="707"/>
      <c r="M440" s="707"/>
      <c r="N440" s="707"/>
      <c r="O440" s="707"/>
      <c r="P440" s="707"/>
      <c r="Q440" s="707"/>
      <c r="R440" s="707"/>
      <c r="S440" s="707"/>
      <c r="T440" s="707"/>
      <c r="U440" s="707"/>
      <c r="V440" s="707"/>
      <c r="W440" s="707"/>
      <c r="X440" s="707"/>
      <c r="Y440" s="707"/>
      <c r="Z440" s="707"/>
      <c r="AA440" s="707"/>
      <c r="AB440" s="707"/>
      <c r="AC440" s="707"/>
    </row>
    <row r="441" spans="1:29" ht="15">
      <c r="A441" s="707"/>
      <c r="B441" s="707"/>
      <c r="C441" s="707"/>
      <c r="D441" s="707"/>
      <c r="E441" s="707"/>
      <c r="F441" s="707"/>
      <c r="G441" s="707"/>
      <c r="H441" s="707"/>
      <c r="I441" s="726"/>
      <c r="J441" s="707"/>
      <c r="K441" s="707"/>
      <c r="L441" s="707"/>
      <c r="M441" s="707"/>
      <c r="N441" s="707"/>
      <c r="O441" s="707"/>
      <c r="P441" s="707"/>
      <c r="Q441" s="707"/>
      <c r="R441" s="707"/>
      <c r="S441" s="707"/>
      <c r="T441" s="707"/>
      <c r="U441" s="707"/>
      <c r="V441" s="707"/>
      <c r="W441" s="707"/>
      <c r="X441" s="707"/>
      <c r="Y441" s="707"/>
      <c r="Z441" s="707"/>
      <c r="AA441" s="707"/>
      <c r="AB441" s="707"/>
      <c r="AC441" s="707"/>
    </row>
    <row r="442" spans="1:29" ht="15">
      <c r="A442" s="707"/>
      <c r="B442" s="707"/>
      <c r="C442" s="707"/>
      <c r="D442" s="707"/>
      <c r="E442" s="707"/>
      <c r="F442" s="707"/>
      <c r="G442" s="707"/>
      <c r="H442" s="707"/>
      <c r="I442" s="726"/>
      <c r="J442" s="707"/>
      <c r="K442" s="707"/>
      <c r="L442" s="707"/>
      <c r="M442" s="707"/>
      <c r="N442" s="707"/>
      <c r="O442" s="707"/>
      <c r="P442" s="707"/>
      <c r="Q442" s="707"/>
      <c r="R442" s="707"/>
      <c r="S442" s="707"/>
      <c r="T442" s="707"/>
      <c r="U442" s="707"/>
      <c r="V442" s="707"/>
      <c r="W442" s="707"/>
      <c r="X442" s="707"/>
      <c r="Y442" s="707"/>
      <c r="Z442" s="707"/>
      <c r="AA442" s="707"/>
      <c r="AB442" s="707"/>
      <c r="AC442" s="707"/>
    </row>
    <row r="443" spans="1:29" ht="15">
      <c r="A443" s="707"/>
      <c r="B443" s="707"/>
      <c r="C443" s="707"/>
      <c r="D443" s="707"/>
      <c r="E443" s="707"/>
      <c r="F443" s="707"/>
      <c r="G443" s="707"/>
      <c r="H443" s="707"/>
      <c r="I443" s="726"/>
      <c r="J443" s="707"/>
      <c r="K443" s="707"/>
      <c r="L443" s="707"/>
      <c r="M443" s="707"/>
      <c r="N443" s="707"/>
      <c r="O443" s="707"/>
      <c r="P443" s="707"/>
      <c r="Q443" s="707"/>
      <c r="R443" s="707"/>
      <c r="S443" s="707"/>
      <c r="T443" s="707"/>
      <c r="U443" s="707"/>
      <c r="V443" s="707"/>
      <c r="W443" s="707"/>
      <c r="X443" s="707"/>
      <c r="Y443" s="707"/>
      <c r="Z443" s="707"/>
      <c r="AA443" s="707"/>
      <c r="AB443" s="707"/>
      <c r="AC443" s="707"/>
    </row>
    <row r="444" spans="1:29" ht="15">
      <c r="A444" s="707"/>
      <c r="B444" s="707"/>
      <c r="C444" s="707"/>
      <c r="D444" s="707"/>
      <c r="E444" s="707"/>
      <c r="F444" s="707"/>
      <c r="G444" s="707"/>
      <c r="H444" s="707"/>
      <c r="I444" s="726"/>
      <c r="J444" s="707"/>
      <c r="K444" s="707"/>
      <c r="L444" s="707"/>
      <c r="M444" s="707"/>
      <c r="N444" s="707"/>
      <c r="O444" s="707"/>
      <c r="P444" s="707"/>
      <c r="Q444" s="707"/>
      <c r="R444" s="707"/>
      <c r="S444" s="707"/>
      <c r="T444" s="707"/>
      <c r="U444" s="707"/>
      <c r="V444" s="707"/>
      <c r="W444" s="707"/>
      <c r="X444" s="707"/>
      <c r="Y444" s="707"/>
      <c r="Z444" s="707"/>
      <c r="AA444" s="707"/>
      <c r="AB444" s="707"/>
      <c r="AC444" s="707"/>
    </row>
    <row r="445" spans="1:29" ht="15">
      <c r="A445" s="707"/>
      <c r="B445" s="707"/>
      <c r="C445" s="707"/>
      <c r="D445" s="707"/>
      <c r="E445" s="707"/>
      <c r="F445" s="707"/>
      <c r="G445" s="707"/>
      <c r="H445" s="707"/>
      <c r="I445" s="726"/>
      <c r="J445" s="707"/>
      <c r="K445" s="707"/>
      <c r="L445" s="707"/>
      <c r="M445" s="707"/>
      <c r="N445" s="707"/>
      <c r="O445" s="707"/>
      <c r="P445" s="707"/>
      <c r="Q445" s="707"/>
      <c r="R445" s="707"/>
      <c r="S445" s="707"/>
      <c r="T445" s="707"/>
      <c r="U445" s="707"/>
      <c r="V445" s="707"/>
      <c r="W445" s="707"/>
      <c r="X445" s="707"/>
      <c r="Y445" s="707"/>
      <c r="Z445" s="707"/>
      <c r="AA445" s="707"/>
      <c r="AB445" s="707"/>
      <c r="AC445" s="707"/>
    </row>
    <row r="446" spans="1:29" ht="15">
      <c r="A446" s="707"/>
      <c r="B446" s="707"/>
      <c r="C446" s="707"/>
      <c r="D446" s="707"/>
      <c r="E446" s="707"/>
      <c r="F446" s="707"/>
      <c r="G446" s="707"/>
      <c r="H446" s="707"/>
      <c r="I446" s="726"/>
      <c r="J446" s="707"/>
      <c r="K446" s="707"/>
      <c r="L446" s="707"/>
      <c r="M446" s="707"/>
      <c r="N446" s="707"/>
      <c r="O446" s="707"/>
      <c r="P446" s="707"/>
      <c r="Q446" s="707"/>
      <c r="R446" s="707"/>
      <c r="S446" s="707"/>
      <c r="T446" s="707"/>
      <c r="U446" s="707"/>
      <c r="V446" s="707"/>
      <c r="W446" s="707"/>
      <c r="X446" s="707"/>
      <c r="Y446" s="707"/>
      <c r="Z446" s="707"/>
      <c r="AA446" s="707"/>
      <c r="AB446" s="707"/>
      <c r="AC446" s="707"/>
    </row>
    <row r="447" spans="1:29" ht="15">
      <c r="A447" s="707"/>
      <c r="B447" s="707"/>
      <c r="C447" s="707"/>
      <c r="D447" s="707"/>
      <c r="E447" s="707"/>
      <c r="F447" s="707"/>
      <c r="G447" s="707"/>
      <c r="H447" s="707"/>
      <c r="I447" s="726"/>
      <c r="J447" s="707"/>
      <c r="K447" s="707"/>
      <c r="L447" s="707"/>
      <c r="M447" s="707"/>
      <c r="N447" s="707"/>
      <c r="O447" s="707"/>
      <c r="P447" s="707"/>
      <c r="Q447" s="707"/>
      <c r="R447" s="707"/>
      <c r="S447" s="707"/>
      <c r="T447" s="707"/>
      <c r="U447" s="707"/>
      <c r="V447" s="707"/>
      <c r="W447" s="707"/>
      <c r="X447" s="707"/>
      <c r="Y447" s="707"/>
      <c r="Z447" s="707"/>
      <c r="AA447" s="707"/>
      <c r="AB447" s="707"/>
      <c r="AC447" s="707"/>
    </row>
    <row r="448" spans="1:29" ht="15">
      <c r="A448" s="707"/>
      <c r="B448" s="707"/>
      <c r="C448" s="707"/>
      <c r="D448" s="707"/>
      <c r="E448" s="707"/>
      <c r="F448" s="707"/>
      <c r="G448" s="707"/>
      <c r="H448" s="707"/>
      <c r="I448" s="726"/>
      <c r="J448" s="707"/>
      <c r="K448" s="707"/>
      <c r="L448" s="707"/>
      <c r="M448" s="707"/>
      <c r="N448" s="707"/>
      <c r="O448" s="707"/>
      <c r="P448" s="707"/>
      <c r="Q448" s="707"/>
      <c r="R448" s="707"/>
      <c r="S448" s="707"/>
      <c r="T448" s="707"/>
      <c r="U448" s="707"/>
      <c r="V448" s="707"/>
      <c r="W448" s="707"/>
      <c r="X448" s="707"/>
      <c r="Y448" s="707"/>
      <c r="Z448" s="707"/>
      <c r="AA448" s="707"/>
      <c r="AB448" s="707"/>
      <c r="AC448" s="707"/>
    </row>
    <row r="449" spans="1:29" ht="15">
      <c r="A449" s="707"/>
      <c r="B449" s="707"/>
      <c r="C449" s="707"/>
      <c r="D449" s="707"/>
      <c r="E449" s="707"/>
      <c r="F449" s="707"/>
      <c r="G449" s="707"/>
      <c r="H449" s="707"/>
      <c r="I449" s="726"/>
      <c r="J449" s="707"/>
      <c r="K449" s="707"/>
      <c r="L449" s="707"/>
      <c r="M449" s="707"/>
      <c r="N449" s="707"/>
      <c r="O449" s="707"/>
      <c r="P449" s="707"/>
      <c r="Q449" s="707"/>
      <c r="R449" s="707"/>
      <c r="S449" s="707"/>
      <c r="T449" s="707"/>
      <c r="U449" s="707"/>
      <c r="V449" s="707"/>
      <c r="W449" s="707"/>
      <c r="X449" s="707"/>
      <c r="Y449" s="707"/>
      <c r="Z449" s="707"/>
      <c r="AA449" s="707"/>
      <c r="AB449" s="707"/>
      <c r="AC449" s="707"/>
    </row>
    <row r="450" spans="1:29" ht="15">
      <c r="A450" s="707"/>
      <c r="B450" s="707"/>
      <c r="C450" s="707"/>
      <c r="D450" s="707"/>
      <c r="E450" s="707"/>
      <c r="F450" s="707"/>
      <c r="G450" s="707"/>
      <c r="H450" s="707"/>
      <c r="I450" s="726"/>
      <c r="J450" s="707"/>
      <c r="K450" s="707"/>
      <c r="L450" s="707"/>
      <c r="M450" s="707"/>
      <c r="N450" s="707"/>
      <c r="O450" s="707"/>
      <c r="P450" s="707"/>
      <c r="Q450" s="707"/>
      <c r="R450" s="707"/>
      <c r="S450" s="707"/>
      <c r="T450" s="707"/>
      <c r="U450" s="707"/>
      <c r="V450" s="707"/>
      <c r="W450" s="707"/>
      <c r="X450" s="707"/>
      <c r="Y450" s="707"/>
      <c r="Z450" s="707"/>
      <c r="AA450" s="707"/>
      <c r="AB450" s="707"/>
      <c r="AC450" s="707"/>
    </row>
    <row r="451" spans="1:29" ht="15">
      <c r="A451" s="707"/>
      <c r="B451" s="707"/>
      <c r="C451" s="707"/>
      <c r="D451" s="707"/>
      <c r="E451" s="707"/>
      <c r="F451" s="707"/>
      <c r="G451" s="707"/>
      <c r="H451" s="707"/>
      <c r="I451" s="726"/>
      <c r="J451" s="707"/>
      <c r="K451" s="707"/>
      <c r="L451" s="707"/>
      <c r="M451" s="707"/>
      <c r="N451" s="707"/>
      <c r="O451" s="707"/>
      <c r="P451" s="707"/>
      <c r="Q451" s="707"/>
      <c r="R451" s="707"/>
      <c r="S451" s="707"/>
      <c r="T451" s="707"/>
      <c r="U451" s="707"/>
      <c r="V451" s="707"/>
      <c r="W451" s="707"/>
      <c r="X451" s="707"/>
      <c r="Y451" s="707"/>
      <c r="Z451" s="707"/>
      <c r="AA451" s="707"/>
      <c r="AB451" s="707"/>
      <c r="AC451" s="707"/>
    </row>
    <row r="452" spans="1:29" ht="15">
      <c r="A452" s="707"/>
      <c r="B452" s="707"/>
      <c r="C452" s="707"/>
      <c r="D452" s="707"/>
      <c r="E452" s="707"/>
      <c r="F452" s="707"/>
      <c r="G452" s="707"/>
      <c r="H452" s="707"/>
      <c r="I452" s="726"/>
      <c r="J452" s="707"/>
      <c r="K452" s="707"/>
      <c r="L452" s="707"/>
      <c r="M452" s="707"/>
      <c r="N452" s="707"/>
      <c r="O452" s="707"/>
      <c r="P452" s="707"/>
      <c r="Q452" s="707"/>
      <c r="R452" s="707"/>
      <c r="S452" s="707"/>
      <c r="T452" s="707"/>
      <c r="U452" s="707"/>
      <c r="V452" s="707"/>
      <c r="W452" s="707"/>
      <c r="X452" s="707"/>
      <c r="Y452" s="707"/>
      <c r="Z452" s="707"/>
      <c r="AA452" s="707"/>
      <c r="AB452" s="707"/>
      <c r="AC452" s="707"/>
    </row>
    <row r="453" spans="1:29" ht="15">
      <c r="A453" s="707"/>
      <c r="B453" s="707"/>
      <c r="C453" s="707"/>
      <c r="D453" s="707"/>
      <c r="E453" s="707"/>
      <c r="F453" s="707"/>
      <c r="G453" s="707"/>
      <c r="H453" s="707"/>
      <c r="I453" s="726"/>
      <c r="J453" s="707"/>
      <c r="K453" s="707"/>
      <c r="L453" s="707"/>
      <c r="M453" s="707"/>
      <c r="N453" s="707"/>
      <c r="O453" s="707"/>
      <c r="P453" s="707"/>
      <c r="Q453" s="707"/>
      <c r="R453" s="707"/>
      <c r="S453" s="707"/>
      <c r="T453" s="707"/>
      <c r="U453" s="707"/>
      <c r="V453" s="707"/>
      <c r="W453" s="707"/>
      <c r="X453" s="707"/>
      <c r="Y453" s="707"/>
      <c r="Z453" s="707"/>
      <c r="AA453" s="707"/>
      <c r="AB453" s="707"/>
      <c r="AC453" s="707"/>
    </row>
    <row r="454" spans="1:29" ht="15">
      <c r="A454" s="707"/>
      <c r="B454" s="707"/>
      <c r="C454" s="707"/>
      <c r="D454" s="707"/>
      <c r="E454" s="707"/>
      <c r="F454" s="707"/>
      <c r="G454" s="707"/>
      <c r="H454" s="707"/>
      <c r="I454" s="726"/>
      <c r="J454" s="707"/>
      <c r="K454" s="707"/>
      <c r="L454" s="707"/>
      <c r="M454" s="707"/>
      <c r="N454" s="707"/>
      <c r="O454" s="707"/>
      <c r="P454" s="707"/>
      <c r="Q454" s="707"/>
      <c r="R454" s="707"/>
      <c r="S454" s="707"/>
      <c r="T454" s="707"/>
      <c r="U454" s="707"/>
      <c r="V454" s="707"/>
      <c r="W454" s="707"/>
      <c r="X454" s="707"/>
      <c r="Y454" s="707"/>
      <c r="Z454" s="707"/>
      <c r="AA454" s="707"/>
      <c r="AB454" s="707"/>
      <c r="AC454" s="707"/>
    </row>
    <row r="455" spans="1:29" ht="15">
      <c r="A455" s="707"/>
      <c r="B455" s="707"/>
      <c r="C455" s="707"/>
      <c r="D455" s="707"/>
      <c r="E455" s="707"/>
      <c r="F455" s="707"/>
      <c r="G455" s="707"/>
      <c r="H455" s="707"/>
      <c r="I455" s="726"/>
      <c r="J455" s="707"/>
      <c r="K455" s="707"/>
      <c r="L455" s="707"/>
      <c r="M455" s="707"/>
      <c r="N455" s="707"/>
      <c r="O455" s="707"/>
      <c r="P455" s="707"/>
      <c r="Q455" s="707"/>
      <c r="R455" s="707"/>
      <c r="S455" s="707"/>
      <c r="T455" s="707"/>
      <c r="U455" s="707"/>
      <c r="V455" s="707"/>
      <c r="W455" s="707"/>
      <c r="X455" s="707"/>
      <c r="Y455" s="707"/>
      <c r="Z455" s="707"/>
      <c r="AA455" s="707"/>
      <c r="AB455" s="707"/>
      <c r="AC455" s="707"/>
    </row>
    <row r="456" spans="1:29" ht="15">
      <c r="A456" s="707"/>
      <c r="B456" s="707"/>
      <c r="C456" s="707"/>
      <c r="D456" s="707"/>
      <c r="E456" s="707"/>
      <c r="F456" s="707"/>
      <c r="G456" s="707"/>
      <c r="H456" s="707"/>
      <c r="I456" s="726"/>
      <c r="J456" s="707"/>
      <c r="K456" s="707"/>
      <c r="L456" s="707"/>
      <c r="M456" s="707"/>
      <c r="N456" s="707"/>
      <c r="O456" s="707"/>
      <c r="P456" s="707"/>
      <c r="Q456" s="707"/>
      <c r="R456" s="707"/>
      <c r="S456" s="707"/>
      <c r="T456" s="707"/>
      <c r="U456" s="707"/>
      <c r="V456" s="707"/>
      <c r="W456" s="707"/>
      <c r="X456" s="707"/>
      <c r="Y456" s="707"/>
      <c r="Z456" s="707"/>
      <c r="AA456" s="707"/>
      <c r="AB456" s="707"/>
      <c r="AC456" s="707"/>
    </row>
    <row r="457" spans="1:29" ht="15">
      <c r="A457" s="707"/>
      <c r="B457" s="707"/>
      <c r="C457" s="707"/>
      <c r="D457" s="707"/>
      <c r="E457" s="707"/>
      <c r="F457" s="707"/>
      <c r="G457" s="707"/>
      <c r="H457" s="707"/>
      <c r="I457" s="726"/>
      <c r="J457" s="707"/>
      <c r="K457" s="707"/>
      <c r="L457" s="707"/>
      <c r="M457" s="707"/>
      <c r="N457" s="707"/>
      <c r="O457" s="707"/>
      <c r="P457" s="707"/>
      <c r="Q457" s="707"/>
      <c r="R457" s="707"/>
      <c r="S457" s="707"/>
      <c r="T457" s="707"/>
      <c r="U457" s="707"/>
      <c r="V457" s="707"/>
      <c r="W457" s="707"/>
      <c r="X457" s="707"/>
      <c r="Y457" s="707"/>
      <c r="Z457" s="707"/>
      <c r="AA457" s="707"/>
      <c r="AB457" s="707"/>
      <c r="AC457" s="707"/>
    </row>
    <row r="458" spans="1:29" ht="15">
      <c r="A458" s="707"/>
      <c r="B458" s="707"/>
      <c r="C458" s="707"/>
      <c r="D458" s="707"/>
      <c r="E458" s="707"/>
      <c r="F458" s="707"/>
      <c r="G458" s="707"/>
      <c r="H458" s="707"/>
      <c r="I458" s="726"/>
      <c r="J458" s="707"/>
      <c r="K458" s="707"/>
      <c r="L458" s="707"/>
      <c r="M458" s="707"/>
      <c r="N458" s="707"/>
      <c r="O458" s="707"/>
      <c r="P458" s="707"/>
      <c r="Q458" s="707"/>
      <c r="R458" s="707"/>
      <c r="S458" s="707"/>
      <c r="T458" s="707"/>
      <c r="U458" s="707"/>
      <c r="V458" s="707"/>
      <c r="W458" s="707"/>
      <c r="X458" s="707"/>
      <c r="Y458" s="707"/>
      <c r="Z458" s="707"/>
      <c r="AA458" s="707"/>
      <c r="AB458" s="707"/>
      <c r="AC458" s="707"/>
    </row>
    <row r="459" spans="1:29" ht="15">
      <c r="A459" s="707"/>
      <c r="B459" s="707"/>
      <c r="C459" s="707"/>
      <c r="D459" s="707"/>
      <c r="E459" s="707"/>
      <c r="F459" s="707"/>
      <c r="G459" s="707"/>
      <c r="H459" s="707"/>
      <c r="I459" s="726"/>
      <c r="J459" s="707"/>
      <c r="K459" s="707"/>
      <c r="L459" s="707"/>
      <c r="M459" s="707"/>
      <c r="N459" s="707"/>
      <c r="O459" s="707"/>
      <c r="P459" s="707"/>
      <c r="Q459" s="707"/>
      <c r="R459" s="707"/>
      <c r="S459" s="707"/>
      <c r="T459" s="707"/>
      <c r="U459" s="707"/>
      <c r="V459" s="707"/>
      <c r="W459" s="707"/>
      <c r="X459" s="707"/>
      <c r="Y459" s="707"/>
      <c r="Z459" s="707"/>
      <c r="AA459" s="707"/>
      <c r="AB459" s="707"/>
      <c r="AC459" s="707"/>
    </row>
    <row r="460" spans="1:29" ht="15">
      <c r="A460" s="707"/>
      <c r="B460" s="707"/>
      <c r="C460" s="707"/>
      <c r="D460" s="707"/>
      <c r="E460" s="707"/>
      <c r="F460" s="707"/>
      <c r="G460" s="707"/>
      <c r="H460" s="707"/>
      <c r="I460" s="726"/>
      <c r="J460" s="707"/>
      <c r="K460" s="707"/>
      <c r="L460" s="707"/>
      <c r="M460" s="707"/>
      <c r="N460" s="707"/>
      <c r="O460" s="707"/>
      <c r="P460" s="707"/>
      <c r="Q460" s="707"/>
      <c r="R460" s="707"/>
      <c r="S460" s="707"/>
      <c r="T460" s="707"/>
      <c r="U460" s="707"/>
      <c r="V460" s="707"/>
      <c r="W460" s="707"/>
      <c r="X460" s="707"/>
      <c r="Y460" s="707"/>
      <c r="Z460" s="707"/>
      <c r="AA460" s="707"/>
      <c r="AB460" s="707"/>
      <c r="AC460" s="707"/>
    </row>
    <row r="461" spans="1:29" ht="15">
      <c r="A461" s="707"/>
      <c r="B461" s="707"/>
      <c r="C461" s="707"/>
      <c r="D461" s="707"/>
      <c r="E461" s="707"/>
      <c r="F461" s="707"/>
      <c r="G461" s="707"/>
      <c r="H461" s="707"/>
      <c r="I461" s="726"/>
      <c r="J461" s="707"/>
      <c r="K461" s="707"/>
      <c r="L461" s="707"/>
      <c r="M461" s="707"/>
      <c r="N461" s="707"/>
      <c r="O461" s="707"/>
      <c r="P461" s="707"/>
      <c r="Q461" s="707"/>
      <c r="R461" s="707"/>
      <c r="S461" s="707"/>
      <c r="T461" s="707"/>
      <c r="U461" s="707"/>
      <c r="V461" s="707"/>
      <c r="W461" s="707"/>
      <c r="X461" s="707"/>
      <c r="Y461" s="707"/>
      <c r="Z461" s="707"/>
      <c r="AA461" s="707"/>
      <c r="AB461" s="707"/>
      <c r="AC461" s="707"/>
    </row>
    <row r="462" spans="1:29" ht="15">
      <c r="A462" s="707"/>
      <c r="B462" s="707"/>
      <c r="C462" s="707"/>
      <c r="D462" s="707"/>
      <c r="E462" s="707"/>
      <c r="F462" s="707"/>
      <c r="G462" s="707"/>
      <c r="H462" s="707"/>
      <c r="I462" s="726"/>
      <c r="J462" s="707"/>
      <c r="K462" s="707"/>
      <c r="L462" s="707"/>
      <c r="M462" s="707"/>
      <c r="N462" s="707"/>
      <c r="O462" s="707"/>
      <c r="P462" s="707"/>
      <c r="Q462" s="707"/>
      <c r="R462" s="707"/>
      <c r="S462" s="707"/>
      <c r="T462" s="707"/>
      <c r="U462" s="707"/>
      <c r="V462" s="707"/>
      <c r="W462" s="707"/>
      <c r="X462" s="707"/>
      <c r="Y462" s="707"/>
      <c r="Z462" s="707"/>
      <c r="AA462" s="707"/>
      <c r="AB462" s="707"/>
      <c r="AC462" s="707"/>
    </row>
    <row r="463" spans="1:29" ht="15">
      <c r="A463" s="707"/>
      <c r="B463" s="707"/>
      <c r="C463" s="707"/>
      <c r="D463" s="707"/>
      <c r="E463" s="707"/>
      <c r="F463" s="707"/>
      <c r="G463" s="707"/>
      <c r="H463" s="707"/>
      <c r="I463" s="726"/>
      <c r="J463" s="707"/>
      <c r="K463" s="707"/>
      <c r="L463" s="707"/>
      <c r="M463" s="707"/>
      <c r="N463" s="707"/>
      <c r="O463" s="707"/>
      <c r="P463" s="707"/>
      <c r="Q463" s="707"/>
      <c r="R463" s="707"/>
      <c r="S463" s="707"/>
      <c r="T463" s="707"/>
      <c r="U463" s="707"/>
      <c r="V463" s="707"/>
      <c r="W463" s="707"/>
      <c r="X463" s="707"/>
      <c r="Y463" s="707"/>
      <c r="Z463" s="707"/>
      <c r="AA463" s="707"/>
      <c r="AB463" s="707"/>
      <c r="AC463" s="707"/>
    </row>
    <row r="464" spans="1:29" ht="15">
      <c r="A464" s="707"/>
      <c r="B464" s="707"/>
      <c r="C464" s="707"/>
      <c r="D464" s="707"/>
      <c r="E464" s="707"/>
      <c r="F464" s="707"/>
      <c r="G464" s="707"/>
      <c r="H464" s="707"/>
      <c r="I464" s="726"/>
      <c r="J464" s="707"/>
      <c r="K464" s="707"/>
      <c r="L464" s="707"/>
      <c r="M464" s="707"/>
      <c r="N464" s="707"/>
      <c r="O464" s="707"/>
      <c r="P464" s="707"/>
      <c r="Q464" s="707"/>
      <c r="R464" s="707"/>
      <c r="S464" s="707"/>
      <c r="T464" s="707"/>
      <c r="U464" s="707"/>
      <c r="V464" s="707"/>
      <c r="W464" s="707"/>
      <c r="X464" s="707"/>
      <c r="Y464" s="707"/>
      <c r="Z464" s="707"/>
      <c r="AA464" s="707"/>
      <c r="AB464" s="707"/>
      <c r="AC464" s="707"/>
    </row>
    <row r="465" spans="1:29" ht="15">
      <c r="A465" s="707"/>
      <c r="B465" s="707"/>
      <c r="C465" s="707"/>
      <c r="D465" s="707"/>
      <c r="E465" s="707"/>
      <c r="F465" s="707"/>
      <c r="G465" s="707"/>
      <c r="H465" s="707"/>
      <c r="I465" s="726"/>
      <c r="J465" s="707"/>
      <c r="K465" s="707"/>
      <c r="L465" s="707"/>
      <c r="M465" s="707"/>
      <c r="N465" s="707"/>
      <c r="O465" s="707"/>
      <c r="P465" s="707"/>
      <c r="Q465" s="707"/>
      <c r="R465" s="707"/>
      <c r="S465" s="707"/>
      <c r="T465" s="707"/>
      <c r="U465" s="707"/>
      <c r="V465" s="707"/>
      <c r="W465" s="707"/>
      <c r="X465" s="707"/>
      <c r="Y465" s="707"/>
      <c r="Z465" s="707"/>
      <c r="AA465" s="707"/>
      <c r="AB465" s="707"/>
      <c r="AC465" s="707"/>
    </row>
    <row r="466" spans="1:29" ht="15">
      <c r="A466" s="707"/>
      <c r="B466" s="707"/>
      <c r="C466" s="707"/>
      <c r="D466" s="707"/>
      <c r="E466" s="707"/>
      <c r="F466" s="707"/>
      <c r="G466" s="707"/>
      <c r="H466" s="707"/>
      <c r="I466" s="726"/>
      <c r="J466" s="707"/>
      <c r="K466" s="707"/>
      <c r="L466" s="707"/>
      <c r="M466" s="707"/>
      <c r="N466" s="707"/>
      <c r="O466" s="707"/>
      <c r="P466" s="707"/>
      <c r="Q466" s="707"/>
      <c r="R466" s="707"/>
      <c r="S466" s="707"/>
      <c r="T466" s="707"/>
      <c r="U466" s="707"/>
      <c r="V466" s="707"/>
      <c r="W466" s="707"/>
      <c r="X466" s="707"/>
      <c r="Y466" s="707"/>
      <c r="Z466" s="707"/>
      <c r="AA466" s="707"/>
      <c r="AB466" s="707"/>
      <c r="AC466" s="707"/>
    </row>
    <row r="467" spans="1:29" ht="15">
      <c r="A467" s="707"/>
      <c r="B467" s="707"/>
      <c r="C467" s="707"/>
      <c r="D467" s="707"/>
      <c r="E467" s="707"/>
      <c r="F467" s="707"/>
      <c r="G467" s="707"/>
      <c r="H467" s="707"/>
      <c r="I467" s="726"/>
      <c r="J467" s="707"/>
      <c r="K467" s="707"/>
      <c r="L467" s="707"/>
      <c r="M467" s="707"/>
      <c r="N467" s="707"/>
      <c r="O467" s="707"/>
      <c r="P467" s="707"/>
      <c r="Q467" s="707"/>
      <c r="R467" s="707"/>
      <c r="S467" s="707"/>
      <c r="T467" s="707"/>
      <c r="U467" s="707"/>
      <c r="V467" s="707"/>
      <c r="W467" s="707"/>
      <c r="X467" s="707"/>
      <c r="Y467" s="707"/>
      <c r="Z467" s="707"/>
      <c r="AA467" s="707"/>
      <c r="AB467" s="707"/>
      <c r="AC467" s="707"/>
    </row>
    <row r="468" spans="1:29" ht="15">
      <c r="A468" s="707"/>
      <c r="B468" s="707"/>
      <c r="C468" s="707"/>
      <c r="D468" s="707"/>
      <c r="E468" s="707"/>
      <c r="F468" s="707"/>
      <c r="G468" s="707"/>
      <c r="H468" s="707"/>
      <c r="I468" s="726"/>
      <c r="J468" s="707"/>
      <c r="K468" s="707"/>
      <c r="L468" s="707"/>
      <c r="M468" s="707"/>
      <c r="N468" s="707"/>
      <c r="O468" s="707"/>
      <c r="P468" s="707"/>
      <c r="Q468" s="707"/>
      <c r="R468" s="707"/>
      <c r="S468" s="707"/>
      <c r="T468" s="707"/>
      <c r="U468" s="707"/>
      <c r="V468" s="707"/>
      <c r="W468" s="707"/>
      <c r="X468" s="707"/>
      <c r="Y468" s="707"/>
      <c r="Z468" s="707"/>
      <c r="AA468" s="707"/>
      <c r="AB468" s="707"/>
      <c r="AC468" s="707"/>
    </row>
    <row r="469" spans="1:29" ht="15">
      <c r="A469" s="707"/>
      <c r="B469" s="707"/>
      <c r="C469" s="707"/>
      <c r="D469" s="707"/>
      <c r="E469" s="707"/>
      <c r="F469" s="707"/>
      <c r="G469" s="707"/>
      <c r="H469" s="707"/>
      <c r="I469" s="726"/>
      <c r="J469" s="707"/>
      <c r="K469" s="707"/>
      <c r="L469" s="707"/>
      <c r="M469" s="707"/>
      <c r="N469" s="707"/>
      <c r="O469" s="707"/>
      <c r="P469" s="707"/>
      <c r="Q469" s="707"/>
      <c r="R469" s="707"/>
      <c r="S469" s="707"/>
      <c r="T469" s="707"/>
      <c r="U469" s="707"/>
      <c r="V469" s="707"/>
      <c r="W469" s="707"/>
      <c r="X469" s="707"/>
      <c r="Y469" s="707"/>
      <c r="Z469" s="707"/>
      <c r="AA469" s="707"/>
      <c r="AB469" s="707"/>
      <c r="AC469" s="707"/>
    </row>
    <row r="470" spans="1:29" ht="15">
      <c r="A470" s="707"/>
      <c r="B470" s="707"/>
      <c r="C470" s="707"/>
      <c r="D470" s="707"/>
      <c r="E470" s="707"/>
      <c r="F470" s="707"/>
      <c r="G470" s="707"/>
      <c r="H470" s="707"/>
      <c r="I470" s="726"/>
      <c r="J470" s="707"/>
      <c r="K470" s="707"/>
      <c r="L470" s="707"/>
      <c r="M470" s="707"/>
      <c r="N470" s="707"/>
      <c r="O470" s="707"/>
      <c r="P470" s="707"/>
      <c r="Q470" s="707"/>
      <c r="R470" s="707"/>
      <c r="S470" s="707"/>
      <c r="T470" s="707"/>
      <c r="U470" s="707"/>
      <c r="V470" s="707"/>
      <c r="W470" s="707"/>
      <c r="X470" s="707"/>
      <c r="Y470" s="707"/>
      <c r="Z470" s="707"/>
      <c r="AA470" s="707"/>
      <c r="AB470" s="707"/>
      <c r="AC470" s="707"/>
    </row>
    <row r="471" spans="1:29" ht="15">
      <c r="A471" s="707"/>
      <c r="B471" s="707"/>
      <c r="C471" s="707"/>
      <c r="D471" s="707"/>
      <c r="E471" s="707"/>
      <c r="F471" s="707"/>
      <c r="G471" s="707"/>
      <c r="H471" s="707"/>
      <c r="I471" s="726"/>
      <c r="J471" s="707"/>
      <c r="K471" s="707"/>
      <c r="L471" s="707"/>
      <c r="M471" s="707"/>
      <c r="N471" s="707"/>
      <c r="O471" s="707"/>
      <c r="P471" s="707"/>
      <c r="Q471" s="707"/>
      <c r="R471" s="707"/>
      <c r="S471" s="707"/>
      <c r="T471" s="707"/>
      <c r="U471" s="707"/>
      <c r="V471" s="707"/>
      <c r="W471" s="707"/>
      <c r="X471" s="707"/>
      <c r="Y471" s="707"/>
      <c r="Z471" s="707"/>
      <c r="AA471" s="707"/>
      <c r="AB471" s="707"/>
      <c r="AC471" s="707"/>
    </row>
    <row r="472" spans="1:29" ht="15">
      <c r="A472" s="707"/>
      <c r="B472" s="707"/>
      <c r="C472" s="707"/>
      <c r="D472" s="707"/>
      <c r="E472" s="707"/>
      <c r="F472" s="707"/>
      <c r="G472" s="707"/>
      <c r="H472" s="707"/>
      <c r="I472" s="726"/>
      <c r="J472" s="707"/>
      <c r="K472" s="707"/>
      <c r="L472" s="707"/>
      <c r="M472" s="707"/>
      <c r="N472" s="707"/>
      <c r="O472" s="707"/>
      <c r="P472" s="707"/>
      <c r="Q472" s="707"/>
      <c r="R472" s="707"/>
      <c r="S472" s="707"/>
      <c r="T472" s="707"/>
      <c r="U472" s="707"/>
      <c r="V472" s="707"/>
      <c r="W472" s="707"/>
      <c r="X472" s="707"/>
      <c r="Y472" s="707"/>
      <c r="Z472" s="707"/>
      <c r="AA472" s="707"/>
      <c r="AB472" s="707"/>
      <c r="AC472" s="707"/>
    </row>
    <row r="473" spans="1:29" ht="15">
      <c r="A473" s="707"/>
      <c r="B473" s="707"/>
      <c r="C473" s="707"/>
      <c r="D473" s="707"/>
      <c r="E473" s="707"/>
      <c r="F473" s="707"/>
      <c r="G473" s="707"/>
      <c r="H473" s="707"/>
      <c r="I473" s="726"/>
      <c r="J473" s="707"/>
      <c r="K473" s="707"/>
      <c r="L473" s="707"/>
      <c r="M473" s="707"/>
      <c r="N473" s="707"/>
      <c r="O473" s="707"/>
      <c r="P473" s="707"/>
      <c r="Q473" s="707"/>
      <c r="R473" s="707"/>
      <c r="S473" s="707"/>
      <c r="T473" s="707"/>
      <c r="U473" s="707"/>
      <c r="V473" s="707"/>
      <c r="W473" s="707"/>
      <c r="X473" s="707"/>
      <c r="Y473" s="707"/>
      <c r="Z473" s="707"/>
      <c r="AA473" s="707"/>
      <c r="AB473" s="707"/>
      <c r="AC473" s="707"/>
    </row>
    <row r="474" spans="1:29" ht="15">
      <c r="A474" s="707"/>
      <c r="B474" s="707"/>
      <c r="C474" s="707"/>
      <c r="D474" s="707"/>
      <c r="E474" s="707"/>
      <c r="F474" s="707"/>
      <c r="G474" s="707"/>
      <c r="H474" s="707"/>
      <c r="I474" s="726"/>
      <c r="J474" s="707"/>
      <c r="K474" s="707"/>
      <c r="L474" s="707"/>
      <c r="M474" s="707"/>
      <c r="N474" s="707"/>
      <c r="O474" s="707"/>
      <c r="P474" s="707"/>
      <c r="Q474" s="707"/>
      <c r="R474" s="707"/>
      <c r="S474" s="707"/>
      <c r="T474" s="707"/>
      <c r="U474" s="707"/>
      <c r="V474" s="707"/>
      <c r="W474" s="707"/>
      <c r="X474" s="707"/>
      <c r="Y474" s="707"/>
      <c r="Z474" s="707"/>
      <c r="AA474" s="707"/>
      <c r="AB474" s="707"/>
      <c r="AC474" s="707"/>
    </row>
    <row r="475" spans="1:29" ht="15">
      <c r="A475" s="707"/>
      <c r="B475" s="707"/>
      <c r="C475" s="707"/>
      <c r="D475" s="707"/>
      <c r="E475" s="707"/>
      <c r="F475" s="707"/>
      <c r="G475" s="707"/>
      <c r="H475" s="707"/>
      <c r="I475" s="726"/>
      <c r="J475" s="707"/>
      <c r="K475" s="707"/>
      <c r="L475" s="707"/>
      <c r="M475" s="707"/>
      <c r="N475" s="707"/>
      <c r="O475" s="707"/>
      <c r="P475" s="707"/>
      <c r="Q475" s="707"/>
      <c r="R475" s="707"/>
      <c r="S475" s="707"/>
      <c r="T475" s="707"/>
      <c r="U475" s="707"/>
      <c r="V475" s="707"/>
      <c r="W475" s="707"/>
      <c r="X475" s="707"/>
      <c r="Y475" s="707"/>
      <c r="Z475" s="707"/>
      <c r="AA475" s="707"/>
      <c r="AB475" s="707"/>
      <c r="AC475" s="707"/>
    </row>
    <row r="476" spans="1:29" ht="15">
      <c r="A476" s="707"/>
      <c r="B476" s="707"/>
      <c r="C476" s="707"/>
      <c r="D476" s="707"/>
      <c r="E476" s="707"/>
      <c r="F476" s="707"/>
      <c r="G476" s="707"/>
      <c r="H476" s="707"/>
      <c r="I476" s="726"/>
      <c r="J476" s="707"/>
      <c r="K476" s="707"/>
      <c r="L476" s="707"/>
      <c r="M476" s="707"/>
      <c r="N476" s="707"/>
      <c r="O476" s="707"/>
      <c r="P476" s="707"/>
      <c r="Q476" s="707"/>
      <c r="R476" s="707"/>
      <c r="S476" s="707"/>
      <c r="T476" s="707"/>
      <c r="U476" s="707"/>
      <c r="V476" s="707"/>
      <c r="W476" s="707"/>
      <c r="X476" s="707"/>
      <c r="Y476" s="707"/>
      <c r="Z476" s="707"/>
      <c r="AA476" s="707"/>
      <c r="AB476" s="707"/>
      <c r="AC476" s="707"/>
    </row>
    <row r="477" spans="1:29" ht="15">
      <c r="A477" s="707"/>
      <c r="B477" s="707"/>
      <c r="C477" s="707"/>
      <c r="D477" s="707"/>
      <c r="E477" s="707"/>
      <c r="F477" s="707"/>
      <c r="G477" s="707"/>
      <c r="H477" s="707"/>
      <c r="I477" s="726"/>
      <c r="J477" s="707"/>
      <c r="K477" s="707"/>
      <c r="L477" s="707"/>
      <c r="M477" s="707"/>
      <c r="N477" s="707"/>
      <c r="O477" s="707"/>
      <c r="P477" s="707"/>
      <c r="Q477" s="707"/>
      <c r="R477" s="707"/>
      <c r="S477" s="707"/>
      <c r="T477" s="707"/>
      <c r="U477" s="707"/>
      <c r="V477" s="707"/>
      <c r="W477" s="707"/>
      <c r="X477" s="707"/>
      <c r="Y477" s="707"/>
      <c r="Z477" s="707"/>
      <c r="AA477" s="707"/>
      <c r="AB477" s="707"/>
      <c r="AC477" s="707"/>
    </row>
    <row r="478" spans="1:29" ht="15">
      <c r="A478" s="707"/>
      <c r="B478" s="707"/>
      <c r="C478" s="707"/>
      <c r="D478" s="707"/>
      <c r="E478" s="707"/>
      <c r="F478" s="707"/>
      <c r="G478" s="707"/>
      <c r="H478" s="707"/>
      <c r="I478" s="726"/>
      <c r="J478" s="707"/>
      <c r="K478" s="707"/>
      <c r="L478" s="707"/>
      <c r="M478" s="707"/>
      <c r="N478" s="707"/>
      <c r="O478" s="707"/>
      <c r="P478" s="707"/>
      <c r="Q478" s="707"/>
      <c r="R478" s="707"/>
      <c r="S478" s="707"/>
      <c r="T478" s="707"/>
      <c r="U478" s="707"/>
      <c r="V478" s="707"/>
      <c r="W478" s="707"/>
      <c r="X478" s="707"/>
      <c r="Y478" s="707"/>
      <c r="Z478" s="707"/>
      <c r="AA478" s="707"/>
      <c r="AB478" s="707"/>
      <c r="AC478" s="707"/>
    </row>
    <row r="479" spans="1:29" ht="15">
      <c r="A479" s="707"/>
      <c r="B479" s="707"/>
      <c r="C479" s="707"/>
      <c r="D479" s="707"/>
      <c r="E479" s="707"/>
      <c r="F479" s="707"/>
      <c r="G479" s="707"/>
      <c r="H479" s="707"/>
      <c r="I479" s="726"/>
      <c r="J479" s="707"/>
      <c r="K479" s="707"/>
      <c r="L479" s="707"/>
      <c r="M479" s="707"/>
      <c r="N479" s="707"/>
      <c r="O479" s="707"/>
      <c r="P479" s="707"/>
      <c r="Q479" s="707"/>
      <c r="R479" s="707"/>
      <c r="S479" s="707"/>
      <c r="T479" s="707"/>
      <c r="U479" s="707"/>
      <c r="V479" s="707"/>
      <c r="W479" s="707"/>
      <c r="X479" s="707"/>
      <c r="Y479" s="707"/>
      <c r="Z479" s="707"/>
      <c r="AA479" s="707"/>
      <c r="AB479" s="707"/>
      <c r="AC479" s="707"/>
    </row>
    <row r="480" spans="1:29" ht="15">
      <c r="A480" s="707"/>
      <c r="B480" s="707"/>
      <c r="C480" s="707"/>
      <c r="D480" s="707"/>
      <c r="E480" s="707"/>
      <c r="F480" s="707"/>
      <c r="G480" s="707"/>
      <c r="H480" s="707"/>
      <c r="I480" s="726"/>
      <c r="J480" s="707"/>
      <c r="K480" s="707"/>
      <c r="L480" s="707"/>
      <c r="M480" s="707"/>
      <c r="N480" s="707"/>
      <c r="O480" s="707"/>
      <c r="P480" s="707"/>
      <c r="Q480" s="707"/>
      <c r="R480" s="707"/>
      <c r="S480" s="707"/>
      <c r="T480" s="707"/>
      <c r="U480" s="707"/>
      <c r="V480" s="707"/>
      <c r="W480" s="707"/>
      <c r="X480" s="707"/>
      <c r="Y480" s="707"/>
      <c r="Z480" s="707"/>
      <c r="AA480" s="707"/>
      <c r="AB480" s="707"/>
      <c r="AC480" s="707"/>
    </row>
    <row r="481" spans="1:29" ht="15">
      <c r="A481" s="707"/>
      <c r="B481" s="707"/>
      <c r="C481" s="707"/>
      <c r="D481" s="707"/>
      <c r="E481" s="707"/>
      <c r="F481" s="707"/>
      <c r="G481" s="707"/>
      <c r="H481" s="707"/>
      <c r="I481" s="726"/>
      <c r="J481" s="707"/>
      <c r="K481" s="707"/>
      <c r="L481" s="707"/>
      <c r="M481" s="707"/>
      <c r="N481" s="707"/>
      <c r="O481" s="707"/>
      <c r="P481" s="707"/>
      <c r="Q481" s="707"/>
      <c r="R481" s="707"/>
      <c r="S481" s="707"/>
      <c r="T481" s="707"/>
      <c r="U481" s="707"/>
      <c r="V481" s="707"/>
      <c r="W481" s="707"/>
      <c r="X481" s="707"/>
      <c r="Y481" s="707"/>
      <c r="Z481" s="707"/>
      <c r="AA481" s="707"/>
      <c r="AB481" s="707"/>
      <c r="AC481" s="707"/>
    </row>
    <row r="482" spans="1:29" ht="15">
      <c r="A482" s="707"/>
      <c r="B482" s="707"/>
      <c r="C482" s="707"/>
      <c r="D482" s="707"/>
      <c r="E482" s="707"/>
      <c r="F482" s="707"/>
      <c r="G482" s="707"/>
      <c r="H482" s="707"/>
      <c r="I482" s="726"/>
      <c r="J482" s="707"/>
      <c r="K482" s="707"/>
      <c r="L482" s="707"/>
      <c r="M482" s="707"/>
      <c r="N482" s="707"/>
      <c r="O482" s="707"/>
      <c r="P482" s="707"/>
      <c r="Q482" s="707"/>
      <c r="R482" s="707"/>
      <c r="S482" s="707"/>
      <c r="T482" s="707"/>
      <c r="U482" s="707"/>
      <c r="V482" s="707"/>
      <c r="W482" s="707"/>
      <c r="X482" s="707"/>
      <c r="Y482" s="707"/>
      <c r="Z482" s="707"/>
      <c r="AA482" s="707"/>
      <c r="AB482" s="707"/>
      <c r="AC482" s="707"/>
    </row>
    <row r="483" spans="1:29" ht="15">
      <c r="A483" s="707"/>
      <c r="B483" s="707"/>
      <c r="C483" s="707"/>
      <c r="D483" s="707"/>
      <c r="E483" s="707"/>
      <c r="F483" s="707"/>
      <c r="G483" s="707"/>
      <c r="H483" s="707"/>
      <c r="I483" s="726"/>
      <c r="J483" s="707"/>
      <c r="K483" s="707"/>
      <c r="L483" s="707"/>
      <c r="M483" s="707"/>
      <c r="N483" s="707"/>
      <c r="O483" s="707"/>
      <c r="P483" s="707"/>
      <c r="Q483" s="707"/>
      <c r="R483" s="707"/>
      <c r="S483" s="707"/>
      <c r="T483" s="707"/>
      <c r="U483" s="707"/>
      <c r="V483" s="707"/>
      <c r="W483" s="707"/>
      <c r="X483" s="707"/>
      <c r="Y483" s="707"/>
      <c r="Z483" s="707"/>
      <c r="AA483" s="707"/>
      <c r="AB483" s="707"/>
      <c r="AC483" s="707"/>
    </row>
    <row r="484" spans="1:29" ht="15">
      <c r="A484" s="707"/>
      <c r="B484" s="707"/>
      <c r="C484" s="707"/>
      <c r="D484" s="707"/>
      <c r="E484" s="707"/>
      <c r="F484" s="707"/>
      <c r="G484" s="707"/>
      <c r="H484" s="707"/>
      <c r="I484" s="726"/>
      <c r="J484" s="707"/>
      <c r="K484" s="707"/>
      <c r="L484" s="707"/>
      <c r="M484" s="707"/>
      <c r="N484" s="707"/>
      <c r="O484" s="707"/>
      <c r="P484" s="707"/>
      <c r="Q484" s="707"/>
      <c r="R484" s="707"/>
      <c r="S484" s="707"/>
      <c r="T484" s="707"/>
      <c r="U484" s="707"/>
      <c r="V484" s="707"/>
      <c r="W484" s="707"/>
      <c r="X484" s="707"/>
      <c r="Y484" s="707"/>
      <c r="Z484" s="707"/>
      <c r="AA484" s="707"/>
      <c r="AB484" s="707"/>
      <c r="AC484" s="707"/>
    </row>
    <row r="485" spans="1:29" ht="15">
      <c r="A485" s="707"/>
      <c r="B485" s="707"/>
      <c r="C485" s="707"/>
      <c r="D485" s="707"/>
      <c r="E485" s="707"/>
      <c r="F485" s="707"/>
      <c r="G485" s="707"/>
      <c r="H485" s="707"/>
      <c r="I485" s="726"/>
      <c r="J485" s="707"/>
      <c r="K485" s="707"/>
      <c r="L485" s="707"/>
      <c r="M485" s="707"/>
      <c r="N485" s="707"/>
      <c r="O485" s="707"/>
      <c r="P485" s="707"/>
      <c r="Q485" s="707"/>
      <c r="R485" s="707"/>
      <c r="S485" s="707"/>
      <c r="T485" s="707"/>
      <c r="U485" s="707"/>
      <c r="V485" s="707"/>
      <c r="W485" s="707"/>
      <c r="X485" s="707"/>
      <c r="Y485" s="707"/>
      <c r="Z485" s="707"/>
      <c r="AA485" s="707"/>
      <c r="AB485" s="707"/>
      <c r="AC485" s="707"/>
    </row>
    <row r="486" spans="1:29" ht="15">
      <c r="A486" s="707"/>
      <c r="B486" s="707"/>
      <c r="C486" s="707"/>
      <c r="D486" s="707"/>
      <c r="E486" s="707"/>
      <c r="F486" s="707"/>
      <c r="G486" s="707"/>
      <c r="H486" s="707"/>
      <c r="I486" s="726"/>
      <c r="J486" s="707"/>
      <c r="K486" s="707"/>
      <c r="L486" s="707"/>
      <c r="M486" s="707"/>
      <c r="N486" s="707"/>
      <c r="O486" s="707"/>
      <c r="P486" s="707"/>
      <c r="Q486" s="707"/>
      <c r="R486" s="707"/>
      <c r="S486" s="707"/>
      <c r="T486" s="707"/>
      <c r="U486" s="707"/>
      <c r="V486" s="707"/>
      <c r="W486" s="707"/>
      <c r="X486" s="707"/>
      <c r="Y486" s="707"/>
      <c r="Z486" s="707"/>
      <c r="AA486" s="707"/>
      <c r="AB486" s="707"/>
      <c r="AC486" s="707"/>
    </row>
    <row r="487" spans="1:29" ht="15">
      <c r="A487" s="707"/>
      <c r="B487" s="707"/>
      <c r="C487" s="707"/>
      <c r="D487" s="707"/>
      <c r="E487" s="707"/>
      <c r="F487" s="707"/>
      <c r="G487" s="707"/>
      <c r="H487" s="707"/>
      <c r="I487" s="726"/>
      <c r="J487" s="707"/>
      <c r="K487" s="707"/>
      <c r="L487" s="707"/>
      <c r="M487" s="707"/>
      <c r="N487" s="707"/>
      <c r="O487" s="707"/>
      <c r="P487" s="707"/>
      <c r="Q487" s="707"/>
      <c r="R487" s="707"/>
      <c r="S487" s="707"/>
      <c r="T487" s="707"/>
      <c r="U487" s="707"/>
      <c r="V487" s="707"/>
      <c r="W487" s="707"/>
      <c r="X487" s="707"/>
      <c r="Y487" s="707"/>
      <c r="Z487" s="707"/>
      <c r="AA487" s="707"/>
      <c r="AB487" s="707"/>
      <c r="AC487" s="707"/>
    </row>
    <row r="488" spans="1:29" ht="15">
      <c r="A488" s="707"/>
      <c r="B488" s="707"/>
      <c r="C488" s="707"/>
      <c r="D488" s="707"/>
      <c r="E488" s="707"/>
      <c r="F488" s="707"/>
      <c r="G488" s="707"/>
      <c r="H488" s="707"/>
      <c r="I488" s="726"/>
      <c r="J488" s="707"/>
      <c r="K488" s="707"/>
      <c r="L488" s="707"/>
      <c r="M488" s="707"/>
      <c r="N488" s="707"/>
      <c r="O488" s="707"/>
      <c r="P488" s="707"/>
      <c r="Q488" s="707"/>
      <c r="R488" s="707"/>
      <c r="S488" s="707"/>
      <c r="T488" s="707"/>
      <c r="U488" s="707"/>
      <c r="V488" s="707"/>
      <c r="W488" s="707"/>
      <c r="X488" s="707"/>
      <c r="Y488" s="707"/>
      <c r="Z488" s="707"/>
      <c r="AA488" s="707"/>
      <c r="AB488" s="707"/>
      <c r="AC488" s="707"/>
    </row>
    <row r="489" spans="1:29" ht="15">
      <c r="A489" s="707"/>
      <c r="B489" s="707"/>
      <c r="C489" s="707"/>
      <c r="D489" s="707"/>
      <c r="E489" s="707"/>
      <c r="F489" s="707"/>
      <c r="G489" s="707"/>
      <c r="H489" s="707"/>
      <c r="I489" s="726"/>
      <c r="J489" s="707"/>
      <c r="K489" s="707"/>
      <c r="L489" s="707"/>
      <c r="M489" s="707"/>
      <c r="N489" s="707"/>
      <c r="O489" s="707"/>
      <c r="P489" s="707"/>
      <c r="Q489" s="707"/>
      <c r="R489" s="707"/>
      <c r="S489" s="707"/>
      <c r="T489" s="707"/>
      <c r="U489" s="707"/>
      <c r="V489" s="707"/>
      <c r="W489" s="707"/>
      <c r="X489" s="707"/>
      <c r="Y489" s="707"/>
      <c r="Z489" s="707"/>
      <c r="AA489" s="707"/>
      <c r="AB489" s="707"/>
      <c r="AC489" s="707"/>
    </row>
    <row r="490" spans="1:29" ht="15">
      <c r="A490" s="707"/>
      <c r="B490" s="707"/>
      <c r="C490" s="707"/>
      <c r="D490" s="707"/>
      <c r="E490" s="707"/>
      <c r="F490" s="707"/>
      <c r="G490" s="707"/>
      <c r="H490" s="707"/>
      <c r="I490" s="726"/>
      <c r="J490" s="707"/>
      <c r="K490" s="707"/>
      <c r="L490" s="707"/>
      <c r="M490" s="707"/>
      <c r="N490" s="707"/>
      <c r="O490" s="707"/>
      <c r="P490" s="707"/>
      <c r="Q490" s="707"/>
      <c r="R490" s="707"/>
      <c r="S490" s="707"/>
      <c r="T490" s="707"/>
      <c r="U490" s="707"/>
      <c r="V490" s="707"/>
      <c r="W490" s="707"/>
      <c r="X490" s="707"/>
      <c r="Y490" s="707"/>
      <c r="Z490" s="707"/>
      <c r="AA490" s="707"/>
      <c r="AB490" s="707"/>
      <c r="AC490" s="707"/>
    </row>
    <row r="491" spans="1:29" ht="15">
      <c r="A491" s="707"/>
      <c r="B491" s="707"/>
      <c r="C491" s="707"/>
      <c r="D491" s="707"/>
      <c r="E491" s="707"/>
      <c r="F491" s="707"/>
      <c r="G491" s="707"/>
      <c r="H491" s="707"/>
      <c r="I491" s="726"/>
      <c r="J491" s="707"/>
      <c r="K491" s="707"/>
      <c r="L491" s="707"/>
      <c r="M491" s="707"/>
      <c r="N491" s="707"/>
      <c r="O491" s="707"/>
      <c r="P491" s="707"/>
      <c r="Q491" s="707"/>
      <c r="R491" s="707"/>
      <c r="S491" s="707"/>
      <c r="T491" s="707"/>
      <c r="U491" s="707"/>
      <c r="V491" s="707"/>
      <c r="W491" s="707"/>
      <c r="X491" s="707"/>
      <c r="Y491" s="707"/>
      <c r="Z491" s="707"/>
      <c r="AA491" s="707"/>
      <c r="AB491" s="707"/>
      <c r="AC491" s="707"/>
    </row>
    <row r="492" spans="1:29" ht="15">
      <c r="A492" s="707"/>
      <c r="B492" s="707"/>
      <c r="C492" s="707"/>
      <c r="D492" s="707"/>
      <c r="E492" s="707"/>
      <c r="F492" s="707"/>
      <c r="G492" s="707"/>
      <c r="H492" s="707"/>
      <c r="I492" s="726"/>
      <c r="J492" s="707"/>
      <c r="K492" s="707"/>
      <c r="L492" s="707"/>
      <c r="M492" s="707"/>
      <c r="N492" s="707"/>
      <c r="O492" s="707"/>
      <c r="P492" s="707"/>
      <c r="Q492" s="707"/>
      <c r="R492" s="707"/>
      <c r="S492" s="707"/>
      <c r="T492" s="707"/>
      <c r="U492" s="707"/>
      <c r="V492" s="707"/>
      <c r="W492" s="707"/>
      <c r="X492" s="707"/>
      <c r="Y492" s="707"/>
      <c r="Z492" s="707"/>
      <c r="AA492" s="707"/>
      <c r="AB492" s="707"/>
      <c r="AC492" s="707"/>
    </row>
    <row r="493" spans="1:29" ht="15">
      <c r="A493" s="707"/>
      <c r="B493" s="707"/>
      <c r="C493" s="707"/>
      <c r="D493" s="707"/>
      <c r="E493" s="707"/>
      <c r="F493" s="707"/>
      <c r="G493" s="707"/>
      <c r="H493" s="707"/>
      <c r="I493" s="726"/>
      <c r="J493" s="707"/>
      <c r="K493" s="707"/>
      <c r="L493" s="707"/>
      <c r="M493" s="707"/>
      <c r="N493" s="707"/>
      <c r="O493" s="707"/>
      <c r="P493" s="707"/>
      <c r="Q493" s="707"/>
      <c r="R493" s="707"/>
      <c r="S493" s="707"/>
      <c r="T493" s="707"/>
      <c r="U493" s="707"/>
      <c r="V493" s="707"/>
      <c r="W493" s="707"/>
      <c r="X493" s="707"/>
      <c r="Y493" s="707"/>
      <c r="Z493" s="707"/>
      <c r="AA493" s="707"/>
      <c r="AB493" s="707"/>
      <c r="AC493" s="707"/>
    </row>
    <row r="494" spans="1:29" ht="15">
      <c r="A494" s="707"/>
      <c r="B494" s="707"/>
      <c r="C494" s="707"/>
      <c r="D494" s="707"/>
      <c r="E494" s="707"/>
      <c r="F494" s="707"/>
      <c r="G494" s="707"/>
      <c r="H494" s="707"/>
      <c r="I494" s="726"/>
      <c r="J494" s="707"/>
      <c r="K494" s="707"/>
      <c r="L494" s="707"/>
      <c r="M494" s="707"/>
      <c r="N494" s="707"/>
      <c r="O494" s="707"/>
      <c r="P494" s="707"/>
      <c r="Q494" s="707"/>
      <c r="R494" s="707"/>
      <c r="S494" s="707"/>
      <c r="T494" s="707"/>
      <c r="U494" s="707"/>
      <c r="V494" s="707"/>
      <c r="W494" s="707"/>
      <c r="X494" s="707"/>
      <c r="Y494" s="707"/>
      <c r="Z494" s="707"/>
      <c r="AA494" s="707"/>
      <c r="AB494" s="707"/>
      <c r="AC494" s="707"/>
    </row>
    <row r="495" spans="1:29" ht="15">
      <c r="A495" s="707"/>
      <c r="B495" s="707"/>
      <c r="C495" s="707"/>
      <c r="D495" s="707"/>
      <c r="E495" s="707"/>
      <c r="F495" s="707"/>
      <c r="G495" s="707"/>
      <c r="H495" s="707"/>
      <c r="I495" s="726"/>
      <c r="J495" s="707"/>
      <c r="K495" s="707"/>
      <c r="L495" s="707"/>
      <c r="M495" s="707"/>
      <c r="N495" s="707"/>
      <c r="O495" s="707"/>
      <c r="P495" s="707"/>
      <c r="Q495" s="707"/>
      <c r="R495" s="707"/>
      <c r="S495" s="707"/>
      <c r="T495" s="707"/>
      <c r="U495" s="707"/>
      <c r="V495" s="707"/>
      <c r="W495" s="707"/>
      <c r="X495" s="707"/>
      <c r="Y495" s="707"/>
      <c r="Z495" s="707"/>
      <c r="AA495" s="707"/>
      <c r="AB495" s="707"/>
      <c r="AC495" s="707"/>
    </row>
    <row r="496" spans="1:29" ht="15">
      <c r="A496" s="707"/>
      <c r="B496" s="707"/>
      <c r="C496" s="707"/>
      <c r="D496" s="707"/>
      <c r="E496" s="707"/>
      <c r="F496" s="707"/>
      <c r="G496" s="707"/>
      <c r="H496" s="707"/>
      <c r="I496" s="726"/>
      <c r="J496" s="707"/>
      <c r="K496" s="707"/>
      <c r="L496" s="707"/>
      <c r="M496" s="707"/>
      <c r="N496" s="707"/>
      <c r="O496" s="707"/>
      <c r="P496" s="707"/>
      <c r="Q496" s="707"/>
      <c r="R496" s="707"/>
      <c r="S496" s="707"/>
      <c r="T496" s="707"/>
      <c r="U496" s="707"/>
      <c r="V496" s="707"/>
      <c r="W496" s="707"/>
      <c r="X496" s="707"/>
      <c r="Y496" s="707"/>
      <c r="Z496" s="707"/>
      <c r="AA496" s="707"/>
      <c r="AB496" s="707"/>
      <c r="AC496" s="707"/>
    </row>
    <row r="497" spans="1:29" ht="15">
      <c r="A497" s="707"/>
      <c r="B497" s="707"/>
      <c r="C497" s="707"/>
      <c r="D497" s="707"/>
      <c r="E497" s="707"/>
      <c r="F497" s="707"/>
      <c r="G497" s="707"/>
      <c r="H497" s="707"/>
      <c r="I497" s="726"/>
      <c r="J497" s="707"/>
      <c r="K497" s="707"/>
      <c r="L497" s="707"/>
      <c r="M497" s="707"/>
      <c r="N497" s="707"/>
      <c r="O497" s="707"/>
      <c r="P497" s="707"/>
      <c r="Q497" s="707"/>
      <c r="R497" s="707"/>
      <c r="S497" s="707"/>
      <c r="T497" s="707"/>
      <c r="U497" s="707"/>
      <c r="V497" s="707"/>
      <c r="W497" s="707"/>
      <c r="X497" s="707"/>
      <c r="Y497" s="707"/>
      <c r="Z497" s="707"/>
      <c r="AA497" s="707"/>
      <c r="AB497" s="707"/>
      <c r="AC497" s="707"/>
    </row>
    <row r="498" spans="1:29" ht="15">
      <c r="A498" s="707"/>
      <c r="B498" s="707"/>
      <c r="C498" s="707"/>
      <c r="D498" s="707"/>
      <c r="E498" s="707"/>
      <c r="F498" s="707"/>
      <c r="G498" s="707"/>
      <c r="H498" s="707"/>
      <c r="I498" s="726"/>
      <c r="J498" s="707"/>
      <c r="K498" s="707"/>
      <c r="L498" s="707"/>
      <c r="M498" s="707"/>
      <c r="N498" s="707"/>
      <c r="O498" s="707"/>
      <c r="P498" s="707"/>
      <c r="Q498" s="707"/>
      <c r="R498" s="707"/>
      <c r="S498" s="707"/>
      <c r="T498" s="707"/>
      <c r="U498" s="707"/>
      <c r="V498" s="707"/>
      <c r="W498" s="707"/>
      <c r="X498" s="707"/>
      <c r="Y498" s="707"/>
      <c r="Z498" s="707"/>
      <c r="AA498" s="707"/>
      <c r="AB498" s="707"/>
      <c r="AC498" s="707"/>
    </row>
    <row r="499" spans="1:29" ht="15">
      <c r="A499" s="707"/>
      <c r="B499" s="707"/>
      <c r="C499" s="707"/>
      <c r="D499" s="707"/>
      <c r="E499" s="707"/>
      <c r="F499" s="707"/>
      <c r="G499" s="707"/>
      <c r="H499" s="707"/>
      <c r="I499" s="726"/>
      <c r="J499" s="707"/>
      <c r="K499" s="707"/>
      <c r="L499" s="707"/>
      <c r="M499" s="707"/>
      <c r="N499" s="707"/>
      <c r="O499" s="707"/>
      <c r="P499" s="707"/>
      <c r="Q499" s="707"/>
      <c r="R499" s="707"/>
      <c r="S499" s="707"/>
      <c r="T499" s="707"/>
      <c r="U499" s="707"/>
      <c r="V499" s="707"/>
      <c r="W499" s="707"/>
      <c r="X499" s="707"/>
      <c r="Y499" s="707"/>
      <c r="Z499" s="707"/>
      <c r="AA499" s="707"/>
      <c r="AB499" s="707"/>
      <c r="AC499" s="707"/>
    </row>
    <row r="500" spans="1:29" ht="15">
      <c r="A500" s="707"/>
      <c r="B500" s="707"/>
      <c r="C500" s="707"/>
      <c r="D500" s="707"/>
      <c r="E500" s="707"/>
      <c r="F500" s="707"/>
      <c r="G500" s="707"/>
      <c r="H500" s="707"/>
      <c r="I500" s="726"/>
      <c r="J500" s="707"/>
      <c r="K500" s="707"/>
      <c r="L500" s="707"/>
      <c r="M500" s="707"/>
      <c r="N500" s="707"/>
      <c r="O500" s="707"/>
      <c r="P500" s="707"/>
      <c r="Q500" s="707"/>
      <c r="R500" s="707"/>
      <c r="S500" s="707"/>
      <c r="T500" s="707"/>
      <c r="U500" s="707"/>
      <c r="V500" s="707"/>
      <c r="W500" s="707"/>
      <c r="X500" s="707"/>
      <c r="Y500" s="707"/>
      <c r="Z500" s="707"/>
      <c r="AA500" s="707"/>
      <c r="AB500" s="707"/>
      <c r="AC500" s="707"/>
    </row>
    <row r="501" spans="1:29" ht="15">
      <c r="A501" s="707"/>
      <c r="B501" s="707"/>
      <c r="C501" s="707"/>
      <c r="D501" s="707"/>
      <c r="E501" s="707"/>
      <c r="F501" s="707"/>
      <c r="G501" s="707"/>
      <c r="H501" s="707"/>
      <c r="I501" s="726"/>
      <c r="J501" s="707"/>
      <c r="K501" s="707"/>
      <c r="L501" s="707"/>
      <c r="M501" s="707"/>
      <c r="N501" s="707"/>
      <c r="O501" s="707"/>
      <c r="P501" s="707"/>
      <c r="Q501" s="707"/>
      <c r="R501" s="707"/>
      <c r="S501" s="707"/>
      <c r="T501" s="707"/>
      <c r="U501" s="707"/>
      <c r="V501" s="707"/>
      <c r="W501" s="707"/>
      <c r="X501" s="707"/>
      <c r="Y501" s="707"/>
      <c r="Z501" s="707"/>
      <c r="AA501" s="707"/>
      <c r="AB501" s="707"/>
      <c r="AC501" s="707"/>
    </row>
    <row r="502" spans="1:29" ht="15">
      <c r="A502" s="707"/>
      <c r="B502" s="707"/>
      <c r="C502" s="707"/>
      <c r="D502" s="707"/>
      <c r="E502" s="707"/>
      <c r="F502" s="707"/>
      <c r="G502" s="707"/>
      <c r="H502" s="707"/>
      <c r="I502" s="726"/>
      <c r="J502" s="707"/>
      <c r="K502" s="707"/>
      <c r="L502" s="707"/>
      <c r="M502" s="707"/>
      <c r="N502" s="707"/>
      <c r="O502" s="707"/>
      <c r="P502" s="707"/>
      <c r="Q502" s="707"/>
      <c r="R502" s="707"/>
      <c r="S502" s="707"/>
      <c r="T502" s="707"/>
      <c r="U502" s="707"/>
      <c r="V502" s="707"/>
      <c r="W502" s="707"/>
      <c r="X502" s="707"/>
      <c r="Y502" s="707"/>
      <c r="Z502" s="707"/>
      <c r="AA502" s="707"/>
      <c r="AB502" s="707"/>
      <c r="AC502" s="707"/>
    </row>
    <row r="503" spans="1:29" ht="15">
      <c r="A503" s="707"/>
      <c r="B503" s="707"/>
      <c r="C503" s="707"/>
      <c r="D503" s="707"/>
      <c r="E503" s="707"/>
      <c r="F503" s="707"/>
      <c r="G503" s="707"/>
      <c r="H503" s="707"/>
      <c r="I503" s="726"/>
      <c r="J503" s="707"/>
      <c r="K503" s="707"/>
      <c r="L503" s="707"/>
      <c r="M503" s="707"/>
      <c r="N503" s="707"/>
      <c r="O503" s="707"/>
      <c r="P503" s="707"/>
      <c r="Q503" s="707"/>
      <c r="R503" s="707"/>
      <c r="S503" s="707"/>
      <c r="T503" s="707"/>
      <c r="U503" s="707"/>
      <c r="V503" s="707"/>
      <c r="W503" s="707"/>
      <c r="X503" s="707"/>
      <c r="Y503" s="707"/>
      <c r="Z503" s="707"/>
      <c r="AA503" s="707"/>
      <c r="AB503" s="707"/>
      <c r="AC503" s="707"/>
    </row>
    <row r="504" spans="1:29" ht="15">
      <c r="A504" s="707"/>
      <c r="B504" s="707"/>
      <c r="C504" s="707"/>
      <c r="D504" s="707"/>
      <c r="E504" s="707"/>
      <c r="F504" s="707"/>
      <c r="G504" s="707"/>
      <c r="H504" s="707"/>
      <c r="I504" s="726"/>
      <c r="J504" s="707"/>
      <c r="K504" s="707"/>
      <c r="L504" s="707"/>
      <c r="M504" s="707"/>
      <c r="N504" s="707"/>
      <c r="O504" s="707"/>
      <c r="P504" s="707"/>
      <c r="Q504" s="707"/>
      <c r="R504" s="707"/>
      <c r="S504" s="707"/>
      <c r="T504" s="707"/>
      <c r="U504" s="707"/>
      <c r="V504" s="707"/>
      <c r="W504" s="707"/>
      <c r="X504" s="707"/>
      <c r="Y504" s="707"/>
      <c r="Z504" s="707"/>
      <c r="AA504" s="707"/>
      <c r="AB504" s="707"/>
      <c r="AC504" s="707"/>
    </row>
    <row r="505" spans="1:29" ht="15">
      <c r="A505" s="707"/>
      <c r="B505" s="707"/>
      <c r="C505" s="707"/>
      <c r="D505" s="707"/>
      <c r="E505" s="707"/>
      <c r="F505" s="707"/>
      <c r="G505" s="707"/>
      <c r="H505" s="707"/>
      <c r="I505" s="726"/>
      <c r="J505" s="707"/>
      <c r="K505" s="707"/>
      <c r="L505" s="707"/>
      <c r="M505" s="707"/>
      <c r="N505" s="707"/>
      <c r="O505" s="707"/>
      <c r="P505" s="707"/>
      <c r="Q505" s="707"/>
      <c r="R505" s="707"/>
      <c r="S505" s="707"/>
      <c r="T505" s="707"/>
      <c r="U505" s="707"/>
      <c r="V505" s="707"/>
      <c r="W505" s="707"/>
      <c r="X505" s="707"/>
      <c r="Y505" s="707"/>
      <c r="Z505" s="707"/>
      <c r="AA505" s="707"/>
      <c r="AB505" s="707"/>
      <c r="AC505" s="707"/>
    </row>
    <row r="506" spans="1:29" ht="15">
      <c r="A506" s="707"/>
      <c r="B506" s="707"/>
      <c r="C506" s="707"/>
      <c r="D506" s="707"/>
      <c r="E506" s="707"/>
      <c r="F506" s="707"/>
      <c r="G506" s="707"/>
      <c r="H506" s="707"/>
      <c r="I506" s="726"/>
      <c r="J506" s="707"/>
      <c r="K506" s="707"/>
      <c r="L506" s="707"/>
      <c r="M506" s="707"/>
      <c r="N506" s="707"/>
      <c r="O506" s="707"/>
      <c r="P506" s="707"/>
      <c r="Q506" s="707"/>
      <c r="R506" s="707"/>
      <c r="S506" s="707"/>
      <c r="T506" s="707"/>
      <c r="U506" s="707"/>
      <c r="V506" s="707"/>
      <c r="W506" s="707"/>
      <c r="X506" s="707"/>
      <c r="Y506" s="707"/>
      <c r="Z506" s="707"/>
      <c r="AA506" s="707"/>
      <c r="AB506" s="707"/>
      <c r="AC506" s="707"/>
    </row>
    <row r="507" spans="1:29" ht="15">
      <c r="A507" s="707"/>
      <c r="B507" s="707"/>
      <c r="C507" s="707"/>
      <c r="D507" s="707"/>
      <c r="E507" s="707"/>
      <c r="F507" s="707"/>
      <c r="G507" s="707"/>
      <c r="H507" s="707"/>
      <c r="I507" s="726"/>
      <c r="J507" s="707"/>
      <c r="K507" s="707"/>
      <c r="L507" s="707"/>
      <c r="M507" s="707"/>
      <c r="N507" s="707"/>
      <c r="O507" s="707"/>
      <c r="P507" s="707"/>
      <c r="Q507" s="707"/>
      <c r="R507" s="707"/>
      <c r="S507" s="707"/>
      <c r="T507" s="707"/>
      <c r="U507" s="707"/>
      <c r="V507" s="707"/>
      <c r="W507" s="707"/>
      <c r="X507" s="707"/>
      <c r="Y507" s="707"/>
      <c r="Z507" s="707"/>
      <c r="AA507" s="707"/>
      <c r="AB507" s="707"/>
      <c r="AC507" s="707"/>
    </row>
    <row r="508" spans="1:29" ht="15">
      <c r="A508" s="707"/>
      <c r="B508" s="707"/>
      <c r="C508" s="707"/>
      <c r="D508" s="707"/>
      <c r="E508" s="707"/>
      <c r="F508" s="707"/>
      <c r="G508" s="707"/>
      <c r="H508" s="707"/>
      <c r="I508" s="726"/>
      <c r="J508" s="707"/>
      <c r="K508" s="707"/>
      <c r="L508" s="707"/>
      <c r="M508" s="707"/>
      <c r="N508" s="707"/>
      <c r="O508" s="707"/>
      <c r="P508" s="707"/>
      <c r="Q508" s="707"/>
      <c r="R508" s="707"/>
      <c r="S508" s="707"/>
      <c r="T508" s="707"/>
      <c r="U508" s="707"/>
      <c r="V508" s="707"/>
      <c r="W508" s="707"/>
      <c r="X508" s="707"/>
      <c r="Y508" s="707"/>
      <c r="Z508" s="707"/>
      <c r="AA508" s="707"/>
      <c r="AB508" s="707"/>
      <c r="AC508" s="707"/>
    </row>
    <row r="509" spans="1:29" ht="15">
      <c r="A509" s="707"/>
      <c r="B509" s="707"/>
      <c r="C509" s="707"/>
      <c r="D509" s="707"/>
      <c r="E509" s="707"/>
      <c r="F509" s="707"/>
      <c r="G509" s="707"/>
      <c r="H509" s="707"/>
      <c r="I509" s="726"/>
      <c r="J509" s="707"/>
      <c r="K509" s="707"/>
      <c r="L509" s="707"/>
      <c r="M509" s="707"/>
      <c r="N509" s="707"/>
      <c r="O509" s="707"/>
      <c r="P509" s="707"/>
      <c r="Q509" s="707"/>
      <c r="R509" s="707"/>
      <c r="S509" s="707"/>
      <c r="T509" s="707"/>
      <c r="U509" s="707"/>
      <c r="V509" s="707"/>
      <c r="W509" s="707"/>
      <c r="X509" s="707"/>
      <c r="Y509" s="707"/>
      <c r="Z509" s="707"/>
      <c r="AA509" s="707"/>
      <c r="AB509" s="707"/>
      <c r="AC509" s="707"/>
    </row>
    <row r="510" spans="1:29" ht="15">
      <c r="A510" s="707"/>
      <c r="B510" s="707"/>
      <c r="C510" s="707"/>
      <c r="D510" s="707"/>
      <c r="E510" s="707"/>
      <c r="F510" s="707"/>
      <c r="G510" s="707"/>
      <c r="H510" s="707"/>
      <c r="I510" s="726"/>
      <c r="J510" s="707"/>
      <c r="K510" s="707"/>
      <c r="L510" s="707"/>
      <c r="M510" s="707"/>
      <c r="N510" s="707"/>
      <c r="O510" s="707"/>
      <c r="P510" s="707"/>
      <c r="Q510" s="707"/>
      <c r="R510" s="707"/>
      <c r="S510" s="707"/>
      <c r="T510" s="707"/>
      <c r="U510" s="707"/>
      <c r="V510" s="707"/>
      <c r="W510" s="707"/>
      <c r="X510" s="707"/>
      <c r="Y510" s="707"/>
      <c r="Z510" s="707"/>
      <c r="AA510" s="707"/>
      <c r="AB510" s="707"/>
      <c r="AC510" s="707"/>
    </row>
    <row r="511" spans="1:29" ht="15">
      <c r="A511" s="707"/>
      <c r="B511" s="707"/>
      <c r="C511" s="707"/>
      <c r="D511" s="707"/>
      <c r="E511" s="707"/>
      <c r="F511" s="707"/>
      <c r="G511" s="707"/>
      <c r="H511" s="707"/>
      <c r="I511" s="726"/>
      <c r="J511" s="707"/>
      <c r="K511" s="707"/>
      <c r="L511" s="707"/>
      <c r="M511" s="707"/>
      <c r="N511" s="707"/>
      <c r="O511" s="707"/>
      <c r="P511" s="707"/>
      <c r="Q511" s="707"/>
      <c r="R511" s="707"/>
      <c r="S511" s="707"/>
      <c r="T511" s="707"/>
      <c r="U511" s="707"/>
      <c r="V511" s="707"/>
      <c r="W511" s="707"/>
      <c r="X511" s="707"/>
      <c r="Y511" s="707"/>
      <c r="Z511" s="707"/>
      <c r="AA511" s="707"/>
      <c r="AB511" s="707"/>
      <c r="AC511" s="707"/>
    </row>
    <row r="512" spans="1:29" ht="15">
      <c r="A512" s="707"/>
      <c r="B512" s="707"/>
      <c r="C512" s="707"/>
      <c r="D512" s="707"/>
      <c r="E512" s="707"/>
      <c r="F512" s="707"/>
      <c r="G512" s="707"/>
      <c r="H512" s="707"/>
      <c r="I512" s="726"/>
      <c r="J512" s="707"/>
      <c r="K512" s="707"/>
      <c r="L512" s="707"/>
      <c r="M512" s="707"/>
      <c r="N512" s="707"/>
      <c r="O512" s="707"/>
      <c r="P512" s="707"/>
      <c r="Q512" s="707"/>
      <c r="R512" s="707"/>
      <c r="S512" s="707"/>
      <c r="T512" s="707"/>
      <c r="U512" s="707"/>
      <c r="V512" s="707"/>
      <c r="W512" s="707"/>
      <c r="X512" s="707"/>
      <c r="Y512" s="707"/>
      <c r="Z512" s="707"/>
      <c r="AA512" s="707"/>
      <c r="AB512" s="707"/>
      <c r="AC512" s="707"/>
    </row>
    <row r="513" spans="1:29" ht="15">
      <c r="A513" s="707"/>
      <c r="B513" s="707"/>
      <c r="C513" s="707"/>
      <c r="D513" s="707"/>
      <c r="E513" s="707"/>
      <c r="F513" s="707"/>
      <c r="G513" s="707"/>
      <c r="H513" s="707"/>
      <c r="I513" s="726"/>
      <c r="J513" s="707"/>
      <c r="K513" s="707"/>
      <c r="L513" s="707"/>
      <c r="M513" s="707"/>
      <c r="N513" s="707"/>
      <c r="O513" s="707"/>
      <c r="P513" s="707"/>
      <c r="Q513" s="707"/>
      <c r="R513" s="707"/>
      <c r="S513" s="707"/>
      <c r="T513" s="707"/>
      <c r="U513" s="707"/>
      <c r="V513" s="707"/>
      <c r="W513" s="707"/>
      <c r="X513" s="707"/>
      <c r="Y513" s="707"/>
      <c r="Z513" s="707"/>
      <c r="AA513" s="707"/>
      <c r="AB513" s="707"/>
      <c r="AC513" s="707"/>
    </row>
    <row r="514" spans="1:29" ht="15">
      <c r="A514" s="707"/>
      <c r="B514" s="707"/>
      <c r="C514" s="707"/>
      <c r="D514" s="707"/>
      <c r="E514" s="707"/>
      <c r="F514" s="707"/>
      <c r="G514" s="707"/>
      <c r="H514" s="707"/>
      <c r="I514" s="726"/>
      <c r="J514" s="707"/>
      <c r="K514" s="707"/>
      <c r="L514" s="707"/>
      <c r="M514" s="707"/>
      <c r="N514" s="707"/>
      <c r="O514" s="707"/>
      <c r="P514" s="707"/>
      <c r="Q514" s="707"/>
      <c r="R514" s="707"/>
      <c r="S514" s="707"/>
      <c r="T514" s="707"/>
      <c r="U514" s="707"/>
      <c r="V514" s="707"/>
      <c r="W514" s="707"/>
      <c r="X514" s="707"/>
      <c r="Y514" s="707"/>
      <c r="Z514" s="707"/>
      <c r="AA514" s="707"/>
      <c r="AB514" s="707"/>
      <c r="AC514" s="707"/>
    </row>
    <row r="515" spans="1:29" ht="15">
      <c r="A515" s="707"/>
      <c r="B515" s="707"/>
      <c r="C515" s="707"/>
      <c r="D515" s="707"/>
      <c r="E515" s="707"/>
      <c r="F515" s="707"/>
      <c r="G515" s="707"/>
      <c r="H515" s="707"/>
      <c r="I515" s="726"/>
      <c r="J515" s="707"/>
      <c r="K515" s="707"/>
      <c r="L515" s="707"/>
      <c r="M515" s="707"/>
      <c r="N515" s="707"/>
      <c r="O515" s="707"/>
      <c r="P515" s="707"/>
      <c r="Q515" s="707"/>
      <c r="R515" s="707"/>
      <c r="S515" s="707"/>
      <c r="T515" s="707"/>
      <c r="U515" s="707"/>
      <c r="V515" s="707"/>
      <c r="W515" s="707"/>
      <c r="X515" s="707"/>
      <c r="Y515" s="707"/>
      <c r="Z515" s="707"/>
      <c r="AA515" s="707"/>
      <c r="AB515" s="707"/>
      <c r="AC515" s="707"/>
    </row>
    <row r="516" spans="1:29" ht="15">
      <c r="A516" s="707"/>
      <c r="B516" s="707"/>
      <c r="C516" s="707"/>
      <c r="D516" s="707"/>
      <c r="E516" s="707"/>
      <c r="F516" s="707"/>
      <c r="G516" s="707"/>
      <c r="H516" s="707"/>
      <c r="I516" s="726"/>
      <c r="J516" s="707"/>
      <c r="K516" s="707"/>
      <c r="L516" s="707"/>
      <c r="M516" s="707"/>
      <c r="N516" s="707"/>
      <c r="O516" s="707"/>
      <c r="P516" s="707"/>
      <c r="Q516" s="707"/>
      <c r="R516" s="707"/>
      <c r="S516" s="707"/>
      <c r="T516" s="707"/>
      <c r="U516" s="707"/>
      <c r="V516" s="707"/>
      <c r="W516" s="707"/>
      <c r="X516" s="707"/>
      <c r="Y516" s="707"/>
      <c r="Z516" s="707"/>
      <c r="AA516" s="707"/>
      <c r="AB516" s="707"/>
      <c r="AC516" s="707"/>
    </row>
    <row r="517" spans="1:29" ht="15">
      <c r="A517" s="707"/>
      <c r="B517" s="707"/>
      <c r="C517" s="707"/>
      <c r="D517" s="707"/>
      <c r="E517" s="707"/>
      <c r="F517" s="707"/>
      <c r="G517" s="707"/>
      <c r="H517" s="707"/>
      <c r="I517" s="726"/>
      <c r="J517" s="707"/>
      <c r="K517" s="707"/>
      <c r="L517" s="707"/>
      <c r="M517" s="707"/>
      <c r="N517" s="707"/>
      <c r="O517" s="707"/>
      <c r="P517" s="707"/>
      <c r="Q517" s="707"/>
      <c r="R517" s="707"/>
      <c r="S517" s="707"/>
      <c r="T517" s="707"/>
      <c r="U517" s="707"/>
      <c r="V517" s="707"/>
      <c r="W517" s="707"/>
      <c r="X517" s="707"/>
      <c r="Y517" s="707"/>
      <c r="Z517" s="707"/>
      <c r="AA517" s="707"/>
      <c r="AB517" s="707"/>
      <c r="AC517" s="707"/>
    </row>
    <row r="518" spans="1:29" ht="15">
      <c r="A518" s="707"/>
      <c r="B518" s="707"/>
      <c r="C518" s="707"/>
      <c r="D518" s="707"/>
      <c r="E518" s="707"/>
      <c r="F518" s="707"/>
      <c r="G518" s="707"/>
      <c r="H518" s="707"/>
      <c r="I518" s="726"/>
      <c r="J518" s="707"/>
      <c r="K518" s="707"/>
      <c r="L518" s="707"/>
      <c r="M518" s="707"/>
      <c r="N518" s="707"/>
      <c r="O518" s="707"/>
      <c r="P518" s="707"/>
      <c r="Q518" s="707"/>
      <c r="R518" s="707"/>
      <c r="S518" s="707"/>
      <c r="T518" s="707"/>
      <c r="U518" s="707"/>
      <c r="V518" s="707"/>
      <c r="W518" s="707"/>
      <c r="X518" s="707"/>
      <c r="Y518" s="707"/>
      <c r="Z518" s="707"/>
      <c r="AA518" s="707"/>
      <c r="AB518" s="707"/>
      <c r="AC518" s="707"/>
    </row>
    <row r="519" spans="1:29" ht="15">
      <c r="A519" s="707"/>
      <c r="B519" s="707"/>
      <c r="C519" s="707"/>
      <c r="D519" s="707"/>
      <c r="E519" s="707"/>
      <c r="F519" s="707"/>
      <c r="G519" s="707"/>
      <c r="H519" s="707"/>
      <c r="I519" s="726"/>
      <c r="J519" s="707"/>
      <c r="K519" s="707"/>
      <c r="L519" s="707"/>
      <c r="M519" s="707"/>
      <c r="N519" s="707"/>
      <c r="O519" s="707"/>
      <c r="P519" s="707"/>
      <c r="Q519" s="707"/>
      <c r="R519" s="707"/>
      <c r="S519" s="707"/>
      <c r="T519" s="707"/>
      <c r="U519" s="707"/>
      <c r="V519" s="707"/>
      <c r="W519" s="707"/>
      <c r="X519" s="707"/>
      <c r="Y519" s="707"/>
      <c r="Z519" s="707"/>
      <c r="AA519" s="707"/>
      <c r="AB519" s="707"/>
      <c r="AC519" s="707"/>
    </row>
    <row r="520" spans="1:29" ht="15">
      <c r="A520" s="707"/>
      <c r="B520" s="707"/>
      <c r="C520" s="707"/>
      <c r="D520" s="707"/>
      <c r="E520" s="707"/>
      <c r="F520" s="707"/>
      <c r="G520" s="707"/>
      <c r="H520" s="707"/>
      <c r="I520" s="726"/>
      <c r="J520" s="707"/>
      <c r="K520" s="707"/>
      <c r="L520" s="707"/>
      <c r="M520" s="707"/>
      <c r="N520" s="707"/>
      <c r="O520" s="707"/>
      <c r="P520" s="707"/>
      <c r="Q520" s="707"/>
      <c r="R520" s="707"/>
      <c r="S520" s="707"/>
      <c r="T520" s="707"/>
      <c r="U520" s="707"/>
      <c r="V520" s="707"/>
      <c r="W520" s="707"/>
      <c r="X520" s="707"/>
      <c r="Y520" s="707"/>
      <c r="Z520" s="707"/>
      <c r="AA520" s="707"/>
      <c r="AB520" s="707"/>
      <c r="AC520" s="707"/>
    </row>
    <row r="521" spans="1:29" ht="15">
      <c r="A521" s="707"/>
      <c r="B521" s="707"/>
      <c r="C521" s="707"/>
      <c r="D521" s="707"/>
      <c r="E521" s="707"/>
      <c r="F521" s="707"/>
      <c r="G521" s="707"/>
      <c r="H521" s="707"/>
      <c r="I521" s="726"/>
      <c r="J521" s="707"/>
      <c r="K521" s="707"/>
      <c r="L521" s="707"/>
      <c r="M521" s="707"/>
      <c r="N521" s="707"/>
      <c r="O521" s="707"/>
      <c r="P521" s="707"/>
      <c r="Q521" s="707"/>
      <c r="R521" s="707"/>
      <c r="S521" s="707"/>
      <c r="T521" s="707"/>
      <c r="U521" s="707"/>
      <c r="V521" s="707"/>
      <c r="W521" s="707"/>
      <c r="X521" s="707"/>
      <c r="Y521" s="707"/>
      <c r="Z521" s="707"/>
      <c r="AA521" s="707"/>
      <c r="AB521" s="707"/>
      <c r="AC521" s="707"/>
    </row>
    <row r="522" spans="1:29" ht="15">
      <c r="A522" s="707"/>
      <c r="B522" s="707"/>
      <c r="C522" s="707"/>
      <c r="D522" s="707"/>
      <c r="E522" s="707"/>
      <c r="F522" s="707"/>
      <c r="G522" s="707"/>
      <c r="H522" s="707"/>
      <c r="I522" s="726"/>
      <c r="J522" s="707"/>
      <c r="K522" s="707"/>
      <c r="L522" s="707"/>
      <c r="M522" s="707"/>
      <c r="N522" s="707"/>
      <c r="O522" s="707"/>
      <c r="P522" s="707"/>
      <c r="Q522" s="707"/>
      <c r="R522" s="707"/>
      <c r="S522" s="707"/>
      <c r="T522" s="707"/>
      <c r="U522" s="707"/>
      <c r="V522" s="707"/>
      <c r="W522" s="707"/>
      <c r="X522" s="707"/>
      <c r="Y522" s="707"/>
      <c r="Z522" s="707"/>
      <c r="AA522" s="707"/>
      <c r="AB522" s="707"/>
      <c r="AC522" s="707"/>
    </row>
    <row r="523" spans="1:29" ht="15">
      <c r="A523" s="707"/>
      <c r="B523" s="707"/>
      <c r="C523" s="707"/>
      <c r="D523" s="707"/>
      <c r="E523" s="707"/>
      <c r="F523" s="707"/>
      <c r="G523" s="707"/>
      <c r="H523" s="707"/>
      <c r="I523" s="726"/>
      <c r="J523" s="707"/>
      <c r="K523" s="707"/>
      <c r="L523" s="707"/>
      <c r="M523" s="707"/>
      <c r="N523" s="707"/>
      <c r="O523" s="707"/>
      <c r="P523" s="707"/>
      <c r="Q523" s="707"/>
      <c r="R523" s="707"/>
      <c r="S523" s="707"/>
      <c r="T523" s="707"/>
      <c r="U523" s="707"/>
      <c r="V523" s="707"/>
      <c r="W523" s="707"/>
      <c r="X523" s="707"/>
      <c r="Y523" s="707"/>
      <c r="Z523" s="707"/>
      <c r="AA523" s="707"/>
      <c r="AB523" s="707"/>
      <c r="AC523" s="707"/>
    </row>
    <row r="524" spans="1:29" ht="15">
      <c r="A524" s="707"/>
      <c r="B524" s="707"/>
      <c r="C524" s="707"/>
      <c r="D524" s="707"/>
      <c r="E524" s="707"/>
      <c r="F524" s="707"/>
      <c r="G524" s="707"/>
      <c r="H524" s="707"/>
      <c r="I524" s="726"/>
      <c r="J524" s="707"/>
      <c r="K524" s="707"/>
      <c r="L524" s="707"/>
      <c r="M524" s="707"/>
      <c r="N524" s="707"/>
      <c r="O524" s="707"/>
      <c r="P524" s="707"/>
      <c r="Q524" s="707"/>
      <c r="R524" s="707"/>
      <c r="S524" s="707"/>
      <c r="T524" s="707"/>
      <c r="U524" s="707"/>
      <c r="V524" s="707"/>
      <c r="W524" s="707"/>
      <c r="X524" s="707"/>
      <c r="Y524" s="707"/>
      <c r="Z524" s="707"/>
      <c r="AA524" s="707"/>
      <c r="AB524" s="707"/>
      <c r="AC524" s="707"/>
    </row>
    <row r="525" spans="1:29" ht="15">
      <c r="A525" s="707"/>
      <c r="B525" s="707"/>
      <c r="C525" s="707"/>
      <c r="D525" s="707"/>
      <c r="E525" s="707"/>
      <c r="F525" s="707"/>
      <c r="G525" s="707"/>
      <c r="H525" s="707"/>
      <c r="I525" s="726"/>
      <c r="J525" s="707"/>
      <c r="K525" s="707"/>
      <c r="L525" s="707"/>
      <c r="M525" s="707"/>
      <c r="N525" s="707"/>
      <c r="O525" s="707"/>
      <c r="P525" s="707"/>
      <c r="Q525" s="707"/>
      <c r="R525" s="707"/>
      <c r="S525" s="707"/>
      <c r="T525" s="707"/>
      <c r="U525" s="707"/>
      <c r="V525" s="707"/>
      <c r="W525" s="707"/>
      <c r="X525" s="707"/>
      <c r="Y525" s="707"/>
      <c r="Z525" s="707"/>
      <c r="AA525" s="707"/>
      <c r="AB525" s="707"/>
      <c r="AC525" s="707"/>
    </row>
    <row r="526" spans="1:29" ht="15">
      <c r="A526" s="707"/>
      <c r="B526" s="707"/>
      <c r="C526" s="707"/>
      <c r="D526" s="707"/>
      <c r="E526" s="707"/>
      <c r="F526" s="707"/>
      <c r="G526" s="707"/>
      <c r="H526" s="707"/>
      <c r="I526" s="726"/>
      <c r="J526" s="707"/>
      <c r="K526" s="707"/>
      <c r="L526" s="707"/>
      <c r="M526" s="707"/>
      <c r="N526" s="707"/>
      <c r="O526" s="707"/>
      <c r="P526" s="707"/>
      <c r="Q526" s="707"/>
      <c r="R526" s="707"/>
      <c r="S526" s="707"/>
      <c r="T526" s="707"/>
      <c r="U526" s="707"/>
      <c r="V526" s="707"/>
      <c r="W526" s="707"/>
      <c r="X526" s="707"/>
      <c r="Y526" s="707"/>
      <c r="Z526" s="707"/>
      <c r="AA526" s="707"/>
      <c r="AB526" s="707"/>
      <c r="AC526" s="707"/>
    </row>
    <row r="527" spans="1:29" ht="15">
      <c r="A527" s="707"/>
      <c r="B527" s="707"/>
      <c r="C527" s="707"/>
      <c r="D527" s="707"/>
      <c r="E527" s="707"/>
      <c r="F527" s="707"/>
      <c r="G527" s="707"/>
      <c r="H527" s="707"/>
      <c r="I527" s="726"/>
      <c r="J527" s="707"/>
      <c r="K527" s="707"/>
      <c r="L527" s="707"/>
      <c r="M527" s="707"/>
      <c r="N527" s="707"/>
      <c r="O527" s="707"/>
      <c r="P527" s="707"/>
      <c r="Q527" s="707"/>
      <c r="R527" s="707"/>
      <c r="S527" s="707"/>
      <c r="T527" s="707"/>
      <c r="U527" s="707"/>
      <c r="V527" s="707"/>
      <c r="W527" s="707"/>
      <c r="X527" s="707"/>
      <c r="Y527" s="707"/>
      <c r="Z527" s="707"/>
      <c r="AA527" s="707"/>
      <c r="AB527" s="707"/>
      <c r="AC527" s="707"/>
    </row>
    <row r="528" spans="1:29" ht="15">
      <c r="A528" s="707"/>
      <c r="B528" s="707"/>
      <c r="C528" s="707"/>
      <c r="D528" s="707"/>
      <c r="E528" s="707"/>
      <c r="F528" s="707"/>
      <c r="G528" s="707"/>
      <c r="H528" s="707"/>
      <c r="I528" s="726"/>
      <c r="J528" s="707"/>
      <c r="K528" s="707"/>
      <c r="L528" s="707"/>
      <c r="M528" s="707"/>
      <c r="N528" s="707"/>
      <c r="O528" s="707"/>
      <c r="P528" s="707"/>
      <c r="Q528" s="707"/>
      <c r="R528" s="707"/>
      <c r="S528" s="707"/>
      <c r="T528" s="707"/>
      <c r="U528" s="707"/>
      <c r="V528" s="707"/>
      <c r="W528" s="707"/>
      <c r="X528" s="707"/>
      <c r="Y528" s="707"/>
      <c r="Z528" s="707"/>
      <c r="AA528" s="707"/>
      <c r="AB528" s="707"/>
      <c r="AC528" s="707"/>
    </row>
    <row r="529" spans="1:29" ht="15">
      <c r="A529" s="707"/>
      <c r="B529" s="707"/>
      <c r="C529" s="707"/>
      <c r="D529" s="707"/>
      <c r="E529" s="707"/>
      <c r="F529" s="707"/>
      <c r="G529" s="707"/>
      <c r="H529" s="707"/>
      <c r="I529" s="726"/>
      <c r="J529" s="707"/>
      <c r="K529" s="707"/>
      <c r="L529" s="707"/>
      <c r="M529" s="707"/>
      <c r="N529" s="707"/>
      <c r="O529" s="707"/>
      <c r="P529" s="707"/>
      <c r="Q529" s="707"/>
      <c r="R529" s="707"/>
      <c r="S529" s="707"/>
      <c r="T529" s="707"/>
      <c r="U529" s="707"/>
      <c r="V529" s="707"/>
      <c r="W529" s="707"/>
      <c r="X529" s="707"/>
      <c r="Y529" s="707"/>
      <c r="Z529" s="707"/>
      <c r="AA529" s="707"/>
      <c r="AB529" s="707"/>
      <c r="AC529" s="707"/>
    </row>
    <row r="530" spans="1:29" ht="15">
      <c r="A530" s="707"/>
      <c r="B530" s="707"/>
      <c r="C530" s="707"/>
      <c r="D530" s="707"/>
      <c r="E530" s="707"/>
      <c r="F530" s="707"/>
      <c r="G530" s="707"/>
      <c r="H530" s="707"/>
      <c r="I530" s="726"/>
      <c r="J530" s="707"/>
      <c r="K530" s="707"/>
      <c r="L530" s="707"/>
      <c r="M530" s="707"/>
      <c r="N530" s="707"/>
      <c r="O530" s="707"/>
      <c r="P530" s="707"/>
      <c r="Q530" s="707"/>
      <c r="R530" s="707"/>
      <c r="S530" s="707"/>
      <c r="T530" s="707"/>
      <c r="U530" s="707"/>
      <c r="V530" s="707"/>
      <c r="W530" s="707"/>
      <c r="X530" s="707"/>
      <c r="Y530" s="707"/>
      <c r="Z530" s="707"/>
      <c r="AA530" s="707"/>
      <c r="AB530" s="707"/>
      <c r="AC530" s="707"/>
    </row>
    <row r="531" spans="1:29" ht="15">
      <c r="A531" s="707"/>
      <c r="B531" s="707"/>
      <c r="C531" s="707"/>
      <c r="D531" s="707"/>
      <c r="E531" s="707"/>
      <c r="F531" s="707"/>
      <c r="G531" s="707"/>
      <c r="H531" s="707"/>
      <c r="I531" s="726"/>
      <c r="J531" s="707"/>
      <c r="K531" s="707"/>
      <c r="L531" s="707"/>
      <c r="M531" s="707"/>
      <c r="N531" s="707"/>
      <c r="O531" s="707"/>
      <c r="P531" s="707"/>
      <c r="Q531" s="707"/>
      <c r="R531" s="707"/>
      <c r="S531" s="707"/>
      <c r="T531" s="707"/>
      <c r="U531" s="707"/>
      <c r="V531" s="707"/>
      <c r="W531" s="707"/>
      <c r="X531" s="707"/>
      <c r="Y531" s="707"/>
      <c r="Z531" s="707"/>
      <c r="AA531" s="707"/>
      <c r="AB531" s="707"/>
      <c r="AC531" s="707"/>
    </row>
    <row r="532" spans="1:29" ht="15">
      <c r="A532" s="707"/>
      <c r="B532" s="707"/>
      <c r="C532" s="707"/>
      <c r="D532" s="707"/>
      <c r="E532" s="707"/>
      <c r="F532" s="707"/>
      <c r="G532" s="707"/>
      <c r="H532" s="707"/>
      <c r="I532" s="726"/>
      <c r="J532" s="707"/>
      <c r="K532" s="707"/>
      <c r="L532" s="707"/>
      <c r="M532" s="707"/>
      <c r="N532" s="707"/>
      <c r="O532" s="707"/>
      <c r="P532" s="707"/>
      <c r="Q532" s="707"/>
      <c r="R532" s="707"/>
      <c r="S532" s="707"/>
      <c r="T532" s="707"/>
      <c r="U532" s="707"/>
      <c r="V532" s="707"/>
      <c r="W532" s="707"/>
      <c r="X532" s="707"/>
      <c r="Y532" s="707"/>
      <c r="Z532" s="707"/>
      <c r="AA532" s="707"/>
      <c r="AB532" s="707"/>
      <c r="AC532" s="707"/>
    </row>
    <row r="533" spans="1:29" ht="15">
      <c r="A533" s="707"/>
      <c r="B533" s="707"/>
      <c r="C533" s="707"/>
      <c r="D533" s="707"/>
      <c r="E533" s="707"/>
      <c r="F533" s="707"/>
      <c r="G533" s="707"/>
      <c r="H533" s="707"/>
      <c r="I533" s="726"/>
      <c r="J533" s="707"/>
      <c r="K533" s="707"/>
      <c r="L533" s="707"/>
      <c r="M533" s="707"/>
      <c r="N533" s="707"/>
      <c r="O533" s="707"/>
      <c r="P533" s="707"/>
      <c r="Q533" s="707"/>
      <c r="R533" s="707"/>
      <c r="S533" s="707"/>
      <c r="T533" s="707"/>
      <c r="U533" s="707"/>
      <c r="V533" s="707"/>
      <c r="W533" s="707"/>
      <c r="X533" s="707"/>
      <c r="Y533" s="707"/>
      <c r="Z533" s="707"/>
      <c r="AA533" s="707"/>
      <c r="AB533" s="707"/>
      <c r="AC533" s="707"/>
    </row>
    <row r="534" spans="1:29" ht="15">
      <c r="A534" s="707"/>
      <c r="B534" s="707"/>
      <c r="C534" s="707"/>
      <c r="D534" s="707"/>
      <c r="E534" s="707"/>
      <c r="F534" s="707"/>
      <c r="G534" s="707"/>
      <c r="H534" s="707"/>
      <c r="I534" s="726"/>
      <c r="J534" s="707"/>
      <c r="K534" s="707"/>
      <c r="L534" s="707"/>
      <c r="M534" s="707"/>
      <c r="N534" s="707"/>
      <c r="O534" s="707"/>
      <c r="P534" s="707"/>
      <c r="Q534" s="707"/>
      <c r="R534" s="707"/>
      <c r="S534" s="707"/>
      <c r="T534" s="707"/>
      <c r="U534" s="707"/>
      <c r="V534" s="707"/>
      <c r="W534" s="707"/>
      <c r="X534" s="707"/>
      <c r="Y534" s="707"/>
      <c r="Z534" s="707"/>
      <c r="AA534" s="707"/>
      <c r="AB534" s="707"/>
      <c r="AC534" s="707"/>
    </row>
    <row r="535" spans="1:29" ht="15">
      <c r="A535" s="707"/>
      <c r="B535" s="707"/>
      <c r="C535" s="707"/>
      <c r="D535" s="707"/>
      <c r="E535" s="707"/>
      <c r="F535" s="707"/>
      <c r="G535" s="707"/>
      <c r="H535" s="707"/>
      <c r="I535" s="726"/>
      <c r="J535" s="707"/>
      <c r="K535" s="707"/>
      <c r="L535" s="707"/>
      <c r="M535" s="707"/>
      <c r="N535" s="707"/>
      <c r="O535" s="707"/>
      <c r="P535" s="707"/>
      <c r="Q535" s="707"/>
      <c r="R535" s="707"/>
      <c r="S535" s="707"/>
      <c r="T535" s="707"/>
      <c r="U535" s="707"/>
      <c r="V535" s="707"/>
      <c r="W535" s="707"/>
      <c r="X535" s="707"/>
      <c r="Y535" s="707"/>
      <c r="Z535" s="707"/>
      <c r="AA535" s="707"/>
      <c r="AB535" s="707"/>
      <c r="AC535" s="707"/>
    </row>
    <row r="536" spans="1:29" ht="15">
      <c r="A536" s="707"/>
      <c r="B536" s="707"/>
      <c r="C536" s="707"/>
      <c r="D536" s="707"/>
      <c r="E536" s="707"/>
      <c r="F536" s="707"/>
      <c r="G536" s="707"/>
      <c r="H536" s="707"/>
      <c r="I536" s="726"/>
      <c r="J536" s="707"/>
      <c r="K536" s="707"/>
      <c r="L536" s="707"/>
      <c r="M536" s="707"/>
      <c r="N536" s="707"/>
      <c r="O536" s="707"/>
      <c r="P536" s="707"/>
      <c r="Q536" s="707"/>
      <c r="R536" s="707"/>
      <c r="S536" s="707"/>
      <c r="T536" s="707"/>
      <c r="U536" s="707"/>
      <c r="V536" s="707"/>
      <c r="W536" s="707"/>
      <c r="X536" s="707"/>
      <c r="Y536" s="707"/>
      <c r="Z536" s="707"/>
      <c r="AA536" s="707"/>
      <c r="AB536" s="707"/>
      <c r="AC536" s="707"/>
    </row>
    <row r="537" spans="1:29" ht="15">
      <c r="A537" s="707"/>
      <c r="B537" s="707"/>
      <c r="C537" s="707"/>
      <c r="D537" s="707"/>
      <c r="E537" s="707"/>
      <c r="F537" s="707"/>
      <c r="G537" s="707"/>
      <c r="H537" s="707"/>
      <c r="I537" s="726"/>
      <c r="J537" s="707"/>
      <c r="K537" s="707"/>
      <c r="L537" s="707"/>
      <c r="M537" s="707"/>
      <c r="N537" s="707"/>
      <c r="O537" s="707"/>
      <c r="P537" s="707"/>
      <c r="Q537" s="707"/>
      <c r="R537" s="707"/>
      <c r="S537" s="707"/>
      <c r="T537" s="707"/>
      <c r="U537" s="707"/>
      <c r="V537" s="707"/>
      <c r="W537" s="707"/>
      <c r="X537" s="707"/>
      <c r="Y537" s="707"/>
      <c r="Z537" s="707"/>
      <c r="AA537" s="707"/>
      <c r="AB537" s="707"/>
      <c r="AC537" s="707"/>
    </row>
    <row r="538" spans="1:29" ht="15">
      <c r="A538" s="707"/>
      <c r="B538" s="707"/>
      <c r="C538" s="707"/>
      <c r="D538" s="707"/>
      <c r="E538" s="707"/>
      <c r="F538" s="707"/>
      <c r="G538" s="707"/>
      <c r="H538" s="707"/>
      <c r="I538" s="726"/>
      <c r="J538" s="707"/>
      <c r="K538" s="707"/>
      <c r="L538" s="707"/>
      <c r="M538" s="707"/>
      <c r="N538" s="707"/>
      <c r="O538" s="707"/>
      <c r="P538" s="707"/>
      <c r="Q538" s="707"/>
      <c r="R538" s="707"/>
      <c r="S538" s="707"/>
      <c r="T538" s="707"/>
      <c r="U538" s="707"/>
      <c r="V538" s="707"/>
      <c r="W538" s="707"/>
      <c r="X538" s="707"/>
      <c r="Y538" s="707"/>
      <c r="Z538" s="707"/>
      <c r="AA538" s="707"/>
      <c r="AB538" s="707"/>
      <c r="AC538" s="707"/>
    </row>
    <row r="539" spans="1:29" ht="15">
      <c r="A539" s="707"/>
      <c r="B539" s="707"/>
      <c r="C539" s="707"/>
      <c r="D539" s="707"/>
      <c r="E539" s="707"/>
      <c r="F539" s="707"/>
      <c r="G539" s="707"/>
      <c r="H539" s="707"/>
      <c r="I539" s="726"/>
      <c r="J539" s="707"/>
      <c r="K539" s="707"/>
      <c r="L539" s="707"/>
      <c r="M539" s="707"/>
      <c r="N539" s="707"/>
      <c r="O539" s="707"/>
      <c r="P539" s="707"/>
      <c r="Q539" s="707"/>
      <c r="R539" s="707"/>
      <c r="S539" s="707"/>
      <c r="T539" s="707"/>
      <c r="U539" s="707"/>
      <c r="V539" s="707"/>
      <c r="W539" s="707"/>
      <c r="X539" s="707"/>
      <c r="Y539" s="707"/>
      <c r="Z539" s="707"/>
      <c r="AA539" s="707"/>
      <c r="AB539" s="707"/>
      <c r="AC539" s="707"/>
    </row>
    <row r="540" spans="1:29" ht="15">
      <c r="A540" s="707"/>
      <c r="B540" s="707"/>
      <c r="C540" s="707"/>
      <c r="D540" s="707"/>
      <c r="E540" s="707"/>
      <c r="F540" s="707"/>
      <c r="G540" s="707"/>
      <c r="H540" s="707"/>
      <c r="I540" s="726"/>
      <c r="J540" s="707"/>
      <c r="K540" s="707"/>
      <c r="L540" s="707"/>
      <c r="M540" s="707"/>
      <c r="N540" s="707"/>
      <c r="O540" s="707"/>
      <c r="P540" s="707"/>
      <c r="Q540" s="707"/>
      <c r="R540" s="707"/>
      <c r="S540" s="707"/>
      <c r="T540" s="707"/>
      <c r="U540" s="707"/>
      <c r="V540" s="707"/>
      <c r="W540" s="707"/>
      <c r="X540" s="707"/>
      <c r="Y540" s="707"/>
      <c r="Z540" s="707"/>
      <c r="AA540" s="707"/>
      <c r="AB540" s="707"/>
      <c r="AC540" s="707"/>
    </row>
    <row r="541" spans="1:29" ht="15">
      <c r="A541" s="707"/>
      <c r="B541" s="707"/>
      <c r="C541" s="707"/>
      <c r="D541" s="707"/>
      <c r="E541" s="707"/>
      <c r="F541" s="707"/>
      <c r="G541" s="707"/>
      <c r="H541" s="707"/>
      <c r="I541" s="726"/>
      <c r="J541" s="707"/>
      <c r="K541" s="707"/>
      <c r="L541" s="707"/>
      <c r="M541" s="707"/>
      <c r="N541" s="707"/>
      <c r="O541" s="707"/>
      <c r="P541" s="707"/>
      <c r="Q541" s="707"/>
      <c r="R541" s="707"/>
      <c r="S541" s="707"/>
      <c r="T541" s="707"/>
      <c r="U541" s="707"/>
      <c r="V541" s="707"/>
      <c r="W541" s="707"/>
      <c r="X541" s="707"/>
      <c r="Y541" s="707"/>
      <c r="Z541" s="707"/>
      <c r="AA541" s="707"/>
      <c r="AB541" s="707"/>
      <c r="AC541" s="707"/>
    </row>
    <row r="542" spans="1:29" ht="15">
      <c r="A542" s="707"/>
      <c r="B542" s="707"/>
      <c r="C542" s="707"/>
      <c r="D542" s="707"/>
      <c r="E542" s="707"/>
      <c r="F542" s="707"/>
      <c r="G542" s="707"/>
      <c r="H542" s="707"/>
      <c r="I542" s="726"/>
      <c r="J542" s="707"/>
      <c r="K542" s="707"/>
      <c r="L542" s="707"/>
      <c r="M542" s="707"/>
      <c r="N542" s="707"/>
      <c r="O542" s="707"/>
      <c r="P542" s="707"/>
      <c r="Q542" s="707"/>
      <c r="R542" s="707"/>
      <c r="S542" s="707"/>
      <c r="T542" s="707"/>
      <c r="U542" s="707"/>
      <c r="V542" s="707"/>
      <c r="W542" s="707"/>
      <c r="X542" s="707"/>
      <c r="Y542" s="707"/>
      <c r="Z542" s="707"/>
      <c r="AA542" s="707"/>
      <c r="AB542" s="707"/>
      <c r="AC542" s="707"/>
    </row>
    <row r="543" spans="1:29" ht="15">
      <c r="A543" s="707"/>
      <c r="B543" s="707"/>
      <c r="C543" s="707"/>
      <c r="D543" s="707"/>
      <c r="E543" s="707"/>
      <c r="F543" s="707"/>
      <c r="G543" s="707"/>
      <c r="H543" s="707"/>
      <c r="I543" s="726"/>
      <c r="J543" s="707"/>
      <c r="K543" s="707"/>
      <c r="L543" s="707"/>
      <c r="M543" s="707"/>
      <c r="N543" s="707"/>
      <c r="O543" s="707"/>
      <c r="P543" s="707"/>
      <c r="Q543" s="707"/>
      <c r="R543" s="707"/>
      <c r="S543" s="707"/>
      <c r="T543" s="707"/>
      <c r="U543" s="707"/>
      <c r="V543" s="707"/>
      <c r="W543" s="707"/>
      <c r="X543" s="707"/>
      <c r="Y543" s="707"/>
      <c r="Z543" s="707"/>
      <c r="AA543" s="707"/>
      <c r="AB543" s="707"/>
      <c r="AC543" s="707"/>
    </row>
    <row r="544" spans="1:29" ht="15">
      <c r="A544" s="707"/>
      <c r="B544" s="707"/>
      <c r="C544" s="707"/>
      <c r="D544" s="707"/>
      <c r="E544" s="707"/>
      <c r="F544" s="707"/>
      <c r="G544" s="707"/>
      <c r="H544" s="707"/>
      <c r="I544" s="726"/>
      <c r="J544" s="707"/>
      <c r="K544" s="707"/>
      <c r="L544" s="707"/>
      <c r="M544" s="707"/>
      <c r="N544" s="707"/>
      <c r="O544" s="707"/>
      <c r="P544" s="707"/>
      <c r="Q544" s="707"/>
      <c r="R544" s="707"/>
      <c r="S544" s="707"/>
      <c r="T544" s="707"/>
      <c r="U544" s="707"/>
      <c r="V544" s="707"/>
      <c r="W544" s="707"/>
      <c r="X544" s="707"/>
      <c r="Y544" s="707"/>
      <c r="Z544" s="707"/>
      <c r="AA544" s="707"/>
      <c r="AB544" s="707"/>
      <c r="AC544" s="707"/>
    </row>
    <row r="545" spans="1:29" ht="15">
      <c r="A545" s="707"/>
      <c r="B545" s="707"/>
      <c r="C545" s="707"/>
      <c r="D545" s="707"/>
      <c r="E545" s="707"/>
      <c r="F545" s="707"/>
      <c r="G545" s="707"/>
      <c r="H545" s="707"/>
      <c r="I545" s="726"/>
      <c r="J545" s="707"/>
      <c r="K545" s="707"/>
      <c r="L545" s="707"/>
      <c r="M545" s="707"/>
      <c r="N545" s="707"/>
      <c r="O545" s="707"/>
      <c r="P545" s="707"/>
      <c r="Q545" s="707"/>
      <c r="R545" s="707"/>
      <c r="S545" s="707"/>
      <c r="T545" s="707"/>
      <c r="U545" s="707"/>
      <c r="V545" s="707"/>
      <c r="W545" s="707"/>
      <c r="X545" s="707"/>
      <c r="Y545" s="707"/>
      <c r="Z545" s="707"/>
      <c r="AA545" s="707"/>
      <c r="AB545" s="707"/>
      <c r="AC545" s="707"/>
    </row>
    <row r="546" spans="1:29" ht="15">
      <c r="A546" s="707"/>
      <c r="B546" s="707"/>
      <c r="C546" s="707"/>
      <c r="D546" s="707"/>
      <c r="E546" s="707"/>
      <c r="F546" s="707"/>
      <c r="G546" s="707"/>
      <c r="H546" s="707"/>
      <c r="I546" s="726"/>
      <c r="J546" s="707"/>
      <c r="K546" s="707"/>
      <c r="L546" s="707"/>
      <c r="M546" s="707"/>
      <c r="N546" s="707"/>
      <c r="O546" s="707"/>
      <c r="P546" s="707"/>
      <c r="Q546" s="707"/>
      <c r="R546" s="707"/>
      <c r="S546" s="707"/>
      <c r="T546" s="707"/>
      <c r="U546" s="707"/>
      <c r="V546" s="707"/>
      <c r="W546" s="707"/>
      <c r="X546" s="707"/>
      <c r="Y546" s="707"/>
      <c r="Z546" s="707"/>
      <c r="AA546" s="707"/>
      <c r="AB546" s="707"/>
      <c r="AC546" s="707"/>
    </row>
    <row r="547" spans="1:29" ht="15">
      <c r="A547" s="707"/>
      <c r="B547" s="707"/>
      <c r="C547" s="707"/>
      <c r="D547" s="707"/>
      <c r="E547" s="707"/>
      <c r="F547" s="707"/>
      <c r="G547" s="707"/>
      <c r="H547" s="707"/>
      <c r="I547" s="726"/>
      <c r="J547" s="707"/>
      <c r="K547" s="707"/>
      <c r="L547" s="707"/>
      <c r="M547" s="707"/>
      <c r="N547" s="707"/>
      <c r="O547" s="707"/>
      <c r="P547" s="707"/>
      <c r="Q547" s="707"/>
      <c r="R547" s="707"/>
      <c r="S547" s="707"/>
      <c r="T547" s="707"/>
      <c r="U547" s="707"/>
      <c r="V547" s="707"/>
      <c r="W547" s="707"/>
      <c r="X547" s="707"/>
      <c r="Y547" s="707"/>
      <c r="Z547" s="707"/>
      <c r="AA547" s="707"/>
      <c r="AB547" s="707"/>
      <c r="AC547" s="707"/>
    </row>
    <row r="548" spans="1:29" ht="15">
      <c r="A548" s="707"/>
      <c r="B548" s="707"/>
      <c r="C548" s="707"/>
      <c r="D548" s="707"/>
      <c r="E548" s="707"/>
      <c r="F548" s="707"/>
      <c r="G548" s="707"/>
      <c r="H548" s="707"/>
      <c r="I548" s="726"/>
      <c r="J548" s="707"/>
      <c r="K548" s="707"/>
      <c r="L548" s="707"/>
      <c r="M548" s="707"/>
      <c r="N548" s="707"/>
      <c r="O548" s="707"/>
      <c r="P548" s="707"/>
      <c r="Q548" s="707"/>
      <c r="R548" s="707"/>
      <c r="S548" s="707"/>
      <c r="T548" s="707"/>
      <c r="U548" s="707"/>
      <c r="V548" s="707"/>
      <c r="W548" s="707"/>
      <c r="X548" s="707"/>
      <c r="Y548" s="707"/>
      <c r="Z548" s="707"/>
      <c r="AA548" s="707"/>
      <c r="AB548" s="707"/>
      <c r="AC548" s="707"/>
    </row>
    <row r="549" spans="1:29" ht="15">
      <c r="A549" s="707"/>
      <c r="B549" s="707"/>
      <c r="C549" s="707"/>
      <c r="D549" s="707"/>
      <c r="E549" s="707"/>
      <c r="F549" s="707"/>
      <c r="G549" s="707"/>
      <c r="H549" s="707"/>
      <c r="I549" s="726"/>
      <c r="J549" s="707"/>
      <c r="K549" s="707"/>
      <c r="L549" s="707"/>
      <c r="M549" s="707"/>
      <c r="N549" s="707"/>
      <c r="O549" s="707"/>
      <c r="P549" s="707"/>
      <c r="Q549" s="707"/>
      <c r="R549" s="707"/>
      <c r="S549" s="707"/>
      <c r="T549" s="707"/>
      <c r="U549" s="707"/>
      <c r="V549" s="707"/>
      <c r="W549" s="707"/>
      <c r="X549" s="707"/>
      <c r="Y549" s="707"/>
      <c r="Z549" s="707"/>
      <c r="AA549" s="707"/>
      <c r="AB549" s="707"/>
      <c r="AC549" s="707"/>
    </row>
    <row r="550" spans="1:29" ht="15">
      <c r="A550" s="707"/>
      <c r="B550" s="707"/>
      <c r="C550" s="707"/>
      <c r="D550" s="707"/>
      <c r="E550" s="707"/>
      <c r="F550" s="707"/>
      <c r="G550" s="707"/>
      <c r="H550" s="707"/>
      <c r="I550" s="726"/>
      <c r="J550" s="707"/>
      <c r="K550" s="707"/>
      <c r="L550" s="707"/>
      <c r="M550" s="707"/>
      <c r="N550" s="707"/>
      <c r="O550" s="707"/>
      <c r="P550" s="707"/>
      <c r="Q550" s="707"/>
      <c r="R550" s="707"/>
      <c r="S550" s="707"/>
      <c r="T550" s="707"/>
      <c r="U550" s="707"/>
      <c r="V550" s="707"/>
      <c r="W550" s="707"/>
      <c r="X550" s="707"/>
      <c r="Y550" s="707"/>
      <c r="Z550" s="707"/>
      <c r="AA550" s="707"/>
      <c r="AB550" s="707"/>
      <c r="AC550" s="707"/>
    </row>
    <row r="551" spans="1:29" ht="15">
      <c r="A551" s="707"/>
      <c r="B551" s="707"/>
      <c r="C551" s="707"/>
      <c r="D551" s="707"/>
      <c r="E551" s="707"/>
      <c r="F551" s="707"/>
      <c r="G551" s="707"/>
      <c r="H551" s="707"/>
      <c r="I551" s="726"/>
      <c r="J551" s="707"/>
      <c r="K551" s="707"/>
      <c r="L551" s="707"/>
      <c r="M551" s="707"/>
      <c r="N551" s="707"/>
      <c r="O551" s="707"/>
      <c r="P551" s="707"/>
      <c r="Q551" s="707"/>
      <c r="R551" s="707"/>
      <c r="S551" s="707"/>
      <c r="T551" s="707"/>
      <c r="U551" s="707"/>
      <c r="V551" s="707"/>
      <c r="W551" s="707"/>
      <c r="X551" s="707"/>
      <c r="Y551" s="707"/>
      <c r="Z551" s="707"/>
      <c r="AA551" s="707"/>
      <c r="AB551" s="707"/>
      <c r="AC551" s="707"/>
    </row>
    <row r="552" spans="1:29" ht="15">
      <c r="A552" s="707"/>
      <c r="B552" s="707"/>
      <c r="C552" s="707"/>
      <c r="D552" s="707"/>
      <c r="E552" s="707"/>
      <c r="F552" s="707"/>
      <c r="G552" s="707"/>
      <c r="H552" s="707"/>
      <c r="I552" s="726"/>
      <c r="J552" s="707"/>
      <c r="K552" s="707"/>
      <c r="L552" s="707"/>
      <c r="M552" s="707"/>
      <c r="N552" s="707"/>
      <c r="O552" s="707"/>
      <c r="P552" s="707"/>
      <c r="Q552" s="707"/>
      <c r="R552" s="707"/>
      <c r="S552" s="707"/>
      <c r="T552" s="707"/>
      <c r="U552" s="707"/>
      <c r="V552" s="707"/>
      <c r="W552" s="707"/>
      <c r="X552" s="707"/>
      <c r="Y552" s="707"/>
      <c r="Z552" s="707"/>
      <c r="AA552" s="707"/>
      <c r="AB552" s="707"/>
      <c r="AC552" s="707"/>
    </row>
    <row r="553" spans="1:29" ht="15">
      <c r="A553" s="707"/>
      <c r="B553" s="707"/>
      <c r="C553" s="707"/>
      <c r="D553" s="707"/>
      <c r="E553" s="707"/>
      <c r="F553" s="707"/>
      <c r="G553" s="707"/>
      <c r="H553" s="707"/>
      <c r="I553" s="726"/>
      <c r="J553" s="707"/>
      <c r="K553" s="707"/>
      <c r="L553" s="707"/>
      <c r="M553" s="707"/>
      <c r="N553" s="707"/>
      <c r="O553" s="707"/>
      <c r="P553" s="707"/>
      <c r="Q553" s="707"/>
      <c r="R553" s="707"/>
      <c r="S553" s="707"/>
      <c r="T553" s="707"/>
      <c r="U553" s="707"/>
      <c r="V553" s="707"/>
      <c r="W553" s="707"/>
      <c r="X553" s="707"/>
      <c r="Y553" s="707"/>
      <c r="Z553" s="707"/>
      <c r="AA553" s="707"/>
      <c r="AB553" s="707"/>
      <c r="AC553" s="707"/>
    </row>
    <row r="554" spans="1:29" ht="15">
      <c r="A554" s="707"/>
      <c r="B554" s="707"/>
      <c r="C554" s="707"/>
      <c r="D554" s="707"/>
      <c r="E554" s="707"/>
      <c r="F554" s="707"/>
      <c r="G554" s="707"/>
      <c r="H554" s="707"/>
      <c r="I554" s="726"/>
      <c r="J554" s="707"/>
      <c r="K554" s="707"/>
      <c r="L554" s="707"/>
      <c r="M554" s="707"/>
      <c r="N554" s="707"/>
      <c r="O554" s="707"/>
      <c r="P554" s="707"/>
      <c r="Q554" s="707"/>
      <c r="R554" s="707"/>
      <c r="S554" s="707"/>
      <c r="T554" s="707"/>
      <c r="U554" s="707"/>
      <c r="V554" s="707"/>
      <c r="W554" s="707"/>
      <c r="X554" s="707"/>
      <c r="Y554" s="707"/>
      <c r="Z554" s="707"/>
      <c r="AA554" s="707"/>
      <c r="AB554" s="707"/>
      <c r="AC554" s="707"/>
    </row>
    <row r="555" spans="1:29" ht="15">
      <c r="A555" s="707"/>
      <c r="B555" s="707"/>
      <c r="C555" s="707"/>
      <c r="D555" s="707"/>
      <c r="E555" s="707"/>
      <c r="F555" s="707"/>
      <c r="G555" s="707"/>
      <c r="H555" s="707"/>
      <c r="I555" s="726"/>
      <c r="J555" s="707"/>
      <c r="K555" s="707"/>
      <c r="L555" s="707"/>
      <c r="M555" s="707"/>
      <c r="N555" s="707"/>
      <c r="O555" s="707"/>
      <c r="P555" s="707"/>
      <c r="Q555" s="707"/>
      <c r="R555" s="707"/>
      <c r="S555" s="707"/>
      <c r="T555" s="707"/>
      <c r="U555" s="707"/>
      <c r="V555" s="707"/>
      <c r="W555" s="707"/>
      <c r="X555" s="707"/>
      <c r="Y555" s="707"/>
      <c r="Z555" s="707"/>
      <c r="AA555" s="707"/>
      <c r="AB555" s="707"/>
      <c r="AC555" s="707"/>
    </row>
    <row r="556" spans="1:29" ht="15">
      <c r="A556" s="707"/>
      <c r="B556" s="707"/>
      <c r="C556" s="707"/>
      <c r="D556" s="707"/>
      <c r="E556" s="707"/>
      <c r="F556" s="707"/>
      <c r="G556" s="707"/>
      <c r="H556" s="707"/>
      <c r="I556" s="726"/>
      <c r="J556" s="707"/>
      <c r="K556" s="707"/>
      <c r="L556" s="707"/>
      <c r="M556" s="707"/>
      <c r="N556" s="707"/>
      <c r="O556" s="707"/>
      <c r="P556" s="707"/>
      <c r="Q556" s="707"/>
      <c r="R556" s="707"/>
      <c r="S556" s="707"/>
      <c r="T556" s="707"/>
      <c r="U556" s="707"/>
      <c r="V556" s="707"/>
      <c r="W556" s="707"/>
      <c r="X556" s="707"/>
      <c r="Y556" s="707"/>
      <c r="Z556" s="707"/>
      <c r="AA556" s="707"/>
      <c r="AB556" s="707"/>
      <c r="AC556" s="707"/>
    </row>
    <row r="557" spans="1:29" ht="15">
      <c r="A557" s="707"/>
      <c r="B557" s="707"/>
      <c r="C557" s="707"/>
      <c r="D557" s="707"/>
      <c r="E557" s="707"/>
      <c r="F557" s="707"/>
      <c r="G557" s="707"/>
      <c r="H557" s="707"/>
      <c r="I557" s="726"/>
      <c r="J557" s="707"/>
      <c r="K557" s="707"/>
      <c r="L557" s="707"/>
      <c r="M557" s="707"/>
      <c r="N557" s="707"/>
      <c r="O557" s="707"/>
      <c r="P557" s="707"/>
      <c r="Q557" s="707"/>
      <c r="R557" s="707"/>
      <c r="S557" s="707"/>
      <c r="T557" s="707"/>
      <c r="U557" s="707"/>
      <c r="V557" s="707"/>
      <c r="W557" s="707"/>
      <c r="X557" s="707"/>
      <c r="Y557" s="707"/>
      <c r="Z557" s="707"/>
      <c r="AA557" s="707"/>
      <c r="AB557" s="707"/>
      <c r="AC557" s="707"/>
    </row>
    <row r="558" spans="1:29" ht="15">
      <c r="A558" s="707"/>
      <c r="B558" s="707"/>
      <c r="C558" s="707"/>
      <c r="D558" s="707"/>
      <c r="E558" s="707"/>
      <c r="F558" s="707"/>
      <c r="G558" s="707"/>
      <c r="H558" s="707"/>
      <c r="I558" s="726"/>
      <c r="J558" s="707"/>
      <c r="K558" s="707"/>
      <c r="L558" s="707"/>
      <c r="M558" s="707"/>
      <c r="N558" s="707"/>
      <c r="O558" s="707"/>
      <c r="P558" s="707"/>
      <c r="Q558" s="707"/>
      <c r="R558" s="707"/>
      <c r="S558" s="707"/>
      <c r="T558" s="707"/>
      <c r="U558" s="707"/>
      <c r="V558" s="707"/>
      <c r="W558" s="707"/>
      <c r="X558" s="707"/>
      <c r="Y558" s="707"/>
      <c r="Z558" s="707"/>
      <c r="AA558" s="707"/>
      <c r="AB558" s="707"/>
      <c r="AC558" s="707"/>
    </row>
    <row r="559" spans="1:29" ht="15">
      <c r="A559" s="707"/>
      <c r="B559" s="707"/>
      <c r="C559" s="707"/>
      <c r="D559" s="707"/>
      <c r="E559" s="707"/>
      <c r="F559" s="707"/>
      <c r="G559" s="707"/>
      <c r="H559" s="707"/>
      <c r="I559" s="726"/>
      <c r="J559" s="707"/>
      <c r="K559" s="707"/>
      <c r="L559" s="707"/>
      <c r="M559" s="707"/>
      <c r="N559" s="707"/>
      <c r="O559" s="707"/>
      <c r="P559" s="707"/>
      <c r="Q559" s="707"/>
      <c r="R559" s="707"/>
      <c r="S559" s="707"/>
      <c r="T559" s="707"/>
      <c r="U559" s="707"/>
      <c r="V559" s="707"/>
      <c r="W559" s="707"/>
      <c r="X559" s="707"/>
      <c r="Y559" s="707"/>
      <c r="Z559" s="707"/>
      <c r="AA559" s="707"/>
      <c r="AB559" s="707"/>
      <c r="AC559" s="707"/>
    </row>
    <row r="560" spans="1:29" ht="15">
      <c r="A560" s="707"/>
      <c r="B560" s="707"/>
      <c r="C560" s="707"/>
      <c r="D560" s="707"/>
      <c r="E560" s="707"/>
      <c r="F560" s="707"/>
      <c r="G560" s="707"/>
      <c r="H560" s="707"/>
      <c r="I560" s="726"/>
      <c r="J560" s="707"/>
      <c r="K560" s="707"/>
      <c r="L560" s="707"/>
      <c r="M560" s="707"/>
      <c r="N560" s="707"/>
      <c r="O560" s="707"/>
      <c r="P560" s="707"/>
      <c r="Q560" s="707"/>
      <c r="R560" s="707"/>
      <c r="S560" s="707"/>
      <c r="T560" s="707"/>
      <c r="U560" s="707"/>
      <c r="V560" s="707"/>
      <c r="W560" s="707"/>
      <c r="X560" s="707"/>
      <c r="Y560" s="707"/>
      <c r="Z560" s="707"/>
      <c r="AA560" s="707"/>
      <c r="AB560" s="707"/>
      <c r="AC560" s="707"/>
    </row>
    <row r="561" spans="1:29" ht="15">
      <c r="A561" s="707"/>
      <c r="B561" s="707"/>
      <c r="C561" s="707"/>
      <c r="D561" s="707"/>
      <c r="E561" s="707"/>
      <c r="F561" s="707"/>
      <c r="G561" s="707"/>
      <c r="H561" s="707"/>
      <c r="I561" s="726"/>
      <c r="J561" s="707"/>
      <c r="K561" s="707"/>
      <c r="L561" s="707"/>
      <c r="M561" s="707"/>
      <c r="N561" s="707"/>
      <c r="O561" s="707"/>
      <c r="P561" s="707"/>
      <c r="Q561" s="707"/>
      <c r="R561" s="707"/>
      <c r="S561" s="707"/>
      <c r="T561" s="707"/>
      <c r="U561" s="707"/>
      <c r="V561" s="707"/>
      <c r="W561" s="707"/>
      <c r="X561" s="707"/>
      <c r="Y561" s="707"/>
      <c r="Z561" s="707"/>
      <c r="AA561" s="707"/>
      <c r="AB561" s="707"/>
      <c r="AC561" s="707"/>
    </row>
    <row r="562" spans="1:29" ht="15">
      <c r="A562" s="707"/>
      <c r="B562" s="707"/>
      <c r="C562" s="707"/>
      <c r="D562" s="707"/>
      <c r="E562" s="707"/>
      <c r="F562" s="707"/>
      <c r="G562" s="707"/>
      <c r="H562" s="707"/>
      <c r="I562" s="726"/>
      <c r="J562" s="707"/>
      <c r="K562" s="707"/>
      <c r="L562" s="707"/>
      <c r="M562" s="707"/>
      <c r="N562" s="707"/>
      <c r="O562" s="707"/>
      <c r="P562" s="707"/>
      <c r="Q562" s="707"/>
      <c r="R562" s="707"/>
      <c r="S562" s="707"/>
      <c r="T562" s="707"/>
      <c r="U562" s="707"/>
      <c r="V562" s="707"/>
      <c r="W562" s="707"/>
      <c r="X562" s="707"/>
      <c r="Y562" s="707"/>
      <c r="Z562" s="707"/>
      <c r="AA562" s="707"/>
      <c r="AB562" s="707"/>
      <c r="AC562" s="707"/>
    </row>
    <row r="563" spans="1:29" ht="15">
      <c r="A563" s="707"/>
      <c r="B563" s="707"/>
      <c r="C563" s="707"/>
      <c r="D563" s="707"/>
      <c r="E563" s="707"/>
      <c r="F563" s="707"/>
      <c r="G563" s="707"/>
      <c r="H563" s="707"/>
      <c r="I563" s="726"/>
      <c r="J563" s="707"/>
      <c r="K563" s="707"/>
      <c r="L563" s="707"/>
      <c r="M563" s="707"/>
      <c r="N563" s="707"/>
      <c r="O563" s="707"/>
      <c r="P563" s="707"/>
      <c r="Q563" s="707"/>
      <c r="R563" s="707"/>
      <c r="S563" s="707"/>
      <c r="T563" s="707"/>
      <c r="U563" s="707"/>
      <c r="V563" s="707"/>
      <c r="W563" s="707"/>
      <c r="X563" s="707"/>
      <c r="Y563" s="707"/>
      <c r="Z563" s="707"/>
      <c r="AA563" s="707"/>
      <c r="AB563" s="707"/>
      <c r="AC563" s="707"/>
    </row>
    <row r="564" spans="1:29" ht="15">
      <c r="A564" s="707"/>
      <c r="B564" s="707"/>
      <c r="C564" s="707"/>
      <c r="D564" s="707"/>
      <c r="E564" s="707"/>
      <c r="F564" s="707"/>
      <c r="G564" s="707"/>
      <c r="H564" s="707"/>
      <c r="I564" s="726"/>
      <c r="J564" s="707"/>
      <c r="K564" s="707"/>
      <c r="L564" s="707"/>
      <c r="M564" s="707"/>
      <c r="N564" s="707"/>
      <c r="O564" s="707"/>
      <c r="P564" s="707"/>
      <c r="Q564" s="707"/>
      <c r="R564" s="707"/>
      <c r="S564" s="707"/>
      <c r="T564" s="707"/>
      <c r="U564" s="707"/>
      <c r="V564" s="707"/>
      <c r="W564" s="707"/>
      <c r="X564" s="707"/>
      <c r="Y564" s="707"/>
      <c r="Z564" s="707"/>
      <c r="AA564" s="707"/>
      <c r="AB564" s="707"/>
      <c r="AC564" s="707"/>
    </row>
    <row r="565" spans="1:29" ht="15">
      <c r="A565" s="707"/>
      <c r="B565" s="707"/>
      <c r="C565" s="707"/>
      <c r="D565" s="707"/>
      <c r="E565" s="707"/>
      <c r="F565" s="707"/>
      <c r="G565" s="707"/>
      <c r="H565" s="707"/>
      <c r="I565" s="726"/>
      <c r="J565" s="707"/>
      <c r="K565" s="707"/>
      <c r="L565" s="707"/>
      <c r="M565" s="707"/>
      <c r="N565" s="707"/>
      <c r="O565" s="707"/>
      <c r="P565" s="707"/>
      <c r="Q565" s="707"/>
      <c r="R565" s="707"/>
      <c r="S565" s="707"/>
      <c r="T565" s="707"/>
      <c r="U565" s="707"/>
      <c r="V565" s="707"/>
      <c r="W565" s="707"/>
      <c r="X565" s="707"/>
      <c r="Y565" s="707"/>
      <c r="Z565" s="707"/>
      <c r="AA565" s="707"/>
      <c r="AB565" s="707"/>
      <c r="AC565" s="707"/>
    </row>
    <row r="566" spans="1:29" ht="15">
      <c r="A566" s="707"/>
      <c r="B566" s="707"/>
      <c r="C566" s="707"/>
      <c r="D566" s="707"/>
      <c r="E566" s="707"/>
      <c r="F566" s="707"/>
      <c r="G566" s="707"/>
      <c r="H566" s="707"/>
      <c r="I566" s="726"/>
      <c r="J566" s="707"/>
      <c r="K566" s="707"/>
      <c r="L566" s="707"/>
      <c r="M566" s="707"/>
      <c r="N566" s="707"/>
      <c r="O566" s="707"/>
      <c r="P566" s="707"/>
      <c r="Q566" s="707"/>
      <c r="R566" s="707"/>
      <c r="S566" s="707"/>
      <c r="T566" s="707"/>
      <c r="U566" s="707"/>
      <c r="V566" s="707"/>
      <c r="W566" s="707"/>
      <c r="X566" s="707"/>
      <c r="Y566" s="707"/>
      <c r="Z566" s="707"/>
      <c r="AA566" s="707"/>
      <c r="AB566" s="707"/>
      <c r="AC566" s="707"/>
    </row>
    <row r="567" spans="1:29" ht="15">
      <c r="A567" s="707"/>
      <c r="B567" s="707"/>
      <c r="C567" s="707"/>
      <c r="D567" s="707"/>
      <c r="E567" s="707"/>
      <c r="F567" s="707"/>
      <c r="G567" s="707"/>
      <c r="H567" s="707"/>
      <c r="I567" s="726"/>
      <c r="J567" s="707"/>
      <c r="K567" s="707"/>
      <c r="L567" s="707"/>
      <c r="M567" s="707"/>
      <c r="N567" s="707"/>
      <c r="O567" s="707"/>
      <c r="P567" s="707"/>
      <c r="Q567" s="707"/>
      <c r="R567" s="707"/>
      <c r="S567" s="707"/>
      <c r="T567" s="707"/>
      <c r="U567" s="707"/>
      <c r="V567" s="707"/>
      <c r="W567" s="707"/>
      <c r="X567" s="707"/>
      <c r="Y567" s="707"/>
      <c r="Z567" s="707"/>
      <c r="AA567" s="707"/>
      <c r="AB567" s="707"/>
      <c r="AC567" s="707"/>
    </row>
    <row r="568" spans="1:29" ht="15">
      <c r="A568" s="707"/>
      <c r="B568" s="707"/>
      <c r="C568" s="707"/>
      <c r="D568" s="707"/>
      <c r="E568" s="707"/>
      <c r="F568" s="707"/>
      <c r="G568" s="707"/>
      <c r="H568" s="707"/>
      <c r="I568" s="726"/>
      <c r="J568" s="707"/>
      <c r="K568" s="707"/>
      <c r="L568" s="707"/>
      <c r="M568" s="707"/>
      <c r="N568" s="707"/>
      <c r="O568" s="707"/>
      <c r="P568" s="707"/>
      <c r="Q568" s="707"/>
      <c r="R568" s="707"/>
      <c r="S568" s="707"/>
      <c r="T568" s="707"/>
      <c r="U568" s="707"/>
      <c r="V568" s="707"/>
      <c r="W568" s="707"/>
      <c r="X568" s="707"/>
      <c r="Y568" s="707"/>
      <c r="Z568" s="707"/>
      <c r="AA568" s="707"/>
      <c r="AB568" s="707"/>
      <c r="AC568" s="707"/>
    </row>
    <row r="569" spans="1:29" ht="15">
      <c r="A569" s="707"/>
      <c r="B569" s="707"/>
      <c r="C569" s="707"/>
      <c r="D569" s="707"/>
      <c r="E569" s="707"/>
      <c r="F569" s="707"/>
      <c r="G569" s="707"/>
      <c r="H569" s="707"/>
      <c r="I569" s="726"/>
      <c r="J569" s="707"/>
      <c r="K569" s="707"/>
      <c r="L569" s="707"/>
      <c r="M569" s="707"/>
      <c r="N569" s="707"/>
      <c r="O569" s="707"/>
      <c r="P569" s="707"/>
      <c r="Q569" s="707"/>
      <c r="R569" s="707"/>
      <c r="S569" s="707"/>
      <c r="T569" s="707"/>
      <c r="U569" s="707"/>
      <c r="V569" s="707"/>
      <c r="W569" s="707"/>
      <c r="X569" s="707"/>
      <c r="Y569" s="707"/>
      <c r="Z569" s="707"/>
      <c r="AA569" s="707"/>
      <c r="AB569" s="707"/>
      <c r="AC569" s="707"/>
    </row>
    <row r="570" spans="1:29" ht="15">
      <c r="A570" s="707"/>
      <c r="B570" s="707"/>
      <c r="C570" s="707"/>
      <c r="D570" s="707"/>
      <c r="E570" s="707"/>
      <c r="F570" s="707"/>
      <c r="G570" s="707"/>
      <c r="H570" s="707"/>
      <c r="I570" s="726"/>
      <c r="J570" s="707"/>
      <c r="K570" s="707"/>
      <c r="L570" s="707"/>
      <c r="M570" s="707"/>
      <c r="N570" s="707"/>
      <c r="O570" s="707"/>
      <c r="P570" s="707"/>
      <c r="Q570" s="707"/>
      <c r="R570" s="707"/>
      <c r="S570" s="707"/>
      <c r="T570" s="707"/>
      <c r="U570" s="707"/>
      <c r="V570" s="707"/>
      <c r="W570" s="707"/>
      <c r="X570" s="707"/>
      <c r="Y570" s="707"/>
      <c r="Z570" s="707"/>
      <c r="AA570" s="707"/>
      <c r="AB570" s="707"/>
      <c r="AC570" s="707"/>
    </row>
    <row r="571" spans="1:29" ht="15">
      <c r="A571" s="707"/>
      <c r="B571" s="707"/>
      <c r="C571" s="707"/>
      <c r="D571" s="707"/>
      <c r="E571" s="707"/>
      <c r="F571" s="707"/>
      <c r="G571" s="707"/>
      <c r="H571" s="707"/>
      <c r="I571" s="726"/>
      <c r="J571" s="707"/>
      <c r="K571" s="707"/>
      <c r="L571" s="707"/>
      <c r="M571" s="707"/>
      <c r="N571" s="707"/>
      <c r="O571" s="707"/>
      <c r="P571" s="707"/>
      <c r="Q571" s="707"/>
      <c r="R571" s="707"/>
      <c r="S571" s="707"/>
      <c r="T571" s="707"/>
      <c r="U571" s="707"/>
      <c r="V571" s="707"/>
      <c r="W571" s="707"/>
      <c r="X571" s="707"/>
      <c r="Y571" s="707"/>
      <c r="Z571" s="707"/>
      <c r="AA571" s="707"/>
      <c r="AB571" s="707"/>
      <c r="AC571" s="707"/>
    </row>
    <row r="572" spans="1:29" ht="15">
      <c r="A572" s="707"/>
      <c r="B572" s="707"/>
      <c r="C572" s="707"/>
      <c r="D572" s="707"/>
      <c r="E572" s="707"/>
      <c r="F572" s="707"/>
      <c r="G572" s="707"/>
      <c r="H572" s="707"/>
      <c r="I572" s="726"/>
      <c r="J572" s="707"/>
      <c r="K572" s="707"/>
      <c r="L572" s="707"/>
      <c r="M572" s="707"/>
      <c r="N572" s="707"/>
      <c r="O572" s="707"/>
      <c r="P572" s="707"/>
      <c r="Q572" s="707"/>
      <c r="R572" s="707"/>
      <c r="S572" s="707"/>
      <c r="T572" s="707"/>
      <c r="U572" s="707"/>
      <c r="V572" s="707"/>
      <c r="W572" s="707"/>
      <c r="X572" s="707"/>
      <c r="Y572" s="707"/>
      <c r="Z572" s="707"/>
      <c r="AA572" s="707"/>
      <c r="AB572" s="707"/>
      <c r="AC572" s="707"/>
    </row>
    <row r="573" spans="1:29" ht="15">
      <c r="A573" s="707"/>
      <c r="B573" s="707"/>
      <c r="C573" s="707"/>
      <c r="D573" s="707"/>
      <c r="E573" s="707"/>
      <c r="F573" s="707"/>
      <c r="G573" s="707"/>
      <c r="H573" s="707"/>
      <c r="I573" s="726"/>
      <c r="J573" s="707"/>
      <c r="K573" s="707"/>
      <c r="L573" s="707"/>
      <c r="M573" s="707"/>
      <c r="N573" s="707"/>
      <c r="O573" s="707"/>
      <c r="P573" s="707"/>
      <c r="Q573" s="707"/>
      <c r="R573" s="707"/>
      <c r="S573" s="707"/>
      <c r="T573" s="707"/>
      <c r="U573" s="707"/>
      <c r="V573" s="707"/>
      <c r="W573" s="707"/>
      <c r="X573" s="707"/>
      <c r="Y573" s="707"/>
      <c r="Z573" s="707"/>
      <c r="AA573" s="707"/>
      <c r="AB573" s="707"/>
      <c r="AC573" s="707"/>
    </row>
    <row r="574" spans="1:29" ht="15">
      <c r="A574" s="707"/>
      <c r="B574" s="707"/>
      <c r="C574" s="707"/>
      <c r="D574" s="707"/>
      <c r="E574" s="707"/>
      <c r="F574" s="707"/>
      <c r="G574" s="707"/>
      <c r="H574" s="707"/>
      <c r="I574" s="726"/>
      <c r="J574" s="707"/>
      <c r="K574" s="707"/>
      <c r="L574" s="707"/>
      <c r="M574" s="707"/>
      <c r="N574" s="707"/>
      <c r="O574" s="707"/>
      <c r="P574" s="707"/>
      <c r="Q574" s="707"/>
      <c r="R574" s="707"/>
      <c r="S574" s="707"/>
      <c r="T574" s="707"/>
      <c r="U574" s="707"/>
      <c r="V574" s="707"/>
      <c r="W574" s="707"/>
      <c r="X574" s="707"/>
      <c r="Y574" s="707"/>
      <c r="Z574" s="707"/>
      <c r="AA574" s="707"/>
      <c r="AB574" s="707"/>
      <c r="AC574" s="707"/>
    </row>
    <row r="575" spans="1:29" ht="15">
      <c r="A575" s="707"/>
      <c r="B575" s="707"/>
      <c r="C575" s="707"/>
      <c r="D575" s="707"/>
      <c r="E575" s="707"/>
      <c r="F575" s="707"/>
      <c r="G575" s="707"/>
      <c r="H575" s="707"/>
      <c r="I575" s="726"/>
      <c r="J575" s="707"/>
      <c r="K575" s="707"/>
      <c r="L575" s="707"/>
      <c r="M575" s="707"/>
      <c r="N575" s="707"/>
      <c r="O575" s="707"/>
      <c r="P575" s="707"/>
      <c r="Q575" s="707"/>
      <c r="R575" s="707"/>
      <c r="S575" s="707"/>
      <c r="T575" s="707"/>
      <c r="U575" s="707"/>
      <c r="V575" s="707"/>
      <c r="W575" s="707"/>
      <c r="X575" s="707"/>
      <c r="Y575" s="707"/>
      <c r="Z575" s="707"/>
      <c r="AA575" s="707"/>
      <c r="AB575" s="707"/>
      <c r="AC575" s="707"/>
    </row>
    <row r="576" spans="1:29" ht="15">
      <c r="A576" s="707"/>
      <c r="B576" s="707"/>
      <c r="C576" s="707"/>
      <c r="D576" s="707"/>
      <c r="E576" s="707"/>
      <c r="F576" s="707"/>
      <c r="G576" s="707"/>
      <c r="H576" s="707"/>
      <c r="I576" s="726"/>
      <c r="J576" s="707"/>
      <c r="K576" s="707"/>
      <c r="L576" s="707"/>
      <c r="M576" s="707"/>
      <c r="N576" s="707"/>
      <c r="O576" s="707"/>
      <c r="P576" s="707"/>
      <c r="Q576" s="707"/>
      <c r="R576" s="707"/>
      <c r="S576" s="707"/>
      <c r="T576" s="707"/>
      <c r="U576" s="707"/>
      <c r="V576" s="707"/>
      <c r="W576" s="707"/>
      <c r="X576" s="707"/>
      <c r="Y576" s="707"/>
      <c r="Z576" s="707"/>
      <c r="AA576" s="707"/>
      <c r="AB576" s="707"/>
      <c r="AC576" s="707"/>
    </row>
    <row r="577" spans="1:29" ht="15">
      <c r="A577" s="707"/>
      <c r="B577" s="707"/>
      <c r="C577" s="707"/>
      <c r="D577" s="707"/>
      <c r="E577" s="707"/>
      <c r="F577" s="707"/>
      <c r="G577" s="707"/>
      <c r="H577" s="707"/>
      <c r="I577" s="726"/>
      <c r="J577" s="707"/>
      <c r="K577" s="707"/>
      <c r="L577" s="707"/>
      <c r="M577" s="707"/>
      <c r="N577" s="707"/>
      <c r="O577" s="707"/>
      <c r="P577" s="707"/>
      <c r="Q577" s="707"/>
      <c r="R577" s="707"/>
      <c r="S577" s="707"/>
      <c r="T577" s="707"/>
      <c r="U577" s="707"/>
      <c r="V577" s="707"/>
      <c r="W577" s="707"/>
      <c r="X577" s="707"/>
      <c r="Y577" s="707"/>
      <c r="Z577" s="707"/>
      <c r="AA577" s="707"/>
      <c r="AB577" s="707"/>
      <c r="AC577" s="707"/>
    </row>
    <row r="578" spans="1:29" ht="15">
      <c r="A578" s="707"/>
      <c r="B578" s="707"/>
      <c r="C578" s="707"/>
      <c r="D578" s="707"/>
      <c r="E578" s="707"/>
      <c r="F578" s="707"/>
      <c r="G578" s="707"/>
      <c r="H578" s="707"/>
      <c r="I578" s="726"/>
      <c r="J578" s="707"/>
      <c r="K578" s="707"/>
      <c r="L578" s="707"/>
      <c r="M578" s="707"/>
      <c r="N578" s="707"/>
      <c r="O578" s="707"/>
      <c r="P578" s="707"/>
      <c r="Q578" s="707"/>
      <c r="R578" s="707"/>
      <c r="S578" s="707"/>
      <c r="T578" s="707"/>
      <c r="U578" s="707"/>
      <c r="V578" s="707"/>
      <c r="W578" s="707"/>
      <c r="X578" s="707"/>
      <c r="Y578" s="707"/>
      <c r="Z578" s="707"/>
      <c r="AA578" s="707"/>
      <c r="AB578" s="707"/>
      <c r="AC578" s="707"/>
    </row>
    <row r="579" spans="1:29" ht="15">
      <c r="A579" s="707"/>
      <c r="B579" s="707"/>
      <c r="C579" s="707"/>
      <c r="D579" s="707"/>
      <c r="E579" s="707"/>
      <c r="F579" s="707"/>
      <c r="G579" s="707"/>
      <c r="H579" s="707"/>
      <c r="I579" s="726"/>
      <c r="J579" s="707"/>
      <c r="K579" s="707"/>
      <c r="L579" s="707"/>
      <c r="M579" s="707"/>
      <c r="N579" s="707"/>
      <c r="O579" s="707"/>
      <c r="P579" s="707"/>
      <c r="Q579" s="707"/>
      <c r="R579" s="707"/>
      <c r="S579" s="707"/>
      <c r="T579" s="707"/>
      <c r="U579" s="707"/>
      <c r="V579" s="707"/>
      <c r="W579" s="707"/>
      <c r="X579" s="707"/>
      <c r="Y579" s="707"/>
      <c r="Z579" s="707"/>
      <c r="AA579" s="707"/>
      <c r="AB579" s="707"/>
      <c r="AC579" s="707"/>
    </row>
    <row r="580" spans="1:29" ht="15">
      <c r="A580" s="707"/>
      <c r="B580" s="707"/>
      <c r="C580" s="707"/>
      <c r="D580" s="707"/>
      <c r="E580" s="707"/>
      <c r="F580" s="707"/>
      <c r="G580" s="707"/>
      <c r="H580" s="707"/>
      <c r="I580" s="726"/>
      <c r="J580" s="707"/>
      <c r="K580" s="707"/>
      <c r="L580" s="707"/>
      <c r="M580" s="707"/>
      <c r="N580" s="707"/>
      <c r="O580" s="707"/>
      <c r="P580" s="707"/>
      <c r="Q580" s="707"/>
      <c r="R580" s="707"/>
      <c r="S580" s="707"/>
      <c r="T580" s="707"/>
      <c r="U580" s="707"/>
      <c r="V580" s="707"/>
      <c r="W580" s="707"/>
      <c r="X580" s="707"/>
      <c r="Y580" s="707"/>
      <c r="Z580" s="707"/>
      <c r="AA580" s="707"/>
      <c r="AB580" s="707"/>
      <c r="AC580" s="707"/>
    </row>
    <row r="581" spans="1:29" ht="15">
      <c r="A581" s="707"/>
      <c r="B581" s="707"/>
      <c r="C581" s="707"/>
      <c r="D581" s="707"/>
      <c r="E581" s="707"/>
      <c r="F581" s="707"/>
      <c r="G581" s="707"/>
      <c r="H581" s="707"/>
      <c r="I581" s="726"/>
      <c r="J581" s="707"/>
      <c r="K581" s="707"/>
      <c r="L581" s="707"/>
      <c r="M581" s="707"/>
      <c r="N581" s="707"/>
      <c r="O581" s="707"/>
      <c r="P581" s="707"/>
      <c r="Q581" s="707"/>
      <c r="R581" s="707"/>
      <c r="S581" s="707"/>
      <c r="T581" s="707"/>
      <c r="U581" s="707"/>
      <c r="V581" s="707"/>
      <c r="W581" s="707"/>
      <c r="X581" s="707"/>
      <c r="Y581" s="707"/>
      <c r="Z581" s="707"/>
      <c r="AA581" s="707"/>
      <c r="AB581" s="707"/>
      <c r="AC581" s="707"/>
    </row>
    <row r="582" spans="1:29" ht="15">
      <c r="A582" s="707"/>
      <c r="B582" s="707"/>
      <c r="C582" s="707"/>
      <c r="D582" s="707"/>
      <c r="E582" s="707"/>
      <c r="F582" s="707"/>
      <c r="G582" s="707"/>
      <c r="H582" s="707"/>
      <c r="I582" s="726"/>
      <c r="J582" s="707"/>
      <c r="K582" s="707"/>
      <c r="L582" s="707"/>
      <c r="M582" s="707"/>
      <c r="N582" s="707"/>
      <c r="O582" s="707"/>
      <c r="P582" s="707"/>
      <c r="Q582" s="707"/>
      <c r="R582" s="707"/>
      <c r="S582" s="707"/>
      <c r="T582" s="707"/>
      <c r="U582" s="707"/>
      <c r="V582" s="707"/>
      <c r="W582" s="707"/>
      <c r="X582" s="707"/>
      <c r="Y582" s="707"/>
      <c r="Z582" s="707"/>
      <c r="AA582" s="707"/>
      <c r="AB582" s="707"/>
      <c r="AC582" s="707"/>
    </row>
    <row r="583" spans="1:29" ht="15">
      <c r="A583" s="707"/>
      <c r="B583" s="707"/>
      <c r="C583" s="707"/>
      <c r="D583" s="707"/>
      <c r="E583" s="707"/>
      <c r="F583" s="707"/>
      <c r="G583" s="707"/>
      <c r="H583" s="707"/>
      <c r="I583" s="726"/>
      <c r="J583" s="707"/>
      <c r="K583" s="707"/>
      <c r="L583" s="707"/>
      <c r="M583" s="707"/>
      <c r="N583" s="707"/>
      <c r="O583" s="707"/>
      <c r="P583" s="707"/>
      <c r="Q583" s="707"/>
      <c r="R583" s="707"/>
      <c r="S583" s="707"/>
      <c r="T583" s="707"/>
      <c r="U583" s="707"/>
      <c r="V583" s="707"/>
      <c r="W583" s="707"/>
      <c r="X583" s="707"/>
      <c r="Y583" s="707"/>
      <c r="Z583" s="707"/>
      <c r="AA583" s="707"/>
      <c r="AB583" s="707"/>
      <c r="AC583" s="707"/>
    </row>
    <row r="584" spans="1:29" ht="15">
      <c r="A584" s="707"/>
      <c r="B584" s="707"/>
      <c r="C584" s="707"/>
      <c r="D584" s="707"/>
      <c r="E584" s="707"/>
      <c r="F584" s="707"/>
      <c r="G584" s="707"/>
      <c r="H584" s="707"/>
      <c r="I584" s="726"/>
      <c r="J584" s="707"/>
      <c r="K584" s="707"/>
      <c r="L584" s="707"/>
      <c r="M584" s="707"/>
      <c r="N584" s="707"/>
      <c r="O584" s="707"/>
      <c r="P584" s="707"/>
      <c r="Q584" s="707"/>
      <c r="R584" s="707"/>
      <c r="S584" s="707"/>
      <c r="T584" s="707"/>
      <c r="U584" s="707"/>
      <c r="V584" s="707"/>
      <c r="W584" s="707"/>
      <c r="X584" s="707"/>
      <c r="Y584" s="707"/>
      <c r="Z584" s="707"/>
      <c r="AA584" s="707"/>
      <c r="AB584" s="707"/>
      <c r="AC584" s="707"/>
    </row>
    <row r="585" spans="1:29" ht="15">
      <c r="A585" s="707"/>
      <c r="B585" s="707"/>
      <c r="C585" s="707"/>
      <c r="D585" s="707"/>
      <c r="E585" s="707"/>
      <c r="F585" s="707"/>
      <c r="G585" s="707"/>
      <c r="H585" s="707"/>
      <c r="I585" s="726"/>
      <c r="J585" s="707"/>
      <c r="K585" s="707"/>
      <c r="L585" s="707"/>
      <c r="M585" s="707"/>
      <c r="N585" s="707"/>
      <c r="O585" s="707"/>
      <c r="P585" s="707"/>
      <c r="Q585" s="707"/>
      <c r="R585" s="707"/>
      <c r="S585" s="707"/>
      <c r="T585" s="707"/>
      <c r="U585" s="707"/>
      <c r="V585" s="707"/>
      <c r="W585" s="707"/>
      <c r="X585" s="707"/>
      <c r="Y585" s="707"/>
      <c r="Z585" s="707"/>
      <c r="AA585" s="707"/>
      <c r="AB585" s="707"/>
      <c r="AC585" s="707"/>
    </row>
    <row r="586" spans="1:29" ht="15">
      <c r="A586" s="707"/>
      <c r="B586" s="707"/>
      <c r="C586" s="707"/>
      <c r="D586" s="707"/>
      <c r="E586" s="707"/>
      <c r="F586" s="707"/>
      <c r="G586" s="707"/>
      <c r="H586" s="707"/>
      <c r="I586" s="726"/>
      <c r="J586" s="707"/>
      <c r="K586" s="707"/>
      <c r="L586" s="707"/>
      <c r="M586" s="707"/>
      <c r="N586" s="707"/>
      <c r="O586" s="707"/>
      <c r="P586" s="707"/>
      <c r="Q586" s="707"/>
      <c r="R586" s="707"/>
      <c r="S586" s="707"/>
      <c r="T586" s="707"/>
      <c r="U586" s="707"/>
      <c r="V586" s="707"/>
      <c r="W586" s="707"/>
      <c r="X586" s="707"/>
      <c r="Y586" s="707"/>
      <c r="Z586" s="707"/>
      <c r="AA586" s="707"/>
      <c r="AB586" s="707"/>
      <c r="AC586" s="707"/>
    </row>
    <row r="587" spans="1:29" ht="15">
      <c r="A587" s="707"/>
      <c r="B587" s="707"/>
      <c r="C587" s="707"/>
      <c r="D587" s="707"/>
      <c r="E587" s="707"/>
      <c r="F587" s="707"/>
      <c r="G587" s="707"/>
      <c r="H587" s="707"/>
      <c r="I587" s="726"/>
      <c r="J587" s="707"/>
      <c r="K587" s="707"/>
      <c r="L587" s="707"/>
      <c r="M587" s="707"/>
      <c r="N587" s="707"/>
      <c r="O587" s="707"/>
      <c r="P587" s="707"/>
      <c r="Q587" s="707"/>
      <c r="R587" s="707"/>
      <c r="S587" s="707"/>
      <c r="T587" s="707"/>
      <c r="U587" s="707"/>
      <c r="V587" s="707"/>
      <c r="W587" s="707"/>
      <c r="X587" s="707"/>
      <c r="Y587" s="707"/>
      <c r="Z587" s="707"/>
      <c r="AA587" s="707"/>
      <c r="AB587" s="707"/>
      <c r="AC587" s="707"/>
    </row>
    <row r="588" spans="1:29" ht="15">
      <c r="A588" s="707"/>
      <c r="B588" s="707"/>
      <c r="C588" s="707"/>
      <c r="D588" s="707"/>
      <c r="E588" s="707"/>
      <c r="F588" s="707"/>
      <c r="G588" s="707"/>
      <c r="H588" s="707"/>
      <c r="I588" s="726"/>
      <c r="J588" s="707"/>
      <c r="K588" s="707"/>
      <c r="L588" s="707"/>
      <c r="M588" s="707"/>
      <c r="N588" s="707"/>
      <c r="O588" s="707"/>
      <c r="P588" s="707"/>
      <c r="Q588" s="707"/>
      <c r="R588" s="707"/>
      <c r="S588" s="707"/>
      <c r="T588" s="707"/>
      <c r="U588" s="707"/>
      <c r="V588" s="707"/>
      <c r="W588" s="707"/>
      <c r="X588" s="707"/>
      <c r="Y588" s="707"/>
      <c r="Z588" s="707"/>
      <c r="AA588" s="707"/>
      <c r="AB588" s="707"/>
      <c r="AC588" s="707"/>
    </row>
    <row r="589" spans="1:29" ht="15">
      <c r="A589" s="707"/>
      <c r="B589" s="707"/>
      <c r="C589" s="707"/>
      <c r="D589" s="707"/>
      <c r="E589" s="707"/>
      <c r="F589" s="707"/>
      <c r="G589" s="707"/>
      <c r="H589" s="707"/>
      <c r="I589" s="726"/>
      <c r="J589" s="707"/>
      <c r="K589" s="707"/>
      <c r="L589" s="707"/>
      <c r="M589" s="707"/>
      <c r="N589" s="707"/>
      <c r="O589" s="707"/>
      <c r="P589" s="707"/>
      <c r="Q589" s="707"/>
      <c r="R589" s="707"/>
      <c r="S589" s="707"/>
      <c r="T589" s="707"/>
      <c r="U589" s="707"/>
      <c r="V589" s="707"/>
      <c r="W589" s="707"/>
      <c r="X589" s="707"/>
      <c r="Y589" s="707"/>
      <c r="Z589" s="707"/>
      <c r="AA589" s="707"/>
      <c r="AB589" s="707"/>
      <c r="AC589" s="707"/>
    </row>
    <row r="590" spans="1:29" ht="15">
      <c r="A590" s="707"/>
      <c r="B590" s="707"/>
      <c r="C590" s="707"/>
      <c r="D590" s="707"/>
      <c r="E590" s="707"/>
      <c r="F590" s="707"/>
      <c r="G590" s="707"/>
      <c r="H590" s="707"/>
      <c r="I590" s="726"/>
      <c r="J590" s="707"/>
      <c r="K590" s="707"/>
      <c r="L590" s="707"/>
      <c r="M590" s="707"/>
      <c r="N590" s="707"/>
      <c r="O590" s="707"/>
      <c r="P590" s="707"/>
      <c r="Q590" s="707"/>
      <c r="R590" s="707"/>
      <c r="S590" s="707"/>
      <c r="T590" s="707"/>
      <c r="U590" s="707"/>
      <c r="V590" s="707"/>
      <c r="W590" s="707"/>
      <c r="X590" s="707"/>
      <c r="Y590" s="707"/>
      <c r="Z590" s="707"/>
      <c r="AA590" s="707"/>
      <c r="AB590" s="707"/>
      <c r="AC590" s="707"/>
    </row>
    <row r="591" spans="1:29" ht="15">
      <c r="A591" s="707"/>
      <c r="B591" s="707"/>
      <c r="C591" s="707"/>
      <c r="D591" s="707"/>
      <c r="E591" s="707"/>
      <c r="F591" s="707"/>
      <c r="G591" s="707"/>
      <c r="H591" s="707"/>
      <c r="I591" s="726"/>
      <c r="J591" s="707"/>
      <c r="K591" s="707"/>
      <c r="L591" s="707"/>
      <c r="M591" s="707"/>
      <c r="N591" s="707"/>
      <c r="O591" s="707"/>
      <c r="P591" s="707"/>
      <c r="Q591" s="707"/>
      <c r="R591" s="707"/>
      <c r="S591" s="707"/>
      <c r="T591" s="707"/>
      <c r="U591" s="707"/>
      <c r="V591" s="707"/>
      <c r="W591" s="707"/>
      <c r="X591" s="707"/>
      <c r="Y591" s="707"/>
      <c r="Z591" s="707"/>
      <c r="AA591" s="707"/>
      <c r="AB591" s="707"/>
      <c r="AC591" s="707"/>
    </row>
    <row r="592" spans="1:29" ht="15">
      <c r="A592" s="707"/>
      <c r="B592" s="707"/>
      <c r="C592" s="707"/>
      <c r="D592" s="707"/>
      <c r="E592" s="707"/>
      <c r="F592" s="707"/>
      <c r="G592" s="707"/>
      <c r="H592" s="707"/>
      <c r="I592" s="726"/>
      <c r="J592" s="707"/>
      <c r="K592" s="707"/>
      <c r="L592" s="707"/>
      <c r="M592" s="707"/>
      <c r="N592" s="707"/>
      <c r="O592" s="707"/>
      <c r="P592" s="707"/>
      <c r="Q592" s="707"/>
      <c r="R592" s="707"/>
      <c r="S592" s="707"/>
      <c r="T592" s="707"/>
      <c r="U592" s="707"/>
      <c r="V592" s="707"/>
      <c r="W592" s="707"/>
      <c r="X592" s="707"/>
      <c r="Y592" s="707"/>
      <c r="Z592" s="707"/>
      <c r="AA592" s="707"/>
      <c r="AB592" s="707"/>
      <c r="AC592" s="707"/>
    </row>
    <row r="593" spans="1:29" ht="15">
      <c r="A593" s="707"/>
      <c r="B593" s="707"/>
      <c r="C593" s="707"/>
      <c r="D593" s="707"/>
      <c r="E593" s="707"/>
      <c r="F593" s="707"/>
      <c r="G593" s="707"/>
      <c r="H593" s="707"/>
      <c r="I593" s="726"/>
      <c r="J593" s="707"/>
      <c r="K593" s="707"/>
      <c r="L593" s="707"/>
      <c r="M593" s="707"/>
      <c r="N593" s="707"/>
      <c r="O593" s="707"/>
      <c r="P593" s="707"/>
      <c r="Q593" s="707"/>
      <c r="R593" s="707"/>
      <c r="S593" s="707"/>
      <c r="T593" s="707"/>
      <c r="U593" s="707"/>
      <c r="V593" s="707"/>
      <c r="W593" s="707"/>
      <c r="X593" s="707"/>
      <c r="Y593" s="707"/>
      <c r="Z593" s="707"/>
      <c r="AA593" s="707"/>
      <c r="AB593" s="707"/>
      <c r="AC593" s="707"/>
    </row>
    <row r="594" spans="1:29" ht="15">
      <c r="A594" s="707"/>
      <c r="B594" s="707"/>
      <c r="C594" s="707"/>
      <c r="D594" s="707"/>
      <c r="E594" s="707"/>
      <c r="F594" s="707"/>
      <c r="G594" s="707"/>
      <c r="H594" s="707"/>
      <c r="I594" s="726"/>
      <c r="J594" s="707"/>
      <c r="K594" s="707"/>
      <c r="L594" s="707"/>
      <c r="M594" s="707"/>
      <c r="N594" s="707"/>
      <c r="O594" s="707"/>
      <c r="P594" s="707"/>
      <c r="Q594" s="707"/>
      <c r="R594" s="707"/>
      <c r="S594" s="707"/>
      <c r="T594" s="707"/>
      <c r="U594" s="707"/>
      <c r="V594" s="707"/>
      <c r="W594" s="707"/>
      <c r="X594" s="707"/>
      <c r="Y594" s="707"/>
      <c r="Z594" s="707"/>
      <c r="AA594" s="707"/>
      <c r="AB594" s="707"/>
      <c r="AC594" s="707"/>
    </row>
    <row r="595" spans="1:29" ht="15">
      <c r="A595" s="707"/>
      <c r="B595" s="707"/>
      <c r="C595" s="707"/>
      <c r="D595" s="707"/>
      <c r="E595" s="707"/>
      <c r="F595" s="707"/>
      <c r="G595" s="707"/>
      <c r="H595" s="707"/>
      <c r="I595" s="726"/>
      <c r="J595" s="707"/>
      <c r="K595" s="707"/>
      <c r="L595" s="707"/>
      <c r="M595" s="707"/>
      <c r="N595" s="707"/>
      <c r="O595" s="707"/>
      <c r="P595" s="707"/>
      <c r="Q595" s="707"/>
      <c r="R595" s="707"/>
      <c r="S595" s="707"/>
      <c r="T595" s="707"/>
      <c r="U595" s="707"/>
      <c r="V595" s="707"/>
      <c r="W595" s="707"/>
      <c r="X595" s="707"/>
      <c r="Y595" s="707"/>
      <c r="Z595" s="707"/>
      <c r="AA595" s="707"/>
      <c r="AB595" s="707"/>
      <c r="AC595" s="707"/>
    </row>
    <row r="596" spans="1:29" ht="15">
      <c r="A596" s="707"/>
      <c r="B596" s="707"/>
      <c r="C596" s="707"/>
      <c r="D596" s="707"/>
      <c r="E596" s="707"/>
      <c r="F596" s="707"/>
      <c r="G596" s="707"/>
      <c r="H596" s="707"/>
      <c r="I596" s="726"/>
      <c r="J596" s="707"/>
      <c r="K596" s="707"/>
      <c r="L596" s="707"/>
      <c r="M596" s="707"/>
      <c r="N596" s="707"/>
      <c r="O596" s="707"/>
      <c r="P596" s="707"/>
      <c r="Q596" s="707"/>
      <c r="R596" s="707"/>
      <c r="S596" s="707"/>
      <c r="T596" s="707"/>
      <c r="U596" s="707"/>
      <c r="V596" s="707"/>
      <c r="W596" s="707"/>
      <c r="X596" s="707"/>
      <c r="Y596" s="707"/>
      <c r="Z596" s="707"/>
      <c r="AA596" s="707"/>
      <c r="AB596" s="707"/>
      <c r="AC596" s="707"/>
    </row>
    <row r="597" spans="1:29" ht="15">
      <c r="A597" s="707"/>
      <c r="B597" s="707"/>
      <c r="C597" s="707"/>
      <c r="D597" s="707"/>
      <c r="E597" s="707"/>
      <c r="F597" s="707"/>
      <c r="G597" s="707"/>
      <c r="H597" s="707"/>
      <c r="I597" s="726"/>
      <c r="J597" s="707"/>
      <c r="K597" s="707"/>
      <c r="L597" s="707"/>
      <c r="M597" s="707"/>
      <c r="N597" s="707"/>
      <c r="O597" s="707"/>
      <c r="P597" s="707"/>
      <c r="Q597" s="707"/>
      <c r="R597" s="707"/>
      <c r="S597" s="707"/>
      <c r="T597" s="707"/>
      <c r="U597" s="707"/>
      <c r="V597" s="707"/>
      <c r="W597" s="707"/>
      <c r="X597" s="707"/>
      <c r="Y597" s="707"/>
      <c r="Z597" s="707"/>
      <c r="AA597" s="707"/>
      <c r="AB597" s="707"/>
      <c r="AC597" s="707"/>
    </row>
    <row r="598" spans="1:29" ht="15">
      <c r="A598" s="707"/>
      <c r="B598" s="707"/>
      <c r="C598" s="707"/>
      <c r="D598" s="707"/>
      <c r="E598" s="707"/>
      <c r="F598" s="707"/>
      <c r="G598" s="707"/>
      <c r="H598" s="707"/>
      <c r="I598" s="726"/>
      <c r="J598" s="707"/>
      <c r="K598" s="707"/>
      <c r="L598" s="707"/>
      <c r="M598" s="707"/>
      <c r="N598" s="707"/>
      <c r="O598" s="707"/>
      <c r="P598" s="707"/>
      <c r="Q598" s="707"/>
      <c r="R598" s="707"/>
      <c r="S598" s="707"/>
      <c r="T598" s="707"/>
      <c r="U598" s="707"/>
      <c r="V598" s="707"/>
      <c r="W598" s="707"/>
      <c r="X598" s="707"/>
      <c r="Y598" s="707"/>
      <c r="Z598" s="707"/>
      <c r="AA598" s="707"/>
      <c r="AB598" s="707"/>
      <c r="AC598" s="707"/>
    </row>
    <row r="599" spans="1:29" ht="15">
      <c r="A599" s="707"/>
      <c r="B599" s="707"/>
      <c r="C599" s="707"/>
      <c r="D599" s="707"/>
      <c r="E599" s="707"/>
      <c r="F599" s="707"/>
      <c r="G599" s="707"/>
      <c r="H599" s="707"/>
      <c r="I599" s="726"/>
      <c r="J599" s="707"/>
      <c r="K599" s="707"/>
      <c r="L599" s="707"/>
      <c r="M599" s="707"/>
      <c r="N599" s="707"/>
      <c r="O599" s="707"/>
      <c r="P599" s="707"/>
      <c r="Q599" s="707"/>
      <c r="R599" s="707"/>
      <c r="S599" s="707"/>
      <c r="T599" s="707"/>
      <c r="U599" s="707"/>
      <c r="V599" s="707"/>
      <c r="W599" s="707"/>
      <c r="X599" s="707"/>
      <c r="Y599" s="707"/>
      <c r="Z599" s="707"/>
      <c r="AA599" s="707"/>
      <c r="AB599" s="707"/>
      <c r="AC599" s="707"/>
    </row>
    <row r="600" spans="1:29" ht="15">
      <c r="A600" s="707"/>
      <c r="B600" s="707"/>
      <c r="C600" s="707"/>
      <c r="D600" s="707"/>
      <c r="E600" s="707"/>
      <c r="F600" s="707"/>
      <c r="G600" s="707"/>
      <c r="H600" s="707"/>
      <c r="I600" s="726"/>
      <c r="J600" s="707"/>
      <c r="K600" s="707"/>
      <c r="L600" s="707"/>
      <c r="M600" s="707"/>
      <c r="N600" s="707"/>
      <c r="O600" s="707"/>
      <c r="P600" s="707"/>
      <c r="Q600" s="707"/>
      <c r="R600" s="707"/>
      <c r="S600" s="707"/>
      <c r="T600" s="707"/>
      <c r="U600" s="707"/>
      <c r="V600" s="707"/>
      <c r="W600" s="707"/>
      <c r="X600" s="707"/>
      <c r="Y600" s="707"/>
      <c r="Z600" s="707"/>
      <c r="AA600" s="707"/>
      <c r="AB600" s="707"/>
      <c r="AC600" s="707"/>
    </row>
    <row r="601" spans="1:29" ht="15">
      <c r="A601" s="707"/>
      <c r="B601" s="707"/>
      <c r="C601" s="707"/>
      <c r="D601" s="707"/>
      <c r="E601" s="707"/>
      <c r="F601" s="707"/>
      <c r="G601" s="707"/>
      <c r="H601" s="707"/>
      <c r="I601" s="726"/>
      <c r="J601" s="707"/>
      <c r="K601" s="707"/>
      <c r="L601" s="707"/>
      <c r="M601" s="707"/>
      <c r="N601" s="707"/>
      <c r="O601" s="707"/>
      <c r="P601" s="707"/>
      <c r="Q601" s="707"/>
      <c r="R601" s="707"/>
      <c r="S601" s="707"/>
      <c r="T601" s="707"/>
      <c r="U601" s="707"/>
      <c r="V601" s="707"/>
      <c r="W601" s="707"/>
      <c r="X601" s="707"/>
      <c r="Y601" s="707"/>
      <c r="Z601" s="707"/>
      <c r="AA601" s="707"/>
      <c r="AB601" s="707"/>
      <c r="AC601" s="707"/>
    </row>
    <row r="602" spans="1:29" ht="15">
      <c r="A602" s="707"/>
      <c r="B602" s="707"/>
      <c r="C602" s="707"/>
      <c r="D602" s="707"/>
      <c r="E602" s="707"/>
      <c r="F602" s="707"/>
      <c r="G602" s="707"/>
      <c r="H602" s="707"/>
      <c r="I602" s="726"/>
      <c r="J602" s="707"/>
      <c r="K602" s="707"/>
      <c r="L602" s="707"/>
      <c r="M602" s="707"/>
      <c r="N602" s="707"/>
      <c r="O602" s="707"/>
      <c r="P602" s="707"/>
      <c r="Q602" s="707"/>
      <c r="R602" s="707"/>
      <c r="S602" s="707"/>
      <c r="T602" s="707"/>
      <c r="U602" s="707"/>
      <c r="V602" s="707"/>
      <c r="W602" s="707"/>
      <c r="X602" s="707"/>
      <c r="Y602" s="707"/>
      <c r="Z602" s="707"/>
      <c r="AA602" s="707"/>
      <c r="AB602" s="707"/>
      <c r="AC602" s="707"/>
    </row>
    <row r="603" spans="1:29" ht="15">
      <c r="A603" s="707"/>
      <c r="B603" s="707"/>
      <c r="C603" s="707"/>
      <c r="D603" s="707"/>
      <c r="E603" s="707"/>
      <c r="F603" s="707"/>
      <c r="G603" s="707"/>
      <c r="H603" s="707"/>
      <c r="I603" s="726"/>
      <c r="J603" s="707"/>
      <c r="K603" s="707"/>
      <c r="L603" s="707"/>
      <c r="M603" s="707"/>
      <c r="N603" s="707"/>
      <c r="O603" s="707"/>
      <c r="P603" s="707"/>
      <c r="Q603" s="707"/>
      <c r="R603" s="707"/>
      <c r="S603" s="707"/>
      <c r="T603" s="707"/>
      <c r="U603" s="707"/>
      <c r="V603" s="707"/>
      <c r="W603" s="707"/>
      <c r="X603" s="707"/>
      <c r="Y603" s="707"/>
      <c r="Z603" s="707"/>
      <c r="AA603" s="707"/>
      <c r="AB603" s="707"/>
      <c r="AC603" s="707"/>
    </row>
    <row r="604" spans="1:29" ht="15">
      <c r="A604" s="707"/>
      <c r="B604" s="707"/>
      <c r="C604" s="707"/>
      <c r="D604" s="707"/>
      <c r="E604" s="707"/>
      <c r="F604" s="707"/>
      <c r="G604" s="707"/>
      <c r="H604" s="707"/>
      <c r="I604" s="726"/>
      <c r="J604" s="707"/>
      <c r="K604" s="707"/>
      <c r="L604" s="707"/>
      <c r="M604" s="707"/>
      <c r="N604" s="707"/>
      <c r="O604" s="707"/>
      <c r="P604" s="707"/>
      <c r="Q604" s="707"/>
      <c r="R604" s="707"/>
      <c r="S604" s="707"/>
      <c r="T604" s="707"/>
      <c r="U604" s="707"/>
      <c r="V604" s="707"/>
      <c r="W604" s="707"/>
      <c r="X604" s="707"/>
      <c r="Y604" s="707"/>
      <c r="Z604" s="707"/>
      <c r="AA604" s="707"/>
      <c r="AB604" s="707"/>
      <c r="AC604" s="707"/>
    </row>
    <row r="605" spans="1:29" ht="15">
      <c r="A605" s="707"/>
      <c r="B605" s="707"/>
      <c r="C605" s="707"/>
      <c r="D605" s="707"/>
      <c r="E605" s="707"/>
      <c r="F605" s="707"/>
      <c r="G605" s="707"/>
      <c r="H605" s="707"/>
      <c r="I605" s="726"/>
      <c r="J605" s="707"/>
      <c r="K605" s="707"/>
      <c r="L605" s="707"/>
      <c r="M605" s="707"/>
      <c r="N605" s="707"/>
      <c r="O605" s="707"/>
      <c r="P605" s="707"/>
      <c r="Q605" s="707"/>
      <c r="R605" s="707"/>
      <c r="S605" s="707"/>
      <c r="T605" s="707"/>
      <c r="U605" s="707"/>
      <c r="V605" s="707"/>
      <c r="W605" s="707"/>
      <c r="X605" s="707"/>
      <c r="Y605" s="707"/>
      <c r="Z605" s="707"/>
      <c r="AA605" s="707"/>
      <c r="AB605" s="707"/>
      <c r="AC605" s="707"/>
    </row>
    <row r="606" spans="1:29" ht="15">
      <c r="A606" s="707"/>
      <c r="B606" s="707"/>
      <c r="C606" s="707"/>
      <c r="D606" s="707"/>
      <c r="E606" s="707"/>
      <c r="F606" s="707"/>
      <c r="G606" s="707"/>
      <c r="H606" s="707"/>
      <c r="I606" s="726"/>
      <c r="J606" s="707"/>
      <c r="K606" s="707"/>
      <c r="L606" s="707"/>
      <c r="M606" s="707"/>
      <c r="N606" s="707"/>
      <c r="O606" s="707"/>
      <c r="P606" s="707"/>
      <c r="Q606" s="707"/>
      <c r="R606" s="707"/>
      <c r="S606" s="707"/>
      <c r="T606" s="707"/>
      <c r="U606" s="707"/>
      <c r="V606" s="707"/>
      <c r="W606" s="707"/>
      <c r="X606" s="707"/>
      <c r="Y606" s="707"/>
      <c r="Z606" s="707"/>
      <c r="AA606" s="707"/>
      <c r="AB606" s="707"/>
      <c r="AC606" s="707"/>
    </row>
    <row r="607" spans="1:29" ht="15">
      <c r="A607" s="707"/>
      <c r="B607" s="707"/>
      <c r="C607" s="707"/>
      <c r="D607" s="707"/>
      <c r="E607" s="707"/>
      <c r="F607" s="707"/>
      <c r="G607" s="707"/>
      <c r="H607" s="707"/>
      <c r="I607" s="726"/>
      <c r="J607" s="707"/>
      <c r="K607" s="707"/>
      <c r="L607" s="707"/>
      <c r="M607" s="707"/>
      <c r="N607" s="707"/>
      <c r="O607" s="707"/>
      <c r="P607" s="707"/>
      <c r="Q607" s="707"/>
      <c r="R607" s="707"/>
      <c r="S607" s="707"/>
      <c r="T607" s="707"/>
      <c r="U607" s="707"/>
      <c r="V607" s="707"/>
      <c r="W607" s="707"/>
      <c r="X607" s="707"/>
      <c r="Y607" s="707"/>
      <c r="Z607" s="707"/>
      <c r="AA607" s="707"/>
      <c r="AB607" s="707"/>
      <c r="AC607" s="707"/>
    </row>
    <row r="608" spans="1:29" ht="15">
      <c r="A608" s="707"/>
      <c r="B608" s="707"/>
      <c r="C608" s="707"/>
      <c r="D608" s="707"/>
      <c r="E608" s="707"/>
      <c r="F608" s="707"/>
      <c r="G608" s="707"/>
      <c r="H608" s="707"/>
      <c r="I608" s="726"/>
      <c r="J608" s="707"/>
      <c r="K608" s="707"/>
      <c r="L608" s="707"/>
      <c r="M608" s="707"/>
      <c r="N608" s="707"/>
      <c r="O608" s="707"/>
      <c r="P608" s="707"/>
      <c r="Q608" s="707"/>
      <c r="R608" s="707"/>
      <c r="S608" s="707"/>
      <c r="T608" s="707"/>
      <c r="U608" s="707"/>
      <c r="V608" s="707"/>
      <c r="W608" s="707"/>
      <c r="X608" s="707"/>
      <c r="Y608" s="707"/>
      <c r="Z608" s="707"/>
      <c r="AA608" s="707"/>
      <c r="AB608" s="707"/>
      <c r="AC608" s="707"/>
    </row>
    <row r="609" spans="1:29" ht="15">
      <c r="A609" s="707"/>
      <c r="B609" s="707"/>
      <c r="C609" s="707"/>
      <c r="D609" s="707"/>
      <c r="E609" s="707"/>
      <c r="F609" s="707"/>
      <c r="G609" s="707"/>
      <c r="H609" s="707"/>
      <c r="I609" s="726"/>
      <c r="J609" s="707"/>
      <c r="K609" s="707"/>
      <c r="L609" s="707"/>
      <c r="M609" s="707"/>
      <c r="N609" s="707"/>
      <c r="O609" s="707"/>
      <c r="P609" s="707"/>
      <c r="Q609" s="707"/>
      <c r="R609" s="707"/>
      <c r="S609" s="707"/>
      <c r="T609" s="707"/>
      <c r="U609" s="707"/>
      <c r="V609" s="707"/>
      <c r="W609" s="707"/>
      <c r="X609" s="707"/>
      <c r="Y609" s="707"/>
      <c r="Z609" s="707"/>
      <c r="AA609" s="707"/>
      <c r="AB609" s="707"/>
      <c r="AC609" s="707"/>
    </row>
    <row r="610" spans="1:29" ht="15">
      <c r="A610" s="707"/>
      <c r="B610" s="707"/>
      <c r="C610" s="707"/>
      <c r="D610" s="707"/>
      <c r="E610" s="707"/>
      <c r="F610" s="707"/>
      <c r="G610" s="707"/>
      <c r="H610" s="707"/>
      <c r="I610" s="726"/>
      <c r="J610" s="707"/>
      <c r="K610" s="707"/>
      <c r="L610" s="707"/>
      <c r="M610" s="707"/>
      <c r="N610" s="707"/>
      <c r="O610" s="707"/>
      <c r="P610" s="707"/>
      <c r="Q610" s="707"/>
      <c r="R610" s="707"/>
      <c r="S610" s="707"/>
      <c r="T610" s="707"/>
      <c r="U610" s="707"/>
      <c r="V610" s="707"/>
      <c r="W610" s="707"/>
      <c r="X610" s="707"/>
      <c r="Y610" s="707"/>
      <c r="Z610" s="707"/>
      <c r="AA610" s="707"/>
      <c r="AB610" s="707"/>
      <c r="AC610" s="707"/>
    </row>
    <row r="611" spans="1:29" ht="15">
      <c r="A611" s="707"/>
      <c r="B611" s="707"/>
      <c r="C611" s="707"/>
      <c r="D611" s="707"/>
      <c r="E611" s="707"/>
      <c r="F611" s="707"/>
      <c r="G611" s="707"/>
      <c r="H611" s="707"/>
      <c r="I611" s="726"/>
      <c r="J611" s="707"/>
      <c r="K611" s="707"/>
      <c r="L611" s="707"/>
      <c r="M611" s="707"/>
      <c r="N611" s="707"/>
      <c r="O611" s="707"/>
      <c r="P611" s="707"/>
      <c r="Q611" s="707"/>
      <c r="R611" s="707"/>
      <c r="S611" s="707"/>
      <c r="T611" s="707"/>
      <c r="U611" s="707"/>
      <c r="V611" s="707"/>
      <c r="W611" s="707"/>
      <c r="X611" s="707"/>
      <c r="Y611" s="707"/>
      <c r="Z611" s="707"/>
      <c r="AA611" s="707"/>
      <c r="AB611" s="707"/>
      <c r="AC611" s="707"/>
    </row>
    <row r="612" spans="1:29" ht="15">
      <c r="A612" s="707"/>
      <c r="B612" s="707"/>
      <c r="C612" s="707"/>
      <c r="D612" s="707"/>
      <c r="E612" s="707"/>
      <c r="F612" s="707"/>
      <c r="G612" s="707"/>
      <c r="H612" s="707"/>
      <c r="I612" s="726"/>
      <c r="J612" s="707"/>
      <c r="K612" s="707"/>
      <c r="L612" s="707"/>
      <c r="M612" s="707"/>
      <c r="N612" s="707"/>
      <c r="O612" s="707"/>
      <c r="P612" s="707"/>
      <c r="Q612" s="707"/>
      <c r="R612" s="707"/>
      <c r="S612" s="707"/>
      <c r="T612" s="707"/>
      <c r="U612" s="707"/>
      <c r="V612" s="707"/>
      <c r="W612" s="707"/>
      <c r="X612" s="707"/>
      <c r="Y612" s="707"/>
      <c r="Z612" s="707"/>
      <c r="AA612" s="707"/>
      <c r="AB612" s="707"/>
      <c r="AC612" s="707"/>
    </row>
    <row r="613" spans="1:29" ht="15">
      <c r="A613" s="707"/>
      <c r="B613" s="707"/>
      <c r="C613" s="707"/>
      <c r="D613" s="707"/>
      <c r="E613" s="707"/>
      <c r="F613" s="707"/>
      <c r="G613" s="707"/>
      <c r="H613" s="707"/>
      <c r="I613" s="726"/>
      <c r="J613" s="707"/>
      <c r="K613" s="707"/>
      <c r="L613" s="707"/>
      <c r="M613" s="707"/>
      <c r="N613" s="707"/>
      <c r="O613" s="707"/>
      <c r="P613" s="707"/>
      <c r="Q613" s="707"/>
      <c r="R613" s="707"/>
      <c r="S613" s="707"/>
      <c r="T613" s="707"/>
      <c r="U613" s="707"/>
      <c r="V613" s="707"/>
      <c r="W613" s="707"/>
      <c r="X613" s="707"/>
      <c r="Y613" s="707"/>
      <c r="Z613" s="707"/>
      <c r="AA613" s="707"/>
      <c r="AB613" s="707"/>
      <c r="AC613" s="707"/>
    </row>
    <row r="614" spans="1:29" ht="15">
      <c r="A614" s="707"/>
      <c r="B614" s="707"/>
      <c r="C614" s="707"/>
      <c r="D614" s="707"/>
      <c r="E614" s="707"/>
      <c r="F614" s="707"/>
      <c r="G614" s="707"/>
      <c r="H614" s="707"/>
      <c r="I614" s="726"/>
      <c r="J614" s="707"/>
      <c r="K614" s="707"/>
      <c r="L614" s="707"/>
      <c r="M614" s="707"/>
      <c r="N614" s="707"/>
      <c r="O614" s="707"/>
      <c r="P614" s="707"/>
      <c r="Q614" s="707"/>
      <c r="R614" s="707"/>
      <c r="S614" s="707"/>
      <c r="T614" s="707"/>
      <c r="U614" s="707"/>
      <c r="V614" s="707"/>
      <c r="W614" s="707"/>
      <c r="X614" s="707"/>
      <c r="Y614" s="707"/>
      <c r="Z614" s="707"/>
      <c r="AA614" s="707"/>
      <c r="AB614" s="707"/>
      <c r="AC614" s="707"/>
    </row>
    <row r="615" spans="1:29" ht="15">
      <c r="A615" s="707"/>
      <c r="B615" s="707"/>
      <c r="C615" s="707"/>
      <c r="D615" s="707"/>
      <c r="E615" s="707"/>
      <c r="F615" s="707"/>
      <c r="G615" s="707"/>
      <c r="H615" s="707"/>
      <c r="I615" s="726"/>
      <c r="J615" s="707"/>
      <c r="K615" s="707"/>
      <c r="L615" s="707"/>
      <c r="M615" s="707"/>
      <c r="N615" s="707"/>
      <c r="O615" s="707"/>
      <c r="P615" s="707"/>
      <c r="Q615" s="707"/>
      <c r="R615" s="707"/>
      <c r="S615" s="707"/>
      <c r="T615" s="707"/>
      <c r="U615" s="707"/>
      <c r="V615" s="707"/>
      <c r="W615" s="707"/>
      <c r="X615" s="707"/>
      <c r="Y615" s="707"/>
      <c r="Z615" s="707"/>
      <c r="AA615" s="707"/>
      <c r="AB615" s="707"/>
      <c r="AC615" s="707"/>
    </row>
    <row r="616" spans="1:29" ht="15">
      <c r="A616" s="707"/>
      <c r="B616" s="707"/>
      <c r="C616" s="707"/>
      <c r="D616" s="707"/>
      <c r="E616" s="707"/>
      <c r="F616" s="707"/>
      <c r="G616" s="707"/>
      <c r="H616" s="707"/>
      <c r="I616" s="726"/>
      <c r="J616" s="707"/>
      <c r="K616" s="707"/>
      <c r="L616" s="707"/>
      <c r="M616" s="707"/>
      <c r="N616" s="707"/>
      <c r="O616" s="707"/>
      <c r="P616" s="707"/>
      <c r="Q616" s="707"/>
      <c r="R616" s="707"/>
      <c r="S616" s="707"/>
      <c r="T616" s="707"/>
      <c r="U616" s="707"/>
      <c r="V616" s="707"/>
      <c r="W616" s="707"/>
      <c r="X616" s="707"/>
      <c r="Y616" s="707"/>
      <c r="Z616" s="707"/>
      <c r="AA616" s="707"/>
      <c r="AB616" s="707"/>
      <c r="AC616" s="707"/>
    </row>
    <row r="617" spans="1:29" ht="15">
      <c r="A617" s="707"/>
      <c r="B617" s="707"/>
      <c r="C617" s="707"/>
      <c r="D617" s="707"/>
      <c r="E617" s="707"/>
      <c r="F617" s="707"/>
      <c r="G617" s="707"/>
      <c r="H617" s="707"/>
      <c r="I617" s="726"/>
      <c r="J617" s="707"/>
      <c r="K617" s="707"/>
      <c r="L617" s="707"/>
      <c r="M617" s="707"/>
      <c r="N617" s="707"/>
      <c r="O617" s="707"/>
      <c r="P617" s="707"/>
      <c r="Q617" s="707"/>
      <c r="R617" s="707"/>
      <c r="S617" s="707"/>
      <c r="T617" s="707"/>
      <c r="U617" s="707"/>
      <c r="V617" s="707"/>
      <c r="W617" s="707"/>
      <c r="X617" s="707"/>
      <c r="Y617" s="707"/>
      <c r="Z617" s="707"/>
      <c r="AA617" s="707"/>
      <c r="AB617" s="707"/>
      <c r="AC617" s="707"/>
    </row>
    <row r="618" spans="1:29" ht="15">
      <c r="A618" s="707"/>
      <c r="B618" s="707"/>
      <c r="C618" s="707"/>
      <c r="D618" s="707"/>
      <c r="E618" s="707"/>
      <c r="F618" s="707"/>
      <c r="G618" s="707"/>
      <c r="H618" s="707"/>
      <c r="I618" s="726"/>
      <c r="J618" s="707"/>
      <c r="K618" s="707"/>
      <c r="L618" s="707"/>
      <c r="M618" s="707"/>
      <c r="N618" s="707"/>
      <c r="O618" s="707"/>
      <c r="P618" s="707"/>
      <c r="Q618" s="707"/>
      <c r="R618" s="707"/>
      <c r="S618" s="707"/>
      <c r="T618" s="707"/>
      <c r="U618" s="707"/>
      <c r="V618" s="707"/>
      <c r="W618" s="707"/>
      <c r="X618" s="707"/>
      <c r="Y618" s="707"/>
      <c r="Z618" s="707"/>
      <c r="AA618" s="707"/>
      <c r="AB618" s="707"/>
      <c r="AC618" s="707"/>
    </row>
    <row r="619" spans="1:29" ht="15">
      <c r="A619" s="707"/>
      <c r="B619" s="707"/>
      <c r="C619" s="707"/>
      <c r="D619" s="707"/>
      <c r="E619" s="707"/>
      <c r="F619" s="707"/>
      <c r="G619" s="707"/>
      <c r="H619" s="707"/>
      <c r="I619" s="726"/>
      <c r="J619" s="707"/>
      <c r="K619" s="707"/>
      <c r="L619" s="707"/>
      <c r="M619" s="707"/>
      <c r="N619" s="707"/>
      <c r="O619" s="707"/>
      <c r="P619" s="707"/>
      <c r="Q619" s="707"/>
      <c r="R619" s="707"/>
      <c r="S619" s="707"/>
      <c r="T619" s="707"/>
      <c r="U619" s="707"/>
      <c r="V619" s="707"/>
      <c r="W619" s="707"/>
      <c r="X619" s="707"/>
      <c r="Y619" s="707"/>
      <c r="Z619" s="707"/>
      <c r="AA619" s="707"/>
      <c r="AB619" s="707"/>
      <c r="AC619" s="707"/>
    </row>
    <row r="620" spans="1:29" ht="15">
      <c r="A620" s="707"/>
      <c r="B620" s="707"/>
      <c r="C620" s="707"/>
      <c r="D620" s="707"/>
      <c r="E620" s="707"/>
      <c r="F620" s="707"/>
      <c r="G620" s="707"/>
      <c r="H620" s="707"/>
      <c r="I620" s="726"/>
      <c r="J620" s="707"/>
      <c r="K620" s="707"/>
      <c r="L620" s="707"/>
      <c r="M620" s="707"/>
      <c r="N620" s="707"/>
      <c r="O620" s="707"/>
      <c r="P620" s="707"/>
      <c r="Q620" s="707"/>
      <c r="R620" s="707"/>
      <c r="S620" s="707"/>
      <c r="T620" s="707"/>
      <c r="U620" s="707"/>
      <c r="V620" s="707"/>
      <c r="W620" s="707"/>
      <c r="X620" s="707"/>
      <c r="Y620" s="707"/>
      <c r="Z620" s="707"/>
      <c r="AA620" s="707"/>
      <c r="AB620" s="707"/>
      <c r="AC620" s="707"/>
    </row>
    <row r="621" spans="1:29" ht="15">
      <c r="A621" s="707"/>
      <c r="B621" s="707"/>
      <c r="C621" s="707"/>
      <c r="D621" s="707"/>
      <c r="E621" s="707"/>
      <c r="F621" s="707"/>
      <c r="G621" s="707"/>
      <c r="H621" s="707"/>
      <c r="I621" s="726"/>
      <c r="J621" s="707"/>
      <c r="K621" s="707"/>
      <c r="L621" s="707"/>
      <c r="M621" s="707"/>
      <c r="N621" s="707"/>
      <c r="O621" s="707"/>
      <c r="P621" s="707"/>
      <c r="Q621" s="707"/>
      <c r="R621" s="707"/>
      <c r="S621" s="707"/>
      <c r="T621" s="707"/>
      <c r="U621" s="707"/>
      <c r="V621" s="707"/>
      <c r="W621" s="707"/>
      <c r="X621" s="707"/>
      <c r="Y621" s="707"/>
      <c r="Z621" s="707"/>
      <c r="AA621" s="707"/>
      <c r="AB621" s="707"/>
      <c r="AC621" s="707"/>
    </row>
    <row r="622" spans="1:29" ht="15">
      <c r="A622" s="707"/>
      <c r="B622" s="707"/>
      <c r="C622" s="707"/>
      <c r="D622" s="707"/>
      <c r="E622" s="707"/>
      <c r="F622" s="707"/>
      <c r="G622" s="707"/>
      <c r="H622" s="707"/>
      <c r="I622" s="726"/>
      <c r="J622" s="707"/>
      <c r="K622" s="707"/>
      <c r="L622" s="707"/>
      <c r="M622" s="707"/>
      <c r="N622" s="707"/>
      <c r="O622" s="707"/>
      <c r="P622" s="707"/>
      <c r="Q622" s="707"/>
      <c r="R622" s="707"/>
      <c r="S622" s="707"/>
      <c r="T622" s="707"/>
      <c r="U622" s="707"/>
      <c r="V622" s="707"/>
      <c r="W622" s="707"/>
      <c r="X622" s="707"/>
      <c r="Y622" s="707"/>
      <c r="Z622" s="707"/>
      <c r="AA622" s="707"/>
      <c r="AB622" s="707"/>
      <c r="AC622" s="707"/>
    </row>
    <row r="623" spans="1:29" ht="15">
      <c r="A623" s="707"/>
      <c r="B623" s="707"/>
      <c r="C623" s="707"/>
      <c r="D623" s="707"/>
      <c r="E623" s="707"/>
      <c r="F623" s="707"/>
      <c r="G623" s="707"/>
      <c r="H623" s="707"/>
      <c r="I623" s="726"/>
      <c r="J623" s="707"/>
      <c r="K623" s="707"/>
      <c r="L623" s="707"/>
      <c r="M623" s="707"/>
      <c r="N623" s="707"/>
      <c r="O623" s="707"/>
      <c r="P623" s="707"/>
      <c r="Q623" s="707"/>
      <c r="R623" s="707"/>
      <c r="S623" s="707"/>
      <c r="T623" s="707"/>
      <c r="U623" s="707"/>
      <c r="V623" s="707"/>
      <c r="W623" s="707"/>
      <c r="X623" s="707"/>
      <c r="Y623" s="707"/>
      <c r="Z623" s="707"/>
      <c r="AA623" s="707"/>
      <c r="AB623" s="707"/>
      <c r="AC623" s="707"/>
    </row>
    <row r="624" spans="1:29" ht="15">
      <c r="A624" s="707"/>
      <c r="B624" s="707"/>
      <c r="C624" s="707"/>
      <c r="D624" s="707"/>
      <c r="E624" s="707"/>
      <c r="F624" s="707"/>
      <c r="G624" s="707"/>
      <c r="H624" s="707"/>
      <c r="I624" s="726"/>
      <c r="J624" s="707"/>
      <c r="K624" s="707"/>
      <c r="L624" s="707"/>
      <c r="M624" s="707"/>
      <c r="N624" s="707"/>
      <c r="O624" s="707"/>
      <c r="P624" s="707"/>
      <c r="Q624" s="707"/>
      <c r="R624" s="707"/>
      <c r="S624" s="707"/>
      <c r="T624" s="707"/>
      <c r="U624" s="707"/>
      <c r="V624" s="707"/>
      <c r="W624" s="707"/>
      <c r="X624" s="707"/>
      <c r="Y624" s="707"/>
      <c r="Z624" s="707"/>
      <c r="AA624" s="707"/>
      <c r="AB624" s="707"/>
      <c r="AC624" s="707"/>
    </row>
    <row r="625" spans="1:29" ht="15">
      <c r="A625" s="707"/>
      <c r="B625" s="707"/>
      <c r="C625" s="707"/>
      <c r="D625" s="707"/>
      <c r="E625" s="707"/>
      <c r="F625" s="707"/>
      <c r="G625" s="707"/>
      <c r="H625" s="707"/>
      <c r="I625" s="726"/>
      <c r="J625" s="707"/>
      <c r="K625" s="707"/>
      <c r="L625" s="707"/>
      <c r="M625" s="707"/>
      <c r="N625" s="707"/>
      <c r="O625" s="707"/>
      <c r="P625" s="707"/>
      <c r="Q625" s="707"/>
      <c r="R625" s="707"/>
      <c r="S625" s="707"/>
      <c r="T625" s="707"/>
      <c r="U625" s="707"/>
      <c r="V625" s="707"/>
      <c r="W625" s="707"/>
      <c r="X625" s="707"/>
      <c r="Y625" s="707"/>
      <c r="Z625" s="707"/>
      <c r="AA625" s="707"/>
      <c r="AB625" s="707"/>
      <c r="AC625" s="707"/>
    </row>
    <row r="626" spans="1:29" ht="15">
      <c r="A626" s="707"/>
      <c r="B626" s="707"/>
      <c r="C626" s="707"/>
      <c r="D626" s="707"/>
      <c r="E626" s="707"/>
      <c r="F626" s="707"/>
      <c r="G626" s="707"/>
      <c r="H626" s="707"/>
      <c r="I626" s="726"/>
      <c r="J626" s="707"/>
      <c r="K626" s="707"/>
      <c r="L626" s="707"/>
      <c r="M626" s="707"/>
      <c r="N626" s="707"/>
      <c r="O626" s="707"/>
      <c r="P626" s="707"/>
      <c r="Q626" s="707"/>
      <c r="R626" s="707"/>
      <c r="S626" s="707"/>
      <c r="T626" s="707"/>
      <c r="U626" s="707"/>
      <c r="V626" s="707"/>
      <c r="W626" s="707"/>
      <c r="X626" s="707"/>
      <c r="Y626" s="707"/>
      <c r="Z626" s="707"/>
      <c r="AA626" s="707"/>
      <c r="AB626" s="707"/>
      <c r="AC626" s="707"/>
    </row>
    <row r="627" spans="1:29" ht="15">
      <c r="A627" s="707"/>
      <c r="B627" s="707"/>
      <c r="C627" s="707"/>
      <c r="D627" s="707"/>
      <c r="E627" s="707"/>
      <c r="F627" s="707"/>
      <c r="G627" s="707"/>
      <c r="H627" s="707"/>
      <c r="I627" s="726"/>
      <c r="J627" s="707"/>
      <c r="K627" s="707"/>
      <c r="L627" s="707"/>
      <c r="M627" s="707"/>
      <c r="N627" s="707"/>
      <c r="O627" s="707"/>
      <c r="P627" s="707"/>
      <c r="Q627" s="707"/>
      <c r="R627" s="707"/>
      <c r="S627" s="707"/>
      <c r="T627" s="707"/>
      <c r="U627" s="707"/>
      <c r="V627" s="707"/>
      <c r="W627" s="707"/>
      <c r="X627" s="707"/>
      <c r="Y627" s="707"/>
      <c r="Z627" s="707"/>
      <c r="AA627" s="707"/>
      <c r="AB627" s="707"/>
      <c r="AC627" s="707"/>
    </row>
    <row r="628" spans="1:29" ht="15">
      <c r="A628" s="707"/>
      <c r="B628" s="707"/>
      <c r="C628" s="707"/>
      <c r="D628" s="707"/>
      <c r="E628" s="707"/>
      <c r="F628" s="707"/>
      <c r="G628" s="707"/>
      <c r="H628" s="707"/>
      <c r="I628" s="726"/>
      <c r="J628" s="707"/>
      <c r="K628" s="707"/>
      <c r="L628" s="707"/>
      <c r="M628" s="707"/>
      <c r="N628" s="707"/>
      <c r="O628" s="707"/>
      <c r="P628" s="707"/>
      <c r="Q628" s="707"/>
      <c r="R628" s="707"/>
      <c r="S628" s="707"/>
      <c r="T628" s="707"/>
      <c r="U628" s="707"/>
      <c r="V628" s="707"/>
      <c r="W628" s="707"/>
      <c r="X628" s="707"/>
      <c r="Y628" s="707"/>
      <c r="Z628" s="707"/>
      <c r="AA628" s="707"/>
      <c r="AB628" s="707"/>
      <c r="AC628" s="707"/>
    </row>
    <row r="629" spans="1:29" ht="15">
      <c r="A629" s="707"/>
      <c r="B629" s="707"/>
      <c r="C629" s="707"/>
      <c r="D629" s="707"/>
      <c r="E629" s="707"/>
      <c r="F629" s="707"/>
      <c r="G629" s="707"/>
      <c r="H629" s="707"/>
      <c r="I629" s="726"/>
      <c r="J629" s="707"/>
      <c r="K629" s="707"/>
      <c r="L629" s="707"/>
      <c r="M629" s="707"/>
      <c r="N629" s="707"/>
      <c r="O629" s="707"/>
      <c r="P629" s="707"/>
      <c r="Q629" s="707"/>
      <c r="R629" s="707"/>
      <c r="S629" s="707"/>
      <c r="T629" s="707"/>
      <c r="U629" s="707"/>
      <c r="V629" s="707"/>
      <c r="W629" s="707"/>
      <c r="X629" s="707"/>
      <c r="Y629" s="707"/>
      <c r="Z629" s="707"/>
      <c r="AA629" s="707"/>
      <c r="AB629" s="707"/>
      <c r="AC629" s="707"/>
    </row>
    <row r="630" spans="1:29" ht="15">
      <c r="A630" s="707"/>
      <c r="B630" s="707"/>
      <c r="C630" s="707"/>
      <c r="D630" s="707"/>
      <c r="E630" s="707"/>
      <c r="F630" s="707"/>
      <c r="G630" s="707"/>
      <c r="H630" s="707"/>
      <c r="I630" s="726"/>
      <c r="J630" s="707"/>
      <c r="K630" s="707"/>
      <c r="L630" s="707"/>
      <c r="M630" s="707"/>
      <c r="N630" s="707"/>
      <c r="O630" s="707"/>
      <c r="P630" s="707"/>
      <c r="Q630" s="707"/>
      <c r="R630" s="707"/>
      <c r="S630" s="707"/>
      <c r="T630" s="707"/>
      <c r="U630" s="707"/>
      <c r="V630" s="707"/>
      <c r="W630" s="707"/>
      <c r="X630" s="707"/>
      <c r="Y630" s="707"/>
      <c r="Z630" s="707"/>
      <c r="AA630" s="707"/>
      <c r="AB630" s="707"/>
      <c r="AC630" s="707"/>
    </row>
    <row r="631" spans="1:29" ht="15">
      <c r="A631" s="707"/>
      <c r="B631" s="707"/>
      <c r="C631" s="707"/>
      <c r="D631" s="707"/>
      <c r="E631" s="707"/>
      <c r="F631" s="707"/>
      <c r="G631" s="707"/>
      <c r="H631" s="707"/>
      <c r="I631" s="726"/>
      <c r="J631" s="707"/>
      <c r="K631" s="707"/>
      <c r="L631" s="707"/>
      <c r="M631" s="707"/>
      <c r="N631" s="707"/>
      <c r="O631" s="707"/>
      <c r="P631" s="707"/>
      <c r="Q631" s="707"/>
      <c r="R631" s="707"/>
      <c r="S631" s="707"/>
      <c r="T631" s="707"/>
      <c r="U631" s="707"/>
      <c r="V631" s="707"/>
      <c r="W631" s="707"/>
      <c r="X631" s="707"/>
      <c r="Y631" s="707"/>
      <c r="Z631" s="707"/>
      <c r="AA631" s="707"/>
      <c r="AB631" s="707"/>
      <c r="AC631" s="707"/>
    </row>
    <row r="632" spans="1:29" ht="15">
      <c r="A632" s="707"/>
      <c r="B632" s="707"/>
      <c r="C632" s="707"/>
      <c r="D632" s="707"/>
      <c r="E632" s="707"/>
      <c r="F632" s="707"/>
      <c r="G632" s="707"/>
      <c r="H632" s="707"/>
      <c r="I632" s="726"/>
      <c r="J632" s="707"/>
      <c r="K632" s="707"/>
      <c r="L632" s="707"/>
      <c r="M632" s="707"/>
      <c r="N632" s="707"/>
      <c r="O632" s="707"/>
      <c r="P632" s="707"/>
      <c r="Q632" s="707"/>
      <c r="R632" s="707"/>
      <c r="S632" s="707"/>
      <c r="T632" s="707"/>
      <c r="U632" s="707"/>
      <c r="V632" s="707"/>
      <c r="W632" s="707"/>
      <c r="X632" s="707"/>
      <c r="Y632" s="707"/>
      <c r="Z632" s="707"/>
      <c r="AA632" s="707"/>
      <c r="AB632" s="707"/>
      <c r="AC632" s="707"/>
    </row>
    <row r="633" spans="1:29" ht="15">
      <c r="A633" s="707"/>
      <c r="B633" s="707"/>
      <c r="C633" s="707"/>
      <c r="D633" s="707"/>
      <c r="E633" s="707"/>
      <c r="F633" s="707"/>
      <c r="G633" s="707"/>
      <c r="H633" s="707"/>
      <c r="I633" s="726"/>
      <c r="J633" s="707"/>
      <c r="K633" s="707"/>
      <c r="L633" s="707"/>
      <c r="M633" s="707"/>
      <c r="N633" s="707"/>
      <c r="O633" s="707"/>
      <c r="P633" s="707"/>
      <c r="Q633" s="707"/>
      <c r="R633" s="707"/>
      <c r="S633" s="707"/>
      <c r="T633" s="707"/>
      <c r="U633" s="707"/>
      <c r="V633" s="707"/>
      <c r="W633" s="707"/>
      <c r="X633" s="707"/>
      <c r="Y633" s="707"/>
      <c r="Z633" s="707"/>
      <c r="AA633" s="707"/>
      <c r="AB633" s="707"/>
      <c r="AC633" s="707"/>
    </row>
    <row r="634" spans="1:29" ht="15">
      <c r="A634" s="707"/>
      <c r="B634" s="707"/>
      <c r="C634" s="707"/>
      <c r="D634" s="707"/>
      <c r="E634" s="707"/>
      <c r="F634" s="707"/>
      <c r="G634" s="707"/>
      <c r="H634" s="707"/>
      <c r="I634" s="726"/>
      <c r="J634" s="707"/>
      <c r="K634" s="707"/>
      <c r="L634" s="707"/>
      <c r="M634" s="707"/>
      <c r="N634" s="707"/>
      <c r="O634" s="707"/>
      <c r="P634" s="707"/>
      <c r="Q634" s="707"/>
      <c r="R634" s="707"/>
      <c r="S634" s="707"/>
      <c r="T634" s="707"/>
      <c r="U634" s="707"/>
      <c r="V634" s="707"/>
      <c r="W634" s="707"/>
      <c r="X634" s="707"/>
      <c r="Y634" s="707"/>
      <c r="Z634" s="707"/>
      <c r="AA634" s="707"/>
      <c r="AB634" s="707"/>
      <c r="AC634" s="707"/>
    </row>
    <row r="635" spans="1:29" ht="15">
      <c r="A635" s="707"/>
      <c r="B635" s="707"/>
      <c r="C635" s="707"/>
      <c r="D635" s="707"/>
      <c r="E635" s="707"/>
      <c r="F635" s="707"/>
      <c r="G635" s="707"/>
      <c r="H635" s="707"/>
      <c r="I635" s="726"/>
      <c r="J635" s="707"/>
      <c r="K635" s="707"/>
      <c r="L635" s="707"/>
      <c r="M635" s="707"/>
      <c r="N635" s="707"/>
      <c r="O635" s="707"/>
      <c r="P635" s="707"/>
      <c r="Q635" s="707"/>
      <c r="R635" s="707"/>
      <c r="S635" s="707"/>
      <c r="T635" s="707"/>
      <c r="U635" s="707"/>
      <c r="V635" s="707"/>
      <c r="W635" s="707"/>
      <c r="X635" s="707"/>
      <c r="Y635" s="707"/>
      <c r="Z635" s="707"/>
      <c r="AA635" s="707"/>
      <c r="AB635" s="707"/>
      <c r="AC635" s="707"/>
    </row>
    <row r="636" spans="1:29" ht="15">
      <c r="A636" s="707"/>
      <c r="B636" s="707"/>
      <c r="C636" s="707"/>
      <c r="D636" s="707"/>
      <c r="E636" s="707"/>
      <c r="F636" s="707"/>
      <c r="G636" s="707"/>
      <c r="H636" s="707"/>
      <c r="I636" s="726"/>
      <c r="J636" s="707"/>
      <c r="K636" s="707"/>
      <c r="L636" s="707"/>
      <c r="M636" s="707"/>
      <c r="N636" s="707"/>
      <c r="O636" s="707"/>
      <c r="P636" s="707"/>
      <c r="Q636" s="707"/>
      <c r="R636" s="707"/>
      <c r="S636" s="707"/>
      <c r="T636" s="707"/>
      <c r="U636" s="707"/>
      <c r="V636" s="707"/>
      <c r="W636" s="707"/>
      <c r="X636" s="707"/>
      <c r="Y636" s="707"/>
      <c r="Z636" s="707"/>
      <c r="AA636" s="707"/>
      <c r="AB636" s="707"/>
      <c r="AC636" s="707"/>
    </row>
    <row r="637" spans="1:29" ht="15">
      <c r="A637" s="707"/>
      <c r="B637" s="707"/>
      <c r="C637" s="707"/>
      <c r="D637" s="707"/>
      <c r="E637" s="707"/>
      <c r="F637" s="707"/>
      <c r="G637" s="707"/>
      <c r="H637" s="707"/>
      <c r="I637" s="726"/>
      <c r="J637" s="707"/>
      <c r="K637" s="707"/>
      <c r="L637" s="707"/>
      <c r="M637" s="707"/>
      <c r="N637" s="707"/>
      <c r="O637" s="707"/>
      <c r="P637" s="707"/>
      <c r="Q637" s="707"/>
      <c r="R637" s="707"/>
      <c r="S637" s="707"/>
      <c r="T637" s="707"/>
      <c r="U637" s="707"/>
      <c r="V637" s="707"/>
      <c r="W637" s="707"/>
      <c r="X637" s="707"/>
      <c r="Y637" s="707"/>
      <c r="Z637" s="707"/>
      <c r="AA637" s="707"/>
      <c r="AB637" s="707"/>
      <c r="AC637" s="707"/>
    </row>
    <row r="638" spans="1:29" ht="15">
      <c r="A638" s="707"/>
      <c r="B638" s="707"/>
      <c r="C638" s="707"/>
      <c r="D638" s="707"/>
      <c r="E638" s="707"/>
      <c r="F638" s="707"/>
      <c r="G638" s="707"/>
      <c r="H638" s="707"/>
      <c r="I638" s="726"/>
      <c r="J638" s="707"/>
      <c r="K638" s="707"/>
      <c r="L638" s="707"/>
      <c r="M638" s="707"/>
      <c r="N638" s="707"/>
      <c r="O638" s="707"/>
      <c r="P638" s="707"/>
      <c r="Q638" s="707"/>
      <c r="R638" s="707"/>
      <c r="S638" s="707"/>
      <c r="T638" s="707"/>
      <c r="U638" s="707"/>
      <c r="V638" s="707"/>
      <c r="W638" s="707"/>
      <c r="X638" s="707"/>
      <c r="Y638" s="707"/>
      <c r="Z638" s="707"/>
      <c r="AA638" s="707"/>
      <c r="AB638" s="707"/>
      <c r="AC638" s="707"/>
    </row>
    <row r="639" spans="1:29" ht="15">
      <c r="A639" s="707"/>
      <c r="B639" s="707"/>
      <c r="C639" s="707"/>
      <c r="D639" s="707"/>
      <c r="E639" s="707"/>
      <c r="F639" s="707"/>
      <c r="G639" s="707"/>
      <c r="H639" s="707"/>
      <c r="I639" s="726"/>
      <c r="J639" s="707"/>
      <c r="K639" s="707"/>
      <c r="L639" s="707"/>
      <c r="M639" s="707"/>
      <c r="N639" s="707"/>
      <c r="O639" s="707"/>
      <c r="P639" s="707"/>
      <c r="Q639" s="707"/>
      <c r="R639" s="707"/>
      <c r="S639" s="707"/>
      <c r="T639" s="707"/>
      <c r="U639" s="707"/>
      <c r="V639" s="707"/>
      <c r="W639" s="707"/>
      <c r="X639" s="707"/>
      <c r="Y639" s="707"/>
      <c r="Z639" s="707"/>
      <c r="AA639" s="707"/>
      <c r="AB639" s="707"/>
      <c r="AC639" s="707"/>
    </row>
    <row r="640" spans="1:29" ht="15">
      <c r="A640" s="707"/>
      <c r="B640" s="707"/>
      <c r="C640" s="707"/>
      <c r="D640" s="707"/>
      <c r="E640" s="707"/>
      <c r="F640" s="707"/>
      <c r="G640" s="707"/>
      <c r="H640" s="707"/>
      <c r="I640" s="726"/>
      <c r="J640" s="707"/>
      <c r="K640" s="707"/>
      <c r="L640" s="707"/>
      <c r="M640" s="707"/>
      <c r="N640" s="707"/>
      <c r="O640" s="707"/>
      <c r="P640" s="707"/>
      <c r="Q640" s="707"/>
      <c r="R640" s="707"/>
      <c r="S640" s="707"/>
      <c r="T640" s="707"/>
      <c r="U640" s="707"/>
      <c r="V640" s="707"/>
      <c r="W640" s="707"/>
      <c r="X640" s="707"/>
      <c r="Y640" s="707"/>
      <c r="Z640" s="707"/>
      <c r="AA640" s="707"/>
      <c r="AB640" s="707"/>
      <c r="AC640" s="707"/>
    </row>
    <row r="641" spans="1:29" ht="15">
      <c r="A641" s="707"/>
      <c r="B641" s="707"/>
      <c r="C641" s="707"/>
      <c r="D641" s="707"/>
      <c r="E641" s="707"/>
      <c r="F641" s="707"/>
      <c r="G641" s="707"/>
      <c r="H641" s="707"/>
      <c r="I641" s="726"/>
      <c r="J641" s="707"/>
      <c r="K641" s="707"/>
      <c r="L641" s="707"/>
      <c r="M641" s="707"/>
      <c r="N641" s="707"/>
      <c r="O641" s="707"/>
      <c r="P641" s="707"/>
      <c r="Q641" s="707"/>
      <c r="R641" s="707"/>
      <c r="S641" s="707"/>
      <c r="T641" s="707"/>
      <c r="U641" s="707"/>
      <c r="V641" s="707"/>
      <c r="W641" s="707"/>
      <c r="X641" s="707"/>
      <c r="Y641" s="707"/>
      <c r="Z641" s="707"/>
      <c r="AA641" s="707"/>
      <c r="AB641" s="707"/>
      <c r="AC641" s="707"/>
    </row>
    <row r="642" spans="1:29" ht="15">
      <c r="A642" s="707"/>
      <c r="B642" s="707"/>
      <c r="C642" s="707"/>
      <c r="D642" s="707"/>
      <c r="E642" s="707"/>
      <c r="F642" s="707"/>
      <c r="G642" s="707"/>
      <c r="H642" s="707"/>
      <c r="I642" s="726"/>
      <c r="J642" s="707"/>
      <c r="K642" s="707"/>
      <c r="L642" s="707"/>
      <c r="M642" s="707"/>
      <c r="N642" s="707"/>
      <c r="O642" s="707"/>
      <c r="P642" s="707"/>
      <c r="Q642" s="707"/>
      <c r="R642" s="707"/>
      <c r="S642" s="707"/>
      <c r="T642" s="707"/>
      <c r="U642" s="707"/>
      <c r="V642" s="707"/>
      <c r="W642" s="707"/>
      <c r="X642" s="707"/>
      <c r="Y642" s="707"/>
      <c r="Z642" s="707"/>
      <c r="AA642" s="707"/>
      <c r="AB642" s="707"/>
      <c r="AC642" s="707"/>
    </row>
    <row r="643" spans="1:29" ht="15">
      <c r="A643" s="707"/>
      <c r="B643" s="707"/>
      <c r="C643" s="707"/>
      <c r="D643" s="707"/>
      <c r="E643" s="707"/>
      <c r="F643" s="707"/>
      <c r="G643" s="707"/>
      <c r="H643" s="707"/>
      <c r="I643" s="726"/>
      <c r="J643" s="707"/>
      <c r="K643" s="707"/>
      <c r="L643" s="707"/>
      <c r="M643" s="707"/>
      <c r="N643" s="707"/>
      <c r="O643" s="707"/>
      <c r="P643" s="707"/>
      <c r="Q643" s="707"/>
      <c r="R643" s="707"/>
      <c r="S643" s="707"/>
      <c r="T643" s="707"/>
      <c r="U643" s="707"/>
      <c r="V643" s="707"/>
      <c r="W643" s="707"/>
      <c r="X643" s="707"/>
      <c r="Y643" s="707"/>
      <c r="Z643" s="707"/>
      <c r="AA643" s="707"/>
      <c r="AB643" s="707"/>
      <c r="AC643" s="707"/>
    </row>
    <row r="644" spans="1:29" ht="15">
      <c r="A644" s="707"/>
      <c r="B644" s="707"/>
      <c r="C644" s="707"/>
      <c r="D644" s="707"/>
      <c r="E644" s="707"/>
      <c r="F644" s="707"/>
      <c r="G644" s="707"/>
      <c r="H644" s="707"/>
      <c r="I644" s="726"/>
      <c r="J644" s="707"/>
      <c r="K644" s="707"/>
      <c r="L644" s="707"/>
      <c r="M644" s="707"/>
      <c r="N644" s="707"/>
      <c r="O644" s="707"/>
      <c r="P644" s="707"/>
      <c r="Q644" s="707"/>
      <c r="R644" s="707"/>
      <c r="S644" s="707"/>
      <c r="T644" s="707"/>
      <c r="U644" s="707"/>
      <c r="V644" s="707"/>
      <c r="W644" s="707"/>
      <c r="X644" s="707"/>
      <c r="Y644" s="707"/>
      <c r="Z644" s="707"/>
      <c r="AA644" s="707"/>
      <c r="AB644" s="707"/>
      <c r="AC644" s="707"/>
    </row>
    <row r="645" spans="1:29" ht="15">
      <c r="A645" s="707"/>
      <c r="B645" s="707"/>
      <c r="C645" s="707"/>
      <c r="D645" s="707"/>
      <c r="E645" s="707"/>
      <c r="F645" s="707"/>
      <c r="G645" s="707"/>
      <c r="H645" s="707"/>
      <c r="I645" s="726"/>
      <c r="J645" s="707"/>
      <c r="K645" s="707"/>
      <c r="L645" s="707"/>
      <c r="M645" s="707"/>
      <c r="N645" s="707"/>
      <c r="O645" s="707"/>
      <c r="P645" s="707"/>
      <c r="Q645" s="707"/>
      <c r="R645" s="707"/>
      <c r="S645" s="707"/>
      <c r="T645" s="707"/>
      <c r="U645" s="707"/>
      <c r="V645" s="707"/>
      <c r="W645" s="707"/>
      <c r="X645" s="707"/>
      <c r="Y645" s="707"/>
      <c r="Z645" s="707"/>
      <c r="AA645" s="707"/>
      <c r="AB645" s="707"/>
      <c r="AC645" s="707"/>
    </row>
    <row r="646" spans="1:29" ht="15">
      <c r="A646" s="707"/>
      <c r="B646" s="707"/>
      <c r="C646" s="707"/>
      <c r="D646" s="707"/>
      <c r="E646" s="707"/>
      <c r="F646" s="707"/>
      <c r="G646" s="707"/>
      <c r="H646" s="707"/>
      <c r="I646" s="726"/>
      <c r="J646" s="707"/>
      <c r="K646" s="707"/>
      <c r="L646" s="707"/>
      <c r="M646" s="707"/>
      <c r="N646" s="707"/>
      <c r="O646" s="707"/>
      <c r="P646" s="707"/>
      <c r="Q646" s="707"/>
      <c r="R646" s="707"/>
      <c r="S646" s="707"/>
      <c r="T646" s="707"/>
      <c r="U646" s="707"/>
      <c r="V646" s="707"/>
      <c r="W646" s="707"/>
      <c r="X646" s="707"/>
      <c r="Y646" s="707"/>
      <c r="Z646" s="707"/>
      <c r="AA646" s="707"/>
      <c r="AB646" s="707"/>
      <c r="AC646" s="707"/>
    </row>
    <row r="647" spans="1:29" ht="15">
      <c r="A647" s="707"/>
      <c r="B647" s="707"/>
      <c r="C647" s="707"/>
      <c r="D647" s="707"/>
      <c r="E647" s="707"/>
      <c r="F647" s="707"/>
      <c r="G647" s="707"/>
      <c r="H647" s="707"/>
      <c r="I647" s="726"/>
      <c r="J647" s="707"/>
      <c r="K647" s="707"/>
      <c r="L647" s="707"/>
      <c r="M647" s="707"/>
      <c r="N647" s="707"/>
      <c r="O647" s="707"/>
      <c r="P647" s="707"/>
      <c r="Q647" s="707"/>
      <c r="R647" s="707"/>
      <c r="S647" s="707"/>
      <c r="T647" s="707"/>
      <c r="U647" s="707"/>
      <c r="V647" s="707"/>
      <c r="W647" s="707"/>
      <c r="X647" s="707"/>
      <c r="Y647" s="707"/>
      <c r="Z647" s="707"/>
      <c r="AA647" s="707"/>
      <c r="AB647" s="707"/>
      <c r="AC647" s="707"/>
    </row>
    <row r="648" spans="1:29" ht="15">
      <c r="A648" s="707"/>
      <c r="B648" s="707"/>
      <c r="C648" s="707"/>
      <c r="D648" s="707"/>
      <c r="E648" s="707"/>
      <c r="F648" s="707"/>
      <c r="G648" s="707"/>
      <c r="H648" s="707"/>
      <c r="I648" s="726"/>
      <c r="J648" s="707"/>
      <c r="K648" s="707"/>
      <c r="L648" s="707"/>
      <c r="M648" s="707"/>
      <c r="N648" s="707"/>
      <c r="O648" s="707"/>
      <c r="P648" s="707"/>
      <c r="Q648" s="707"/>
      <c r="R648" s="707"/>
      <c r="S648" s="707"/>
      <c r="T648" s="707"/>
      <c r="U648" s="707"/>
      <c r="V648" s="707"/>
      <c r="W648" s="707"/>
      <c r="X648" s="707"/>
      <c r="Y648" s="707"/>
      <c r="Z648" s="707"/>
      <c r="AA648" s="707"/>
      <c r="AB648" s="707"/>
      <c r="AC648" s="707"/>
    </row>
    <row r="649" spans="1:29" ht="15">
      <c r="A649" s="707"/>
      <c r="B649" s="707"/>
      <c r="C649" s="707"/>
      <c r="D649" s="707"/>
      <c r="E649" s="707"/>
      <c r="F649" s="707"/>
      <c r="G649" s="707"/>
      <c r="H649" s="707"/>
      <c r="I649" s="726"/>
      <c r="J649" s="707"/>
      <c r="K649" s="707"/>
      <c r="L649" s="707"/>
      <c r="M649" s="707"/>
      <c r="N649" s="707"/>
      <c r="O649" s="707"/>
      <c r="P649" s="707"/>
      <c r="Q649" s="707"/>
      <c r="R649" s="707"/>
      <c r="S649" s="707"/>
      <c r="T649" s="707"/>
      <c r="U649" s="707"/>
      <c r="V649" s="707"/>
      <c r="W649" s="707"/>
      <c r="X649" s="707"/>
      <c r="Y649" s="707"/>
      <c r="Z649" s="707"/>
      <c r="AA649" s="707"/>
      <c r="AB649" s="707"/>
      <c r="AC649" s="707"/>
    </row>
    <row r="650" spans="1:29" ht="15">
      <c r="A650" s="707"/>
      <c r="B650" s="707"/>
      <c r="C650" s="707"/>
      <c r="D650" s="707"/>
      <c r="E650" s="707"/>
      <c r="F650" s="707"/>
      <c r="G650" s="707"/>
      <c r="H650" s="707"/>
      <c r="I650" s="726"/>
      <c r="J650" s="707"/>
      <c r="K650" s="707"/>
      <c r="L650" s="707"/>
      <c r="M650" s="707"/>
      <c r="N650" s="707"/>
      <c r="O650" s="707"/>
      <c r="P650" s="707"/>
      <c r="Q650" s="707"/>
      <c r="R650" s="707"/>
      <c r="S650" s="707"/>
      <c r="T650" s="707"/>
      <c r="U650" s="707"/>
      <c r="V650" s="707"/>
      <c r="W650" s="707"/>
      <c r="X650" s="707"/>
      <c r="Y650" s="707"/>
      <c r="Z650" s="707"/>
      <c r="AA650" s="707"/>
      <c r="AB650" s="707"/>
      <c r="AC650" s="707"/>
    </row>
    <row r="651" spans="1:29" ht="15">
      <c r="A651" s="707"/>
      <c r="B651" s="707"/>
      <c r="C651" s="707"/>
      <c r="D651" s="707"/>
      <c r="E651" s="707"/>
      <c r="F651" s="707"/>
      <c r="G651" s="707"/>
      <c r="H651" s="707"/>
      <c r="I651" s="726"/>
      <c r="J651" s="707"/>
      <c r="K651" s="707"/>
      <c r="L651" s="707"/>
      <c r="M651" s="707"/>
      <c r="N651" s="707"/>
      <c r="O651" s="707"/>
      <c r="P651" s="707"/>
      <c r="Q651" s="707"/>
      <c r="R651" s="707"/>
      <c r="S651" s="707"/>
      <c r="T651" s="707"/>
      <c r="U651" s="707"/>
      <c r="V651" s="707"/>
      <c r="W651" s="707"/>
      <c r="X651" s="707"/>
      <c r="Y651" s="707"/>
      <c r="Z651" s="707"/>
      <c r="AA651" s="707"/>
      <c r="AB651" s="707"/>
      <c r="AC651" s="707"/>
    </row>
    <row r="652" spans="1:29" ht="15">
      <c r="A652" s="707"/>
      <c r="B652" s="707"/>
      <c r="C652" s="707"/>
      <c r="D652" s="707"/>
      <c r="E652" s="707"/>
      <c r="F652" s="707"/>
      <c r="G652" s="707"/>
      <c r="H652" s="707"/>
      <c r="I652" s="726"/>
      <c r="J652" s="707"/>
      <c r="K652" s="707"/>
      <c r="L652" s="707"/>
      <c r="M652" s="707"/>
      <c r="N652" s="707"/>
      <c r="O652" s="707"/>
      <c r="P652" s="707"/>
      <c r="Q652" s="707"/>
      <c r="R652" s="707"/>
      <c r="S652" s="707"/>
      <c r="T652" s="707"/>
      <c r="U652" s="707"/>
      <c r="V652" s="707"/>
      <c r="W652" s="707"/>
      <c r="X652" s="707"/>
      <c r="Y652" s="707"/>
      <c r="Z652" s="707"/>
      <c r="AA652" s="707"/>
      <c r="AB652" s="707"/>
      <c r="AC652" s="707"/>
    </row>
    <row r="653" spans="1:29" ht="15">
      <c r="A653" s="707"/>
      <c r="B653" s="707"/>
      <c r="C653" s="707"/>
      <c r="D653" s="707"/>
      <c r="E653" s="707"/>
      <c r="F653" s="707"/>
      <c r="G653" s="707"/>
      <c r="H653" s="707"/>
      <c r="I653" s="726"/>
      <c r="J653" s="707"/>
      <c r="K653" s="707"/>
      <c r="L653" s="707"/>
      <c r="M653" s="707"/>
      <c r="N653" s="707"/>
      <c r="O653" s="707"/>
      <c r="P653" s="707"/>
      <c r="Q653" s="707"/>
      <c r="R653" s="707"/>
      <c r="S653" s="707"/>
      <c r="T653" s="707"/>
      <c r="U653" s="707"/>
      <c r="V653" s="707"/>
      <c r="W653" s="707"/>
      <c r="X653" s="707"/>
      <c r="Y653" s="707"/>
      <c r="Z653" s="707"/>
      <c r="AA653" s="707"/>
      <c r="AB653" s="707"/>
      <c r="AC653" s="707"/>
    </row>
    <row r="654" spans="1:29" ht="15">
      <c r="A654" s="707"/>
      <c r="B654" s="707"/>
      <c r="C654" s="707"/>
      <c r="D654" s="707"/>
      <c r="E654" s="707"/>
      <c r="F654" s="707"/>
      <c r="G654" s="707"/>
      <c r="H654" s="707"/>
      <c r="I654" s="726"/>
      <c r="J654" s="707"/>
      <c r="K654" s="707"/>
      <c r="L654" s="707"/>
      <c r="M654" s="707"/>
      <c r="N654" s="707"/>
      <c r="O654" s="707"/>
      <c r="P654" s="707"/>
      <c r="Q654" s="707"/>
      <c r="R654" s="707"/>
      <c r="S654" s="707"/>
      <c r="T654" s="707"/>
      <c r="U654" s="707"/>
      <c r="V654" s="707"/>
      <c r="W654" s="707"/>
      <c r="X654" s="707"/>
      <c r="Y654" s="707"/>
      <c r="Z654" s="707"/>
      <c r="AA654" s="707"/>
      <c r="AB654" s="707"/>
      <c r="AC654" s="707"/>
    </row>
    <row r="655" spans="1:29" ht="15">
      <c r="A655" s="707"/>
      <c r="B655" s="707"/>
      <c r="C655" s="707"/>
      <c r="D655" s="707"/>
      <c r="E655" s="707"/>
      <c r="F655" s="707"/>
      <c r="G655" s="707"/>
      <c r="H655" s="707"/>
      <c r="I655" s="726"/>
      <c r="J655" s="707"/>
      <c r="K655" s="707"/>
      <c r="L655" s="707"/>
      <c r="M655" s="707"/>
      <c r="N655" s="707"/>
      <c r="O655" s="707"/>
      <c r="P655" s="707"/>
      <c r="Q655" s="707"/>
      <c r="R655" s="707"/>
      <c r="S655" s="707"/>
      <c r="T655" s="707"/>
      <c r="U655" s="707"/>
      <c r="V655" s="707"/>
      <c r="W655" s="707"/>
      <c r="X655" s="707"/>
      <c r="Y655" s="707"/>
      <c r="Z655" s="707"/>
      <c r="AA655" s="707"/>
      <c r="AB655" s="707"/>
      <c r="AC655" s="707"/>
    </row>
    <row r="656" spans="1:29" ht="15">
      <c r="A656" s="707"/>
      <c r="B656" s="707"/>
      <c r="C656" s="707"/>
      <c r="D656" s="707"/>
      <c r="E656" s="707"/>
      <c r="F656" s="707"/>
      <c r="G656" s="707"/>
      <c r="H656" s="707"/>
      <c r="I656" s="726"/>
      <c r="J656" s="707"/>
      <c r="K656" s="707"/>
      <c r="L656" s="707"/>
      <c r="M656" s="707"/>
      <c r="N656" s="707"/>
      <c r="O656" s="707"/>
      <c r="P656" s="707"/>
      <c r="Q656" s="707"/>
      <c r="R656" s="707"/>
      <c r="S656" s="707"/>
      <c r="T656" s="707"/>
      <c r="U656" s="707"/>
      <c r="V656" s="707"/>
      <c r="W656" s="707"/>
      <c r="X656" s="707"/>
      <c r="Y656" s="707"/>
      <c r="Z656" s="707"/>
      <c r="AA656" s="707"/>
      <c r="AB656" s="707"/>
      <c r="AC656" s="707"/>
    </row>
    <row r="657" spans="1:29" ht="15">
      <c r="A657" s="707"/>
      <c r="B657" s="707"/>
      <c r="C657" s="707"/>
      <c r="D657" s="707"/>
      <c r="E657" s="707"/>
      <c r="F657" s="707"/>
      <c r="G657" s="707"/>
      <c r="H657" s="707"/>
      <c r="I657" s="726"/>
      <c r="J657" s="707"/>
      <c r="K657" s="707"/>
      <c r="L657" s="707"/>
      <c r="M657" s="707"/>
      <c r="N657" s="707"/>
      <c r="O657" s="707"/>
      <c r="P657" s="707"/>
      <c r="Q657" s="707"/>
      <c r="R657" s="707"/>
      <c r="S657" s="707"/>
      <c r="T657" s="707"/>
      <c r="U657" s="707"/>
      <c r="V657" s="707"/>
      <c r="W657" s="707"/>
      <c r="X657" s="707"/>
      <c r="Y657" s="707"/>
      <c r="Z657" s="707"/>
      <c r="AA657" s="707"/>
      <c r="AB657" s="707"/>
      <c r="AC657" s="707"/>
    </row>
    <row r="658" spans="1:29" ht="15">
      <c r="A658" s="707"/>
      <c r="B658" s="707"/>
      <c r="C658" s="707"/>
      <c r="D658" s="707"/>
      <c r="E658" s="707"/>
      <c r="F658" s="707"/>
      <c r="G658" s="707"/>
      <c r="H658" s="707"/>
      <c r="I658" s="726"/>
      <c r="J658" s="707"/>
      <c r="K658" s="707"/>
      <c r="L658" s="707"/>
      <c r="M658" s="707"/>
      <c r="N658" s="707"/>
      <c r="O658" s="707"/>
      <c r="P658" s="707"/>
      <c r="Q658" s="707"/>
      <c r="R658" s="707"/>
      <c r="S658" s="707"/>
      <c r="T658" s="707"/>
      <c r="U658" s="707"/>
      <c r="V658" s="707"/>
      <c r="W658" s="707"/>
      <c r="X658" s="707"/>
      <c r="Y658" s="707"/>
      <c r="Z658" s="707"/>
      <c r="AA658" s="707"/>
      <c r="AB658" s="707"/>
      <c r="AC658" s="707"/>
    </row>
    <row r="659" spans="1:29" ht="15">
      <c r="A659" s="707"/>
      <c r="B659" s="707"/>
      <c r="C659" s="707"/>
      <c r="D659" s="707"/>
      <c r="E659" s="707"/>
      <c r="F659" s="707"/>
      <c r="G659" s="707"/>
      <c r="H659" s="707"/>
      <c r="I659" s="726"/>
      <c r="J659" s="707"/>
      <c r="K659" s="707"/>
      <c r="L659" s="707"/>
      <c r="M659" s="707"/>
      <c r="N659" s="707"/>
      <c r="O659" s="707"/>
      <c r="P659" s="707"/>
      <c r="Q659" s="707"/>
      <c r="R659" s="707"/>
      <c r="S659" s="707"/>
      <c r="T659" s="707"/>
      <c r="U659" s="707"/>
      <c r="V659" s="707"/>
      <c r="W659" s="707"/>
      <c r="X659" s="707"/>
      <c r="Y659" s="707"/>
      <c r="Z659" s="707"/>
      <c r="AA659" s="707"/>
      <c r="AB659" s="707"/>
      <c r="AC659" s="707"/>
    </row>
    <row r="660" spans="1:29" ht="15">
      <c r="A660" s="707"/>
      <c r="B660" s="707"/>
      <c r="C660" s="707"/>
      <c r="D660" s="707"/>
      <c r="E660" s="707"/>
      <c r="F660" s="707"/>
      <c r="G660" s="707"/>
      <c r="H660" s="707"/>
      <c r="I660" s="726"/>
      <c r="J660" s="707"/>
      <c r="K660" s="707"/>
      <c r="L660" s="707"/>
      <c r="M660" s="707"/>
      <c r="N660" s="707"/>
      <c r="O660" s="707"/>
      <c r="P660" s="707"/>
      <c r="Q660" s="707"/>
      <c r="R660" s="707"/>
      <c r="S660" s="707"/>
      <c r="T660" s="707"/>
      <c r="U660" s="707"/>
      <c r="V660" s="707"/>
      <c r="W660" s="707"/>
      <c r="X660" s="707"/>
      <c r="Y660" s="707"/>
      <c r="Z660" s="707"/>
      <c r="AA660" s="707"/>
      <c r="AB660" s="707"/>
      <c r="AC660" s="707"/>
    </row>
    <row r="661" spans="1:29" ht="15">
      <c r="A661" s="707"/>
      <c r="B661" s="707"/>
      <c r="C661" s="707"/>
      <c r="D661" s="707"/>
      <c r="E661" s="707"/>
      <c r="F661" s="707"/>
      <c r="G661" s="707"/>
      <c r="H661" s="707"/>
      <c r="I661" s="726"/>
      <c r="J661" s="707"/>
      <c r="K661" s="707"/>
      <c r="L661" s="707"/>
      <c r="M661" s="707"/>
      <c r="N661" s="707"/>
      <c r="O661" s="707"/>
      <c r="P661" s="707"/>
      <c r="Q661" s="707"/>
      <c r="R661" s="707"/>
      <c r="S661" s="707"/>
      <c r="T661" s="707"/>
      <c r="U661" s="707"/>
      <c r="V661" s="707"/>
      <c r="W661" s="707"/>
      <c r="X661" s="707"/>
      <c r="Y661" s="707"/>
      <c r="Z661" s="707"/>
      <c r="AA661" s="707"/>
      <c r="AB661" s="707"/>
      <c r="AC661" s="707"/>
    </row>
    <row r="662" spans="1:29" ht="15">
      <c r="A662" s="707"/>
      <c r="B662" s="707"/>
      <c r="C662" s="707"/>
      <c r="D662" s="707"/>
      <c r="E662" s="707"/>
      <c r="F662" s="707"/>
      <c r="G662" s="707"/>
      <c r="H662" s="707"/>
      <c r="I662" s="726"/>
      <c r="J662" s="707"/>
      <c r="K662" s="707"/>
      <c r="L662" s="707"/>
      <c r="M662" s="707"/>
      <c r="N662" s="707"/>
      <c r="O662" s="707"/>
      <c r="P662" s="707"/>
      <c r="Q662" s="707"/>
      <c r="R662" s="707"/>
      <c r="S662" s="707"/>
      <c r="T662" s="707"/>
      <c r="U662" s="707"/>
      <c r="V662" s="707"/>
      <c r="W662" s="707"/>
      <c r="X662" s="707"/>
      <c r="Y662" s="707"/>
      <c r="Z662" s="707"/>
      <c r="AA662" s="707"/>
      <c r="AB662" s="707"/>
      <c r="AC662" s="707"/>
    </row>
    <row r="663" spans="1:29" ht="15">
      <c r="A663" s="707"/>
      <c r="B663" s="707"/>
      <c r="C663" s="707"/>
      <c r="D663" s="707"/>
      <c r="E663" s="707"/>
      <c r="F663" s="707"/>
      <c r="G663" s="707"/>
      <c r="H663" s="707"/>
      <c r="I663" s="726"/>
      <c r="J663" s="707"/>
      <c r="K663" s="707"/>
      <c r="L663" s="707"/>
      <c r="M663" s="707"/>
      <c r="N663" s="707"/>
      <c r="O663" s="707"/>
      <c r="P663" s="707"/>
      <c r="Q663" s="707"/>
      <c r="R663" s="707"/>
      <c r="S663" s="707"/>
      <c r="T663" s="707"/>
      <c r="U663" s="707"/>
      <c r="V663" s="707"/>
      <c r="W663" s="707"/>
      <c r="X663" s="707"/>
      <c r="Y663" s="707"/>
      <c r="Z663" s="707"/>
      <c r="AA663" s="707"/>
      <c r="AB663" s="707"/>
      <c r="AC663" s="707"/>
    </row>
    <row r="664" spans="1:29" ht="15">
      <c r="A664" s="707"/>
      <c r="B664" s="707"/>
      <c r="C664" s="707"/>
      <c r="D664" s="707"/>
      <c r="E664" s="707"/>
      <c r="F664" s="707"/>
      <c r="G664" s="707"/>
      <c r="H664" s="707"/>
      <c r="I664" s="726"/>
      <c r="J664" s="707"/>
      <c r="K664" s="707"/>
      <c r="L664" s="707"/>
      <c r="M664" s="707"/>
      <c r="N664" s="707"/>
      <c r="O664" s="707"/>
      <c r="P664" s="707"/>
      <c r="Q664" s="707"/>
      <c r="R664" s="707"/>
      <c r="S664" s="707"/>
      <c r="T664" s="707"/>
      <c r="U664" s="707"/>
      <c r="V664" s="707"/>
      <c r="W664" s="707"/>
      <c r="X664" s="707"/>
      <c r="Y664" s="707"/>
      <c r="Z664" s="707"/>
      <c r="AA664" s="707"/>
      <c r="AB664" s="707"/>
      <c r="AC664" s="707"/>
    </row>
    <row r="665" spans="1:29" ht="15">
      <c r="A665" s="707"/>
      <c r="B665" s="707"/>
      <c r="C665" s="707"/>
      <c r="D665" s="707"/>
      <c r="E665" s="707"/>
      <c r="F665" s="707"/>
      <c r="G665" s="707"/>
      <c r="H665" s="707"/>
      <c r="I665" s="726"/>
      <c r="J665" s="707"/>
      <c r="K665" s="707"/>
      <c r="L665" s="707"/>
      <c r="M665" s="707"/>
      <c r="N665" s="707"/>
      <c r="O665" s="707"/>
      <c r="P665" s="707"/>
      <c r="Q665" s="707"/>
      <c r="R665" s="707"/>
      <c r="S665" s="707"/>
      <c r="T665" s="707"/>
      <c r="U665" s="707"/>
      <c r="V665" s="707"/>
      <c r="W665" s="707"/>
      <c r="X665" s="707"/>
      <c r="Y665" s="707"/>
      <c r="Z665" s="707"/>
      <c r="AA665" s="707"/>
      <c r="AB665" s="707"/>
      <c r="AC665" s="707"/>
    </row>
    <row r="666" spans="1:29" ht="15">
      <c r="A666" s="707"/>
      <c r="B666" s="707"/>
      <c r="C666" s="707"/>
      <c r="D666" s="707"/>
      <c r="E666" s="707"/>
      <c r="F666" s="707"/>
      <c r="G666" s="707"/>
      <c r="H666" s="707"/>
      <c r="I666" s="726"/>
      <c r="J666" s="707"/>
      <c r="K666" s="707"/>
      <c r="L666" s="707"/>
      <c r="M666" s="707"/>
      <c r="N666" s="707"/>
      <c r="O666" s="707"/>
      <c r="P666" s="707"/>
      <c r="Q666" s="707"/>
      <c r="R666" s="707"/>
      <c r="S666" s="707"/>
      <c r="T666" s="707"/>
      <c r="U666" s="707"/>
      <c r="V666" s="707"/>
      <c r="W666" s="707"/>
      <c r="X666" s="707"/>
      <c r="Y666" s="707"/>
      <c r="Z666" s="707"/>
      <c r="AA666" s="707"/>
      <c r="AB666" s="707"/>
      <c r="AC666" s="707"/>
    </row>
    <row r="667" spans="1:29" ht="15">
      <c r="A667" s="707"/>
      <c r="B667" s="707"/>
      <c r="C667" s="707"/>
      <c r="D667" s="707"/>
      <c r="E667" s="707"/>
      <c r="F667" s="707"/>
      <c r="G667" s="707"/>
      <c r="H667" s="707"/>
      <c r="I667" s="726"/>
      <c r="J667" s="707"/>
      <c r="K667" s="707"/>
      <c r="L667" s="707"/>
      <c r="M667" s="707"/>
      <c r="N667" s="707"/>
      <c r="O667" s="707"/>
      <c r="P667" s="707"/>
      <c r="Q667" s="707"/>
      <c r="R667" s="707"/>
      <c r="S667" s="707"/>
      <c r="T667" s="707"/>
      <c r="U667" s="707"/>
      <c r="V667" s="707"/>
      <c r="W667" s="707"/>
      <c r="X667" s="707"/>
      <c r="Y667" s="707"/>
      <c r="Z667" s="707"/>
      <c r="AA667" s="707"/>
      <c r="AB667" s="707"/>
      <c r="AC667" s="707"/>
    </row>
    <row r="668" spans="1:29" ht="15">
      <c r="A668" s="707"/>
      <c r="B668" s="707"/>
      <c r="C668" s="707"/>
      <c r="D668" s="707"/>
      <c r="E668" s="707"/>
      <c r="F668" s="707"/>
      <c r="G668" s="707"/>
      <c r="H668" s="707"/>
      <c r="I668" s="726"/>
      <c r="J668" s="707"/>
      <c r="K668" s="707"/>
      <c r="L668" s="707"/>
      <c r="M668" s="707"/>
      <c r="N668" s="707"/>
      <c r="O668" s="707"/>
      <c r="P668" s="707"/>
      <c r="Q668" s="707"/>
      <c r="R668" s="707"/>
      <c r="S668" s="707"/>
      <c r="T668" s="707"/>
      <c r="U668" s="707"/>
      <c r="V668" s="707"/>
      <c r="W668" s="707"/>
      <c r="X668" s="707"/>
      <c r="Y668" s="707"/>
      <c r="Z668" s="707"/>
      <c r="AA668" s="707"/>
      <c r="AB668" s="707"/>
      <c r="AC668" s="707"/>
    </row>
    <row r="669" spans="1:29" ht="15">
      <c r="A669" s="707"/>
      <c r="B669" s="707"/>
      <c r="C669" s="707"/>
      <c r="D669" s="707"/>
      <c r="E669" s="707"/>
      <c r="F669" s="707"/>
      <c r="G669" s="707"/>
      <c r="H669" s="707"/>
      <c r="I669" s="726"/>
      <c r="J669" s="707"/>
      <c r="K669" s="707"/>
      <c r="L669" s="707"/>
      <c r="M669" s="707"/>
      <c r="N669" s="707"/>
      <c r="O669" s="707"/>
      <c r="P669" s="707"/>
      <c r="Q669" s="707"/>
      <c r="R669" s="707"/>
      <c r="S669" s="707"/>
      <c r="T669" s="707"/>
      <c r="U669" s="707"/>
      <c r="V669" s="707"/>
      <c r="W669" s="707"/>
      <c r="X669" s="707"/>
      <c r="Y669" s="707"/>
      <c r="Z669" s="707"/>
      <c r="AA669" s="707"/>
      <c r="AB669" s="707"/>
      <c r="AC669" s="707"/>
    </row>
    <row r="670" spans="1:29" ht="15">
      <c r="A670" s="707"/>
      <c r="B670" s="707"/>
      <c r="C670" s="707"/>
      <c r="D670" s="707"/>
      <c r="E670" s="707"/>
      <c r="F670" s="707"/>
      <c r="G670" s="707"/>
      <c r="H670" s="707"/>
      <c r="I670" s="726"/>
      <c r="J670" s="707"/>
      <c r="K670" s="707"/>
      <c r="L670" s="707"/>
      <c r="M670" s="707"/>
      <c r="N670" s="707"/>
      <c r="O670" s="707"/>
      <c r="P670" s="707"/>
      <c r="Q670" s="707"/>
      <c r="R670" s="707"/>
      <c r="S670" s="707"/>
      <c r="T670" s="707"/>
      <c r="U670" s="707"/>
      <c r="V670" s="707"/>
      <c r="W670" s="707"/>
      <c r="X670" s="707"/>
      <c r="Y670" s="707"/>
      <c r="Z670" s="707"/>
      <c r="AA670" s="707"/>
      <c r="AB670" s="707"/>
      <c r="AC670" s="707"/>
    </row>
    <row r="671" spans="1:29" ht="15">
      <c r="A671" s="707"/>
      <c r="B671" s="707"/>
      <c r="C671" s="707"/>
      <c r="D671" s="707"/>
      <c r="E671" s="707"/>
      <c r="F671" s="707"/>
      <c r="G671" s="707"/>
      <c r="H671" s="707"/>
      <c r="I671" s="726"/>
      <c r="J671" s="707"/>
      <c r="K671" s="707"/>
      <c r="L671" s="707"/>
      <c r="M671" s="707"/>
      <c r="N671" s="707"/>
      <c r="O671" s="707"/>
      <c r="P671" s="707"/>
      <c r="Q671" s="707"/>
      <c r="R671" s="707"/>
      <c r="S671" s="707"/>
      <c r="T671" s="707"/>
      <c r="U671" s="707"/>
      <c r="V671" s="707"/>
      <c r="W671" s="707"/>
      <c r="X671" s="707"/>
      <c r="Y671" s="707"/>
      <c r="Z671" s="707"/>
      <c r="AA671" s="707"/>
      <c r="AB671" s="707"/>
      <c r="AC671" s="707"/>
    </row>
    <row r="672" spans="1:29" ht="15">
      <c r="A672" s="707"/>
      <c r="B672" s="707"/>
      <c r="C672" s="707"/>
      <c r="D672" s="707"/>
      <c r="E672" s="707"/>
      <c r="F672" s="707"/>
      <c r="G672" s="707"/>
      <c r="H672" s="707"/>
      <c r="I672" s="726"/>
      <c r="J672" s="707"/>
      <c r="K672" s="707"/>
      <c r="L672" s="707"/>
      <c r="M672" s="707"/>
      <c r="N672" s="707"/>
      <c r="O672" s="707"/>
      <c r="P672" s="707"/>
      <c r="Q672" s="707"/>
      <c r="R672" s="707"/>
      <c r="S672" s="707"/>
      <c r="T672" s="707"/>
      <c r="U672" s="707"/>
      <c r="V672" s="707"/>
      <c r="W672" s="707"/>
      <c r="X672" s="707"/>
      <c r="Y672" s="707"/>
      <c r="Z672" s="707"/>
      <c r="AA672" s="707"/>
      <c r="AB672" s="707"/>
      <c r="AC672" s="707"/>
    </row>
    <row r="673" spans="1:29" ht="15">
      <c r="A673" s="707"/>
      <c r="B673" s="707"/>
      <c r="C673" s="707"/>
      <c r="D673" s="707"/>
      <c r="E673" s="707"/>
      <c r="F673" s="707"/>
      <c r="G673" s="707"/>
      <c r="H673" s="707"/>
      <c r="I673" s="726"/>
      <c r="J673" s="707"/>
      <c r="K673" s="707"/>
      <c r="L673" s="707"/>
      <c r="M673" s="707"/>
      <c r="N673" s="707"/>
      <c r="O673" s="707"/>
      <c r="P673" s="707"/>
      <c r="Q673" s="707"/>
      <c r="R673" s="707"/>
      <c r="S673" s="707"/>
      <c r="T673" s="707"/>
      <c r="U673" s="707"/>
      <c r="V673" s="707"/>
      <c r="W673" s="707"/>
      <c r="X673" s="707"/>
      <c r="Y673" s="707"/>
      <c r="Z673" s="707"/>
      <c r="AA673" s="707"/>
      <c r="AB673" s="707"/>
      <c r="AC673" s="707"/>
    </row>
    <row r="674" spans="1:29" ht="15">
      <c r="A674" s="707"/>
      <c r="B674" s="707"/>
      <c r="C674" s="707"/>
      <c r="D674" s="707"/>
      <c r="E674" s="707"/>
      <c r="F674" s="707"/>
      <c r="G674" s="707"/>
      <c r="H674" s="707"/>
      <c r="I674" s="726"/>
      <c r="J674" s="707"/>
      <c r="K674" s="707"/>
      <c r="L674" s="707"/>
      <c r="M674" s="707"/>
      <c r="N674" s="707"/>
      <c r="O674" s="707"/>
      <c r="P674" s="707"/>
      <c r="Q674" s="707"/>
      <c r="R674" s="707"/>
      <c r="S674" s="707"/>
      <c r="T674" s="707"/>
      <c r="U674" s="707"/>
      <c r="V674" s="707"/>
      <c r="W674" s="707"/>
      <c r="X674" s="707"/>
      <c r="Y674" s="707"/>
      <c r="Z674" s="707"/>
      <c r="AA674" s="707"/>
      <c r="AB674" s="707"/>
      <c r="AC674" s="707"/>
    </row>
    <row r="675" spans="1:29" ht="15">
      <c r="A675" s="707"/>
      <c r="B675" s="707"/>
      <c r="C675" s="707"/>
      <c r="D675" s="707"/>
      <c r="E675" s="707"/>
      <c r="F675" s="707"/>
      <c r="G675" s="707"/>
      <c r="H675" s="707"/>
      <c r="I675" s="726"/>
      <c r="J675" s="707"/>
      <c r="K675" s="707"/>
      <c r="L675" s="707"/>
      <c r="M675" s="707"/>
      <c r="N675" s="707"/>
      <c r="O675" s="707"/>
      <c r="P675" s="707"/>
      <c r="Q675" s="707"/>
      <c r="R675" s="707"/>
      <c r="S675" s="707"/>
      <c r="T675" s="707"/>
      <c r="U675" s="707"/>
      <c r="V675" s="707"/>
      <c r="W675" s="707"/>
      <c r="X675" s="707"/>
      <c r="Y675" s="707"/>
      <c r="Z675" s="707"/>
      <c r="AA675" s="707"/>
      <c r="AB675" s="707"/>
      <c r="AC675" s="707"/>
    </row>
    <row r="676" spans="1:29" ht="15">
      <c r="A676" s="707"/>
      <c r="B676" s="707"/>
      <c r="C676" s="707"/>
      <c r="D676" s="707"/>
      <c r="E676" s="707"/>
      <c r="F676" s="707"/>
      <c r="G676" s="707"/>
      <c r="H676" s="707"/>
      <c r="I676" s="726"/>
      <c r="J676" s="707"/>
      <c r="K676" s="707"/>
      <c r="L676" s="707"/>
      <c r="M676" s="707"/>
      <c r="N676" s="707"/>
      <c r="O676" s="707"/>
      <c r="P676" s="707"/>
      <c r="Q676" s="707"/>
      <c r="R676" s="707"/>
      <c r="S676" s="707"/>
      <c r="T676" s="707"/>
      <c r="U676" s="707"/>
      <c r="V676" s="707"/>
      <c r="W676" s="707"/>
      <c r="X676" s="707"/>
      <c r="Y676" s="707"/>
      <c r="Z676" s="707"/>
      <c r="AA676" s="707"/>
      <c r="AB676" s="707"/>
      <c r="AC676" s="707"/>
    </row>
    <row r="677" spans="1:29" ht="15">
      <c r="A677" s="707"/>
      <c r="B677" s="707"/>
      <c r="C677" s="707"/>
      <c r="D677" s="707"/>
      <c r="E677" s="707"/>
      <c r="F677" s="707"/>
      <c r="G677" s="707"/>
      <c r="H677" s="707"/>
      <c r="I677" s="726"/>
      <c r="J677" s="707"/>
      <c r="K677" s="707"/>
      <c r="L677" s="707"/>
      <c r="M677" s="707"/>
      <c r="N677" s="707"/>
      <c r="O677" s="707"/>
      <c r="P677" s="707"/>
      <c r="Q677" s="707"/>
      <c r="R677" s="707"/>
      <c r="S677" s="707"/>
      <c r="T677" s="707"/>
      <c r="U677" s="707"/>
      <c r="V677" s="707"/>
      <c r="W677" s="707"/>
      <c r="X677" s="707"/>
      <c r="Y677" s="707"/>
      <c r="Z677" s="707"/>
      <c r="AA677" s="707"/>
      <c r="AB677" s="707"/>
      <c r="AC677" s="707"/>
    </row>
    <row r="678" spans="1:29" ht="15">
      <c r="A678" s="707"/>
      <c r="B678" s="707"/>
      <c r="C678" s="707"/>
      <c r="D678" s="707"/>
      <c r="E678" s="707"/>
      <c r="F678" s="707"/>
      <c r="G678" s="707"/>
      <c r="H678" s="707"/>
      <c r="I678" s="726"/>
      <c r="J678" s="707"/>
      <c r="K678" s="707"/>
      <c r="L678" s="707"/>
      <c r="M678" s="707"/>
      <c r="N678" s="707"/>
      <c r="O678" s="707"/>
      <c r="P678" s="707"/>
      <c r="Q678" s="707"/>
      <c r="R678" s="707"/>
      <c r="S678" s="707"/>
      <c r="T678" s="707"/>
      <c r="U678" s="707"/>
      <c r="V678" s="707"/>
      <c r="W678" s="707"/>
      <c r="X678" s="707"/>
      <c r="Y678" s="707"/>
      <c r="Z678" s="707"/>
      <c r="AA678" s="707"/>
      <c r="AB678" s="707"/>
      <c r="AC678" s="707"/>
    </row>
    <row r="679" spans="1:29" ht="15">
      <c r="A679" s="707"/>
      <c r="B679" s="707"/>
      <c r="C679" s="707"/>
      <c r="D679" s="707"/>
      <c r="E679" s="707"/>
      <c r="F679" s="707"/>
      <c r="G679" s="707"/>
      <c r="H679" s="707"/>
      <c r="I679" s="726"/>
      <c r="J679" s="707"/>
      <c r="K679" s="707"/>
      <c r="L679" s="707"/>
      <c r="M679" s="707"/>
      <c r="N679" s="707"/>
      <c r="O679" s="707"/>
      <c r="P679" s="707"/>
      <c r="Q679" s="707"/>
      <c r="R679" s="707"/>
      <c r="S679" s="707"/>
      <c r="T679" s="707"/>
      <c r="U679" s="707"/>
      <c r="V679" s="707"/>
      <c r="W679" s="707"/>
      <c r="X679" s="707"/>
      <c r="Y679" s="707"/>
      <c r="Z679" s="707"/>
      <c r="AA679" s="707"/>
      <c r="AB679" s="707"/>
      <c r="AC679" s="707"/>
    </row>
    <row r="680" spans="1:29" ht="15">
      <c r="A680" s="707"/>
      <c r="B680" s="707"/>
      <c r="C680" s="707"/>
      <c r="D680" s="707"/>
      <c r="E680" s="707"/>
      <c r="F680" s="707"/>
      <c r="G680" s="707"/>
      <c r="H680" s="707"/>
      <c r="I680" s="726"/>
      <c r="J680" s="707"/>
      <c r="K680" s="707"/>
      <c r="L680" s="707"/>
      <c r="M680" s="707"/>
      <c r="N680" s="707"/>
      <c r="O680" s="707"/>
      <c r="P680" s="707"/>
      <c r="Q680" s="707"/>
      <c r="R680" s="707"/>
      <c r="S680" s="707"/>
      <c r="T680" s="707"/>
      <c r="U680" s="707"/>
      <c r="V680" s="707"/>
      <c r="W680" s="707"/>
      <c r="X680" s="707"/>
      <c r="Y680" s="707"/>
      <c r="Z680" s="707"/>
      <c r="AA680" s="707"/>
      <c r="AB680" s="707"/>
      <c r="AC680" s="707"/>
    </row>
    <row r="681" spans="1:29" ht="15">
      <c r="A681" s="707"/>
      <c r="B681" s="707"/>
      <c r="C681" s="707"/>
      <c r="D681" s="707"/>
      <c r="E681" s="707"/>
      <c r="F681" s="707"/>
      <c r="G681" s="707"/>
      <c r="H681" s="707"/>
      <c r="I681" s="726"/>
      <c r="J681" s="707"/>
      <c r="K681" s="707"/>
      <c r="L681" s="707"/>
      <c r="M681" s="707"/>
      <c r="N681" s="707"/>
      <c r="O681" s="707"/>
      <c r="P681" s="707"/>
      <c r="Q681" s="707"/>
      <c r="R681" s="707"/>
      <c r="S681" s="707"/>
      <c r="T681" s="707"/>
      <c r="U681" s="707"/>
      <c r="V681" s="707"/>
      <c r="W681" s="707"/>
      <c r="X681" s="707"/>
      <c r="Y681" s="707"/>
      <c r="Z681" s="707"/>
      <c r="AA681" s="707"/>
      <c r="AB681" s="707"/>
      <c r="AC681" s="707"/>
    </row>
    <row r="682" spans="1:29" ht="15">
      <c r="A682" s="707"/>
      <c r="B682" s="707"/>
      <c r="C682" s="707"/>
      <c r="D682" s="707"/>
      <c r="E682" s="707"/>
      <c r="F682" s="707"/>
      <c r="G682" s="707"/>
      <c r="H682" s="707"/>
      <c r="I682" s="726"/>
      <c r="J682" s="707"/>
      <c r="K682" s="707"/>
      <c r="L682" s="707"/>
      <c r="M682" s="707"/>
      <c r="N682" s="707"/>
      <c r="O682" s="707"/>
      <c r="P682" s="707"/>
      <c r="Q682" s="707"/>
      <c r="R682" s="707"/>
      <c r="S682" s="707"/>
      <c r="T682" s="707"/>
      <c r="U682" s="707"/>
      <c r="V682" s="707"/>
      <c r="W682" s="707"/>
      <c r="X682" s="707"/>
      <c r="Y682" s="707"/>
      <c r="Z682" s="707"/>
      <c r="AA682" s="707"/>
      <c r="AB682" s="707"/>
      <c r="AC682" s="707"/>
    </row>
    <row r="683" spans="1:29" ht="15">
      <c r="A683" s="707"/>
      <c r="B683" s="707"/>
      <c r="C683" s="707"/>
      <c r="D683" s="707"/>
      <c r="E683" s="707"/>
      <c r="F683" s="707"/>
      <c r="G683" s="707"/>
      <c r="H683" s="707"/>
      <c r="I683" s="726"/>
      <c r="J683" s="707"/>
      <c r="K683" s="707"/>
      <c r="L683" s="707"/>
      <c r="M683" s="707"/>
      <c r="N683" s="707"/>
      <c r="O683" s="707"/>
      <c r="P683" s="707"/>
      <c r="Q683" s="707"/>
      <c r="R683" s="707"/>
      <c r="S683" s="707"/>
      <c r="T683" s="707"/>
      <c r="U683" s="707"/>
      <c r="V683" s="707"/>
      <c r="W683" s="707"/>
      <c r="X683" s="707"/>
      <c r="Y683" s="707"/>
      <c r="Z683" s="707"/>
      <c r="AA683" s="707"/>
      <c r="AB683" s="707"/>
      <c r="AC683" s="707"/>
    </row>
    <row r="684" spans="1:29" ht="15">
      <c r="A684" s="707"/>
      <c r="B684" s="707"/>
      <c r="C684" s="707"/>
      <c r="D684" s="707"/>
      <c r="E684" s="707"/>
      <c r="F684" s="707"/>
      <c r="G684" s="707"/>
      <c r="H684" s="707"/>
      <c r="I684" s="726"/>
      <c r="J684" s="707"/>
      <c r="K684" s="707"/>
      <c r="L684" s="707"/>
      <c r="M684" s="707"/>
      <c r="N684" s="707"/>
      <c r="O684" s="707"/>
      <c r="P684" s="707"/>
      <c r="Q684" s="707"/>
      <c r="R684" s="707"/>
      <c r="S684" s="707"/>
      <c r="T684" s="707"/>
      <c r="U684" s="707"/>
      <c r="V684" s="707"/>
      <c r="W684" s="707"/>
      <c r="X684" s="707"/>
      <c r="Y684" s="707"/>
      <c r="Z684" s="707"/>
      <c r="AA684" s="707"/>
      <c r="AB684" s="707"/>
      <c r="AC684" s="707"/>
    </row>
    <row r="685" spans="1:29" ht="15">
      <c r="A685" s="707"/>
      <c r="B685" s="707"/>
      <c r="C685" s="707"/>
      <c r="D685" s="707"/>
      <c r="E685" s="707"/>
      <c r="F685" s="707"/>
      <c r="G685" s="707"/>
      <c r="H685" s="707"/>
      <c r="I685" s="726"/>
      <c r="J685" s="707"/>
      <c r="K685" s="707"/>
      <c r="L685" s="707"/>
      <c r="M685" s="707"/>
      <c r="N685" s="707"/>
      <c r="O685" s="707"/>
      <c r="P685" s="707"/>
      <c r="Q685" s="707"/>
      <c r="R685" s="707"/>
      <c r="S685" s="707"/>
      <c r="T685" s="707"/>
      <c r="U685" s="707"/>
      <c r="V685" s="707"/>
      <c r="W685" s="707"/>
      <c r="X685" s="707"/>
      <c r="Y685" s="707"/>
      <c r="Z685" s="707"/>
      <c r="AA685" s="707"/>
      <c r="AB685" s="707"/>
      <c r="AC685" s="707"/>
    </row>
    <row r="686" spans="1:29" ht="15">
      <c r="A686" s="707"/>
      <c r="B686" s="707"/>
      <c r="C686" s="707"/>
      <c r="D686" s="707"/>
      <c r="E686" s="707"/>
      <c r="F686" s="707"/>
      <c r="G686" s="707"/>
      <c r="H686" s="707"/>
      <c r="I686" s="726"/>
      <c r="J686" s="707"/>
      <c r="K686" s="707"/>
      <c r="L686" s="707"/>
      <c r="M686" s="707"/>
      <c r="N686" s="707"/>
      <c r="O686" s="707"/>
      <c r="P686" s="707"/>
      <c r="Q686" s="707"/>
      <c r="R686" s="707"/>
      <c r="S686" s="707"/>
      <c r="T686" s="707"/>
      <c r="U686" s="707"/>
      <c r="V686" s="707"/>
      <c r="W686" s="707"/>
      <c r="X686" s="707"/>
      <c r="Y686" s="707"/>
      <c r="Z686" s="707"/>
      <c r="AA686" s="707"/>
      <c r="AB686" s="707"/>
      <c r="AC686" s="707"/>
    </row>
    <row r="687" spans="1:29" ht="15">
      <c r="A687" s="707"/>
      <c r="B687" s="707"/>
      <c r="C687" s="707"/>
      <c r="D687" s="707"/>
      <c r="E687" s="707"/>
      <c r="F687" s="707"/>
      <c r="G687" s="707"/>
      <c r="H687" s="707"/>
      <c r="I687" s="726"/>
      <c r="J687" s="707"/>
      <c r="K687" s="707"/>
      <c r="L687" s="707"/>
      <c r="M687" s="707"/>
      <c r="N687" s="707"/>
      <c r="O687" s="707"/>
      <c r="P687" s="707"/>
      <c r="Q687" s="707"/>
      <c r="R687" s="707"/>
      <c r="S687" s="707"/>
      <c r="T687" s="707"/>
      <c r="U687" s="707"/>
      <c r="V687" s="707"/>
      <c r="W687" s="707"/>
      <c r="X687" s="707"/>
      <c r="Y687" s="707"/>
      <c r="Z687" s="707"/>
      <c r="AA687" s="707"/>
      <c r="AB687" s="707"/>
      <c r="AC687" s="707"/>
    </row>
    <row r="688" spans="1:29" ht="15">
      <c r="A688" s="707"/>
      <c r="B688" s="707"/>
      <c r="C688" s="707"/>
      <c r="D688" s="707"/>
      <c r="E688" s="707"/>
      <c r="F688" s="707"/>
      <c r="G688" s="707"/>
      <c r="H688" s="707"/>
      <c r="I688" s="726"/>
      <c r="J688" s="707"/>
      <c r="K688" s="707"/>
      <c r="L688" s="707"/>
      <c r="M688" s="707"/>
      <c r="N688" s="707"/>
      <c r="O688" s="707"/>
      <c r="P688" s="707"/>
      <c r="Q688" s="707"/>
      <c r="R688" s="707"/>
      <c r="S688" s="707"/>
      <c r="T688" s="707"/>
      <c r="U688" s="707"/>
      <c r="V688" s="707"/>
      <c r="W688" s="707"/>
      <c r="X688" s="707"/>
      <c r="Y688" s="707"/>
      <c r="Z688" s="707"/>
      <c r="AA688" s="707"/>
      <c r="AB688" s="707"/>
      <c r="AC688" s="707"/>
    </row>
    <row r="689" spans="1:29" ht="15">
      <c r="A689" s="707"/>
      <c r="B689" s="707"/>
      <c r="C689" s="707"/>
      <c r="D689" s="707"/>
      <c r="E689" s="707"/>
      <c r="F689" s="707"/>
      <c r="G689" s="707"/>
      <c r="H689" s="707"/>
      <c r="I689" s="726"/>
      <c r="J689" s="707"/>
      <c r="K689" s="707"/>
      <c r="L689" s="707"/>
      <c r="M689" s="707"/>
      <c r="N689" s="707"/>
      <c r="O689" s="707"/>
      <c r="P689" s="707"/>
      <c r="Q689" s="707"/>
      <c r="R689" s="707"/>
      <c r="S689" s="707"/>
      <c r="T689" s="707"/>
      <c r="U689" s="707"/>
      <c r="V689" s="707"/>
      <c r="W689" s="707"/>
      <c r="X689" s="707"/>
      <c r="Y689" s="707"/>
      <c r="Z689" s="707"/>
      <c r="AA689" s="707"/>
      <c r="AB689" s="707"/>
      <c r="AC689" s="707"/>
    </row>
    <row r="690" spans="1:29" ht="15">
      <c r="A690" s="707"/>
      <c r="B690" s="707"/>
      <c r="C690" s="707"/>
      <c r="D690" s="707"/>
      <c r="E690" s="707"/>
      <c r="F690" s="707"/>
      <c r="G690" s="707"/>
      <c r="H690" s="707"/>
      <c r="I690" s="726"/>
      <c r="J690" s="707"/>
      <c r="K690" s="707"/>
      <c r="L690" s="707"/>
      <c r="M690" s="707"/>
      <c r="N690" s="707"/>
      <c r="O690" s="707"/>
      <c r="P690" s="707"/>
      <c r="Q690" s="707"/>
      <c r="R690" s="707"/>
      <c r="S690" s="707"/>
      <c r="T690" s="707"/>
      <c r="U690" s="707"/>
      <c r="V690" s="707"/>
      <c r="W690" s="707"/>
      <c r="X690" s="707"/>
      <c r="Y690" s="707"/>
      <c r="Z690" s="707"/>
      <c r="AA690" s="707"/>
      <c r="AB690" s="707"/>
      <c r="AC690" s="707"/>
    </row>
    <row r="691" spans="1:29" ht="15">
      <c r="A691" s="707"/>
      <c r="B691" s="707"/>
      <c r="C691" s="707"/>
      <c r="D691" s="707"/>
      <c r="E691" s="707"/>
      <c r="F691" s="707"/>
      <c r="G691" s="707"/>
      <c r="H691" s="707"/>
      <c r="I691" s="726"/>
      <c r="J691" s="707"/>
      <c r="K691" s="707"/>
      <c r="L691" s="707"/>
      <c r="M691" s="707"/>
      <c r="N691" s="707"/>
      <c r="O691" s="707"/>
      <c r="P691" s="707"/>
      <c r="Q691" s="707"/>
      <c r="R691" s="707"/>
      <c r="S691" s="707"/>
      <c r="T691" s="707"/>
      <c r="U691" s="707"/>
      <c r="V691" s="707"/>
      <c r="W691" s="707"/>
      <c r="X691" s="707"/>
      <c r="Y691" s="707"/>
      <c r="Z691" s="707"/>
      <c r="AA691" s="707"/>
      <c r="AB691" s="707"/>
      <c r="AC691" s="707"/>
    </row>
    <row r="692" spans="1:29" ht="15">
      <c r="A692" s="707"/>
      <c r="B692" s="707"/>
      <c r="C692" s="707"/>
      <c r="D692" s="707"/>
      <c r="E692" s="707"/>
      <c r="F692" s="707"/>
      <c r="G692" s="707"/>
      <c r="H692" s="707"/>
      <c r="I692" s="726"/>
      <c r="J692" s="707"/>
      <c r="K692" s="707"/>
      <c r="L692" s="707"/>
      <c r="M692" s="707"/>
      <c r="N692" s="707"/>
      <c r="O692" s="707"/>
      <c r="P692" s="707"/>
      <c r="Q692" s="707"/>
      <c r="R692" s="707"/>
      <c r="S692" s="707"/>
      <c r="T692" s="707"/>
      <c r="U692" s="707"/>
      <c r="V692" s="707"/>
      <c r="W692" s="707"/>
      <c r="X692" s="707"/>
      <c r="Y692" s="707"/>
      <c r="Z692" s="707"/>
      <c r="AA692" s="707"/>
      <c r="AB692" s="707"/>
      <c r="AC692" s="707"/>
    </row>
    <row r="693" spans="1:29" ht="15">
      <c r="A693" s="707"/>
      <c r="B693" s="707"/>
      <c r="C693" s="707"/>
      <c r="D693" s="707"/>
      <c r="E693" s="707"/>
      <c r="F693" s="707"/>
      <c r="G693" s="707"/>
      <c r="H693" s="707"/>
      <c r="I693" s="726"/>
      <c r="J693" s="707"/>
      <c r="K693" s="707"/>
      <c r="L693" s="707"/>
      <c r="M693" s="707"/>
      <c r="N693" s="707"/>
      <c r="O693" s="707"/>
      <c r="P693" s="707"/>
      <c r="Q693" s="707"/>
      <c r="R693" s="707"/>
      <c r="S693" s="707"/>
      <c r="T693" s="707"/>
      <c r="U693" s="707"/>
      <c r="V693" s="707"/>
      <c r="W693" s="707"/>
      <c r="X693" s="707"/>
      <c r="Y693" s="707"/>
      <c r="Z693" s="707"/>
      <c r="AA693" s="707"/>
      <c r="AB693" s="707"/>
      <c r="AC693" s="707"/>
    </row>
    <row r="694" spans="1:29" ht="15">
      <c r="A694" s="707"/>
      <c r="B694" s="707"/>
      <c r="C694" s="707"/>
      <c r="D694" s="707"/>
      <c r="E694" s="707"/>
      <c r="F694" s="707"/>
      <c r="G694" s="707"/>
      <c r="H694" s="707"/>
      <c r="I694" s="726"/>
      <c r="J694" s="707"/>
      <c r="K694" s="707"/>
      <c r="L694" s="707"/>
      <c r="M694" s="707"/>
      <c r="N694" s="707"/>
      <c r="O694" s="707"/>
      <c r="P694" s="707"/>
      <c r="Q694" s="707"/>
      <c r="R694" s="707"/>
      <c r="S694" s="707"/>
      <c r="T694" s="707"/>
      <c r="U694" s="707"/>
      <c r="V694" s="707"/>
      <c r="W694" s="707"/>
      <c r="X694" s="707"/>
      <c r="Y694" s="707"/>
      <c r="Z694" s="707"/>
      <c r="AA694" s="707"/>
      <c r="AB694" s="707"/>
      <c r="AC694" s="707"/>
    </row>
    <row r="695" spans="1:29" ht="15">
      <c r="A695" s="707"/>
      <c r="B695" s="707"/>
      <c r="C695" s="707"/>
      <c r="D695" s="707"/>
      <c r="E695" s="707"/>
      <c r="F695" s="707"/>
      <c r="G695" s="707"/>
      <c r="H695" s="707"/>
      <c r="I695" s="726"/>
      <c r="J695" s="707"/>
      <c r="K695" s="707"/>
      <c r="L695" s="707"/>
      <c r="M695" s="707"/>
      <c r="N695" s="707"/>
      <c r="O695" s="707"/>
      <c r="P695" s="707"/>
      <c r="Q695" s="707"/>
      <c r="R695" s="707"/>
      <c r="S695" s="707"/>
      <c r="T695" s="707"/>
      <c r="U695" s="707"/>
      <c r="V695" s="707"/>
      <c r="W695" s="707"/>
      <c r="X695" s="707"/>
      <c r="Y695" s="707"/>
      <c r="Z695" s="707"/>
      <c r="AA695" s="707"/>
      <c r="AB695" s="707"/>
      <c r="AC695" s="707"/>
    </row>
    <row r="696" spans="1:29" ht="15">
      <c r="A696" s="707"/>
      <c r="B696" s="707"/>
      <c r="C696" s="707"/>
      <c r="D696" s="707"/>
      <c r="E696" s="707"/>
      <c r="F696" s="707"/>
      <c r="G696" s="707"/>
      <c r="H696" s="707"/>
      <c r="I696" s="726"/>
      <c r="J696" s="707"/>
      <c r="K696" s="707"/>
      <c r="L696" s="707"/>
      <c r="M696" s="707"/>
      <c r="N696" s="707"/>
      <c r="O696" s="707"/>
      <c r="P696" s="707"/>
      <c r="Q696" s="707"/>
      <c r="R696" s="707"/>
      <c r="S696" s="707"/>
      <c r="T696" s="707"/>
      <c r="U696" s="707"/>
      <c r="V696" s="707"/>
      <c r="W696" s="707"/>
      <c r="X696" s="707"/>
      <c r="Y696" s="707"/>
      <c r="Z696" s="707"/>
      <c r="AA696" s="707"/>
      <c r="AB696" s="707"/>
      <c r="AC696" s="707"/>
    </row>
    <row r="697" spans="1:29" ht="15">
      <c r="A697" s="707"/>
      <c r="B697" s="707"/>
      <c r="C697" s="707"/>
      <c r="D697" s="707"/>
      <c r="E697" s="707"/>
      <c r="F697" s="707"/>
      <c r="G697" s="707"/>
      <c r="H697" s="707"/>
      <c r="I697" s="726"/>
      <c r="J697" s="707"/>
      <c r="K697" s="707"/>
      <c r="L697" s="707"/>
      <c r="M697" s="707"/>
      <c r="N697" s="707"/>
      <c r="O697" s="707"/>
      <c r="P697" s="707"/>
      <c r="Q697" s="707"/>
      <c r="R697" s="707"/>
      <c r="S697" s="707"/>
      <c r="T697" s="707"/>
      <c r="U697" s="707"/>
      <c r="V697" s="707"/>
      <c r="W697" s="707"/>
      <c r="X697" s="707"/>
      <c r="Y697" s="707"/>
      <c r="Z697" s="707"/>
      <c r="AA697" s="707"/>
      <c r="AB697" s="707"/>
      <c r="AC697" s="707"/>
    </row>
    <row r="698" spans="1:29" ht="15">
      <c r="A698" s="707"/>
      <c r="B698" s="707"/>
      <c r="C698" s="707"/>
      <c r="D698" s="707"/>
      <c r="E698" s="707"/>
      <c r="F698" s="707"/>
      <c r="G698" s="707"/>
      <c r="H698" s="707"/>
      <c r="I698" s="726"/>
      <c r="J698" s="707"/>
      <c r="K698" s="707"/>
      <c r="L698" s="707"/>
      <c r="M698" s="707"/>
      <c r="N698" s="707"/>
      <c r="O698" s="707"/>
      <c r="P698" s="707"/>
      <c r="Q698" s="707"/>
      <c r="R698" s="707"/>
      <c r="S698" s="707"/>
      <c r="T698" s="707"/>
      <c r="U698" s="707"/>
      <c r="V698" s="707"/>
      <c r="W698" s="707"/>
      <c r="X698" s="707"/>
      <c r="Y698" s="707"/>
      <c r="Z698" s="707"/>
      <c r="AA698" s="707"/>
      <c r="AB698" s="707"/>
      <c r="AC698" s="707"/>
    </row>
    <row r="699" spans="1:29" ht="15">
      <c r="A699" s="707"/>
      <c r="B699" s="707"/>
      <c r="C699" s="707"/>
      <c r="D699" s="707"/>
      <c r="E699" s="707"/>
      <c r="F699" s="707"/>
      <c r="G699" s="707"/>
      <c r="H699" s="707"/>
      <c r="I699" s="726"/>
      <c r="J699" s="707"/>
      <c r="K699" s="707"/>
      <c r="L699" s="707"/>
      <c r="M699" s="707"/>
      <c r="N699" s="707"/>
      <c r="O699" s="707"/>
      <c r="P699" s="707"/>
      <c r="Q699" s="707"/>
      <c r="R699" s="707"/>
      <c r="S699" s="707"/>
      <c r="T699" s="707"/>
      <c r="U699" s="707"/>
      <c r="V699" s="707"/>
      <c r="W699" s="707"/>
      <c r="X699" s="707"/>
      <c r="Y699" s="707"/>
      <c r="Z699" s="707"/>
      <c r="AA699" s="707"/>
      <c r="AB699" s="707"/>
      <c r="AC699" s="707"/>
    </row>
    <row r="700" spans="1:29" ht="15">
      <c r="A700" s="707"/>
      <c r="B700" s="707"/>
      <c r="C700" s="707"/>
      <c r="D700" s="707"/>
      <c r="E700" s="707"/>
      <c r="F700" s="707"/>
      <c r="G700" s="707"/>
      <c r="H700" s="707"/>
      <c r="I700" s="726"/>
      <c r="J700" s="707"/>
      <c r="K700" s="707"/>
      <c r="L700" s="707"/>
      <c r="M700" s="707"/>
      <c r="N700" s="707"/>
      <c r="O700" s="707"/>
      <c r="P700" s="707"/>
      <c r="Q700" s="707"/>
      <c r="R700" s="707"/>
      <c r="S700" s="707"/>
      <c r="T700" s="707"/>
      <c r="U700" s="707"/>
      <c r="V700" s="707"/>
      <c r="W700" s="707"/>
      <c r="X700" s="707"/>
      <c r="Y700" s="707"/>
      <c r="Z700" s="707"/>
      <c r="AA700" s="707"/>
      <c r="AB700" s="707"/>
      <c r="AC700" s="707"/>
    </row>
    <row r="701" spans="1:29" ht="15">
      <c r="A701" s="707"/>
      <c r="B701" s="707"/>
      <c r="C701" s="707"/>
      <c r="D701" s="707"/>
      <c r="E701" s="707"/>
      <c r="F701" s="707"/>
      <c r="G701" s="707"/>
      <c r="H701" s="707"/>
      <c r="I701" s="726"/>
      <c r="J701" s="707"/>
      <c r="K701" s="707"/>
      <c r="L701" s="707"/>
      <c r="M701" s="707"/>
      <c r="N701" s="707"/>
      <c r="O701" s="707"/>
      <c r="P701" s="707"/>
      <c r="Q701" s="707"/>
      <c r="R701" s="707"/>
      <c r="S701" s="707"/>
      <c r="T701" s="707"/>
      <c r="U701" s="707"/>
      <c r="V701" s="707"/>
      <c r="W701" s="707"/>
      <c r="X701" s="707"/>
      <c r="Y701" s="707"/>
      <c r="Z701" s="707"/>
      <c r="AA701" s="707"/>
      <c r="AB701" s="707"/>
      <c r="AC701" s="707"/>
    </row>
    <row r="702" spans="1:29" ht="15">
      <c r="A702" s="707"/>
      <c r="B702" s="707"/>
      <c r="C702" s="707"/>
      <c r="D702" s="707"/>
      <c r="E702" s="707"/>
      <c r="F702" s="707"/>
      <c r="G702" s="707"/>
      <c r="H702" s="707"/>
      <c r="I702" s="726"/>
      <c r="J702" s="707"/>
      <c r="K702" s="707"/>
      <c r="L702" s="707"/>
      <c r="M702" s="707"/>
      <c r="N702" s="707"/>
      <c r="O702" s="707"/>
      <c r="P702" s="707"/>
      <c r="Q702" s="707"/>
      <c r="R702" s="707"/>
      <c r="S702" s="707"/>
      <c r="T702" s="707"/>
      <c r="U702" s="707"/>
      <c r="V702" s="707"/>
      <c r="W702" s="707"/>
      <c r="X702" s="707"/>
      <c r="Y702" s="707"/>
      <c r="Z702" s="707"/>
      <c r="AA702" s="707"/>
      <c r="AB702" s="707"/>
      <c r="AC702" s="707"/>
    </row>
    <row r="703" spans="1:29" ht="15">
      <c r="A703" s="707"/>
      <c r="B703" s="707"/>
      <c r="C703" s="707"/>
      <c r="D703" s="707"/>
      <c r="E703" s="707"/>
      <c r="F703" s="707"/>
      <c r="G703" s="707"/>
      <c r="H703" s="707"/>
      <c r="I703" s="726"/>
      <c r="J703" s="707"/>
      <c r="K703" s="707"/>
      <c r="L703" s="707"/>
      <c r="M703" s="707"/>
      <c r="N703" s="707"/>
      <c r="O703" s="707"/>
      <c r="P703" s="707"/>
      <c r="Q703" s="707"/>
      <c r="R703" s="707"/>
      <c r="S703" s="707"/>
      <c r="T703" s="707"/>
      <c r="U703" s="707"/>
      <c r="V703" s="707"/>
      <c r="W703" s="707"/>
      <c r="X703" s="707"/>
      <c r="Y703" s="707"/>
      <c r="Z703" s="707"/>
      <c r="AA703" s="707"/>
      <c r="AB703" s="707"/>
      <c r="AC703" s="707"/>
    </row>
    <row r="704" spans="1:29" ht="15">
      <c r="A704" s="707"/>
      <c r="B704" s="707"/>
      <c r="C704" s="707"/>
      <c r="D704" s="707"/>
      <c r="E704" s="707"/>
      <c r="F704" s="707"/>
      <c r="G704" s="707"/>
      <c r="H704" s="707"/>
      <c r="I704" s="726"/>
      <c r="J704" s="707"/>
      <c r="K704" s="707"/>
      <c r="L704" s="707"/>
      <c r="M704" s="707"/>
      <c r="N704" s="707"/>
      <c r="O704" s="707"/>
      <c r="P704" s="707"/>
      <c r="Q704" s="707"/>
      <c r="R704" s="707"/>
      <c r="S704" s="707"/>
      <c r="T704" s="707"/>
      <c r="U704" s="707"/>
      <c r="V704" s="707"/>
      <c r="W704" s="707"/>
      <c r="X704" s="707"/>
      <c r="Y704" s="707"/>
      <c r="Z704" s="707"/>
      <c r="AA704" s="707"/>
      <c r="AB704" s="707"/>
      <c r="AC704" s="707"/>
    </row>
    <row r="705" spans="1:29" ht="15">
      <c r="A705" s="707"/>
      <c r="B705" s="707"/>
      <c r="C705" s="707"/>
      <c r="D705" s="707"/>
      <c r="E705" s="707"/>
      <c r="F705" s="707"/>
      <c r="G705" s="707"/>
      <c r="H705" s="707"/>
      <c r="I705" s="726"/>
      <c r="J705" s="707"/>
      <c r="K705" s="707"/>
      <c r="L705" s="707"/>
      <c r="M705" s="707"/>
      <c r="N705" s="707"/>
      <c r="O705" s="707"/>
      <c r="P705" s="707"/>
      <c r="Q705" s="707"/>
      <c r="R705" s="707"/>
      <c r="S705" s="707"/>
      <c r="T705" s="707"/>
      <c r="U705" s="707"/>
      <c r="V705" s="707"/>
      <c r="W705" s="707"/>
      <c r="X705" s="707"/>
      <c r="Y705" s="707"/>
      <c r="Z705" s="707"/>
      <c r="AA705" s="707"/>
      <c r="AB705" s="707"/>
      <c r="AC705" s="707"/>
    </row>
    <row r="706" spans="1:29" ht="15">
      <c r="A706" s="707"/>
      <c r="B706" s="707"/>
      <c r="C706" s="707"/>
      <c r="D706" s="707"/>
      <c r="E706" s="707"/>
      <c r="F706" s="707"/>
      <c r="G706" s="707"/>
      <c r="H706" s="707"/>
      <c r="I706" s="726"/>
      <c r="J706" s="707"/>
      <c r="K706" s="707"/>
      <c r="L706" s="707"/>
      <c r="M706" s="707"/>
      <c r="N706" s="707"/>
      <c r="O706" s="707"/>
      <c r="P706" s="707"/>
      <c r="Q706" s="707"/>
      <c r="R706" s="707"/>
      <c r="S706" s="707"/>
      <c r="T706" s="707"/>
      <c r="U706" s="707"/>
      <c r="V706" s="707"/>
      <c r="W706" s="707"/>
      <c r="X706" s="707"/>
      <c r="Y706" s="707"/>
      <c r="Z706" s="707"/>
      <c r="AA706" s="707"/>
      <c r="AB706" s="707"/>
      <c r="AC706" s="707"/>
    </row>
    <row r="707" spans="1:29" ht="15">
      <c r="A707" s="707"/>
      <c r="B707" s="707"/>
      <c r="C707" s="707"/>
      <c r="D707" s="707"/>
      <c r="E707" s="707"/>
      <c r="F707" s="707"/>
      <c r="G707" s="707"/>
      <c r="H707" s="707"/>
      <c r="I707" s="726"/>
      <c r="J707" s="707"/>
      <c r="K707" s="707"/>
      <c r="L707" s="707"/>
      <c r="M707" s="707"/>
      <c r="N707" s="707"/>
      <c r="O707" s="707"/>
      <c r="P707" s="707"/>
      <c r="Q707" s="707"/>
      <c r="R707" s="707"/>
      <c r="S707" s="707"/>
      <c r="T707" s="707"/>
      <c r="U707" s="707"/>
      <c r="V707" s="707"/>
      <c r="W707" s="707"/>
      <c r="X707" s="707"/>
      <c r="Y707" s="707"/>
      <c r="Z707" s="707"/>
      <c r="AA707" s="707"/>
      <c r="AB707" s="707"/>
      <c r="AC707" s="707"/>
    </row>
    <row r="708" spans="1:29" ht="15">
      <c r="A708" s="707"/>
      <c r="B708" s="707"/>
      <c r="C708" s="707"/>
      <c r="D708" s="707"/>
      <c r="E708" s="707"/>
      <c r="F708" s="707"/>
      <c r="G708" s="707"/>
      <c r="H708" s="707"/>
      <c r="I708" s="726"/>
      <c r="J708" s="707"/>
      <c r="K708" s="707"/>
      <c r="L708" s="707"/>
      <c r="M708" s="707"/>
      <c r="N708" s="707"/>
      <c r="O708" s="707"/>
      <c r="P708" s="707"/>
      <c r="Q708" s="707"/>
      <c r="R708" s="707"/>
      <c r="S708" s="707"/>
      <c r="T708" s="707"/>
      <c r="U708" s="707"/>
      <c r="V708" s="707"/>
      <c r="W708" s="707"/>
      <c r="X708" s="707"/>
      <c r="Y708" s="707"/>
      <c r="Z708" s="707"/>
      <c r="AA708" s="707"/>
      <c r="AB708" s="707"/>
      <c r="AC708" s="707"/>
    </row>
    <row r="709" spans="1:29" ht="15">
      <c r="A709" s="707"/>
      <c r="B709" s="707"/>
      <c r="C709" s="707"/>
      <c r="D709" s="707"/>
      <c r="E709" s="707"/>
      <c r="F709" s="707"/>
      <c r="G709" s="707"/>
      <c r="H709" s="707"/>
      <c r="I709" s="726"/>
      <c r="J709" s="707"/>
      <c r="K709" s="707"/>
      <c r="L709" s="707"/>
      <c r="M709" s="707"/>
      <c r="N709" s="707"/>
      <c r="O709" s="707"/>
      <c r="P709" s="707"/>
      <c r="Q709" s="707"/>
      <c r="R709" s="707"/>
      <c r="S709" s="707"/>
      <c r="T709" s="707"/>
      <c r="U709" s="707"/>
      <c r="V709" s="707"/>
      <c r="W709" s="707"/>
      <c r="X709" s="707"/>
      <c r="Y709" s="707"/>
      <c r="Z709" s="707"/>
      <c r="AA709" s="707"/>
      <c r="AB709" s="707"/>
      <c r="AC709" s="707"/>
    </row>
    <row r="710" spans="1:29" ht="15">
      <c r="A710" s="707"/>
      <c r="B710" s="707"/>
      <c r="C710" s="707"/>
      <c r="D710" s="707"/>
      <c r="E710" s="707"/>
      <c r="F710" s="707"/>
      <c r="G710" s="707"/>
      <c r="H710" s="707"/>
      <c r="I710" s="726"/>
      <c r="J710" s="707"/>
      <c r="K710" s="707"/>
      <c r="L710" s="707"/>
      <c r="M710" s="707"/>
      <c r="N710" s="707"/>
      <c r="O710" s="707"/>
      <c r="P710" s="707"/>
      <c r="Q710" s="707"/>
      <c r="R710" s="707"/>
      <c r="S710" s="707"/>
      <c r="T710" s="707"/>
      <c r="U710" s="707"/>
      <c r="V710" s="707"/>
      <c r="W710" s="707"/>
      <c r="X710" s="707"/>
      <c r="Y710" s="707"/>
      <c r="Z710" s="707"/>
      <c r="AA710" s="707"/>
      <c r="AB710" s="707"/>
      <c r="AC710" s="707"/>
    </row>
    <row r="711" spans="1:29" ht="15">
      <c r="A711" s="707"/>
      <c r="B711" s="707"/>
      <c r="C711" s="707"/>
      <c r="D711" s="707"/>
      <c r="E711" s="707"/>
      <c r="F711" s="707"/>
      <c r="G711" s="707"/>
      <c r="H711" s="707"/>
      <c r="I711" s="726"/>
      <c r="J711" s="707"/>
      <c r="K711" s="707"/>
      <c r="L711" s="707"/>
      <c r="M711" s="707"/>
      <c r="N711" s="707"/>
      <c r="O711" s="707"/>
      <c r="P711" s="707"/>
      <c r="Q711" s="707"/>
      <c r="R711" s="707"/>
      <c r="S711" s="707"/>
      <c r="T711" s="707"/>
      <c r="U711" s="707"/>
      <c r="V711" s="707"/>
      <c r="W711" s="707"/>
      <c r="X711" s="707"/>
      <c r="Y711" s="707"/>
      <c r="Z711" s="707"/>
      <c r="AA711" s="707"/>
      <c r="AB711" s="707"/>
      <c r="AC711" s="707"/>
    </row>
    <row r="712" spans="1:29" ht="15">
      <c r="A712" s="707"/>
      <c r="B712" s="707"/>
      <c r="C712" s="707"/>
      <c r="D712" s="707"/>
      <c r="E712" s="707"/>
      <c r="F712" s="707"/>
      <c r="G712" s="707"/>
      <c r="H712" s="707"/>
      <c r="I712" s="726"/>
      <c r="J712" s="707"/>
      <c r="K712" s="707"/>
      <c r="L712" s="707"/>
      <c r="M712" s="707"/>
      <c r="N712" s="707"/>
      <c r="O712" s="707"/>
      <c r="P712" s="707"/>
      <c r="Q712" s="707"/>
      <c r="R712" s="707"/>
      <c r="S712" s="707"/>
      <c r="T712" s="707"/>
      <c r="U712" s="707"/>
      <c r="V712" s="707"/>
      <c r="W712" s="707"/>
      <c r="X712" s="707"/>
      <c r="Y712" s="707"/>
      <c r="Z712" s="707"/>
      <c r="AA712" s="707"/>
      <c r="AB712" s="707"/>
      <c r="AC712" s="707"/>
    </row>
    <row r="713" spans="1:29" ht="15">
      <c r="A713" s="707"/>
      <c r="B713" s="707"/>
      <c r="C713" s="707"/>
      <c r="D713" s="707"/>
      <c r="E713" s="707"/>
      <c r="F713" s="707"/>
      <c r="G713" s="707"/>
      <c r="H713" s="707"/>
      <c r="I713" s="726"/>
      <c r="J713" s="707"/>
      <c r="K713" s="707"/>
      <c r="L713" s="707"/>
      <c r="M713" s="707"/>
      <c r="N713" s="707"/>
      <c r="O713" s="707"/>
      <c r="P713" s="707"/>
      <c r="Q713" s="707"/>
      <c r="R713" s="707"/>
      <c r="S713" s="707"/>
      <c r="T713" s="707"/>
      <c r="U713" s="707"/>
      <c r="V713" s="707"/>
      <c r="W713" s="707"/>
      <c r="X713" s="707"/>
      <c r="Y713" s="707"/>
      <c r="Z713" s="707"/>
      <c r="AA713" s="707"/>
      <c r="AB713" s="707"/>
      <c r="AC713" s="707"/>
    </row>
    <row r="714" spans="1:29" ht="15">
      <c r="A714" s="707"/>
      <c r="B714" s="707"/>
      <c r="C714" s="707"/>
      <c r="D714" s="707"/>
      <c r="E714" s="707"/>
      <c r="F714" s="707"/>
      <c r="G714" s="707"/>
      <c r="H714" s="707"/>
      <c r="I714" s="726"/>
      <c r="J714" s="707"/>
      <c r="K714" s="707"/>
      <c r="L714" s="707"/>
      <c r="M714" s="707"/>
      <c r="N714" s="707"/>
      <c r="O714" s="707"/>
      <c r="P714" s="707"/>
      <c r="Q714" s="707"/>
      <c r="R714" s="707"/>
      <c r="S714" s="707"/>
      <c r="T714" s="707"/>
      <c r="U714" s="707"/>
      <c r="V714" s="707"/>
      <c r="W714" s="707"/>
      <c r="X714" s="707"/>
      <c r="Y714" s="707"/>
      <c r="Z714" s="707"/>
      <c r="AA714" s="707"/>
      <c r="AB714" s="707"/>
      <c r="AC714" s="707"/>
    </row>
    <row r="715" spans="1:29" ht="15">
      <c r="A715" s="707"/>
      <c r="B715" s="707"/>
      <c r="C715" s="707"/>
      <c r="D715" s="707"/>
      <c r="E715" s="707"/>
      <c r="F715" s="707"/>
      <c r="G715" s="707"/>
      <c r="H715" s="707"/>
      <c r="I715" s="726"/>
      <c r="J715" s="707"/>
      <c r="K715" s="707"/>
      <c r="L715" s="707"/>
      <c r="M715" s="707"/>
      <c r="N715" s="707"/>
      <c r="O715" s="707"/>
      <c r="P715" s="707"/>
      <c r="Q715" s="707"/>
      <c r="R715" s="707"/>
      <c r="S715" s="707"/>
      <c r="T715" s="707"/>
      <c r="U715" s="707"/>
      <c r="V715" s="707"/>
      <c r="W715" s="707"/>
      <c r="X715" s="707"/>
      <c r="Y715" s="707"/>
      <c r="Z715" s="707"/>
      <c r="AA715" s="707"/>
      <c r="AB715" s="707"/>
      <c r="AC715" s="707"/>
    </row>
    <row r="716" spans="1:29" ht="15">
      <c r="A716" s="707"/>
      <c r="B716" s="707"/>
      <c r="C716" s="707"/>
      <c r="D716" s="707"/>
      <c r="E716" s="707"/>
      <c r="F716" s="707"/>
      <c r="G716" s="707"/>
      <c r="H716" s="707"/>
      <c r="I716" s="726"/>
      <c r="J716" s="707"/>
      <c r="K716" s="707"/>
      <c r="L716" s="707"/>
      <c r="M716" s="707"/>
      <c r="N716" s="707"/>
      <c r="O716" s="707"/>
      <c r="P716" s="707"/>
      <c r="Q716" s="707"/>
      <c r="R716" s="707"/>
      <c r="S716" s="707"/>
      <c r="T716" s="707"/>
      <c r="U716" s="707"/>
      <c r="V716" s="707"/>
      <c r="W716" s="707"/>
      <c r="X716" s="707"/>
      <c r="Y716" s="707"/>
      <c r="Z716" s="707"/>
      <c r="AA716" s="707"/>
      <c r="AB716" s="707"/>
      <c r="AC716" s="707"/>
    </row>
    <row r="717" spans="1:29" ht="15">
      <c r="A717" s="707"/>
      <c r="B717" s="707"/>
      <c r="C717" s="707"/>
      <c r="D717" s="707"/>
      <c r="E717" s="707"/>
      <c r="F717" s="707"/>
      <c r="G717" s="707"/>
      <c r="H717" s="707"/>
      <c r="I717" s="726"/>
      <c r="J717" s="707"/>
      <c r="K717" s="707"/>
      <c r="L717" s="707"/>
      <c r="M717" s="707"/>
      <c r="N717" s="707"/>
      <c r="O717" s="707"/>
      <c r="P717" s="707"/>
      <c r="Q717" s="707"/>
      <c r="R717" s="707"/>
      <c r="S717" s="707"/>
      <c r="T717" s="707"/>
      <c r="U717" s="707"/>
      <c r="V717" s="707"/>
      <c r="W717" s="707"/>
      <c r="X717" s="707"/>
      <c r="Y717" s="707"/>
      <c r="Z717" s="707"/>
      <c r="AA717" s="707"/>
      <c r="AB717" s="707"/>
      <c r="AC717" s="707"/>
    </row>
    <row r="718" spans="1:29" ht="15">
      <c r="A718" s="707"/>
      <c r="B718" s="707"/>
      <c r="C718" s="707"/>
      <c r="D718" s="707"/>
      <c r="E718" s="707"/>
      <c r="F718" s="707"/>
      <c r="G718" s="707"/>
      <c r="H718" s="707"/>
      <c r="I718" s="726"/>
      <c r="J718" s="707"/>
      <c r="K718" s="707"/>
      <c r="L718" s="707"/>
      <c r="M718" s="707"/>
      <c r="N718" s="707"/>
      <c r="O718" s="707"/>
      <c r="P718" s="707"/>
      <c r="Q718" s="707"/>
      <c r="R718" s="707"/>
      <c r="S718" s="707"/>
      <c r="T718" s="707"/>
      <c r="U718" s="707"/>
      <c r="V718" s="707"/>
      <c r="W718" s="707"/>
      <c r="X718" s="707"/>
      <c r="Y718" s="707"/>
      <c r="Z718" s="707"/>
      <c r="AA718" s="707"/>
      <c r="AB718" s="707"/>
      <c r="AC718" s="707"/>
    </row>
    <row r="719" spans="1:29" ht="15">
      <c r="A719" s="707"/>
      <c r="B719" s="707"/>
      <c r="C719" s="707"/>
      <c r="D719" s="707"/>
      <c r="E719" s="707"/>
      <c r="F719" s="707"/>
      <c r="G719" s="707"/>
      <c r="H719" s="707"/>
      <c r="I719" s="726"/>
      <c r="J719" s="707"/>
      <c r="K719" s="707"/>
      <c r="L719" s="707"/>
      <c r="M719" s="707"/>
      <c r="N719" s="707"/>
      <c r="O719" s="707"/>
      <c r="P719" s="707"/>
      <c r="Q719" s="707"/>
      <c r="R719" s="707"/>
      <c r="S719" s="707"/>
      <c r="T719" s="707"/>
      <c r="U719" s="707"/>
      <c r="V719" s="707"/>
      <c r="W719" s="707"/>
      <c r="X719" s="707"/>
      <c r="Y719" s="707"/>
      <c r="Z719" s="707"/>
      <c r="AA719" s="707"/>
      <c r="AB719" s="707"/>
      <c r="AC719" s="707"/>
    </row>
    <row r="720" spans="1:29" ht="15">
      <c r="A720" s="707"/>
      <c r="B720" s="707"/>
      <c r="C720" s="707"/>
      <c r="D720" s="707"/>
      <c r="E720" s="707"/>
      <c r="F720" s="707"/>
      <c r="G720" s="707"/>
      <c r="H720" s="707"/>
      <c r="I720" s="726"/>
      <c r="J720" s="707"/>
      <c r="K720" s="707"/>
      <c r="L720" s="707"/>
      <c r="M720" s="707"/>
      <c r="N720" s="707"/>
      <c r="O720" s="707"/>
      <c r="P720" s="707"/>
      <c r="Q720" s="707"/>
      <c r="R720" s="707"/>
      <c r="S720" s="707"/>
      <c r="T720" s="707"/>
      <c r="U720" s="707"/>
      <c r="V720" s="707"/>
      <c r="W720" s="707"/>
      <c r="X720" s="707"/>
      <c r="Y720" s="707"/>
      <c r="Z720" s="707"/>
      <c r="AA720" s="707"/>
      <c r="AB720" s="707"/>
      <c r="AC720" s="707"/>
    </row>
    <row r="721" spans="1:29" ht="15">
      <c r="A721" s="707"/>
      <c r="B721" s="707"/>
      <c r="C721" s="707"/>
      <c r="D721" s="707"/>
      <c r="E721" s="707"/>
      <c r="F721" s="707"/>
      <c r="G721" s="707"/>
      <c r="H721" s="707"/>
      <c r="I721" s="726"/>
      <c r="J721" s="707"/>
      <c r="K721" s="707"/>
      <c r="L721" s="707"/>
      <c r="M721" s="707"/>
      <c r="N721" s="707"/>
      <c r="O721" s="707"/>
      <c r="P721" s="707"/>
      <c r="Q721" s="707"/>
      <c r="R721" s="707"/>
      <c r="S721" s="707"/>
      <c r="T721" s="707"/>
      <c r="U721" s="707"/>
      <c r="V721" s="707"/>
      <c r="W721" s="707"/>
      <c r="X721" s="707"/>
      <c r="Y721" s="707"/>
      <c r="Z721" s="707"/>
      <c r="AA721" s="707"/>
      <c r="AB721" s="707"/>
      <c r="AC721" s="707"/>
    </row>
    <row r="722" spans="1:29" ht="15">
      <c r="A722" s="707"/>
      <c r="B722" s="707"/>
      <c r="C722" s="707"/>
      <c r="D722" s="707"/>
      <c r="E722" s="707"/>
      <c r="F722" s="707"/>
      <c r="G722" s="707"/>
      <c r="H722" s="707"/>
      <c r="I722" s="726"/>
      <c r="J722" s="707"/>
      <c r="K722" s="707"/>
      <c r="L722" s="707"/>
      <c r="M722" s="707"/>
      <c r="N722" s="707"/>
      <c r="O722" s="707"/>
      <c r="P722" s="707"/>
      <c r="Q722" s="707"/>
      <c r="R722" s="707"/>
      <c r="S722" s="707"/>
      <c r="T722" s="707"/>
      <c r="U722" s="707"/>
      <c r="V722" s="707"/>
      <c r="W722" s="707"/>
      <c r="X722" s="707"/>
      <c r="Y722" s="707"/>
      <c r="Z722" s="707"/>
      <c r="AA722" s="707"/>
      <c r="AB722" s="707"/>
      <c r="AC722" s="707"/>
    </row>
    <row r="723" spans="1:29" ht="15">
      <c r="A723" s="707"/>
      <c r="B723" s="707"/>
      <c r="C723" s="707"/>
      <c r="D723" s="707"/>
      <c r="E723" s="707"/>
      <c r="F723" s="707"/>
      <c r="G723" s="707"/>
      <c r="H723" s="707"/>
      <c r="I723" s="726"/>
      <c r="J723" s="707"/>
      <c r="K723" s="707"/>
      <c r="L723" s="707"/>
      <c r="M723" s="707"/>
      <c r="N723" s="707"/>
      <c r="O723" s="707"/>
      <c r="P723" s="707"/>
      <c r="Q723" s="707"/>
      <c r="R723" s="707"/>
      <c r="S723" s="707"/>
      <c r="T723" s="707"/>
      <c r="U723" s="707"/>
      <c r="V723" s="707"/>
      <c r="W723" s="707"/>
      <c r="X723" s="707"/>
      <c r="Y723" s="707"/>
      <c r="Z723" s="707"/>
      <c r="AA723" s="707"/>
      <c r="AB723" s="707"/>
      <c r="AC723" s="707"/>
    </row>
    <row r="724" spans="1:29" ht="15">
      <c r="A724" s="707"/>
      <c r="B724" s="707"/>
      <c r="C724" s="707"/>
      <c r="D724" s="707"/>
      <c r="E724" s="707"/>
      <c r="F724" s="707"/>
      <c r="G724" s="707"/>
      <c r="H724" s="707"/>
      <c r="I724" s="726"/>
      <c r="J724" s="707"/>
      <c r="K724" s="707"/>
      <c r="L724" s="707"/>
      <c r="M724" s="707"/>
      <c r="N724" s="707"/>
      <c r="O724" s="707"/>
      <c r="P724" s="707"/>
      <c r="Q724" s="707"/>
      <c r="R724" s="707"/>
      <c r="S724" s="707"/>
      <c r="T724" s="707"/>
      <c r="U724" s="707"/>
      <c r="V724" s="707"/>
      <c r="W724" s="707"/>
      <c r="X724" s="707"/>
      <c r="Y724" s="707"/>
      <c r="Z724" s="707"/>
      <c r="AA724" s="707"/>
      <c r="AB724" s="707"/>
      <c r="AC724" s="707"/>
    </row>
    <row r="725" spans="1:29" ht="15">
      <c r="A725" s="707"/>
      <c r="B725" s="707"/>
      <c r="C725" s="707"/>
      <c r="D725" s="707"/>
      <c r="E725" s="707"/>
      <c r="F725" s="707"/>
      <c r="G725" s="707"/>
      <c r="H725" s="707"/>
      <c r="I725" s="726"/>
      <c r="J725" s="707"/>
      <c r="K725" s="707"/>
      <c r="L725" s="707"/>
      <c r="M725" s="707"/>
      <c r="N725" s="707"/>
      <c r="O725" s="707"/>
      <c r="P725" s="707"/>
      <c r="Q725" s="707"/>
      <c r="R725" s="707"/>
      <c r="S725" s="707"/>
      <c r="T725" s="707"/>
      <c r="U725" s="707"/>
      <c r="V725" s="707"/>
      <c r="W725" s="707"/>
      <c r="X725" s="707"/>
      <c r="Y725" s="707"/>
      <c r="Z725" s="707"/>
      <c r="AA725" s="707"/>
      <c r="AB725" s="707"/>
      <c r="AC725" s="707"/>
    </row>
    <row r="726" spans="1:29" ht="15">
      <c r="A726" s="707"/>
      <c r="B726" s="707"/>
      <c r="C726" s="707"/>
      <c r="D726" s="707"/>
      <c r="E726" s="707"/>
      <c r="F726" s="707"/>
      <c r="G726" s="707"/>
      <c r="H726" s="707"/>
      <c r="I726" s="726"/>
      <c r="J726" s="707"/>
      <c r="K726" s="707"/>
      <c r="L726" s="707"/>
      <c r="M726" s="707"/>
      <c r="N726" s="707"/>
      <c r="O726" s="707"/>
      <c r="P726" s="707"/>
      <c r="Q726" s="707"/>
      <c r="R726" s="707"/>
      <c r="S726" s="707"/>
      <c r="T726" s="707"/>
      <c r="U726" s="707"/>
      <c r="V726" s="707"/>
      <c r="W726" s="707"/>
      <c r="X726" s="707"/>
      <c r="Y726" s="707"/>
      <c r="Z726" s="707"/>
      <c r="AA726" s="707"/>
      <c r="AB726" s="707"/>
      <c r="AC726" s="707"/>
    </row>
    <row r="727" spans="1:29" ht="15">
      <c r="A727" s="707"/>
      <c r="B727" s="707"/>
      <c r="C727" s="707"/>
      <c r="D727" s="707"/>
      <c r="E727" s="707"/>
      <c r="F727" s="707"/>
      <c r="G727" s="707"/>
      <c r="H727" s="707"/>
      <c r="I727" s="726"/>
      <c r="J727" s="707"/>
      <c r="K727" s="707"/>
      <c r="L727" s="707"/>
      <c r="M727" s="707"/>
      <c r="N727" s="707"/>
      <c r="O727" s="707"/>
      <c r="P727" s="707"/>
      <c r="Q727" s="707"/>
      <c r="R727" s="707"/>
      <c r="S727" s="707"/>
      <c r="T727" s="707"/>
      <c r="U727" s="707"/>
      <c r="V727" s="707"/>
      <c r="W727" s="707"/>
      <c r="X727" s="707"/>
      <c r="Y727" s="707"/>
      <c r="Z727" s="707"/>
      <c r="AA727" s="707"/>
      <c r="AB727" s="707"/>
      <c r="AC727" s="707"/>
    </row>
    <row r="728" spans="1:29" ht="15">
      <c r="A728" s="707"/>
      <c r="B728" s="707"/>
      <c r="C728" s="707"/>
      <c r="D728" s="707"/>
      <c r="E728" s="707"/>
      <c r="F728" s="707"/>
      <c r="G728" s="707"/>
      <c r="H728" s="707"/>
      <c r="I728" s="726"/>
      <c r="J728" s="707"/>
      <c r="K728" s="707"/>
      <c r="L728" s="707"/>
      <c r="M728" s="707"/>
      <c r="N728" s="707"/>
      <c r="O728" s="707"/>
      <c r="P728" s="707"/>
      <c r="Q728" s="707"/>
      <c r="R728" s="707"/>
      <c r="S728" s="707"/>
      <c r="T728" s="707"/>
      <c r="U728" s="707"/>
      <c r="V728" s="707"/>
      <c r="W728" s="707"/>
      <c r="X728" s="707"/>
      <c r="Y728" s="707"/>
      <c r="Z728" s="707"/>
      <c r="AA728" s="707"/>
      <c r="AB728" s="707"/>
      <c r="AC728" s="707"/>
    </row>
    <row r="729" spans="1:29" ht="15">
      <c r="A729" s="707"/>
      <c r="B729" s="707"/>
      <c r="C729" s="707"/>
      <c r="D729" s="707"/>
      <c r="E729" s="707"/>
      <c r="F729" s="707"/>
      <c r="G729" s="707"/>
      <c r="H729" s="707"/>
      <c r="I729" s="726"/>
      <c r="J729" s="707"/>
      <c r="K729" s="707"/>
      <c r="L729" s="707"/>
      <c r="M729" s="707"/>
      <c r="N729" s="707"/>
      <c r="O729" s="707"/>
      <c r="P729" s="707"/>
      <c r="Q729" s="707"/>
      <c r="R729" s="707"/>
      <c r="S729" s="707"/>
      <c r="T729" s="707"/>
      <c r="U729" s="707"/>
      <c r="V729" s="707"/>
      <c r="W729" s="707"/>
      <c r="X729" s="707"/>
      <c r="Y729" s="707"/>
      <c r="Z729" s="707"/>
      <c r="AA729" s="707"/>
      <c r="AB729" s="707"/>
      <c r="AC729" s="707"/>
    </row>
    <row r="730" spans="1:29" ht="15">
      <c r="A730" s="707"/>
      <c r="B730" s="707"/>
      <c r="C730" s="707"/>
      <c r="D730" s="707"/>
      <c r="E730" s="707"/>
      <c r="F730" s="707"/>
      <c r="G730" s="707"/>
      <c r="H730" s="707"/>
      <c r="I730" s="726"/>
      <c r="J730" s="707"/>
      <c r="K730" s="707"/>
      <c r="L730" s="707"/>
      <c r="M730" s="707"/>
      <c r="N730" s="707"/>
      <c r="O730" s="707"/>
      <c r="P730" s="707"/>
      <c r="Q730" s="707"/>
      <c r="R730" s="707"/>
      <c r="S730" s="707"/>
      <c r="T730" s="707"/>
      <c r="U730" s="707"/>
      <c r="V730" s="707"/>
      <c r="W730" s="707"/>
      <c r="X730" s="707"/>
      <c r="Y730" s="707"/>
      <c r="Z730" s="707"/>
      <c r="AA730" s="707"/>
      <c r="AB730" s="707"/>
      <c r="AC730" s="707"/>
    </row>
    <row r="731" spans="1:29" ht="15">
      <c r="A731" s="707"/>
      <c r="B731" s="707"/>
      <c r="C731" s="707"/>
      <c r="D731" s="707"/>
      <c r="E731" s="707"/>
      <c r="F731" s="707"/>
      <c r="G731" s="707"/>
      <c r="H731" s="707"/>
      <c r="I731" s="726"/>
      <c r="J731" s="707"/>
      <c r="K731" s="707"/>
      <c r="L731" s="707"/>
      <c r="M731" s="707"/>
      <c r="N731" s="707"/>
      <c r="O731" s="707"/>
      <c r="P731" s="707"/>
      <c r="Q731" s="707"/>
      <c r="R731" s="707"/>
      <c r="S731" s="707"/>
      <c r="T731" s="707"/>
      <c r="U731" s="707"/>
      <c r="V731" s="707"/>
      <c r="W731" s="707"/>
      <c r="X731" s="707"/>
      <c r="Y731" s="707"/>
      <c r="Z731" s="707"/>
      <c r="AA731" s="707"/>
      <c r="AB731" s="707"/>
      <c r="AC731" s="707"/>
    </row>
    <row r="732" spans="1:29" ht="15">
      <c r="A732" s="707"/>
      <c r="B732" s="707"/>
      <c r="C732" s="707"/>
      <c r="D732" s="707"/>
      <c r="E732" s="707"/>
      <c r="F732" s="707"/>
      <c r="G732" s="707"/>
      <c r="H732" s="707"/>
      <c r="I732" s="726"/>
      <c r="J732" s="707"/>
      <c r="K732" s="707"/>
      <c r="L732" s="707"/>
      <c r="M732" s="707"/>
      <c r="N732" s="707"/>
      <c r="O732" s="707"/>
      <c r="P732" s="707"/>
      <c r="Q732" s="707"/>
      <c r="R732" s="707"/>
      <c r="S732" s="707"/>
      <c r="T732" s="707"/>
      <c r="U732" s="707"/>
      <c r="V732" s="707"/>
      <c r="W732" s="707"/>
      <c r="X732" s="707"/>
      <c r="Y732" s="707"/>
      <c r="Z732" s="707"/>
      <c r="AA732" s="707"/>
      <c r="AB732" s="707"/>
      <c r="AC732" s="707"/>
    </row>
    <row r="733" spans="1:29" ht="15">
      <c r="A733" s="707"/>
      <c r="B733" s="707"/>
      <c r="C733" s="707"/>
      <c r="D733" s="707"/>
      <c r="E733" s="707"/>
      <c r="F733" s="707"/>
      <c r="G733" s="707"/>
      <c r="H733" s="707"/>
      <c r="I733" s="726"/>
      <c r="J733" s="707"/>
      <c r="K733" s="707"/>
      <c r="L733" s="707"/>
      <c r="M733" s="707"/>
      <c r="N733" s="707"/>
      <c r="O733" s="707"/>
      <c r="P733" s="707"/>
      <c r="Q733" s="707"/>
      <c r="R733" s="707"/>
      <c r="S733" s="707"/>
      <c r="T733" s="707"/>
      <c r="U733" s="707"/>
      <c r="V733" s="707"/>
      <c r="W733" s="707"/>
      <c r="X733" s="707"/>
      <c r="Y733" s="707"/>
      <c r="Z733" s="707"/>
      <c r="AA733" s="707"/>
      <c r="AB733" s="707"/>
      <c r="AC733" s="707"/>
    </row>
    <row r="734" spans="1:29" ht="15">
      <c r="A734" s="707"/>
      <c r="B734" s="707"/>
      <c r="C734" s="707"/>
      <c r="D734" s="707"/>
      <c r="E734" s="707"/>
      <c r="F734" s="707"/>
      <c r="G734" s="707"/>
      <c r="H734" s="707"/>
      <c r="I734" s="726"/>
      <c r="J734" s="707"/>
      <c r="K734" s="707"/>
      <c r="L734" s="707"/>
      <c r="M734" s="707"/>
      <c r="N734" s="707"/>
      <c r="O734" s="707"/>
      <c r="P734" s="707"/>
      <c r="Q734" s="707"/>
      <c r="R734" s="707"/>
      <c r="S734" s="707"/>
      <c r="T734" s="707"/>
      <c r="U734" s="707"/>
      <c r="V734" s="707"/>
      <c r="W734" s="707"/>
      <c r="X734" s="707"/>
      <c r="Y734" s="707"/>
      <c r="Z734" s="707"/>
      <c r="AA734" s="707"/>
      <c r="AB734" s="707"/>
      <c r="AC734" s="707"/>
    </row>
    <row r="735" spans="1:29" ht="15">
      <c r="A735" s="707"/>
      <c r="B735" s="707"/>
      <c r="C735" s="707"/>
      <c r="D735" s="707"/>
      <c r="E735" s="707"/>
      <c r="F735" s="707"/>
      <c r="G735" s="707"/>
      <c r="H735" s="707"/>
      <c r="I735" s="726"/>
      <c r="J735" s="707"/>
      <c r="K735" s="707"/>
      <c r="L735" s="707"/>
      <c r="M735" s="707"/>
      <c r="N735" s="707"/>
      <c r="O735" s="707"/>
      <c r="P735" s="707"/>
      <c r="Q735" s="707"/>
      <c r="R735" s="707"/>
      <c r="S735" s="707"/>
      <c r="T735" s="707"/>
      <c r="U735" s="707"/>
      <c r="V735" s="707"/>
      <c r="W735" s="707"/>
      <c r="X735" s="707"/>
      <c r="Y735" s="707"/>
      <c r="Z735" s="707"/>
      <c r="AA735" s="707"/>
      <c r="AB735" s="707"/>
      <c r="AC735" s="707"/>
    </row>
    <row r="736" spans="1:29" ht="15">
      <c r="A736" s="707"/>
      <c r="B736" s="707"/>
      <c r="C736" s="707"/>
      <c r="D736" s="707"/>
      <c r="E736" s="707"/>
      <c r="F736" s="707"/>
      <c r="G736" s="707"/>
      <c r="H736" s="707"/>
      <c r="I736" s="726"/>
      <c r="J736" s="707"/>
      <c r="K736" s="707"/>
      <c r="L736" s="707"/>
      <c r="M736" s="707"/>
      <c r="N736" s="707"/>
      <c r="O736" s="707"/>
      <c r="P736" s="707"/>
      <c r="Q736" s="707"/>
      <c r="R736" s="707"/>
      <c r="S736" s="707"/>
      <c r="T736" s="707"/>
      <c r="U736" s="707"/>
      <c r="V736" s="707"/>
      <c r="W736" s="707"/>
      <c r="X736" s="707"/>
      <c r="Y736" s="707"/>
      <c r="Z736" s="707"/>
      <c r="AA736" s="707"/>
      <c r="AB736" s="707"/>
      <c r="AC736" s="707"/>
    </row>
    <row r="737" spans="1:29" ht="15">
      <c r="A737" s="707"/>
      <c r="B737" s="707"/>
      <c r="C737" s="707"/>
      <c r="D737" s="707"/>
      <c r="E737" s="707"/>
      <c r="F737" s="707"/>
      <c r="G737" s="707"/>
      <c r="H737" s="707"/>
      <c r="I737" s="726"/>
      <c r="J737" s="707"/>
      <c r="K737" s="707"/>
      <c r="L737" s="707"/>
      <c r="M737" s="707"/>
      <c r="N737" s="707"/>
      <c r="O737" s="707"/>
      <c r="P737" s="707"/>
      <c r="Q737" s="707"/>
      <c r="R737" s="707"/>
      <c r="S737" s="707"/>
      <c r="T737" s="707"/>
      <c r="U737" s="707"/>
      <c r="V737" s="707"/>
      <c r="W737" s="707"/>
      <c r="X737" s="707"/>
      <c r="Y737" s="707"/>
      <c r="Z737" s="707"/>
      <c r="AA737" s="707"/>
      <c r="AB737" s="707"/>
      <c r="AC737" s="707"/>
    </row>
    <row r="738" spans="1:29" ht="15">
      <c r="A738" s="707"/>
      <c r="B738" s="707"/>
      <c r="C738" s="707"/>
      <c r="D738" s="707"/>
      <c r="E738" s="707"/>
      <c r="F738" s="707"/>
      <c r="G738" s="707"/>
      <c r="H738" s="707"/>
      <c r="I738" s="726"/>
      <c r="J738" s="707"/>
      <c r="K738" s="707"/>
      <c r="L738" s="707"/>
      <c r="M738" s="707"/>
      <c r="N738" s="707"/>
      <c r="O738" s="707"/>
      <c r="P738" s="707"/>
      <c r="Q738" s="707"/>
      <c r="R738" s="707"/>
      <c r="S738" s="707"/>
      <c r="T738" s="707"/>
      <c r="U738" s="707"/>
      <c r="V738" s="707"/>
      <c r="W738" s="707"/>
      <c r="X738" s="707"/>
      <c r="Y738" s="707"/>
      <c r="Z738" s="707"/>
      <c r="AA738" s="707"/>
      <c r="AB738" s="707"/>
      <c r="AC738" s="707"/>
    </row>
    <row r="739" spans="1:29" ht="15">
      <c r="A739" s="707"/>
      <c r="B739" s="707"/>
      <c r="C739" s="707"/>
      <c r="D739" s="707"/>
      <c r="E739" s="707"/>
      <c r="F739" s="707"/>
      <c r="G739" s="707"/>
      <c r="H739" s="707"/>
      <c r="I739" s="726"/>
      <c r="J739" s="707"/>
      <c r="K739" s="707"/>
      <c r="L739" s="707"/>
      <c r="M739" s="707"/>
      <c r="N739" s="707"/>
      <c r="O739" s="707"/>
      <c r="P739" s="707"/>
      <c r="Q739" s="707"/>
      <c r="R739" s="707"/>
      <c r="S739" s="707"/>
      <c r="T739" s="707"/>
      <c r="U739" s="707"/>
      <c r="V739" s="707"/>
      <c r="W739" s="707"/>
      <c r="X739" s="707"/>
      <c r="Y739" s="707"/>
      <c r="Z739" s="707"/>
      <c r="AA739" s="707"/>
      <c r="AB739" s="707"/>
      <c r="AC739" s="707"/>
    </row>
    <row r="740" spans="1:29" ht="15">
      <c r="A740" s="707"/>
      <c r="B740" s="707"/>
      <c r="C740" s="707"/>
      <c r="D740" s="707"/>
      <c r="E740" s="707"/>
      <c r="F740" s="707"/>
      <c r="G740" s="707"/>
      <c r="H740" s="707"/>
      <c r="I740" s="726"/>
      <c r="J740" s="707"/>
      <c r="K740" s="707"/>
      <c r="L740" s="707"/>
      <c r="M740" s="707"/>
      <c r="N740" s="707"/>
      <c r="O740" s="707"/>
      <c r="P740" s="707"/>
      <c r="Q740" s="707"/>
      <c r="R740" s="707"/>
      <c r="S740" s="707"/>
      <c r="T740" s="707"/>
      <c r="U740" s="707"/>
      <c r="V740" s="707"/>
      <c r="W740" s="707"/>
      <c r="X740" s="707"/>
      <c r="Y740" s="707"/>
      <c r="Z740" s="707"/>
      <c r="AA740" s="707"/>
      <c r="AB740" s="707"/>
      <c r="AC740" s="707"/>
    </row>
    <row r="741" spans="1:29" ht="15">
      <c r="A741" s="707"/>
      <c r="B741" s="707"/>
      <c r="C741" s="707"/>
      <c r="D741" s="707"/>
      <c r="E741" s="707"/>
      <c r="F741" s="707"/>
      <c r="G741" s="707"/>
      <c r="H741" s="707"/>
      <c r="I741" s="726"/>
      <c r="J741" s="707"/>
      <c r="K741" s="707"/>
      <c r="L741" s="707"/>
      <c r="M741" s="707"/>
      <c r="N741" s="707"/>
      <c r="O741" s="707"/>
      <c r="P741" s="707"/>
      <c r="Q741" s="707"/>
      <c r="R741" s="707"/>
      <c r="S741" s="707"/>
      <c r="T741" s="707"/>
      <c r="U741" s="707"/>
      <c r="V741" s="707"/>
      <c r="W741" s="707"/>
      <c r="X741" s="707"/>
      <c r="Y741" s="707"/>
      <c r="Z741" s="707"/>
      <c r="AA741" s="707"/>
      <c r="AB741" s="707"/>
      <c r="AC741" s="707"/>
    </row>
    <row r="742" spans="1:29" ht="15">
      <c r="A742" s="707"/>
      <c r="B742" s="707"/>
      <c r="C742" s="707"/>
      <c r="D742" s="707"/>
      <c r="E742" s="707"/>
      <c r="F742" s="707"/>
      <c r="G742" s="707"/>
      <c r="H742" s="707"/>
      <c r="I742" s="726"/>
      <c r="J742" s="707"/>
      <c r="K742" s="707"/>
      <c r="L742" s="707"/>
      <c r="M742" s="707"/>
      <c r="N742" s="707"/>
      <c r="O742" s="707"/>
      <c r="P742" s="707"/>
      <c r="Q742" s="707"/>
      <c r="R742" s="707"/>
      <c r="S742" s="707"/>
      <c r="T742" s="707"/>
      <c r="U742" s="707"/>
      <c r="V742" s="707"/>
      <c r="W742" s="707"/>
      <c r="X742" s="707"/>
      <c r="Y742" s="707"/>
      <c r="Z742" s="707"/>
      <c r="AA742" s="707"/>
      <c r="AB742" s="707"/>
      <c r="AC742" s="707"/>
    </row>
    <row r="743" spans="1:29" ht="15">
      <c r="A743" s="707"/>
      <c r="B743" s="707"/>
      <c r="C743" s="707"/>
      <c r="D743" s="707"/>
      <c r="E743" s="707"/>
      <c r="F743" s="707"/>
      <c r="G743" s="707"/>
      <c r="H743" s="707"/>
      <c r="I743" s="726"/>
      <c r="J743" s="707"/>
      <c r="K743" s="707"/>
      <c r="L743" s="707"/>
      <c r="M743" s="707"/>
      <c r="N743" s="707"/>
      <c r="O743" s="707"/>
      <c r="P743" s="707"/>
      <c r="Q743" s="707"/>
      <c r="R743" s="707"/>
      <c r="S743" s="707"/>
      <c r="T743" s="707"/>
      <c r="U743" s="707"/>
      <c r="V743" s="707"/>
      <c r="W743" s="707"/>
      <c r="X743" s="707"/>
      <c r="Y743" s="707"/>
      <c r="Z743" s="707"/>
      <c r="AA743" s="707"/>
      <c r="AB743" s="707"/>
      <c r="AC743" s="707"/>
    </row>
    <row r="744" spans="1:29" ht="15">
      <c r="A744" s="707"/>
      <c r="B744" s="707"/>
      <c r="C744" s="707"/>
      <c r="D744" s="707"/>
      <c r="E744" s="707"/>
      <c r="F744" s="707"/>
      <c r="G744" s="707"/>
      <c r="H744" s="707"/>
      <c r="I744" s="726"/>
      <c r="J744" s="707"/>
      <c r="K744" s="707"/>
      <c r="L744" s="707"/>
      <c r="M744" s="707"/>
      <c r="N744" s="707"/>
      <c r="O744" s="707"/>
      <c r="P744" s="707"/>
      <c r="Q744" s="707"/>
      <c r="R744" s="707"/>
      <c r="S744" s="707"/>
      <c r="T744" s="707"/>
      <c r="U744" s="707"/>
      <c r="V744" s="707"/>
      <c r="W744" s="707"/>
      <c r="X744" s="707"/>
      <c r="Y744" s="707"/>
      <c r="Z744" s="707"/>
      <c r="AA744" s="707"/>
      <c r="AB744" s="707"/>
      <c r="AC744" s="707"/>
    </row>
    <row r="745" spans="1:29" ht="15">
      <c r="A745" s="707"/>
      <c r="B745" s="707"/>
      <c r="C745" s="707"/>
      <c r="D745" s="707"/>
      <c r="E745" s="707"/>
      <c r="F745" s="707"/>
      <c r="G745" s="707"/>
      <c r="H745" s="707"/>
      <c r="I745" s="726"/>
      <c r="J745" s="707"/>
      <c r="K745" s="707"/>
      <c r="L745" s="707"/>
      <c r="M745" s="707"/>
      <c r="N745" s="707"/>
      <c r="O745" s="707"/>
      <c r="P745" s="707"/>
      <c r="Q745" s="707"/>
      <c r="R745" s="707"/>
      <c r="S745" s="707"/>
      <c r="T745" s="707"/>
      <c r="U745" s="707"/>
      <c r="V745" s="707"/>
      <c r="W745" s="707"/>
      <c r="X745" s="707"/>
      <c r="Y745" s="707"/>
      <c r="Z745" s="707"/>
      <c r="AA745" s="707"/>
      <c r="AB745" s="707"/>
      <c r="AC745" s="707"/>
    </row>
    <row r="746" spans="1:29" ht="15">
      <c r="A746" s="707"/>
      <c r="B746" s="707"/>
      <c r="C746" s="707"/>
      <c r="D746" s="707"/>
      <c r="E746" s="707"/>
      <c r="F746" s="707"/>
      <c r="G746" s="707"/>
      <c r="H746" s="707"/>
      <c r="I746" s="726"/>
      <c r="J746" s="707"/>
      <c r="K746" s="707"/>
      <c r="L746" s="707"/>
      <c r="M746" s="707"/>
      <c r="N746" s="707"/>
      <c r="O746" s="707"/>
      <c r="P746" s="707"/>
      <c r="Q746" s="707"/>
      <c r="R746" s="707"/>
      <c r="S746" s="707"/>
      <c r="T746" s="707"/>
      <c r="U746" s="707"/>
      <c r="V746" s="707"/>
      <c r="W746" s="707"/>
      <c r="X746" s="707"/>
      <c r="Y746" s="707"/>
      <c r="Z746" s="707"/>
      <c r="AA746" s="707"/>
      <c r="AB746" s="707"/>
      <c r="AC746" s="707"/>
    </row>
    <row r="747" spans="1:29" ht="15">
      <c r="A747" s="707"/>
      <c r="B747" s="707"/>
      <c r="C747" s="707"/>
      <c r="D747" s="707"/>
      <c r="E747" s="707"/>
      <c r="F747" s="707"/>
      <c r="G747" s="707"/>
      <c r="H747" s="707"/>
      <c r="I747" s="726"/>
      <c r="J747" s="707"/>
      <c r="K747" s="707"/>
      <c r="L747" s="707"/>
      <c r="M747" s="707"/>
      <c r="N747" s="707"/>
      <c r="O747" s="707"/>
      <c r="P747" s="707"/>
      <c r="Q747" s="707"/>
      <c r="R747" s="707"/>
      <c r="S747" s="707"/>
      <c r="T747" s="707"/>
      <c r="U747" s="707"/>
      <c r="V747" s="707"/>
      <c r="W747" s="707"/>
      <c r="X747" s="707"/>
      <c r="Y747" s="707"/>
      <c r="Z747" s="707"/>
      <c r="AA747" s="707"/>
      <c r="AB747" s="707"/>
      <c r="AC747" s="707"/>
    </row>
    <row r="748" spans="1:29" ht="15">
      <c r="A748" s="707"/>
      <c r="B748" s="707"/>
      <c r="C748" s="707"/>
      <c r="D748" s="707"/>
      <c r="E748" s="707"/>
      <c r="F748" s="707"/>
      <c r="G748" s="707"/>
      <c r="H748" s="707"/>
      <c r="I748" s="726"/>
      <c r="J748" s="707"/>
      <c r="K748" s="707"/>
      <c r="L748" s="707"/>
      <c r="M748" s="707"/>
      <c r="N748" s="707"/>
      <c r="O748" s="707"/>
      <c r="P748" s="707"/>
      <c r="Q748" s="707"/>
      <c r="R748" s="707"/>
      <c r="S748" s="707"/>
      <c r="T748" s="707"/>
      <c r="U748" s="707"/>
      <c r="V748" s="707"/>
      <c r="W748" s="707"/>
      <c r="X748" s="707"/>
      <c r="Y748" s="707"/>
      <c r="Z748" s="707"/>
      <c r="AA748" s="707"/>
      <c r="AB748" s="707"/>
      <c r="AC748" s="707"/>
    </row>
    <row r="749" spans="1:29" ht="15">
      <c r="A749" s="707"/>
      <c r="B749" s="707"/>
      <c r="C749" s="707"/>
      <c r="D749" s="707"/>
      <c r="E749" s="707"/>
      <c r="F749" s="707"/>
      <c r="G749" s="707"/>
      <c r="H749" s="707"/>
      <c r="I749" s="726"/>
      <c r="J749" s="707"/>
      <c r="K749" s="707"/>
      <c r="L749" s="707"/>
      <c r="M749" s="707"/>
      <c r="N749" s="707"/>
      <c r="O749" s="707"/>
      <c r="P749" s="707"/>
      <c r="Q749" s="707"/>
      <c r="R749" s="707"/>
      <c r="S749" s="707"/>
      <c r="T749" s="707"/>
      <c r="U749" s="707"/>
      <c r="V749" s="707"/>
      <c r="W749" s="707"/>
      <c r="X749" s="707"/>
      <c r="Y749" s="707"/>
      <c r="Z749" s="707"/>
      <c r="AA749" s="707"/>
      <c r="AB749" s="707"/>
      <c r="AC749" s="707"/>
    </row>
    <row r="750" spans="1:29" ht="15">
      <c r="A750" s="707"/>
      <c r="B750" s="707"/>
      <c r="C750" s="707"/>
      <c r="D750" s="707"/>
      <c r="E750" s="707"/>
      <c r="F750" s="707"/>
      <c r="G750" s="707"/>
      <c r="H750" s="707"/>
      <c r="I750" s="726"/>
      <c r="J750" s="707"/>
      <c r="K750" s="707"/>
      <c r="L750" s="707"/>
      <c r="M750" s="707"/>
      <c r="N750" s="707"/>
      <c r="O750" s="707"/>
      <c r="P750" s="707"/>
      <c r="Q750" s="707"/>
      <c r="R750" s="707"/>
      <c r="S750" s="707"/>
      <c r="T750" s="707"/>
      <c r="U750" s="707"/>
      <c r="V750" s="707"/>
      <c r="W750" s="707"/>
      <c r="X750" s="707"/>
      <c r="Y750" s="707"/>
      <c r="Z750" s="707"/>
      <c r="AA750" s="707"/>
      <c r="AB750" s="707"/>
      <c r="AC750" s="707"/>
    </row>
    <row r="751" spans="1:29" ht="15">
      <c r="A751" s="707"/>
      <c r="B751" s="707"/>
      <c r="C751" s="707"/>
      <c r="D751" s="707"/>
      <c r="E751" s="707"/>
      <c r="F751" s="707"/>
      <c r="G751" s="707"/>
      <c r="H751" s="707"/>
      <c r="I751" s="726"/>
      <c r="J751" s="707"/>
      <c r="K751" s="707"/>
      <c r="L751" s="707"/>
      <c r="M751" s="707"/>
      <c r="N751" s="707"/>
      <c r="O751" s="707"/>
      <c r="P751" s="707"/>
      <c r="Q751" s="707"/>
      <c r="R751" s="707"/>
      <c r="S751" s="707"/>
      <c r="T751" s="707"/>
      <c r="U751" s="707"/>
      <c r="V751" s="707"/>
      <c r="W751" s="707"/>
      <c r="X751" s="707"/>
      <c r="Y751" s="707"/>
      <c r="Z751" s="707"/>
      <c r="AA751" s="707"/>
      <c r="AB751" s="707"/>
      <c r="AC751" s="707"/>
    </row>
    <row r="752" spans="1:29" ht="15">
      <c r="A752" s="707"/>
      <c r="B752" s="707"/>
      <c r="C752" s="707"/>
      <c r="D752" s="707"/>
      <c r="E752" s="707"/>
      <c r="F752" s="707"/>
      <c r="G752" s="707"/>
      <c r="H752" s="707"/>
      <c r="I752" s="726"/>
      <c r="J752" s="707"/>
      <c r="K752" s="707"/>
      <c r="L752" s="707"/>
      <c r="M752" s="707"/>
      <c r="N752" s="707"/>
      <c r="O752" s="707"/>
      <c r="P752" s="707"/>
      <c r="Q752" s="707"/>
      <c r="R752" s="707"/>
      <c r="S752" s="707"/>
      <c r="T752" s="707"/>
      <c r="U752" s="707"/>
      <c r="V752" s="707"/>
      <c r="W752" s="707"/>
      <c r="X752" s="707"/>
      <c r="Y752" s="707"/>
      <c r="Z752" s="707"/>
      <c r="AA752" s="707"/>
      <c r="AB752" s="707"/>
      <c r="AC752" s="707"/>
    </row>
    <row r="753" spans="1:29" ht="15">
      <c r="A753" s="707"/>
      <c r="B753" s="707"/>
      <c r="C753" s="707"/>
      <c r="D753" s="707"/>
      <c r="E753" s="707"/>
      <c r="F753" s="707"/>
      <c r="G753" s="707"/>
      <c r="H753" s="707"/>
      <c r="I753" s="726"/>
      <c r="J753" s="707"/>
      <c r="K753" s="707"/>
      <c r="L753" s="707"/>
      <c r="M753" s="707"/>
      <c r="N753" s="707"/>
      <c r="O753" s="707"/>
      <c r="P753" s="707"/>
      <c r="Q753" s="707"/>
      <c r="R753" s="707"/>
      <c r="S753" s="707"/>
      <c r="T753" s="707"/>
      <c r="U753" s="707"/>
      <c r="V753" s="707"/>
      <c r="W753" s="707"/>
      <c r="X753" s="707"/>
      <c r="Y753" s="707"/>
      <c r="Z753" s="707"/>
      <c r="AA753" s="707"/>
      <c r="AB753" s="707"/>
      <c r="AC753" s="707"/>
    </row>
    <row r="754" spans="1:29" ht="15">
      <c r="A754" s="707"/>
      <c r="B754" s="707"/>
      <c r="C754" s="707"/>
      <c r="D754" s="707"/>
      <c r="E754" s="707"/>
      <c r="F754" s="707"/>
      <c r="G754" s="707"/>
      <c r="H754" s="707"/>
      <c r="I754" s="726"/>
      <c r="J754" s="707"/>
      <c r="K754" s="707"/>
      <c r="L754" s="707"/>
      <c r="M754" s="707"/>
      <c r="N754" s="707"/>
      <c r="O754" s="707"/>
      <c r="P754" s="707"/>
      <c r="Q754" s="707"/>
      <c r="R754" s="707"/>
      <c r="S754" s="707"/>
      <c r="T754" s="707"/>
      <c r="U754" s="707"/>
      <c r="V754" s="707"/>
      <c r="W754" s="707"/>
      <c r="X754" s="707"/>
      <c r="Y754" s="707"/>
      <c r="Z754" s="707"/>
      <c r="AA754" s="707"/>
      <c r="AB754" s="707"/>
      <c r="AC754" s="707"/>
    </row>
    <row r="755" spans="1:29" ht="15">
      <c r="A755" s="707"/>
      <c r="B755" s="707"/>
      <c r="C755" s="707"/>
      <c r="D755" s="707"/>
      <c r="E755" s="707"/>
      <c r="F755" s="707"/>
      <c r="G755" s="707"/>
      <c r="H755" s="707"/>
      <c r="I755" s="726"/>
      <c r="J755" s="707"/>
      <c r="K755" s="707"/>
      <c r="L755" s="707"/>
      <c r="M755" s="707"/>
      <c r="N755" s="707"/>
      <c r="O755" s="707"/>
      <c r="P755" s="707"/>
      <c r="Q755" s="707"/>
      <c r="R755" s="707"/>
      <c r="S755" s="707"/>
      <c r="T755" s="707"/>
      <c r="U755" s="707"/>
      <c r="V755" s="707"/>
      <c r="W755" s="707"/>
      <c r="X755" s="707"/>
      <c r="Y755" s="707"/>
      <c r="Z755" s="707"/>
      <c r="AA755" s="707"/>
      <c r="AB755" s="707"/>
      <c r="AC755" s="707"/>
    </row>
    <row r="756" spans="1:29" ht="15">
      <c r="A756" s="707"/>
      <c r="B756" s="707"/>
      <c r="C756" s="707"/>
      <c r="D756" s="707"/>
      <c r="E756" s="707"/>
      <c r="F756" s="707"/>
      <c r="G756" s="707"/>
      <c r="H756" s="707"/>
      <c r="I756" s="726"/>
      <c r="J756" s="707"/>
      <c r="K756" s="707"/>
      <c r="L756" s="707"/>
      <c r="M756" s="707"/>
      <c r="N756" s="707"/>
      <c r="O756" s="707"/>
      <c r="P756" s="707"/>
      <c r="Q756" s="707"/>
      <c r="R756" s="707"/>
      <c r="S756" s="707"/>
      <c r="T756" s="707"/>
      <c r="U756" s="707"/>
      <c r="V756" s="707"/>
      <c r="W756" s="707"/>
      <c r="X756" s="707"/>
      <c r="Y756" s="707"/>
      <c r="Z756" s="707"/>
      <c r="AA756" s="707"/>
      <c r="AB756" s="707"/>
      <c r="AC756" s="707"/>
    </row>
    <row r="757" spans="1:29" ht="15">
      <c r="A757" s="707"/>
      <c r="B757" s="707"/>
      <c r="C757" s="707"/>
      <c r="D757" s="707"/>
      <c r="E757" s="707"/>
      <c r="F757" s="707"/>
      <c r="G757" s="707"/>
      <c r="H757" s="707"/>
      <c r="I757" s="726"/>
      <c r="J757" s="707"/>
      <c r="K757" s="707"/>
      <c r="L757" s="707"/>
      <c r="M757" s="707"/>
      <c r="N757" s="707"/>
      <c r="O757" s="707"/>
      <c r="P757" s="707"/>
      <c r="Q757" s="707"/>
      <c r="R757" s="707"/>
      <c r="S757" s="707"/>
      <c r="T757" s="707"/>
      <c r="U757" s="707"/>
      <c r="V757" s="707"/>
      <c r="W757" s="707"/>
      <c r="X757" s="707"/>
      <c r="Y757" s="707"/>
      <c r="Z757" s="707"/>
      <c r="AA757" s="707"/>
      <c r="AB757" s="707"/>
      <c r="AC757" s="707"/>
    </row>
    <row r="758" spans="1:29" ht="15">
      <c r="A758" s="707"/>
      <c r="B758" s="707"/>
      <c r="C758" s="707"/>
      <c r="D758" s="707"/>
      <c r="E758" s="707"/>
      <c r="F758" s="707"/>
      <c r="G758" s="707"/>
      <c r="H758" s="707"/>
      <c r="I758" s="726"/>
      <c r="J758" s="707"/>
      <c r="K758" s="707"/>
      <c r="L758" s="707"/>
      <c r="M758" s="707"/>
      <c r="N758" s="707"/>
      <c r="O758" s="707"/>
      <c r="P758" s="707"/>
      <c r="Q758" s="707"/>
      <c r="R758" s="707"/>
      <c r="S758" s="707"/>
      <c r="T758" s="707"/>
      <c r="U758" s="707"/>
      <c r="V758" s="707"/>
      <c r="W758" s="707"/>
      <c r="X758" s="707"/>
      <c r="Y758" s="707"/>
      <c r="Z758" s="707"/>
      <c r="AA758" s="707"/>
      <c r="AB758" s="707"/>
      <c r="AC758" s="707"/>
    </row>
    <row r="759" spans="1:29" ht="15">
      <c r="A759" s="707"/>
      <c r="B759" s="707"/>
      <c r="C759" s="707"/>
      <c r="D759" s="707"/>
      <c r="E759" s="707"/>
      <c r="F759" s="707"/>
      <c r="G759" s="707"/>
      <c r="H759" s="707"/>
      <c r="I759" s="726"/>
      <c r="J759" s="707"/>
      <c r="K759" s="707"/>
      <c r="L759" s="707"/>
      <c r="M759" s="707"/>
      <c r="N759" s="707"/>
      <c r="O759" s="707"/>
      <c r="P759" s="707"/>
      <c r="Q759" s="707"/>
      <c r="R759" s="707"/>
      <c r="S759" s="707"/>
      <c r="T759" s="707"/>
      <c r="U759" s="707"/>
      <c r="V759" s="707"/>
      <c r="W759" s="707"/>
      <c r="X759" s="707"/>
      <c r="Y759" s="707"/>
      <c r="Z759" s="707"/>
      <c r="AA759" s="707"/>
      <c r="AB759" s="707"/>
      <c r="AC759" s="707"/>
    </row>
    <row r="760" spans="1:29" ht="15">
      <c r="A760" s="707"/>
      <c r="B760" s="707"/>
      <c r="C760" s="707"/>
      <c r="D760" s="707"/>
      <c r="E760" s="707"/>
      <c r="F760" s="707"/>
      <c r="G760" s="707"/>
      <c r="H760" s="707"/>
      <c r="I760" s="726"/>
      <c r="J760" s="707"/>
      <c r="K760" s="707"/>
      <c r="L760" s="707"/>
      <c r="M760" s="707"/>
      <c r="N760" s="707"/>
      <c r="O760" s="707"/>
      <c r="P760" s="707"/>
      <c r="Q760" s="707"/>
      <c r="R760" s="707"/>
      <c r="S760" s="707"/>
      <c r="T760" s="707"/>
      <c r="U760" s="707"/>
      <c r="V760" s="707"/>
      <c r="W760" s="707"/>
      <c r="X760" s="707"/>
      <c r="Y760" s="707"/>
      <c r="Z760" s="707"/>
      <c r="AA760" s="707"/>
      <c r="AB760" s="707"/>
      <c r="AC760" s="707"/>
    </row>
    <row r="761" spans="1:29" ht="15">
      <c r="A761" s="707"/>
      <c r="B761" s="707"/>
      <c r="C761" s="707"/>
      <c r="D761" s="707"/>
      <c r="E761" s="707"/>
      <c r="F761" s="707"/>
      <c r="G761" s="707"/>
      <c r="H761" s="707"/>
      <c r="I761" s="726"/>
      <c r="J761" s="707"/>
      <c r="K761" s="707"/>
      <c r="L761" s="707"/>
      <c r="M761" s="707"/>
      <c r="N761" s="707"/>
      <c r="O761" s="707"/>
      <c r="P761" s="707"/>
      <c r="Q761" s="707"/>
      <c r="R761" s="707"/>
      <c r="S761" s="707"/>
      <c r="T761" s="707"/>
      <c r="U761" s="707"/>
      <c r="V761" s="707"/>
      <c r="W761" s="707"/>
      <c r="X761" s="707"/>
      <c r="Y761" s="707"/>
      <c r="Z761" s="707"/>
      <c r="AA761" s="707"/>
      <c r="AB761" s="707"/>
      <c r="AC761" s="707"/>
    </row>
    <row r="762" spans="1:29" ht="15">
      <c r="A762" s="707"/>
      <c r="B762" s="707"/>
      <c r="C762" s="707"/>
      <c r="D762" s="707"/>
      <c r="E762" s="707"/>
      <c r="F762" s="707"/>
      <c r="G762" s="707"/>
      <c r="H762" s="707"/>
      <c r="I762" s="726"/>
      <c r="J762" s="707"/>
      <c r="K762" s="707"/>
      <c r="L762" s="707"/>
      <c r="M762" s="707"/>
      <c r="N762" s="707"/>
      <c r="O762" s="707"/>
      <c r="P762" s="707"/>
      <c r="Q762" s="707"/>
      <c r="R762" s="707"/>
      <c r="S762" s="707"/>
      <c r="T762" s="707"/>
      <c r="U762" s="707"/>
      <c r="V762" s="707"/>
      <c r="W762" s="707"/>
      <c r="X762" s="707"/>
      <c r="Y762" s="707"/>
      <c r="Z762" s="707"/>
      <c r="AA762" s="707"/>
      <c r="AB762" s="707"/>
      <c r="AC762" s="707"/>
    </row>
    <row r="763" spans="1:29" ht="15">
      <c r="A763" s="707"/>
      <c r="B763" s="707"/>
      <c r="C763" s="707"/>
      <c r="D763" s="707"/>
      <c r="E763" s="707"/>
      <c r="F763" s="707"/>
      <c r="G763" s="707"/>
      <c r="H763" s="707"/>
      <c r="I763" s="726"/>
      <c r="J763" s="707"/>
      <c r="K763" s="707"/>
      <c r="L763" s="707"/>
      <c r="M763" s="707"/>
      <c r="N763" s="707"/>
      <c r="O763" s="707"/>
      <c r="P763" s="707"/>
      <c r="Q763" s="707"/>
      <c r="R763" s="707"/>
      <c r="S763" s="707"/>
      <c r="T763" s="707"/>
      <c r="U763" s="707"/>
      <c r="V763" s="707"/>
      <c r="W763" s="707"/>
      <c r="X763" s="707"/>
      <c r="Y763" s="707"/>
      <c r="Z763" s="707"/>
      <c r="AA763" s="707"/>
      <c r="AB763" s="707"/>
      <c r="AC763" s="707"/>
    </row>
    <row r="764" spans="1:29" ht="15">
      <c r="A764" s="707"/>
      <c r="B764" s="707"/>
      <c r="C764" s="707"/>
      <c r="D764" s="707"/>
      <c r="E764" s="707"/>
      <c r="F764" s="707"/>
      <c r="G764" s="707"/>
      <c r="H764" s="707"/>
      <c r="I764" s="726"/>
      <c r="J764" s="707"/>
      <c r="K764" s="707"/>
      <c r="L764" s="707"/>
      <c r="M764" s="707"/>
      <c r="N764" s="707"/>
      <c r="O764" s="707"/>
      <c r="P764" s="707"/>
      <c r="Q764" s="707"/>
      <c r="R764" s="707"/>
      <c r="S764" s="707"/>
      <c r="T764" s="707"/>
      <c r="U764" s="707"/>
      <c r="V764" s="707"/>
      <c r="W764" s="707"/>
      <c r="X764" s="707"/>
      <c r="Y764" s="707"/>
      <c r="Z764" s="707"/>
      <c r="AA764" s="707"/>
      <c r="AB764" s="707"/>
      <c r="AC764" s="707"/>
    </row>
    <row r="765" spans="1:29" ht="15">
      <c r="A765" s="707"/>
      <c r="B765" s="707"/>
      <c r="C765" s="707"/>
      <c r="D765" s="707"/>
      <c r="E765" s="707"/>
      <c r="F765" s="707"/>
      <c r="G765" s="707"/>
      <c r="H765" s="707"/>
      <c r="I765" s="726"/>
      <c r="J765" s="707"/>
      <c r="K765" s="707"/>
      <c r="L765" s="707"/>
      <c r="M765" s="707"/>
      <c r="N765" s="707"/>
      <c r="O765" s="707"/>
      <c r="P765" s="707"/>
      <c r="Q765" s="707"/>
      <c r="R765" s="707"/>
      <c r="S765" s="707"/>
      <c r="T765" s="707"/>
      <c r="U765" s="707"/>
      <c r="V765" s="707"/>
      <c r="W765" s="707"/>
      <c r="X765" s="707"/>
      <c r="Y765" s="707"/>
      <c r="Z765" s="707"/>
      <c r="AA765" s="707"/>
      <c r="AB765" s="707"/>
      <c r="AC765" s="707"/>
    </row>
    <row r="766" spans="1:29" ht="15">
      <c r="A766" s="707"/>
      <c r="B766" s="707"/>
      <c r="C766" s="707"/>
      <c r="D766" s="707"/>
      <c r="E766" s="707"/>
      <c r="F766" s="707"/>
      <c r="G766" s="707"/>
      <c r="H766" s="707"/>
      <c r="I766" s="726"/>
      <c r="J766" s="707"/>
      <c r="K766" s="707"/>
      <c r="L766" s="707"/>
      <c r="M766" s="707"/>
      <c r="N766" s="707"/>
      <c r="O766" s="707"/>
      <c r="P766" s="707"/>
      <c r="Q766" s="707"/>
      <c r="R766" s="707"/>
      <c r="S766" s="707"/>
      <c r="T766" s="707"/>
      <c r="U766" s="707"/>
      <c r="V766" s="707"/>
      <c r="W766" s="707"/>
      <c r="X766" s="707"/>
      <c r="Y766" s="707"/>
      <c r="Z766" s="707"/>
      <c r="AA766" s="707"/>
      <c r="AB766" s="707"/>
      <c r="AC766" s="707"/>
    </row>
    <row r="767" spans="1:29" ht="15">
      <c r="A767" s="707"/>
      <c r="B767" s="707"/>
      <c r="C767" s="707"/>
      <c r="D767" s="707"/>
      <c r="E767" s="707"/>
      <c r="F767" s="707"/>
      <c r="G767" s="707"/>
      <c r="H767" s="707"/>
      <c r="I767" s="726"/>
      <c r="J767" s="707"/>
      <c r="K767" s="707"/>
      <c r="L767" s="707"/>
      <c r="M767" s="707"/>
      <c r="N767" s="707"/>
      <c r="O767" s="707"/>
      <c r="P767" s="707"/>
      <c r="Q767" s="707"/>
      <c r="R767" s="707"/>
      <c r="S767" s="707"/>
      <c r="T767" s="707"/>
      <c r="U767" s="707"/>
      <c r="V767" s="707"/>
      <c r="W767" s="707"/>
      <c r="X767" s="707"/>
      <c r="Y767" s="707"/>
      <c r="Z767" s="707"/>
      <c r="AA767" s="707"/>
      <c r="AB767" s="707"/>
      <c r="AC767" s="707"/>
    </row>
    <row r="768" spans="1:29" ht="15">
      <c r="A768" s="707"/>
      <c r="B768" s="707"/>
      <c r="C768" s="707"/>
      <c r="D768" s="707"/>
      <c r="E768" s="707"/>
      <c r="F768" s="707"/>
      <c r="G768" s="707"/>
      <c r="H768" s="707"/>
      <c r="I768" s="726"/>
      <c r="J768" s="707"/>
      <c r="K768" s="707"/>
      <c r="L768" s="707"/>
      <c r="M768" s="707"/>
      <c r="N768" s="707"/>
      <c r="O768" s="707"/>
      <c r="P768" s="707"/>
      <c r="Q768" s="707"/>
      <c r="R768" s="707"/>
      <c r="S768" s="707"/>
      <c r="T768" s="707"/>
      <c r="U768" s="707"/>
      <c r="V768" s="707"/>
      <c r="W768" s="707"/>
      <c r="X768" s="707"/>
      <c r="Y768" s="707"/>
      <c r="Z768" s="707"/>
      <c r="AA768" s="707"/>
      <c r="AB768" s="707"/>
      <c r="AC768" s="707"/>
    </row>
    <row r="769" spans="1:29" ht="15">
      <c r="A769" s="707"/>
      <c r="B769" s="707"/>
      <c r="C769" s="707"/>
      <c r="D769" s="707"/>
      <c r="E769" s="707"/>
      <c r="F769" s="707"/>
      <c r="G769" s="707"/>
      <c r="H769" s="707"/>
      <c r="I769" s="726"/>
      <c r="J769" s="707"/>
      <c r="K769" s="707"/>
      <c r="L769" s="707"/>
      <c r="M769" s="707"/>
      <c r="N769" s="707"/>
      <c r="O769" s="707"/>
      <c r="P769" s="707"/>
      <c r="Q769" s="707"/>
      <c r="R769" s="707"/>
      <c r="S769" s="707"/>
      <c r="T769" s="707"/>
      <c r="U769" s="707"/>
      <c r="V769" s="707"/>
      <c r="W769" s="707"/>
      <c r="X769" s="707"/>
      <c r="Y769" s="707"/>
      <c r="Z769" s="707"/>
      <c r="AA769" s="707"/>
      <c r="AB769" s="707"/>
      <c r="AC769" s="707"/>
    </row>
    <row r="770" spans="1:29" ht="15">
      <c r="A770" s="707"/>
      <c r="B770" s="707"/>
      <c r="C770" s="707"/>
      <c r="D770" s="707"/>
      <c r="E770" s="707"/>
      <c r="F770" s="707"/>
      <c r="G770" s="707"/>
      <c r="H770" s="707"/>
      <c r="I770" s="726"/>
      <c r="J770" s="707"/>
      <c r="K770" s="707"/>
      <c r="L770" s="707"/>
      <c r="M770" s="707"/>
      <c r="N770" s="707"/>
      <c r="O770" s="707"/>
      <c r="P770" s="707"/>
      <c r="Q770" s="707"/>
      <c r="R770" s="707"/>
      <c r="S770" s="707"/>
      <c r="T770" s="707"/>
      <c r="U770" s="707"/>
      <c r="V770" s="707"/>
      <c r="W770" s="707"/>
      <c r="X770" s="707"/>
      <c r="Y770" s="707"/>
      <c r="Z770" s="707"/>
      <c r="AA770" s="707"/>
      <c r="AB770" s="707"/>
      <c r="AC770" s="707"/>
    </row>
    <row r="771" spans="1:29" ht="15">
      <c r="A771" s="707"/>
      <c r="B771" s="707"/>
      <c r="C771" s="707"/>
      <c r="D771" s="707"/>
      <c r="E771" s="707"/>
      <c r="F771" s="707"/>
      <c r="G771" s="707"/>
      <c r="H771" s="707"/>
      <c r="I771" s="726"/>
      <c r="J771" s="707"/>
      <c r="K771" s="707"/>
      <c r="L771" s="707"/>
      <c r="M771" s="707"/>
      <c r="N771" s="707"/>
      <c r="O771" s="707"/>
      <c r="P771" s="707"/>
      <c r="Q771" s="707"/>
      <c r="R771" s="707"/>
      <c r="S771" s="707"/>
      <c r="T771" s="707"/>
      <c r="U771" s="707"/>
      <c r="V771" s="707"/>
      <c r="W771" s="707"/>
      <c r="X771" s="707"/>
      <c r="Y771" s="707"/>
      <c r="Z771" s="707"/>
      <c r="AA771" s="707"/>
      <c r="AB771" s="707"/>
      <c r="AC771" s="707"/>
    </row>
    <row r="772" spans="1:29" ht="15">
      <c r="A772" s="707"/>
      <c r="B772" s="707"/>
      <c r="C772" s="707"/>
      <c r="D772" s="707"/>
      <c r="E772" s="707"/>
      <c r="F772" s="707"/>
      <c r="G772" s="707"/>
      <c r="H772" s="707"/>
      <c r="I772" s="726"/>
      <c r="J772" s="707"/>
      <c r="K772" s="707"/>
      <c r="L772" s="707"/>
      <c r="M772" s="707"/>
      <c r="N772" s="707"/>
      <c r="O772" s="707"/>
      <c r="P772" s="707"/>
      <c r="Q772" s="707"/>
      <c r="R772" s="707"/>
      <c r="S772" s="707"/>
      <c r="T772" s="707"/>
      <c r="U772" s="707"/>
      <c r="V772" s="707"/>
      <c r="W772" s="707"/>
      <c r="X772" s="707"/>
      <c r="Y772" s="707"/>
      <c r="Z772" s="707"/>
      <c r="AA772" s="707"/>
      <c r="AB772" s="707"/>
      <c r="AC772" s="707"/>
    </row>
    <row r="773" spans="1:29" ht="15">
      <c r="A773" s="707"/>
      <c r="B773" s="707"/>
      <c r="C773" s="707"/>
      <c r="D773" s="707"/>
      <c r="E773" s="707"/>
      <c r="F773" s="707"/>
      <c r="G773" s="707"/>
      <c r="H773" s="707"/>
      <c r="I773" s="726"/>
      <c r="J773" s="707"/>
      <c r="K773" s="707"/>
      <c r="L773" s="707"/>
      <c r="M773" s="707"/>
      <c r="N773" s="707"/>
      <c r="O773" s="707"/>
      <c r="P773" s="707"/>
      <c r="Q773" s="707"/>
      <c r="R773" s="707"/>
      <c r="S773" s="707"/>
      <c r="T773" s="707"/>
      <c r="U773" s="707"/>
      <c r="V773" s="707"/>
      <c r="W773" s="707"/>
      <c r="X773" s="707"/>
      <c r="Y773" s="707"/>
      <c r="Z773" s="707"/>
      <c r="AA773" s="707"/>
      <c r="AB773" s="707"/>
      <c r="AC773" s="707"/>
    </row>
    <row r="774" spans="1:29" ht="15">
      <c r="A774" s="707"/>
      <c r="B774" s="707"/>
      <c r="C774" s="707"/>
      <c r="D774" s="707"/>
      <c r="E774" s="707"/>
      <c r="F774" s="707"/>
      <c r="G774" s="707"/>
      <c r="H774" s="707"/>
      <c r="I774" s="726"/>
      <c r="J774" s="707"/>
      <c r="K774" s="707"/>
      <c r="L774" s="707"/>
      <c r="M774" s="707"/>
      <c r="N774" s="707"/>
      <c r="O774" s="707"/>
      <c r="P774" s="707"/>
      <c r="Q774" s="707"/>
      <c r="R774" s="707"/>
      <c r="S774" s="707"/>
      <c r="T774" s="707"/>
      <c r="U774" s="707"/>
      <c r="V774" s="707"/>
      <c r="W774" s="707"/>
      <c r="X774" s="707"/>
      <c r="Y774" s="707"/>
      <c r="Z774" s="707"/>
      <c r="AA774" s="707"/>
      <c r="AB774" s="707"/>
      <c r="AC774" s="707"/>
    </row>
    <row r="775" spans="1:29" ht="15">
      <c r="A775" s="707"/>
      <c r="B775" s="707"/>
      <c r="C775" s="707"/>
      <c r="D775" s="707"/>
      <c r="E775" s="707"/>
      <c r="F775" s="707"/>
      <c r="G775" s="707"/>
      <c r="H775" s="707"/>
      <c r="I775" s="726"/>
      <c r="J775" s="707"/>
      <c r="K775" s="707"/>
      <c r="L775" s="707"/>
      <c r="M775" s="707"/>
      <c r="N775" s="707"/>
      <c r="O775" s="707"/>
      <c r="P775" s="707"/>
      <c r="Q775" s="707"/>
      <c r="R775" s="707"/>
      <c r="S775" s="707"/>
      <c r="T775" s="707"/>
      <c r="U775" s="707"/>
      <c r="V775" s="707"/>
      <c r="W775" s="707"/>
      <c r="X775" s="707"/>
      <c r="Y775" s="707"/>
      <c r="Z775" s="707"/>
      <c r="AA775" s="707"/>
      <c r="AB775" s="707"/>
      <c r="AC775" s="707"/>
    </row>
    <row r="776" spans="1:29" ht="15">
      <c r="A776" s="707"/>
      <c r="B776" s="707"/>
      <c r="C776" s="707"/>
      <c r="D776" s="707"/>
      <c r="E776" s="707"/>
      <c r="F776" s="707"/>
      <c r="G776" s="707"/>
      <c r="H776" s="707"/>
      <c r="I776" s="726"/>
      <c r="J776" s="707"/>
      <c r="K776" s="707"/>
      <c r="L776" s="707"/>
      <c r="M776" s="707"/>
      <c r="N776" s="707"/>
      <c r="O776" s="707"/>
      <c r="P776" s="707"/>
      <c r="Q776" s="707"/>
      <c r="R776" s="707"/>
      <c r="S776" s="707"/>
      <c r="T776" s="707"/>
      <c r="U776" s="707"/>
      <c r="V776" s="707"/>
      <c r="W776" s="707"/>
      <c r="X776" s="707"/>
      <c r="Y776" s="707"/>
      <c r="Z776" s="707"/>
      <c r="AA776" s="707"/>
      <c r="AB776" s="707"/>
      <c r="AC776" s="707"/>
    </row>
    <row r="777" spans="1:29" ht="15">
      <c r="A777" s="707"/>
      <c r="B777" s="707"/>
      <c r="C777" s="707"/>
      <c r="D777" s="707"/>
      <c r="E777" s="707"/>
      <c r="F777" s="707"/>
      <c r="G777" s="707"/>
      <c r="H777" s="707"/>
      <c r="I777" s="726"/>
      <c r="J777" s="707"/>
      <c r="K777" s="707"/>
      <c r="L777" s="707"/>
      <c r="M777" s="707"/>
      <c r="N777" s="707"/>
      <c r="O777" s="707"/>
      <c r="P777" s="707"/>
      <c r="Q777" s="707"/>
      <c r="R777" s="707"/>
      <c r="S777" s="707"/>
      <c r="T777" s="707"/>
      <c r="U777" s="707"/>
      <c r="V777" s="707"/>
      <c r="W777" s="707"/>
      <c r="X777" s="707"/>
      <c r="Y777" s="707"/>
      <c r="Z777" s="707"/>
      <c r="AA777" s="707"/>
      <c r="AB777" s="707"/>
      <c r="AC777" s="707"/>
    </row>
    <row r="778" spans="1:29" ht="15">
      <c r="A778" s="707"/>
      <c r="B778" s="707"/>
      <c r="C778" s="707"/>
      <c r="D778" s="707"/>
      <c r="E778" s="707"/>
      <c r="F778" s="707"/>
      <c r="G778" s="707"/>
      <c r="H778" s="707"/>
      <c r="I778" s="726"/>
      <c r="J778" s="707"/>
      <c r="K778" s="707"/>
      <c r="L778" s="707"/>
      <c r="M778" s="707"/>
      <c r="N778" s="707"/>
      <c r="O778" s="707"/>
      <c r="P778" s="707"/>
      <c r="Q778" s="707"/>
      <c r="R778" s="707"/>
      <c r="S778" s="707"/>
      <c r="T778" s="707"/>
      <c r="U778" s="707"/>
      <c r="V778" s="707"/>
      <c r="W778" s="707"/>
      <c r="X778" s="707"/>
      <c r="Y778" s="707"/>
      <c r="Z778" s="707"/>
      <c r="AA778" s="707"/>
      <c r="AB778" s="707"/>
      <c r="AC778" s="707"/>
    </row>
    <row r="779" spans="1:29" ht="15">
      <c r="A779" s="707"/>
      <c r="B779" s="707"/>
      <c r="C779" s="707"/>
      <c r="D779" s="707"/>
      <c r="E779" s="707"/>
      <c r="F779" s="707"/>
      <c r="G779" s="707"/>
      <c r="H779" s="707"/>
      <c r="I779" s="726"/>
      <c r="J779" s="707"/>
      <c r="K779" s="707"/>
      <c r="L779" s="707"/>
      <c r="M779" s="707"/>
      <c r="N779" s="707"/>
      <c r="O779" s="707"/>
      <c r="P779" s="707"/>
      <c r="Q779" s="707"/>
      <c r="R779" s="707"/>
      <c r="S779" s="707"/>
      <c r="T779" s="707"/>
      <c r="U779" s="707"/>
      <c r="V779" s="707"/>
      <c r="W779" s="707"/>
      <c r="X779" s="707"/>
      <c r="Y779" s="707"/>
      <c r="Z779" s="707"/>
      <c r="AA779" s="707"/>
      <c r="AB779" s="707"/>
      <c r="AC779" s="707"/>
    </row>
    <row r="780" spans="1:29" ht="15">
      <c r="A780" s="707"/>
      <c r="B780" s="707"/>
      <c r="C780" s="707"/>
      <c r="D780" s="707"/>
      <c r="E780" s="707"/>
      <c r="F780" s="707"/>
      <c r="G780" s="707"/>
      <c r="H780" s="707"/>
      <c r="I780" s="726"/>
      <c r="J780" s="707"/>
      <c r="K780" s="707"/>
      <c r="L780" s="707"/>
      <c r="M780" s="707"/>
      <c r="N780" s="707"/>
      <c r="O780" s="707"/>
      <c r="P780" s="707"/>
      <c r="Q780" s="707"/>
      <c r="R780" s="707"/>
      <c r="S780" s="707"/>
      <c r="T780" s="707"/>
      <c r="U780" s="707"/>
      <c r="V780" s="707"/>
      <c r="W780" s="707"/>
      <c r="X780" s="707"/>
      <c r="Y780" s="707"/>
      <c r="Z780" s="707"/>
      <c r="AA780" s="707"/>
      <c r="AB780" s="707"/>
      <c r="AC780" s="707"/>
    </row>
    <row r="781" spans="1:29" ht="15">
      <c r="A781" s="707"/>
      <c r="B781" s="707"/>
      <c r="C781" s="707"/>
      <c r="D781" s="707"/>
      <c r="E781" s="707"/>
      <c r="F781" s="707"/>
      <c r="G781" s="707"/>
      <c r="H781" s="707"/>
      <c r="I781" s="726"/>
      <c r="J781" s="707"/>
      <c r="K781" s="707"/>
      <c r="L781" s="707"/>
      <c r="M781" s="707"/>
      <c r="N781" s="707"/>
      <c r="O781" s="707"/>
      <c r="P781" s="707"/>
      <c r="Q781" s="707"/>
      <c r="R781" s="707"/>
      <c r="S781" s="707"/>
      <c r="T781" s="707"/>
      <c r="U781" s="707"/>
      <c r="V781" s="707"/>
      <c r="W781" s="707"/>
      <c r="X781" s="707"/>
      <c r="Y781" s="707"/>
      <c r="Z781" s="707"/>
      <c r="AA781" s="707"/>
      <c r="AB781" s="707"/>
      <c r="AC781" s="707"/>
    </row>
    <row r="782" spans="1:29" ht="15">
      <c r="A782" s="707"/>
      <c r="B782" s="707"/>
      <c r="C782" s="707"/>
      <c r="D782" s="707"/>
      <c r="E782" s="707"/>
      <c r="F782" s="707"/>
      <c r="G782" s="707"/>
      <c r="H782" s="707"/>
      <c r="I782" s="726"/>
      <c r="J782" s="707"/>
      <c r="K782" s="707"/>
      <c r="L782" s="707"/>
      <c r="M782" s="707"/>
      <c r="N782" s="707"/>
      <c r="O782" s="707"/>
      <c r="P782" s="707"/>
      <c r="Q782" s="707"/>
      <c r="R782" s="707"/>
      <c r="S782" s="707"/>
      <c r="T782" s="707"/>
      <c r="U782" s="707"/>
      <c r="V782" s="707"/>
      <c r="W782" s="707"/>
      <c r="X782" s="707"/>
      <c r="Y782" s="707"/>
      <c r="Z782" s="707"/>
      <c r="AA782" s="707"/>
      <c r="AB782" s="707"/>
      <c r="AC782" s="707"/>
    </row>
    <row r="783" spans="1:29" ht="15">
      <c r="A783" s="707"/>
      <c r="B783" s="707"/>
      <c r="C783" s="707"/>
      <c r="D783" s="707"/>
      <c r="E783" s="707"/>
      <c r="F783" s="707"/>
      <c r="G783" s="707"/>
      <c r="H783" s="707"/>
      <c r="I783" s="726"/>
      <c r="J783" s="707"/>
      <c r="K783" s="707"/>
      <c r="L783" s="707"/>
      <c r="M783" s="707"/>
      <c r="N783" s="707"/>
      <c r="O783" s="707"/>
      <c r="P783" s="707"/>
      <c r="Q783" s="707"/>
      <c r="R783" s="707"/>
      <c r="S783" s="707"/>
      <c r="T783" s="707"/>
      <c r="U783" s="707"/>
      <c r="V783" s="707"/>
      <c r="W783" s="707"/>
      <c r="X783" s="707"/>
      <c r="Y783" s="707"/>
      <c r="Z783" s="707"/>
      <c r="AA783" s="707"/>
      <c r="AB783" s="707"/>
      <c r="AC783" s="707"/>
    </row>
    <row r="784" spans="1:29" ht="15">
      <c r="A784" s="707"/>
      <c r="B784" s="707"/>
      <c r="C784" s="707"/>
      <c r="D784" s="707"/>
      <c r="E784" s="707"/>
      <c r="F784" s="707"/>
      <c r="G784" s="707"/>
      <c r="H784" s="707"/>
      <c r="I784" s="726"/>
      <c r="J784" s="707"/>
      <c r="K784" s="707"/>
      <c r="L784" s="707"/>
      <c r="M784" s="707"/>
      <c r="N784" s="707"/>
      <c r="O784" s="707"/>
      <c r="P784" s="707"/>
      <c r="Q784" s="707"/>
      <c r="R784" s="707"/>
      <c r="S784" s="707"/>
      <c r="T784" s="707"/>
      <c r="U784" s="707"/>
      <c r="V784" s="707"/>
      <c r="W784" s="707"/>
      <c r="X784" s="707"/>
      <c r="Y784" s="707"/>
      <c r="Z784" s="707"/>
      <c r="AA784" s="707"/>
      <c r="AB784" s="707"/>
      <c r="AC784" s="707"/>
    </row>
    <row r="785" spans="1:29" ht="15">
      <c r="A785" s="707"/>
      <c r="B785" s="707"/>
      <c r="C785" s="707"/>
      <c r="D785" s="707"/>
      <c r="E785" s="707"/>
      <c r="F785" s="707"/>
      <c r="G785" s="707"/>
      <c r="H785" s="707"/>
      <c r="I785" s="726"/>
      <c r="J785" s="707"/>
      <c r="K785" s="707"/>
      <c r="L785" s="707"/>
      <c r="M785" s="707"/>
      <c r="N785" s="707"/>
      <c r="O785" s="707"/>
      <c r="P785" s="707"/>
      <c r="Q785" s="707"/>
      <c r="R785" s="707"/>
      <c r="S785" s="707"/>
      <c r="T785" s="707"/>
      <c r="U785" s="707"/>
      <c r="V785" s="707"/>
      <c r="W785" s="707"/>
      <c r="X785" s="707"/>
      <c r="Y785" s="707"/>
      <c r="Z785" s="707"/>
      <c r="AA785" s="707"/>
      <c r="AB785" s="707"/>
      <c r="AC785" s="707"/>
    </row>
    <row r="786" spans="1:29" ht="15">
      <c r="A786" s="707"/>
      <c r="B786" s="707"/>
      <c r="C786" s="707"/>
      <c r="D786" s="707"/>
      <c r="E786" s="707"/>
      <c r="F786" s="707"/>
      <c r="G786" s="707"/>
      <c r="H786" s="707"/>
      <c r="I786" s="726"/>
      <c r="J786" s="707"/>
      <c r="K786" s="707"/>
      <c r="L786" s="707"/>
      <c r="M786" s="707"/>
      <c r="N786" s="707"/>
      <c r="O786" s="707"/>
      <c r="P786" s="707"/>
      <c r="Q786" s="707"/>
      <c r="R786" s="707"/>
      <c r="S786" s="707"/>
      <c r="T786" s="707"/>
      <c r="U786" s="707"/>
      <c r="V786" s="707"/>
      <c r="W786" s="707"/>
      <c r="X786" s="707"/>
      <c r="Y786" s="707"/>
      <c r="Z786" s="707"/>
      <c r="AA786" s="707"/>
      <c r="AB786" s="707"/>
      <c r="AC786" s="707"/>
    </row>
    <row r="787" spans="1:29" ht="15">
      <c r="A787" s="707"/>
      <c r="B787" s="707"/>
      <c r="C787" s="707"/>
      <c r="D787" s="707"/>
      <c r="E787" s="707"/>
      <c r="F787" s="707"/>
      <c r="G787" s="707"/>
      <c r="H787" s="707"/>
      <c r="I787" s="726"/>
      <c r="J787" s="707"/>
      <c r="K787" s="707"/>
      <c r="L787" s="707"/>
      <c r="M787" s="707"/>
      <c r="N787" s="707"/>
      <c r="O787" s="707"/>
      <c r="P787" s="707"/>
      <c r="Q787" s="707"/>
      <c r="R787" s="707"/>
      <c r="S787" s="707"/>
      <c r="T787" s="707"/>
      <c r="U787" s="707"/>
      <c r="V787" s="707"/>
      <c r="W787" s="707"/>
      <c r="X787" s="707"/>
      <c r="Y787" s="707"/>
      <c r="Z787" s="707"/>
      <c r="AA787" s="707"/>
      <c r="AB787" s="707"/>
      <c r="AC787" s="707"/>
    </row>
    <row r="788" spans="1:29" ht="15">
      <c r="A788" s="707"/>
      <c r="B788" s="707"/>
      <c r="C788" s="707"/>
      <c r="D788" s="707"/>
      <c r="E788" s="707"/>
      <c r="F788" s="707"/>
      <c r="G788" s="707"/>
      <c r="H788" s="707"/>
      <c r="I788" s="726"/>
      <c r="J788" s="707"/>
      <c r="K788" s="707"/>
      <c r="L788" s="707"/>
      <c r="M788" s="707"/>
      <c r="N788" s="707"/>
      <c r="O788" s="707"/>
      <c r="P788" s="707"/>
      <c r="Q788" s="707"/>
      <c r="R788" s="707"/>
      <c r="S788" s="707"/>
      <c r="T788" s="707"/>
      <c r="U788" s="707"/>
      <c r="V788" s="707"/>
      <c r="W788" s="707"/>
      <c r="X788" s="707"/>
      <c r="Y788" s="707"/>
      <c r="Z788" s="707"/>
      <c r="AA788" s="707"/>
      <c r="AB788" s="707"/>
      <c r="AC788" s="707"/>
    </row>
    <row r="789" spans="1:29" ht="15">
      <c r="A789" s="707"/>
      <c r="B789" s="707"/>
      <c r="C789" s="707"/>
      <c r="D789" s="707"/>
      <c r="E789" s="707"/>
      <c r="F789" s="707"/>
      <c r="G789" s="707"/>
      <c r="H789" s="707"/>
      <c r="I789" s="726"/>
      <c r="J789" s="707"/>
      <c r="K789" s="707"/>
      <c r="L789" s="707"/>
      <c r="M789" s="707"/>
      <c r="N789" s="707"/>
      <c r="O789" s="707"/>
      <c r="P789" s="707"/>
      <c r="Q789" s="707"/>
      <c r="R789" s="707"/>
      <c r="S789" s="707"/>
      <c r="T789" s="707"/>
      <c r="U789" s="707"/>
      <c r="V789" s="707"/>
      <c r="W789" s="707"/>
      <c r="X789" s="707"/>
      <c r="Y789" s="707"/>
      <c r="Z789" s="707"/>
      <c r="AA789" s="707"/>
      <c r="AB789" s="707"/>
      <c r="AC789" s="707"/>
    </row>
    <row r="790" spans="1:29" ht="15">
      <c r="A790" s="707"/>
      <c r="B790" s="707"/>
      <c r="C790" s="707"/>
      <c r="D790" s="707"/>
      <c r="E790" s="707"/>
      <c r="F790" s="707"/>
      <c r="G790" s="707"/>
      <c r="H790" s="707"/>
      <c r="I790" s="726"/>
      <c r="J790" s="707"/>
      <c r="K790" s="707"/>
      <c r="L790" s="707"/>
      <c r="M790" s="707"/>
      <c r="N790" s="707"/>
      <c r="O790" s="707"/>
      <c r="P790" s="707"/>
      <c r="Q790" s="707"/>
      <c r="R790" s="707"/>
      <c r="S790" s="707"/>
      <c r="T790" s="707"/>
      <c r="U790" s="707"/>
      <c r="V790" s="707"/>
      <c r="W790" s="707"/>
      <c r="X790" s="707"/>
      <c r="Y790" s="707"/>
      <c r="Z790" s="707"/>
      <c r="AA790" s="707"/>
      <c r="AB790" s="707"/>
      <c r="AC790" s="707"/>
    </row>
    <row r="791" spans="1:29" ht="15">
      <c r="A791" s="707"/>
      <c r="B791" s="707"/>
      <c r="C791" s="707"/>
      <c r="D791" s="707"/>
      <c r="E791" s="707"/>
      <c r="F791" s="707"/>
      <c r="G791" s="707"/>
      <c r="H791" s="707"/>
      <c r="I791" s="726"/>
      <c r="J791" s="707"/>
      <c r="K791" s="707"/>
      <c r="L791" s="707"/>
      <c r="M791" s="707"/>
      <c r="N791" s="707"/>
      <c r="O791" s="707"/>
      <c r="P791" s="707"/>
      <c r="Q791" s="707"/>
      <c r="R791" s="707"/>
      <c r="S791" s="707"/>
      <c r="T791" s="707"/>
      <c r="U791" s="707"/>
      <c r="V791" s="707"/>
      <c r="W791" s="707"/>
      <c r="X791" s="707"/>
      <c r="Y791" s="707"/>
      <c r="Z791" s="707"/>
      <c r="AA791" s="707"/>
      <c r="AB791" s="707"/>
      <c r="AC791" s="707"/>
    </row>
    <row r="792" spans="1:29" ht="15">
      <c r="A792" s="707"/>
      <c r="B792" s="707"/>
      <c r="C792" s="707"/>
      <c r="D792" s="707"/>
      <c r="E792" s="707"/>
      <c r="F792" s="707"/>
      <c r="G792" s="707"/>
      <c r="H792" s="707"/>
      <c r="I792" s="726"/>
      <c r="J792" s="707"/>
      <c r="K792" s="707"/>
      <c r="L792" s="707"/>
      <c r="M792" s="707"/>
      <c r="N792" s="707"/>
      <c r="O792" s="707"/>
      <c r="P792" s="707"/>
      <c r="Q792" s="707"/>
      <c r="R792" s="707"/>
      <c r="S792" s="707"/>
      <c r="T792" s="707"/>
      <c r="U792" s="707"/>
      <c r="V792" s="707"/>
      <c r="W792" s="707"/>
      <c r="X792" s="707"/>
      <c r="Y792" s="707"/>
      <c r="Z792" s="707"/>
      <c r="AA792" s="707"/>
      <c r="AB792" s="707"/>
      <c r="AC792" s="707"/>
    </row>
    <row r="793" spans="1:29" ht="15">
      <c r="A793" s="707"/>
      <c r="B793" s="707"/>
      <c r="C793" s="707"/>
      <c r="D793" s="707"/>
      <c r="E793" s="707"/>
      <c r="F793" s="707"/>
      <c r="G793" s="707"/>
      <c r="H793" s="707"/>
      <c r="I793" s="726"/>
      <c r="J793" s="707"/>
      <c r="K793" s="707"/>
      <c r="L793" s="707"/>
      <c r="M793" s="707"/>
      <c r="N793" s="707"/>
      <c r="O793" s="707"/>
      <c r="P793" s="707"/>
      <c r="Q793" s="707"/>
      <c r="R793" s="707"/>
      <c r="S793" s="707"/>
      <c r="T793" s="707"/>
      <c r="U793" s="707"/>
      <c r="V793" s="707"/>
      <c r="W793" s="707"/>
      <c r="X793" s="707"/>
      <c r="Y793" s="707"/>
      <c r="Z793" s="707"/>
      <c r="AA793" s="707"/>
      <c r="AB793" s="707"/>
      <c r="AC793" s="707"/>
    </row>
    <row r="794" spans="1:29" ht="15">
      <c r="A794" s="707"/>
      <c r="B794" s="707"/>
      <c r="C794" s="707"/>
      <c r="D794" s="707"/>
      <c r="E794" s="707"/>
      <c r="F794" s="707"/>
      <c r="G794" s="707"/>
      <c r="H794" s="707"/>
      <c r="I794" s="726"/>
      <c r="J794" s="707"/>
      <c r="K794" s="707"/>
      <c r="L794" s="707"/>
      <c r="M794" s="707"/>
      <c r="N794" s="707"/>
      <c r="O794" s="707"/>
      <c r="P794" s="707"/>
      <c r="Q794" s="707"/>
      <c r="R794" s="707"/>
      <c r="S794" s="707"/>
      <c r="T794" s="707"/>
      <c r="U794" s="707"/>
      <c r="V794" s="707"/>
      <c r="W794" s="707"/>
      <c r="X794" s="707"/>
      <c r="Y794" s="707"/>
      <c r="Z794" s="707"/>
      <c r="AA794" s="707"/>
      <c r="AB794" s="707"/>
      <c r="AC794" s="707"/>
    </row>
    <row r="795" spans="1:29" ht="15">
      <c r="A795" s="707"/>
      <c r="B795" s="707"/>
      <c r="C795" s="707"/>
      <c r="D795" s="707"/>
      <c r="E795" s="707"/>
      <c r="F795" s="707"/>
      <c r="G795" s="707"/>
      <c r="H795" s="707"/>
      <c r="I795" s="726"/>
      <c r="J795" s="707"/>
      <c r="K795" s="707"/>
      <c r="L795" s="707"/>
      <c r="M795" s="707"/>
      <c r="N795" s="707"/>
      <c r="O795" s="707"/>
      <c r="P795" s="707"/>
      <c r="Q795" s="707"/>
      <c r="R795" s="707"/>
      <c r="S795" s="707"/>
      <c r="T795" s="707"/>
      <c r="U795" s="707"/>
      <c r="V795" s="707"/>
      <c r="W795" s="707"/>
      <c r="X795" s="707"/>
      <c r="Y795" s="707"/>
      <c r="Z795" s="707"/>
      <c r="AA795" s="707"/>
      <c r="AB795" s="707"/>
      <c r="AC795" s="707"/>
    </row>
    <row r="796" spans="1:29" ht="15">
      <c r="A796" s="707"/>
      <c r="B796" s="707"/>
      <c r="C796" s="707"/>
      <c r="D796" s="707"/>
      <c r="E796" s="707"/>
      <c r="F796" s="707"/>
      <c r="G796" s="707"/>
      <c r="H796" s="707"/>
      <c r="I796" s="726"/>
      <c r="J796" s="707"/>
      <c r="K796" s="707"/>
      <c r="L796" s="707"/>
      <c r="M796" s="707"/>
      <c r="N796" s="707"/>
      <c r="O796" s="707"/>
      <c r="P796" s="707"/>
      <c r="Q796" s="707"/>
      <c r="R796" s="707"/>
      <c r="S796" s="707"/>
      <c r="T796" s="707"/>
      <c r="U796" s="707"/>
      <c r="V796" s="707"/>
      <c r="W796" s="707"/>
      <c r="X796" s="707"/>
      <c r="Y796" s="707"/>
      <c r="Z796" s="707"/>
      <c r="AA796" s="707"/>
      <c r="AB796" s="707"/>
      <c r="AC796" s="707"/>
    </row>
    <row r="797" spans="1:29" ht="15">
      <c r="A797" s="707"/>
      <c r="B797" s="707"/>
      <c r="C797" s="707"/>
      <c r="D797" s="707"/>
      <c r="E797" s="707"/>
      <c r="F797" s="707"/>
      <c r="G797" s="707"/>
      <c r="H797" s="707"/>
      <c r="I797" s="726"/>
      <c r="J797" s="707"/>
      <c r="K797" s="707"/>
      <c r="L797" s="707"/>
      <c r="M797" s="707"/>
      <c r="N797" s="707"/>
      <c r="O797" s="707"/>
      <c r="P797" s="707"/>
      <c r="Q797" s="707"/>
      <c r="R797" s="707"/>
      <c r="S797" s="707"/>
      <c r="T797" s="707"/>
      <c r="U797" s="707"/>
      <c r="V797" s="707"/>
      <c r="W797" s="707"/>
      <c r="X797" s="707"/>
      <c r="Y797" s="707"/>
      <c r="Z797" s="707"/>
      <c r="AA797" s="707"/>
      <c r="AB797" s="707"/>
      <c r="AC797" s="707"/>
    </row>
    <row r="798" spans="1:29" ht="15">
      <c r="A798" s="707"/>
      <c r="B798" s="707"/>
      <c r="C798" s="707"/>
      <c r="D798" s="707"/>
      <c r="E798" s="707"/>
      <c r="F798" s="707"/>
      <c r="G798" s="707"/>
      <c r="H798" s="707"/>
      <c r="I798" s="726"/>
      <c r="J798" s="707"/>
      <c r="K798" s="707"/>
      <c r="L798" s="707"/>
      <c r="M798" s="707"/>
      <c r="N798" s="707"/>
      <c r="O798" s="707"/>
      <c r="P798" s="707"/>
      <c r="Q798" s="707"/>
      <c r="R798" s="707"/>
      <c r="S798" s="707"/>
      <c r="T798" s="707"/>
      <c r="U798" s="707"/>
      <c r="V798" s="707"/>
      <c r="W798" s="707"/>
      <c r="X798" s="707"/>
      <c r="Y798" s="707"/>
      <c r="Z798" s="707"/>
      <c r="AA798" s="707"/>
      <c r="AB798" s="707"/>
      <c r="AC798" s="707"/>
    </row>
    <row r="799" spans="1:29" ht="15">
      <c r="A799" s="707"/>
      <c r="B799" s="707"/>
      <c r="C799" s="707"/>
      <c r="D799" s="707"/>
      <c r="E799" s="707"/>
      <c r="F799" s="707"/>
      <c r="G799" s="707"/>
      <c r="H799" s="707"/>
      <c r="I799" s="726"/>
      <c r="J799" s="707"/>
      <c r="K799" s="707"/>
      <c r="L799" s="707"/>
      <c r="M799" s="707"/>
      <c r="N799" s="707"/>
      <c r="O799" s="707"/>
      <c r="P799" s="707"/>
      <c r="Q799" s="707"/>
      <c r="R799" s="707"/>
      <c r="S799" s="707"/>
      <c r="T799" s="707"/>
      <c r="U799" s="707"/>
      <c r="V799" s="707"/>
      <c r="W799" s="707"/>
      <c r="X799" s="707"/>
      <c r="Y799" s="707"/>
      <c r="Z799" s="707"/>
      <c r="AA799" s="707"/>
      <c r="AB799" s="707"/>
      <c r="AC799" s="707"/>
    </row>
    <row r="800" spans="1:29" ht="15">
      <c r="A800" s="707"/>
      <c r="B800" s="707"/>
      <c r="C800" s="707"/>
      <c r="D800" s="707"/>
      <c r="E800" s="707"/>
      <c r="F800" s="707"/>
      <c r="G800" s="707"/>
      <c r="H800" s="707"/>
      <c r="I800" s="726"/>
      <c r="J800" s="707"/>
      <c r="K800" s="707"/>
      <c r="L800" s="707"/>
      <c r="M800" s="707"/>
      <c r="N800" s="707"/>
      <c r="O800" s="707"/>
      <c r="P800" s="707"/>
      <c r="Q800" s="707"/>
      <c r="R800" s="707"/>
      <c r="S800" s="707"/>
      <c r="T800" s="707"/>
      <c r="U800" s="707"/>
      <c r="V800" s="707"/>
      <c r="W800" s="707"/>
      <c r="X800" s="707"/>
      <c r="Y800" s="707"/>
      <c r="Z800" s="707"/>
      <c r="AA800" s="707"/>
      <c r="AB800" s="707"/>
      <c r="AC800" s="707"/>
    </row>
    <row r="801" spans="1:29" ht="15">
      <c r="A801" s="707"/>
      <c r="B801" s="707"/>
      <c r="C801" s="707"/>
      <c r="D801" s="707"/>
      <c r="E801" s="707"/>
      <c r="F801" s="707"/>
      <c r="G801" s="707"/>
      <c r="H801" s="707"/>
      <c r="I801" s="726"/>
      <c r="J801" s="707"/>
      <c r="K801" s="707"/>
      <c r="L801" s="707"/>
      <c r="M801" s="707"/>
      <c r="N801" s="707"/>
      <c r="O801" s="707"/>
      <c r="P801" s="707"/>
      <c r="Q801" s="707"/>
      <c r="R801" s="707"/>
      <c r="S801" s="707"/>
      <c r="T801" s="707"/>
      <c r="U801" s="707"/>
      <c r="V801" s="707"/>
      <c r="W801" s="707"/>
      <c r="X801" s="707"/>
      <c r="Y801" s="707"/>
      <c r="Z801" s="707"/>
      <c r="AA801" s="707"/>
      <c r="AB801" s="707"/>
      <c r="AC801" s="707"/>
    </row>
    <row r="802" spans="1:29" ht="15">
      <c r="A802" s="707"/>
      <c r="B802" s="707"/>
      <c r="C802" s="707"/>
      <c r="D802" s="707"/>
      <c r="E802" s="707"/>
      <c r="F802" s="707"/>
      <c r="G802" s="707"/>
      <c r="H802" s="707"/>
      <c r="I802" s="726"/>
      <c r="J802" s="707"/>
      <c r="K802" s="707"/>
      <c r="L802" s="707"/>
      <c r="M802" s="707"/>
      <c r="N802" s="707"/>
      <c r="O802" s="707"/>
      <c r="P802" s="707"/>
      <c r="Q802" s="707"/>
      <c r="R802" s="707"/>
      <c r="S802" s="707"/>
      <c r="T802" s="707"/>
      <c r="U802" s="707"/>
      <c r="V802" s="707"/>
      <c r="W802" s="707"/>
      <c r="X802" s="707"/>
      <c r="Y802" s="707"/>
      <c r="Z802" s="707"/>
      <c r="AA802" s="707"/>
      <c r="AB802" s="707"/>
      <c r="AC802" s="707"/>
    </row>
    <row r="803" spans="1:29" ht="15">
      <c r="A803" s="707"/>
      <c r="B803" s="707"/>
      <c r="C803" s="707"/>
      <c r="D803" s="707"/>
      <c r="E803" s="707"/>
      <c r="F803" s="707"/>
      <c r="G803" s="707"/>
      <c r="H803" s="707"/>
      <c r="I803" s="726"/>
      <c r="J803" s="707"/>
      <c r="K803" s="707"/>
      <c r="L803" s="707"/>
      <c r="M803" s="707"/>
      <c r="N803" s="707"/>
      <c r="O803" s="707"/>
      <c r="P803" s="707"/>
      <c r="Q803" s="707"/>
      <c r="R803" s="707"/>
      <c r="S803" s="707"/>
      <c r="T803" s="707"/>
      <c r="U803" s="707"/>
      <c r="V803" s="707"/>
      <c r="W803" s="707"/>
      <c r="X803" s="707"/>
      <c r="Y803" s="707"/>
      <c r="Z803" s="707"/>
      <c r="AA803" s="707"/>
      <c r="AB803" s="707"/>
      <c r="AC803" s="707"/>
    </row>
    <row r="804" spans="1:29" ht="15">
      <c r="A804" s="707"/>
      <c r="B804" s="707"/>
      <c r="C804" s="707"/>
      <c r="D804" s="707"/>
      <c r="E804" s="707"/>
      <c r="F804" s="707"/>
      <c r="G804" s="707"/>
      <c r="H804" s="707"/>
      <c r="I804" s="726"/>
      <c r="J804" s="707"/>
      <c r="K804" s="707"/>
      <c r="L804" s="707"/>
      <c r="M804" s="707"/>
      <c r="N804" s="707"/>
      <c r="O804" s="707"/>
      <c r="P804" s="707"/>
      <c r="Q804" s="707"/>
      <c r="R804" s="707"/>
      <c r="S804" s="707"/>
      <c r="T804" s="707"/>
      <c r="U804" s="707"/>
      <c r="V804" s="707"/>
      <c r="W804" s="707"/>
      <c r="X804" s="707"/>
      <c r="Y804" s="707"/>
      <c r="Z804" s="707"/>
      <c r="AA804" s="707"/>
      <c r="AB804" s="707"/>
      <c r="AC804" s="707"/>
    </row>
    <row r="805" spans="1:29" ht="15">
      <c r="A805" s="707"/>
      <c r="B805" s="707"/>
      <c r="C805" s="707"/>
      <c r="D805" s="707"/>
      <c r="E805" s="707"/>
      <c r="F805" s="707"/>
      <c r="G805" s="707"/>
      <c r="H805" s="707"/>
      <c r="I805" s="726"/>
      <c r="J805" s="707"/>
      <c r="K805" s="707"/>
      <c r="L805" s="707"/>
      <c r="M805" s="707"/>
      <c r="N805" s="707"/>
      <c r="O805" s="707"/>
      <c r="P805" s="707"/>
      <c r="Q805" s="707"/>
      <c r="R805" s="707"/>
      <c r="S805" s="707"/>
      <c r="T805" s="707"/>
      <c r="U805" s="707"/>
      <c r="V805" s="707"/>
      <c r="W805" s="707"/>
      <c r="X805" s="707"/>
      <c r="Y805" s="707"/>
      <c r="Z805" s="707"/>
      <c r="AA805" s="707"/>
      <c r="AB805" s="707"/>
      <c r="AC805" s="707"/>
    </row>
    <row r="806" spans="1:29" ht="15">
      <c r="A806" s="707"/>
      <c r="B806" s="707"/>
      <c r="C806" s="707"/>
      <c r="D806" s="707"/>
      <c r="E806" s="707"/>
      <c r="F806" s="707"/>
      <c r="G806" s="707"/>
      <c r="H806" s="707"/>
      <c r="I806" s="726"/>
      <c r="J806" s="707"/>
      <c r="K806" s="707"/>
      <c r="L806" s="707"/>
      <c r="M806" s="707"/>
      <c r="N806" s="707"/>
      <c r="O806" s="707"/>
      <c r="P806" s="707"/>
      <c r="Q806" s="707"/>
      <c r="R806" s="707"/>
      <c r="S806" s="707"/>
      <c r="T806" s="707"/>
      <c r="U806" s="707"/>
      <c r="V806" s="707"/>
      <c r="W806" s="707"/>
      <c r="X806" s="707"/>
      <c r="Y806" s="707"/>
      <c r="Z806" s="707"/>
      <c r="AA806" s="707"/>
      <c r="AB806" s="707"/>
      <c r="AC806" s="707"/>
    </row>
    <row r="807" spans="1:29" ht="15">
      <c r="A807" s="707"/>
      <c r="B807" s="707"/>
      <c r="C807" s="707"/>
      <c r="D807" s="707"/>
      <c r="E807" s="707"/>
      <c r="F807" s="707"/>
      <c r="G807" s="707"/>
      <c r="H807" s="707"/>
      <c r="I807" s="726"/>
      <c r="J807" s="707"/>
      <c r="K807" s="707"/>
      <c r="L807" s="707"/>
      <c r="M807" s="707"/>
      <c r="N807" s="707"/>
      <c r="O807" s="707"/>
      <c r="P807" s="707"/>
      <c r="Q807" s="707"/>
      <c r="R807" s="707"/>
      <c r="S807" s="707"/>
      <c r="T807" s="707"/>
      <c r="U807" s="707"/>
      <c r="V807" s="707"/>
      <c r="W807" s="707"/>
      <c r="X807" s="707"/>
      <c r="Y807" s="707"/>
      <c r="Z807" s="707"/>
      <c r="AA807" s="707"/>
      <c r="AB807" s="707"/>
      <c r="AC807" s="707"/>
    </row>
    <row r="808" spans="1:29" ht="15">
      <c r="A808" s="707"/>
      <c r="B808" s="707"/>
      <c r="C808" s="707"/>
      <c r="D808" s="707"/>
      <c r="E808" s="707"/>
      <c r="F808" s="707"/>
      <c r="G808" s="707"/>
      <c r="H808" s="707"/>
      <c r="I808" s="726"/>
      <c r="J808" s="707"/>
      <c r="K808" s="707"/>
      <c r="L808" s="707"/>
      <c r="M808" s="707"/>
      <c r="N808" s="707"/>
      <c r="O808" s="707"/>
      <c r="P808" s="707"/>
      <c r="Q808" s="707"/>
      <c r="R808" s="707"/>
      <c r="S808" s="707"/>
      <c r="T808" s="707"/>
      <c r="U808" s="707"/>
      <c r="V808" s="707"/>
      <c r="W808" s="707"/>
      <c r="X808" s="707"/>
      <c r="Y808" s="707"/>
      <c r="Z808" s="707"/>
      <c r="AA808" s="707"/>
      <c r="AB808" s="707"/>
      <c r="AC808" s="707"/>
    </row>
    <row r="809" spans="1:29" ht="15">
      <c r="A809" s="707"/>
      <c r="B809" s="707"/>
      <c r="C809" s="707"/>
      <c r="D809" s="707"/>
      <c r="E809" s="707"/>
      <c r="F809" s="707"/>
      <c r="G809" s="707"/>
      <c r="H809" s="707"/>
      <c r="I809" s="726"/>
      <c r="J809" s="707"/>
      <c r="K809" s="707"/>
      <c r="L809" s="707"/>
      <c r="M809" s="707"/>
      <c r="N809" s="707"/>
      <c r="O809" s="707"/>
      <c r="P809" s="707"/>
      <c r="Q809" s="707"/>
      <c r="R809" s="707"/>
      <c r="S809" s="707"/>
      <c r="T809" s="707"/>
      <c r="U809" s="707"/>
      <c r="V809" s="707"/>
      <c r="W809" s="707"/>
      <c r="X809" s="707"/>
      <c r="Y809" s="707"/>
      <c r="Z809" s="707"/>
      <c r="AA809" s="707"/>
      <c r="AB809" s="707"/>
      <c r="AC809" s="707"/>
    </row>
    <row r="810" spans="1:29" ht="15">
      <c r="A810" s="707"/>
      <c r="B810" s="707"/>
      <c r="C810" s="707"/>
      <c r="D810" s="707"/>
      <c r="E810" s="707"/>
      <c r="F810" s="707"/>
      <c r="G810" s="707"/>
      <c r="H810" s="707"/>
      <c r="I810" s="726"/>
      <c r="J810" s="707"/>
      <c r="K810" s="707"/>
      <c r="L810" s="707"/>
      <c r="M810" s="707"/>
      <c r="N810" s="707"/>
      <c r="O810" s="707"/>
      <c r="P810" s="707"/>
      <c r="Q810" s="707"/>
      <c r="R810" s="707"/>
      <c r="S810" s="707"/>
      <c r="T810" s="707"/>
      <c r="U810" s="707"/>
      <c r="V810" s="707"/>
      <c r="W810" s="707"/>
      <c r="X810" s="707"/>
      <c r="Y810" s="707"/>
      <c r="Z810" s="707"/>
      <c r="AA810" s="707"/>
      <c r="AB810" s="707"/>
      <c r="AC810" s="707"/>
    </row>
    <row r="811" spans="1:29" ht="15">
      <c r="A811" s="707"/>
      <c r="B811" s="707"/>
      <c r="C811" s="707"/>
      <c r="D811" s="707"/>
      <c r="E811" s="707"/>
      <c r="F811" s="707"/>
      <c r="G811" s="707"/>
      <c r="H811" s="707"/>
      <c r="I811" s="726"/>
      <c r="J811" s="707"/>
      <c r="K811" s="707"/>
      <c r="L811" s="707"/>
      <c r="M811" s="707"/>
      <c r="N811" s="707"/>
      <c r="O811" s="707"/>
      <c r="P811" s="707"/>
      <c r="Q811" s="707"/>
      <c r="R811" s="707"/>
      <c r="S811" s="707"/>
      <c r="T811" s="707"/>
      <c r="U811" s="707"/>
      <c r="V811" s="707"/>
      <c r="W811" s="707"/>
      <c r="X811" s="707"/>
      <c r="Y811" s="707"/>
      <c r="Z811" s="707"/>
      <c r="AA811" s="707"/>
      <c r="AB811" s="707"/>
      <c r="AC811" s="707"/>
    </row>
    <row r="812" spans="1:29" ht="15">
      <c r="A812" s="707"/>
      <c r="B812" s="707"/>
      <c r="C812" s="707"/>
      <c r="D812" s="707"/>
      <c r="E812" s="707"/>
      <c r="F812" s="707"/>
      <c r="G812" s="707"/>
      <c r="H812" s="707"/>
      <c r="I812" s="726"/>
      <c r="J812" s="707"/>
      <c r="K812" s="707"/>
      <c r="L812" s="707"/>
      <c r="M812" s="707"/>
      <c r="N812" s="707"/>
      <c r="O812" s="707"/>
      <c r="P812" s="707"/>
      <c r="Q812" s="707"/>
      <c r="R812" s="707"/>
      <c r="S812" s="707"/>
      <c r="T812" s="707"/>
      <c r="U812" s="707"/>
      <c r="V812" s="707"/>
      <c r="W812" s="707"/>
      <c r="X812" s="707"/>
      <c r="Y812" s="707"/>
      <c r="Z812" s="707"/>
      <c r="AA812" s="707"/>
      <c r="AB812" s="707"/>
      <c r="AC812" s="707"/>
    </row>
    <row r="813" spans="1:29" ht="15">
      <c r="A813" s="707"/>
      <c r="B813" s="707"/>
      <c r="C813" s="707"/>
      <c r="D813" s="707"/>
      <c r="E813" s="707"/>
      <c r="F813" s="707"/>
      <c r="G813" s="707"/>
      <c r="H813" s="707"/>
      <c r="I813" s="726"/>
      <c r="J813" s="707"/>
      <c r="K813" s="707"/>
      <c r="L813" s="707"/>
      <c r="M813" s="707"/>
      <c r="N813" s="707"/>
      <c r="O813" s="707"/>
      <c r="P813" s="707"/>
      <c r="Q813" s="707"/>
      <c r="R813" s="707"/>
      <c r="S813" s="707"/>
      <c r="T813" s="707"/>
      <c r="U813" s="707"/>
      <c r="V813" s="707"/>
      <c r="W813" s="707"/>
      <c r="X813" s="707"/>
      <c r="Y813" s="707"/>
      <c r="Z813" s="707"/>
      <c r="AA813" s="707"/>
      <c r="AB813" s="707"/>
      <c r="AC813" s="707"/>
    </row>
    <row r="814" spans="1:29" ht="15">
      <c r="A814" s="707"/>
      <c r="B814" s="707"/>
      <c r="C814" s="707"/>
      <c r="D814" s="707"/>
      <c r="E814" s="707"/>
      <c r="F814" s="707"/>
      <c r="G814" s="707"/>
      <c r="H814" s="707"/>
      <c r="I814" s="726"/>
      <c r="J814" s="707"/>
      <c r="K814" s="707"/>
      <c r="L814" s="707"/>
      <c r="M814" s="707"/>
      <c r="N814" s="707"/>
      <c r="O814" s="707"/>
      <c r="P814" s="707"/>
      <c r="Q814" s="707"/>
      <c r="R814" s="707"/>
      <c r="S814" s="707"/>
      <c r="T814" s="707"/>
      <c r="U814" s="707"/>
      <c r="V814" s="707"/>
      <c r="W814" s="707"/>
      <c r="X814" s="707"/>
      <c r="Y814" s="707"/>
      <c r="Z814" s="707"/>
      <c r="AA814" s="707"/>
      <c r="AB814" s="707"/>
      <c r="AC814" s="707"/>
    </row>
    <row r="815" spans="1:29" ht="15">
      <c r="A815" s="707"/>
      <c r="B815" s="707"/>
      <c r="C815" s="707"/>
      <c r="D815" s="707"/>
      <c r="E815" s="707"/>
      <c r="F815" s="707"/>
      <c r="G815" s="707"/>
      <c r="H815" s="707"/>
      <c r="I815" s="726"/>
      <c r="J815" s="707"/>
      <c r="K815" s="707"/>
      <c r="L815" s="707"/>
      <c r="M815" s="707"/>
      <c r="N815" s="707"/>
      <c r="O815" s="707"/>
      <c r="P815" s="707"/>
      <c r="Q815" s="707"/>
      <c r="R815" s="707"/>
      <c r="S815" s="707"/>
      <c r="T815" s="707"/>
      <c r="U815" s="707"/>
      <c r="V815" s="707"/>
      <c r="W815" s="707"/>
      <c r="X815" s="707"/>
      <c r="Y815" s="707"/>
      <c r="Z815" s="707"/>
      <c r="AA815" s="707"/>
      <c r="AB815" s="707"/>
      <c r="AC815" s="707"/>
    </row>
    <row r="816" spans="1:29" ht="15">
      <c r="A816" s="707"/>
      <c r="B816" s="707"/>
      <c r="C816" s="707"/>
      <c r="D816" s="707"/>
      <c r="E816" s="707"/>
      <c r="F816" s="707"/>
      <c r="G816" s="707"/>
      <c r="H816" s="707"/>
      <c r="I816" s="726"/>
      <c r="J816" s="707"/>
      <c r="K816" s="707"/>
      <c r="L816" s="707"/>
      <c r="M816" s="707"/>
      <c r="N816" s="707"/>
      <c r="O816" s="707"/>
      <c r="P816" s="707"/>
      <c r="Q816" s="707"/>
      <c r="R816" s="707"/>
      <c r="S816" s="707"/>
      <c r="T816" s="707"/>
      <c r="U816" s="707"/>
      <c r="V816" s="707"/>
      <c r="W816" s="707"/>
      <c r="X816" s="707"/>
      <c r="Y816" s="707"/>
      <c r="Z816" s="707"/>
      <c r="AA816" s="707"/>
      <c r="AB816" s="707"/>
      <c r="AC816" s="707"/>
    </row>
    <row r="817" spans="1:29" ht="15">
      <c r="A817" s="707"/>
      <c r="B817" s="707"/>
      <c r="C817" s="707"/>
      <c r="D817" s="707"/>
      <c r="E817" s="707"/>
      <c r="F817" s="707"/>
      <c r="G817" s="707"/>
      <c r="H817" s="707"/>
      <c r="I817" s="726"/>
      <c r="J817" s="707"/>
      <c r="K817" s="707"/>
      <c r="L817" s="707"/>
      <c r="M817" s="707"/>
      <c r="N817" s="707"/>
      <c r="O817" s="707"/>
      <c r="P817" s="707"/>
      <c r="Q817" s="707"/>
      <c r="R817" s="707"/>
      <c r="S817" s="707"/>
      <c r="T817" s="707"/>
      <c r="U817" s="707"/>
      <c r="V817" s="707"/>
      <c r="W817" s="707"/>
      <c r="X817" s="707"/>
      <c r="Y817" s="707"/>
      <c r="Z817" s="707"/>
      <c r="AA817" s="707"/>
      <c r="AB817" s="707"/>
      <c r="AC817" s="707"/>
    </row>
    <row r="818" spans="1:29" ht="15">
      <c r="A818" s="707"/>
      <c r="B818" s="707"/>
      <c r="C818" s="707"/>
      <c r="D818" s="707"/>
      <c r="E818" s="707"/>
      <c r="F818" s="707"/>
      <c r="G818" s="707"/>
      <c r="H818" s="707"/>
      <c r="I818" s="726"/>
      <c r="J818" s="707"/>
      <c r="K818" s="707"/>
      <c r="L818" s="707"/>
      <c r="M818" s="707"/>
      <c r="N818" s="707"/>
      <c r="O818" s="707"/>
      <c r="P818" s="707"/>
      <c r="Q818" s="707"/>
      <c r="R818" s="707"/>
      <c r="S818" s="707"/>
      <c r="T818" s="707"/>
      <c r="U818" s="707"/>
      <c r="V818" s="707"/>
      <c r="W818" s="707"/>
      <c r="X818" s="707"/>
      <c r="Y818" s="707"/>
      <c r="Z818" s="707"/>
      <c r="AA818" s="707"/>
      <c r="AB818" s="707"/>
      <c r="AC818" s="707"/>
    </row>
    <row r="819" spans="1:29" ht="15">
      <c r="A819" s="707"/>
      <c r="B819" s="707"/>
      <c r="C819" s="707"/>
      <c r="D819" s="707"/>
      <c r="E819" s="707"/>
      <c r="F819" s="707"/>
      <c r="G819" s="707"/>
      <c r="H819" s="707"/>
      <c r="I819" s="726"/>
      <c r="J819" s="707"/>
      <c r="K819" s="707"/>
      <c r="L819" s="707"/>
      <c r="M819" s="707"/>
      <c r="N819" s="707"/>
      <c r="O819" s="707"/>
      <c r="P819" s="707"/>
      <c r="Q819" s="707"/>
      <c r="R819" s="707"/>
      <c r="S819" s="707"/>
      <c r="T819" s="707"/>
      <c r="U819" s="707"/>
      <c r="V819" s="707"/>
      <c r="W819" s="707"/>
      <c r="X819" s="707"/>
      <c r="Y819" s="707"/>
      <c r="Z819" s="707"/>
      <c r="AA819" s="707"/>
      <c r="AB819" s="707"/>
      <c r="AC819" s="707"/>
    </row>
    <row r="820" spans="1:29" ht="15">
      <c r="A820" s="707"/>
      <c r="B820" s="707"/>
      <c r="C820" s="707"/>
      <c r="D820" s="707"/>
      <c r="E820" s="707"/>
      <c r="F820" s="707"/>
      <c r="G820" s="707"/>
      <c r="H820" s="707"/>
      <c r="I820" s="726"/>
      <c r="J820" s="707"/>
      <c r="K820" s="707"/>
      <c r="L820" s="707"/>
      <c r="M820" s="707"/>
      <c r="N820" s="707"/>
      <c r="O820" s="707"/>
      <c r="P820" s="707"/>
      <c r="Q820" s="707"/>
      <c r="R820" s="707"/>
      <c r="S820" s="707"/>
      <c r="T820" s="707"/>
      <c r="U820" s="707"/>
      <c r="V820" s="707"/>
      <c r="W820" s="707"/>
      <c r="X820" s="707"/>
      <c r="Y820" s="707"/>
      <c r="Z820" s="707"/>
      <c r="AA820" s="707"/>
      <c r="AB820" s="707"/>
      <c r="AC820" s="707"/>
    </row>
    <row r="821" spans="1:29" ht="15">
      <c r="A821" s="707"/>
      <c r="B821" s="707"/>
      <c r="C821" s="707"/>
      <c r="D821" s="707"/>
      <c r="E821" s="707"/>
      <c r="F821" s="707"/>
      <c r="G821" s="707"/>
      <c r="H821" s="707"/>
      <c r="I821" s="726"/>
      <c r="J821" s="707"/>
      <c r="K821" s="707"/>
      <c r="L821" s="707"/>
      <c r="M821" s="707"/>
      <c r="N821" s="707"/>
      <c r="O821" s="707"/>
      <c r="P821" s="707"/>
      <c r="Q821" s="707"/>
      <c r="R821" s="707"/>
      <c r="S821" s="707"/>
      <c r="T821" s="707"/>
      <c r="U821" s="707"/>
      <c r="V821" s="707"/>
      <c r="W821" s="707"/>
      <c r="X821" s="707"/>
      <c r="Y821" s="707"/>
      <c r="Z821" s="707"/>
      <c r="AA821" s="707"/>
      <c r="AB821" s="707"/>
      <c r="AC821" s="707"/>
    </row>
    <row r="822" spans="1:29" ht="15">
      <c r="A822" s="707"/>
      <c r="B822" s="707"/>
      <c r="C822" s="707"/>
      <c r="D822" s="707"/>
      <c r="E822" s="707"/>
      <c r="F822" s="707"/>
      <c r="G822" s="707"/>
      <c r="H822" s="707"/>
      <c r="I822" s="726"/>
      <c r="J822" s="707"/>
      <c r="K822" s="707"/>
      <c r="L822" s="707"/>
      <c r="M822" s="707"/>
      <c r="N822" s="707"/>
      <c r="O822" s="707"/>
      <c r="P822" s="707"/>
      <c r="Q822" s="707"/>
      <c r="R822" s="707"/>
      <c r="S822" s="707"/>
      <c r="T822" s="707"/>
      <c r="U822" s="707"/>
      <c r="V822" s="707"/>
      <c r="W822" s="707"/>
      <c r="X822" s="707"/>
      <c r="Y822" s="707"/>
      <c r="Z822" s="707"/>
      <c r="AA822" s="707"/>
      <c r="AB822" s="707"/>
      <c r="AC822" s="707"/>
    </row>
    <row r="823" spans="1:29" ht="15">
      <c r="A823" s="707"/>
      <c r="B823" s="707"/>
      <c r="C823" s="707"/>
      <c r="D823" s="707"/>
      <c r="E823" s="707"/>
      <c r="F823" s="707"/>
      <c r="G823" s="707"/>
      <c r="H823" s="707"/>
      <c r="I823" s="726"/>
      <c r="J823" s="707"/>
      <c r="K823" s="707"/>
      <c r="L823" s="707"/>
      <c r="M823" s="707"/>
      <c r="N823" s="707"/>
      <c r="O823" s="707"/>
      <c r="P823" s="707"/>
      <c r="Q823" s="707"/>
      <c r="R823" s="707"/>
      <c r="S823" s="707"/>
      <c r="T823" s="707"/>
      <c r="U823" s="707"/>
      <c r="V823" s="707"/>
      <c r="W823" s="707"/>
      <c r="X823" s="707"/>
      <c r="Y823" s="707"/>
      <c r="Z823" s="707"/>
      <c r="AA823" s="707"/>
      <c r="AB823" s="707"/>
      <c r="AC823" s="707"/>
    </row>
    <row r="824" spans="1:29" ht="15">
      <c r="A824" s="707"/>
      <c r="B824" s="707"/>
      <c r="C824" s="707"/>
      <c r="D824" s="707"/>
      <c r="E824" s="707"/>
      <c r="F824" s="707"/>
      <c r="G824" s="707"/>
      <c r="H824" s="707"/>
      <c r="I824" s="726"/>
      <c r="J824" s="707"/>
      <c r="K824" s="707"/>
      <c r="L824" s="707"/>
      <c r="M824" s="707"/>
      <c r="N824" s="707"/>
      <c r="O824" s="707"/>
      <c r="P824" s="707"/>
      <c r="Q824" s="707"/>
      <c r="R824" s="707"/>
      <c r="S824" s="707"/>
      <c r="T824" s="707"/>
      <c r="U824" s="707"/>
      <c r="V824" s="707"/>
      <c r="W824" s="707"/>
      <c r="X824" s="707"/>
      <c r="Y824" s="707"/>
      <c r="Z824" s="707"/>
      <c r="AA824" s="707"/>
      <c r="AB824" s="707"/>
      <c r="AC824" s="707"/>
    </row>
    <row r="825" spans="1:29" ht="15">
      <c r="A825" s="707"/>
      <c r="B825" s="707"/>
      <c r="C825" s="707"/>
      <c r="D825" s="707"/>
      <c r="E825" s="707"/>
      <c r="F825" s="707"/>
      <c r="G825" s="707"/>
      <c r="H825" s="707"/>
      <c r="I825" s="726"/>
      <c r="J825" s="707"/>
      <c r="K825" s="707"/>
      <c r="L825" s="707"/>
      <c r="M825" s="707"/>
      <c r="N825" s="707"/>
      <c r="O825" s="707"/>
      <c r="P825" s="707"/>
      <c r="Q825" s="707"/>
      <c r="R825" s="707"/>
      <c r="S825" s="707"/>
      <c r="T825" s="707"/>
      <c r="U825" s="707"/>
      <c r="V825" s="707"/>
      <c r="W825" s="707"/>
      <c r="X825" s="707"/>
      <c r="Y825" s="707"/>
      <c r="Z825" s="707"/>
      <c r="AA825" s="707"/>
      <c r="AB825" s="707"/>
      <c r="AC825" s="707"/>
    </row>
    <row r="826" spans="1:29" ht="15">
      <c r="A826" s="707"/>
      <c r="B826" s="707"/>
      <c r="C826" s="707"/>
      <c r="D826" s="707"/>
      <c r="E826" s="707"/>
      <c r="F826" s="707"/>
      <c r="G826" s="707"/>
      <c r="H826" s="707"/>
      <c r="I826" s="726"/>
      <c r="J826" s="707"/>
      <c r="K826" s="707"/>
      <c r="L826" s="707"/>
      <c r="M826" s="707"/>
      <c r="N826" s="707"/>
      <c r="O826" s="707"/>
      <c r="P826" s="707"/>
      <c r="Q826" s="707"/>
      <c r="R826" s="707"/>
      <c r="S826" s="707"/>
      <c r="T826" s="707"/>
      <c r="U826" s="707"/>
      <c r="V826" s="707"/>
      <c r="W826" s="707"/>
      <c r="X826" s="707"/>
      <c r="Y826" s="707"/>
      <c r="Z826" s="707"/>
      <c r="AA826" s="707"/>
      <c r="AB826" s="707"/>
      <c r="AC826" s="707"/>
    </row>
    <row r="827" spans="1:29" ht="15">
      <c r="A827" s="707"/>
      <c r="B827" s="707"/>
      <c r="C827" s="707"/>
      <c r="D827" s="707"/>
      <c r="E827" s="707"/>
      <c r="F827" s="707"/>
      <c r="G827" s="707"/>
      <c r="H827" s="707"/>
      <c r="I827" s="726"/>
      <c r="J827" s="707"/>
      <c r="K827" s="707"/>
      <c r="L827" s="707"/>
      <c r="M827" s="707"/>
      <c r="N827" s="707"/>
      <c r="O827" s="707"/>
      <c r="P827" s="707"/>
      <c r="Q827" s="707"/>
      <c r="R827" s="707"/>
      <c r="S827" s="707"/>
      <c r="T827" s="707"/>
      <c r="U827" s="707"/>
      <c r="V827" s="707"/>
      <c r="W827" s="707"/>
      <c r="X827" s="707"/>
      <c r="Y827" s="707"/>
      <c r="Z827" s="707"/>
      <c r="AA827" s="707"/>
      <c r="AB827" s="707"/>
      <c r="AC827" s="707"/>
    </row>
    <row r="828" spans="1:29" ht="15">
      <c r="A828" s="707"/>
      <c r="B828" s="707"/>
      <c r="C828" s="707"/>
      <c r="D828" s="707"/>
      <c r="E828" s="707"/>
      <c r="F828" s="707"/>
      <c r="G828" s="707"/>
      <c r="H828" s="707"/>
      <c r="I828" s="726"/>
      <c r="J828" s="707"/>
      <c r="K828" s="707"/>
      <c r="L828" s="707"/>
      <c r="M828" s="707"/>
      <c r="N828" s="707"/>
      <c r="O828" s="707"/>
      <c r="P828" s="707"/>
      <c r="Q828" s="707"/>
      <c r="R828" s="707"/>
      <c r="S828" s="707"/>
      <c r="T828" s="707"/>
      <c r="U828" s="707"/>
      <c r="V828" s="707"/>
      <c r="W828" s="707"/>
      <c r="X828" s="707"/>
      <c r="Y828" s="707"/>
      <c r="Z828" s="707"/>
      <c r="AA828" s="707"/>
      <c r="AB828" s="707"/>
      <c r="AC828" s="707"/>
    </row>
    <row r="829" spans="1:29" ht="15">
      <c r="A829" s="707"/>
      <c r="B829" s="707"/>
      <c r="C829" s="707"/>
      <c r="D829" s="707"/>
      <c r="E829" s="707"/>
      <c r="F829" s="707"/>
      <c r="G829" s="707"/>
      <c r="H829" s="707"/>
      <c r="I829" s="726"/>
      <c r="J829" s="707"/>
      <c r="K829" s="707"/>
      <c r="L829" s="707"/>
      <c r="M829" s="707"/>
      <c r="N829" s="707"/>
      <c r="O829" s="707"/>
      <c r="P829" s="707"/>
      <c r="Q829" s="707"/>
      <c r="R829" s="707"/>
      <c r="S829" s="707"/>
      <c r="T829" s="707"/>
      <c r="U829" s="707"/>
      <c r="V829" s="707"/>
      <c r="W829" s="707"/>
      <c r="X829" s="707"/>
      <c r="Y829" s="707"/>
      <c r="Z829" s="707"/>
      <c r="AA829" s="707"/>
      <c r="AB829" s="707"/>
      <c r="AC829" s="707"/>
    </row>
    <row r="830" spans="1:29" ht="15">
      <c r="A830" s="707"/>
      <c r="B830" s="707"/>
      <c r="C830" s="707"/>
      <c r="D830" s="707"/>
      <c r="E830" s="707"/>
      <c r="F830" s="707"/>
      <c r="G830" s="707"/>
      <c r="H830" s="707"/>
      <c r="I830" s="726"/>
      <c r="J830" s="707"/>
      <c r="K830" s="707"/>
      <c r="L830" s="707"/>
      <c r="M830" s="707"/>
      <c r="N830" s="707"/>
      <c r="O830" s="707"/>
      <c r="P830" s="707"/>
      <c r="Q830" s="707"/>
      <c r="R830" s="707"/>
      <c r="S830" s="707"/>
      <c r="T830" s="707"/>
      <c r="U830" s="707"/>
      <c r="V830" s="707"/>
      <c r="W830" s="707"/>
      <c r="X830" s="707"/>
      <c r="Y830" s="707"/>
      <c r="Z830" s="707"/>
      <c r="AA830" s="707"/>
      <c r="AB830" s="707"/>
      <c r="AC830" s="707"/>
    </row>
    <row r="831" spans="1:29" ht="15">
      <c r="A831" s="707"/>
      <c r="B831" s="707"/>
      <c r="C831" s="707"/>
      <c r="D831" s="707"/>
      <c r="E831" s="707"/>
      <c r="F831" s="707"/>
      <c r="G831" s="707"/>
      <c r="H831" s="707"/>
      <c r="I831" s="726"/>
      <c r="J831" s="707"/>
      <c r="K831" s="707"/>
      <c r="L831" s="707"/>
      <c r="M831" s="707"/>
      <c r="N831" s="707"/>
      <c r="O831" s="707"/>
      <c r="P831" s="707"/>
      <c r="Q831" s="707"/>
      <c r="R831" s="707"/>
      <c r="S831" s="707"/>
      <c r="T831" s="707"/>
      <c r="U831" s="707"/>
      <c r="V831" s="707"/>
      <c r="W831" s="707"/>
      <c r="X831" s="707"/>
      <c r="Y831" s="707"/>
      <c r="Z831" s="707"/>
      <c r="AA831" s="707"/>
      <c r="AB831" s="707"/>
      <c r="AC831" s="707"/>
    </row>
    <row r="832" spans="1:29" ht="15">
      <c r="A832" s="707"/>
      <c r="B832" s="707"/>
      <c r="C832" s="707"/>
      <c r="D832" s="707"/>
      <c r="E832" s="707"/>
      <c r="F832" s="707"/>
      <c r="G832" s="707"/>
      <c r="H832" s="707"/>
      <c r="I832" s="726"/>
      <c r="J832" s="707"/>
      <c r="K832" s="707"/>
      <c r="L832" s="707"/>
      <c r="M832" s="707"/>
      <c r="N832" s="707"/>
      <c r="O832" s="707"/>
      <c r="P832" s="707"/>
      <c r="Q832" s="707"/>
      <c r="R832" s="707"/>
      <c r="S832" s="707"/>
      <c r="T832" s="707"/>
      <c r="U832" s="707"/>
      <c r="V832" s="707"/>
      <c r="W832" s="707"/>
      <c r="X832" s="707"/>
      <c r="Y832" s="707"/>
      <c r="Z832" s="707"/>
      <c r="AA832" s="707"/>
      <c r="AB832" s="707"/>
      <c r="AC832" s="707"/>
    </row>
    <row r="833" spans="1:29" ht="15">
      <c r="A833" s="707"/>
      <c r="B833" s="707"/>
      <c r="C833" s="707"/>
      <c r="D833" s="707"/>
      <c r="E833" s="707"/>
      <c r="F833" s="707"/>
      <c r="G833" s="707"/>
      <c r="H833" s="707"/>
      <c r="I833" s="726"/>
      <c r="J833" s="707"/>
      <c r="K833" s="707"/>
      <c r="L833" s="707"/>
      <c r="M833" s="707"/>
      <c r="N833" s="707"/>
      <c r="O833" s="707"/>
      <c r="P833" s="707"/>
      <c r="Q833" s="707"/>
      <c r="R833" s="707"/>
      <c r="S833" s="707"/>
      <c r="T833" s="707"/>
      <c r="U833" s="707"/>
      <c r="V833" s="707"/>
      <c r="W833" s="707"/>
      <c r="X833" s="707"/>
      <c r="Y833" s="707"/>
      <c r="Z833" s="707"/>
      <c r="AA833" s="707"/>
      <c r="AB833" s="707"/>
      <c r="AC833" s="707"/>
    </row>
    <row r="834" spans="1:29" ht="15">
      <c r="A834" s="707"/>
      <c r="B834" s="707"/>
      <c r="C834" s="707"/>
      <c r="D834" s="707"/>
      <c r="E834" s="707"/>
      <c r="F834" s="707"/>
      <c r="G834" s="707"/>
      <c r="H834" s="707"/>
      <c r="I834" s="726"/>
      <c r="J834" s="707"/>
      <c r="K834" s="707"/>
      <c r="L834" s="707"/>
      <c r="M834" s="707"/>
      <c r="N834" s="707"/>
      <c r="O834" s="707"/>
      <c r="P834" s="707"/>
      <c r="Q834" s="707"/>
      <c r="R834" s="707"/>
      <c r="S834" s="707"/>
      <c r="T834" s="707"/>
      <c r="U834" s="707"/>
      <c r="V834" s="707"/>
      <c r="W834" s="707"/>
      <c r="X834" s="707"/>
      <c r="Y834" s="707"/>
      <c r="Z834" s="707"/>
      <c r="AA834" s="707"/>
      <c r="AB834" s="707"/>
      <c r="AC834" s="707"/>
    </row>
    <row r="835" spans="1:29" ht="15">
      <c r="A835" s="707"/>
      <c r="B835" s="707"/>
      <c r="C835" s="707"/>
      <c r="D835" s="707"/>
      <c r="E835" s="707"/>
      <c r="F835" s="707"/>
      <c r="G835" s="707"/>
      <c r="H835" s="707"/>
      <c r="I835" s="726"/>
      <c r="J835" s="707"/>
      <c r="K835" s="707"/>
      <c r="L835" s="707"/>
      <c r="M835" s="707"/>
      <c r="N835" s="707"/>
      <c r="O835" s="707"/>
      <c r="P835" s="707"/>
      <c r="Q835" s="707"/>
      <c r="R835" s="707"/>
      <c r="S835" s="707"/>
      <c r="T835" s="707"/>
      <c r="U835" s="707"/>
      <c r="V835" s="707"/>
      <c r="W835" s="707"/>
      <c r="X835" s="707"/>
      <c r="Y835" s="707"/>
      <c r="Z835" s="707"/>
      <c r="AA835" s="707"/>
      <c r="AB835" s="707"/>
      <c r="AC835" s="707"/>
    </row>
    <row r="836" spans="1:29" ht="15">
      <c r="A836" s="707"/>
      <c r="B836" s="707"/>
      <c r="C836" s="707"/>
      <c r="D836" s="707"/>
      <c r="E836" s="707"/>
      <c r="F836" s="707"/>
      <c r="G836" s="707"/>
      <c r="H836" s="707"/>
      <c r="I836" s="726"/>
      <c r="J836" s="707"/>
      <c r="K836" s="707"/>
      <c r="L836" s="707"/>
      <c r="M836" s="707"/>
      <c r="N836" s="707"/>
      <c r="O836" s="707"/>
      <c r="P836" s="707"/>
      <c r="Q836" s="707"/>
      <c r="R836" s="707"/>
      <c r="S836" s="707"/>
      <c r="T836" s="707"/>
      <c r="U836" s="707"/>
      <c r="V836" s="707"/>
      <c r="W836" s="707"/>
      <c r="X836" s="707"/>
      <c r="Y836" s="707"/>
      <c r="Z836" s="707"/>
      <c r="AA836" s="707"/>
      <c r="AB836" s="707"/>
      <c r="AC836" s="707"/>
    </row>
    <row r="837" spans="1:29" ht="15">
      <c r="A837" s="707"/>
      <c r="B837" s="707"/>
      <c r="C837" s="707"/>
      <c r="D837" s="707"/>
      <c r="E837" s="707"/>
      <c r="F837" s="707"/>
      <c r="G837" s="707"/>
      <c r="H837" s="707"/>
      <c r="I837" s="726"/>
      <c r="J837" s="707"/>
      <c r="K837" s="707"/>
      <c r="L837" s="707"/>
      <c r="M837" s="707"/>
      <c r="N837" s="707"/>
      <c r="O837" s="707"/>
      <c r="P837" s="707"/>
      <c r="Q837" s="707"/>
      <c r="R837" s="707"/>
      <c r="S837" s="707"/>
      <c r="T837" s="707"/>
      <c r="U837" s="707"/>
      <c r="V837" s="707"/>
      <c r="W837" s="707"/>
      <c r="X837" s="707"/>
      <c r="Y837" s="707"/>
      <c r="Z837" s="707"/>
      <c r="AA837" s="707"/>
      <c r="AB837" s="707"/>
      <c r="AC837" s="707"/>
    </row>
    <row r="838" spans="1:29" ht="15">
      <c r="A838" s="707"/>
      <c r="B838" s="707"/>
      <c r="C838" s="707"/>
      <c r="D838" s="707"/>
      <c r="E838" s="707"/>
      <c r="F838" s="707"/>
      <c r="G838" s="707"/>
      <c r="H838" s="707"/>
      <c r="I838" s="726"/>
      <c r="J838" s="707"/>
      <c r="K838" s="707"/>
      <c r="L838" s="707"/>
      <c r="M838" s="707"/>
      <c r="N838" s="707"/>
      <c r="O838" s="707"/>
      <c r="P838" s="707"/>
      <c r="Q838" s="707"/>
      <c r="R838" s="707"/>
      <c r="S838" s="707"/>
      <c r="T838" s="707"/>
      <c r="U838" s="707"/>
      <c r="V838" s="707"/>
      <c r="W838" s="707"/>
      <c r="X838" s="707"/>
      <c r="Y838" s="707"/>
      <c r="Z838" s="707"/>
      <c r="AA838" s="707"/>
      <c r="AB838" s="707"/>
      <c r="AC838" s="707"/>
    </row>
    <row r="839" spans="1:29" ht="15">
      <c r="A839" s="707"/>
      <c r="B839" s="707"/>
      <c r="C839" s="707"/>
      <c r="D839" s="707"/>
      <c r="E839" s="707"/>
      <c r="F839" s="707"/>
      <c r="G839" s="707"/>
      <c r="H839" s="707"/>
      <c r="I839" s="726"/>
      <c r="J839" s="707"/>
      <c r="K839" s="707"/>
      <c r="L839" s="707"/>
      <c r="M839" s="707"/>
      <c r="N839" s="707"/>
      <c r="O839" s="707"/>
      <c r="P839" s="707"/>
      <c r="Q839" s="707"/>
      <c r="R839" s="707"/>
      <c r="S839" s="707"/>
      <c r="T839" s="707"/>
      <c r="U839" s="707"/>
      <c r="V839" s="707"/>
      <c r="W839" s="707"/>
      <c r="X839" s="707"/>
      <c r="Y839" s="707"/>
      <c r="Z839" s="707"/>
      <c r="AA839" s="707"/>
      <c r="AB839" s="707"/>
      <c r="AC839" s="707"/>
    </row>
    <row r="840" spans="1:29" ht="15">
      <c r="A840" s="707"/>
      <c r="B840" s="707"/>
      <c r="C840" s="707"/>
      <c r="D840" s="707"/>
      <c r="E840" s="707"/>
      <c r="F840" s="707"/>
      <c r="G840" s="707"/>
      <c r="H840" s="707"/>
      <c r="I840" s="726"/>
      <c r="J840" s="707"/>
      <c r="K840" s="707"/>
      <c r="L840" s="707"/>
      <c r="M840" s="707"/>
      <c r="N840" s="707"/>
      <c r="O840" s="707"/>
      <c r="P840" s="707"/>
      <c r="Q840" s="707"/>
      <c r="R840" s="707"/>
      <c r="S840" s="707"/>
      <c r="T840" s="707"/>
      <c r="U840" s="707"/>
      <c r="V840" s="707"/>
      <c r="W840" s="707"/>
      <c r="X840" s="707"/>
      <c r="Y840" s="707"/>
      <c r="Z840" s="707"/>
      <c r="AA840" s="707"/>
      <c r="AB840" s="707"/>
      <c r="AC840" s="707"/>
    </row>
    <row r="841" spans="1:29" ht="15">
      <c r="A841" s="707"/>
      <c r="B841" s="707"/>
      <c r="C841" s="707"/>
      <c r="D841" s="707"/>
      <c r="E841" s="707"/>
      <c r="F841" s="707"/>
      <c r="G841" s="707"/>
      <c r="H841" s="707"/>
      <c r="I841" s="726"/>
      <c r="J841" s="707"/>
      <c r="K841" s="707"/>
      <c r="L841" s="707"/>
      <c r="M841" s="707"/>
      <c r="N841" s="707"/>
      <c r="O841" s="707"/>
      <c r="P841" s="707"/>
      <c r="Q841" s="707"/>
      <c r="R841" s="707"/>
      <c r="S841" s="707"/>
      <c r="T841" s="707"/>
      <c r="U841" s="707"/>
      <c r="V841" s="707"/>
      <c r="W841" s="707"/>
      <c r="X841" s="707"/>
      <c r="Y841" s="707"/>
      <c r="Z841" s="707"/>
      <c r="AA841" s="707"/>
      <c r="AB841" s="707"/>
      <c r="AC841" s="707"/>
    </row>
    <row r="842" spans="1:29" ht="15">
      <c r="A842" s="707"/>
      <c r="B842" s="707"/>
      <c r="C842" s="707"/>
      <c r="D842" s="707"/>
      <c r="E842" s="707"/>
      <c r="F842" s="707"/>
      <c r="G842" s="707"/>
      <c r="H842" s="707"/>
      <c r="I842" s="726"/>
      <c r="J842" s="707"/>
      <c r="K842" s="707"/>
      <c r="L842" s="707"/>
      <c r="M842" s="707"/>
      <c r="N842" s="707"/>
      <c r="O842" s="707"/>
      <c r="P842" s="707"/>
      <c r="Q842" s="707"/>
      <c r="R842" s="707"/>
      <c r="S842" s="707"/>
      <c r="T842" s="707"/>
      <c r="U842" s="707"/>
      <c r="V842" s="707"/>
      <c r="W842" s="707"/>
      <c r="X842" s="707"/>
      <c r="Y842" s="707"/>
      <c r="Z842" s="707"/>
      <c r="AA842" s="707"/>
      <c r="AB842" s="707"/>
      <c r="AC842" s="707"/>
    </row>
    <row r="843" spans="1:29" ht="15">
      <c r="A843" s="707"/>
      <c r="B843" s="707"/>
      <c r="C843" s="707"/>
      <c r="D843" s="707"/>
      <c r="E843" s="707"/>
      <c r="F843" s="707"/>
      <c r="G843" s="707"/>
      <c r="H843" s="707"/>
      <c r="I843" s="726"/>
      <c r="J843" s="707"/>
      <c r="K843" s="707"/>
      <c r="L843" s="707"/>
      <c r="M843" s="707"/>
      <c r="N843" s="707"/>
      <c r="O843" s="707"/>
      <c r="P843" s="707"/>
      <c r="Q843" s="707"/>
      <c r="R843" s="707"/>
      <c r="S843" s="707"/>
      <c r="T843" s="707"/>
      <c r="U843" s="707"/>
      <c r="V843" s="707"/>
      <c r="W843" s="707"/>
      <c r="X843" s="707"/>
      <c r="Y843" s="707"/>
      <c r="Z843" s="707"/>
      <c r="AA843" s="707"/>
      <c r="AB843" s="707"/>
      <c r="AC843" s="707"/>
    </row>
    <row r="844" spans="1:29" ht="15">
      <c r="A844" s="707"/>
      <c r="B844" s="707"/>
      <c r="C844" s="707"/>
      <c r="D844" s="707"/>
      <c r="E844" s="707"/>
      <c r="F844" s="707"/>
      <c r="G844" s="707"/>
      <c r="H844" s="707"/>
      <c r="I844" s="726"/>
      <c r="J844" s="707"/>
      <c r="K844" s="707"/>
      <c r="L844" s="707"/>
      <c r="M844" s="707"/>
      <c r="N844" s="707"/>
      <c r="O844" s="707"/>
      <c r="P844" s="707"/>
      <c r="Q844" s="707"/>
      <c r="R844" s="707"/>
      <c r="S844" s="707"/>
      <c r="T844" s="707"/>
      <c r="U844" s="707"/>
      <c r="V844" s="707"/>
      <c r="W844" s="707"/>
      <c r="X844" s="707"/>
      <c r="Y844" s="707"/>
      <c r="Z844" s="707"/>
      <c r="AA844" s="707"/>
      <c r="AB844" s="707"/>
      <c r="AC844" s="707"/>
    </row>
    <row r="845" spans="1:29" ht="15">
      <c r="A845" s="707"/>
      <c r="B845" s="707"/>
      <c r="C845" s="707"/>
      <c r="D845" s="707"/>
      <c r="E845" s="707"/>
      <c r="F845" s="707"/>
      <c r="G845" s="707"/>
      <c r="H845" s="707"/>
      <c r="I845" s="726"/>
      <c r="J845" s="707"/>
      <c r="K845" s="707"/>
      <c r="L845" s="707"/>
      <c r="M845" s="707"/>
      <c r="N845" s="707"/>
      <c r="O845" s="707"/>
      <c r="P845" s="707"/>
      <c r="Q845" s="707"/>
      <c r="R845" s="707"/>
      <c r="S845" s="707"/>
      <c r="T845" s="707"/>
      <c r="U845" s="707"/>
      <c r="V845" s="707"/>
      <c r="W845" s="707"/>
      <c r="X845" s="707"/>
      <c r="Y845" s="707"/>
      <c r="Z845" s="707"/>
      <c r="AA845" s="707"/>
      <c r="AB845" s="707"/>
      <c r="AC845" s="707"/>
    </row>
    <row r="846" spans="1:29" ht="15">
      <c r="A846" s="707"/>
      <c r="B846" s="707"/>
      <c r="C846" s="707"/>
      <c r="D846" s="707"/>
      <c r="E846" s="707"/>
      <c r="F846" s="707"/>
      <c r="G846" s="707"/>
      <c r="H846" s="707"/>
      <c r="I846" s="726"/>
      <c r="J846" s="707"/>
      <c r="K846" s="707"/>
      <c r="L846" s="707"/>
      <c r="M846" s="707"/>
      <c r="N846" s="707"/>
      <c r="O846" s="707"/>
      <c r="P846" s="707"/>
      <c r="Q846" s="707"/>
      <c r="R846" s="707"/>
      <c r="S846" s="707"/>
      <c r="T846" s="707"/>
      <c r="U846" s="707"/>
      <c r="V846" s="707"/>
      <c r="W846" s="707"/>
      <c r="X846" s="707"/>
      <c r="Y846" s="707"/>
      <c r="Z846" s="707"/>
      <c r="AA846" s="707"/>
      <c r="AB846" s="707"/>
      <c r="AC846" s="707"/>
    </row>
    <row r="847" spans="1:29" ht="15">
      <c r="A847" s="707"/>
      <c r="B847" s="707"/>
      <c r="C847" s="707"/>
      <c r="D847" s="707"/>
      <c r="E847" s="707"/>
      <c r="F847" s="707"/>
      <c r="G847" s="707"/>
      <c r="H847" s="707"/>
      <c r="I847" s="726"/>
      <c r="J847" s="707"/>
      <c r="K847" s="707"/>
      <c r="L847" s="707"/>
      <c r="M847" s="707"/>
      <c r="N847" s="707"/>
      <c r="O847" s="707"/>
      <c r="P847" s="707"/>
      <c r="Q847" s="707"/>
      <c r="R847" s="707"/>
      <c r="S847" s="707"/>
      <c r="T847" s="707"/>
      <c r="U847" s="707"/>
      <c r="V847" s="707"/>
      <c r="W847" s="707"/>
      <c r="X847" s="707"/>
      <c r="Y847" s="707"/>
      <c r="Z847" s="707"/>
      <c r="AA847" s="707"/>
      <c r="AB847" s="707"/>
      <c r="AC847" s="707"/>
    </row>
    <row r="848" spans="1:29" ht="15">
      <c r="A848" s="707"/>
      <c r="B848" s="707"/>
      <c r="C848" s="707"/>
      <c r="D848" s="707"/>
      <c r="E848" s="707"/>
      <c r="F848" s="707"/>
      <c r="G848" s="707"/>
      <c r="H848" s="707"/>
      <c r="I848" s="726"/>
      <c r="J848" s="707"/>
      <c r="K848" s="707"/>
      <c r="L848" s="707"/>
      <c r="M848" s="707"/>
      <c r="N848" s="707"/>
      <c r="O848" s="707"/>
      <c r="P848" s="707"/>
      <c r="Q848" s="707"/>
      <c r="R848" s="707"/>
      <c r="S848" s="707"/>
      <c r="T848" s="707"/>
      <c r="U848" s="707"/>
      <c r="V848" s="707"/>
      <c r="W848" s="707"/>
      <c r="X848" s="707"/>
      <c r="Y848" s="707"/>
      <c r="Z848" s="707"/>
      <c r="AA848" s="707"/>
      <c r="AB848" s="707"/>
      <c r="AC848" s="707"/>
    </row>
    <row r="849" spans="1:29" ht="15">
      <c r="A849" s="707"/>
      <c r="B849" s="707"/>
      <c r="C849" s="707"/>
      <c r="D849" s="707"/>
      <c r="E849" s="707"/>
      <c r="F849" s="707"/>
      <c r="G849" s="707"/>
      <c r="H849" s="707"/>
      <c r="I849" s="726"/>
      <c r="J849" s="707"/>
      <c r="K849" s="707"/>
      <c r="L849" s="707"/>
      <c r="M849" s="707"/>
      <c r="N849" s="707"/>
      <c r="O849" s="707"/>
      <c r="P849" s="707"/>
      <c r="Q849" s="707"/>
      <c r="R849" s="707"/>
      <c r="S849" s="707"/>
      <c r="T849" s="707"/>
      <c r="U849" s="707"/>
      <c r="V849" s="707"/>
      <c r="W849" s="707"/>
      <c r="X849" s="707"/>
      <c r="Y849" s="707"/>
      <c r="Z849" s="707"/>
      <c r="AA849" s="707"/>
      <c r="AB849" s="707"/>
      <c r="AC849" s="707"/>
    </row>
    <row r="850" spans="1:29" ht="15">
      <c r="A850" s="707"/>
      <c r="B850" s="707"/>
      <c r="C850" s="707"/>
      <c r="D850" s="707"/>
      <c r="E850" s="707"/>
      <c r="F850" s="707"/>
      <c r="G850" s="707"/>
      <c r="H850" s="707"/>
      <c r="I850" s="726"/>
      <c r="J850" s="707"/>
      <c r="K850" s="707"/>
      <c r="L850" s="707"/>
      <c r="M850" s="707"/>
      <c r="N850" s="707"/>
      <c r="O850" s="707"/>
      <c r="P850" s="707"/>
      <c r="Q850" s="707"/>
      <c r="R850" s="707"/>
      <c r="S850" s="707"/>
      <c r="T850" s="707"/>
      <c r="U850" s="707"/>
      <c r="V850" s="707"/>
      <c r="W850" s="707"/>
      <c r="X850" s="707"/>
      <c r="Y850" s="707"/>
      <c r="Z850" s="707"/>
      <c r="AA850" s="707"/>
      <c r="AB850" s="707"/>
      <c r="AC850" s="707"/>
    </row>
    <row r="851" spans="1:29" ht="15">
      <c r="A851" s="707"/>
      <c r="B851" s="707"/>
      <c r="C851" s="707"/>
      <c r="D851" s="707"/>
      <c r="E851" s="707"/>
      <c r="F851" s="707"/>
      <c r="G851" s="707"/>
      <c r="H851" s="707"/>
      <c r="I851" s="726"/>
      <c r="J851" s="707"/>
      <c r="K851" s="707"/>
      <c r="L851" s="707"/>
      <c r="M851" s="707"/>
      <c r="N851" s="707"/>
      <c r="O851" s="707"/>
      <c r="P851" s="707"/>
      <c r="Q851" s="707"/>
      <c r="R851" s="707"/>
      <c r="S851" s="707"/>
      <c r="T851" s="707"/>
      <c r="U851" s="707"/>
      <c r="V851" s="707"/>
      <c r="W851" s="707"/>
      <c r="X851" s="707"/>
      <c r="Y851" s="707"/>
      <c r="Z851" s="707"/>
      <c r="AA851" s="707"/>
      <c r="AB851" s="707"/>
      <c r="AC851" s="707"/>
    </row>
    <row r="852" spans="1:29" ht="15">
      <c r="A852" s="707"/>
      <c r="B852" s="707"/>
      <c r="C852" s="707"/>
      <c r="D852" s="707"/>
      <c r="E852" s="707"/>
      <c r="F852" s="707"/>
      <c r="G852" s="707"/>
      <c r="H852" s="707"/>
      <c r="I852" s="726"/>
      <c r="J852" s="707"/>
      <c r="K852" s="707"/>
      <c r="L852" s="707"/>
      <c r="M852" s="707"/>
      <c r="N852" s="707"/>
      <c r="O852" s="707"/>
      <c r="P852" s="707"/>
      <c r="Q852" s="707"/>
      <c r="R852" s="707"/>
      <c r="S852" s="707"/>
      <c r="T852" s="707"/>
      <c r="U852" s="707"/>
      <c r="V852" s="707"/>
      <c r="W852" s="707"/>
      <c r="X852" s="707"/>
      <c r="Y852" s="707"/>
      <c r="Z852" s="707"/>
      <c r="AA852" s="707"/>
      <c r="AB852" s="707"/>
      <c r="AC852" s="707"/>
    </row>
    <row r="853" spans="1:29" ht="15">
      <c r="A853" s="707"/>
      <c r="B853" s="707"/>
      <c r="C853" s="707"/>
      <c r="D853" s="707"/>
      <c r="E853" s="707"/>
      <c r="F853" s="707"/>
      <c r="G853" s="707"/>
      <c r="H853" s="707"/>
      <c r="I853" s="726"/>
      <c r="J853" s="707"/>
      <c r="K853" s="707"/>
      <c r="L853" s="707"/>
      <c r="M853" s="707"/>
      <c r="N853" s="707"/>
      <c r="O853" s="707"/>
      <c r="P853" s="707"/>
      <c r="Q853" s="707"/>
      <c r="R853" s="707"/>
      <c r="S853" s="707"/>
      <c r="T853" s="707"/>
      <c r="U853" s="707"/>
      <c r="V853" s="707"/>
      <c r="W853" s="707"/>
      <c r="X853" s="707"/>
      <c r="Y853" s="707"/>
      <c r="Z853" s="707"/>
      <c r="AA853" s="707"/>
      <c r="AB853" s="707"/>
      <c r="AC853" s="707"/>
    </row>
    <row r="854" spans="1:29" ht="15">
      <c r="A854" s="707"/>
      <c r="B854" s="707"/>
      <c r="C854" s="707"/>
      <c r="D854" s="707"/>
      <c r="E854" s="707"/>
      <c r="F854" s="707"/>
      <c r="G854" s="707"/>
      <c r="H854" s="707"/>
      <c r="I854" s="726"/>
      <c r="J854" s="707"/>
      <c r="K854" s="707"/>
      <c r="L854" s="707"/>
      <c r="M854" s="707"/>
      <c r="N854" s="707"/>
      <c r="O854" s="707"/>
      <c r="P854" s="707"/>
      <c r="Q854" s="707"/>
      <c r="R854" s="707"/>
      <c r="S854" s="707"/>
      <c r="T854" s="707"/>
      <c r="U854" s="707"/>
      <c r="V854" s="707"/>
      <c r="W854" s="707"/>
      <c r="X854" s="707"/>
      <c r="Y854" s="707"/>
      <c r="Z854" s="707"/>
      <c r="AA854" s="707"/>
      <c r="AB854" s="707"/>
      <c r="AC854" s="707"/>
    </row>
    <row r="855" spans="1:29" ht="15">
      <c r="A855" s="707"/>
      <c r="B855" s="707"/>
      <c r="C855" s="707"/>
      <c r="D855" s="707"/>
      <c r="E855" s="707"/>
      <c r="F855" s="707"/>
      <c r="G855" s="707"/>
      <c r="H855" s="707"/>
      <c r="I855" s="726"/>
      <c r="J855" s="707"/>
      <c r="K855" s="707"/>
      <c r="L855" s="707"/>
      <c r="M855" s="707"/>
      <c r="N855" s="707"/>
      <c r="O855" s="707"/>
      <c r="P855" s="707"/>
      <c r="Q855" s="707"/>
      <c r="R855" s="707"/>
      <c r="S855" s="707"/>
      <c r="T855" s="707"/>
      <c r="U855" s="707"/>
      <c r="V855" s="707"/>
      <c r="W855" s="707"/>
      <c r="X855" s="707"/>
      <c r="Y855" s="707"/>
      <c r="Z855" s="707"/>
      <c r="AA855" s="707"/>
      <c r="AB855" s="707"/>
      <c r="AC855" s="707"/>
    </row>
    <row r="856" spans="1:29" ht="15">
      <c r="A856" s="707"/>
      <c r="B856" s="707"/>
      <c r="C856" s="707"/>
      <c r="D856" s="707"/>
      <c r="E856" s="707"/>
      <c r="F856" s="707"/>
      <c r="G856" s="707"/>
      <c r="H856" s="707"/>
      <c r="I856" s="726"/>
      <c r="J856" s="707"/>
      <c r="K856" s="707"/>
      <c r="L856" s="707"/>
      <c r="M856" s="707"/>
      <c r="N856" s="707"/>
      <c r="O856" s="707"/>
      <c r="P856" s="707"/>
      <c r="Q856" s="707"/>
      <c r="R856" s="707"/>
      <c r="S856" s="707"/>
      <c r="T856" s="707"/>
      <c r="U856" s="707"/>
      <c r="V856" s="707"/>
      <c r="W856" s="707"/>
      <c r="X856" s="707"/>
      <c r="Y856" s="707"/>
      <c r="Z856" s="707"/>
      <c r="AA856" s="707"/>
      <c r="AB856" s="707"/>
      <c r="AC856" s="707"/>
    </row>
    <row r="857" spans="1:29" ht="15">
      <c r="A857" s="707"/>
      <c r="B857" s="707"/>
      <c r="C857" s="707"/>
      <c r="D857" s="707"/>
      <c r="E857" s="707"/>
      <c r="F857" s="707"/>
      <c r="G857" s="707"/>
      <c r="H857" s="707"/>
      <c r="I857" s="726"/>
      <c r="J857" s="707"/>
      <c r="K857" s="707"/>
      <c r="L857" s="707"/>
      <c r="M857" s="707"/>
      <c r="N857" s="707"/>
      <c r="O857" s="707"/>
      <c r="P857" s="707"/>
      <c r="Q857" s="707"/>
      <c r="R857" s="707"/>
      <c r="S857" s="707"/>
      <c r="T857" s="707"/>
      <c r="U857" s="707"/>
      <c r="V857" s="707"/>
      <c r="W857" s="707"/>
      <c r="X857" s="707"/>
      <c r="Y857" s="707"/>
      <c r="Z857" s="707"/>
      <c r="AA857" s="707"/>
      <c r="AB857" s="707"/>
      <c r="AC857" s="707"/>
    </row>
    <row r="858" spans="1:29" ht="15">
      <c r="A858" s="707"/>
      <c r="B858" s="707"/>
      <c r="C858" s="707"/>
      <c r="D858" s="707"/>
      <c r="E858" s="707"/>
      <c r="F858" s="707"/>
      <c r="G858" s="707"/>
      <c r="H858" s="707"/>
      <c r="I858" s="726"/>
      <c r="J858" s="707"/>
      <c r="K858" s="707"/>
      <c r="L858" s="707"/>
      <c r="M858" s="707"/>
      <c r="N858" s="707"/>
      <c r="O858" s="707"/>
      <c r="P858" s="707"/>
      <c r="Q858" s="707"/>
      <c r="R858" s="707"/>
      <c r="S858" s="707"/>
      <c r="T858" s="707"/>
      <c r="U858" s="707"/>
      <c r="V858" s="707"/>
      <c r="W858" s="707"/>
      <c r="X858" s="707"/>
      <c r="Y858" s="707"/>
      <c r="Z858" s="707"/>
      <c r="AA858" s="707"/>
      <c r="AB858" s="707"/>
      <c r="AC858" s="707"/>
    </row>
    <row r="859" spans="1:29" ht="15">
      <c r="A859" s="707"/>
      <c r="B859" s="707"/>
      <c r="C859" s="707"/>
      <c r="D859" s="707"/>
      <c r="E859" s="707"/>
      <c r="F859" s="707"/>
      <c r="G859" s="707"/>
      <c r="H859" s="707"/>
      <c r="I859" s="726"/>
      <c r="J859" s="707"/>
      <c r="K859" s="707"/>
      <c r="L859" s="707"/>
      <c r="M859" s="707"/>
      <c r="N859" s="707"/>
      <c r="O859" s="707"/>
      <c r="P859" s="707"/>
      <c r="Q859" s="707"/>
      <c r="R859" s="707"/>
      <c r="S859" s="707"/>
      <c r="T859" s="707"/>
      <c r="U859" s="707"/>
      <c r="V859" s="707"/>
      <c r="W859" s="707"/>
      <c r="X859" s="707"/>
      <c r="Y859" s="707"/>
      <c r="Z859" s="707"/>
      <c r="AA859" s="707"/>
      <c r="AB859" s="707"/>
      <c r="AC859" s="707"/>
    </row>
    <row r="860" spans="1:29" ht="15">
      <c r="A860" s="707"/>
      <c r="B860" s="707"/>
      <c r="C860" s="707"/>
      <c r="D860" s="707"/>
      <c r="E860" s="707"/>
      <c r="F860" s="707"/>
      <c r="G860" s="707"/>
      <c r="H860" s="707"/>
      <c r="I860" s="726"/>
      <c r="J860" s="707"/>
      <c r="K860" s="707"/>
      <c r="L860" s="707"/>
      <c r="M860" s="707"/>
      <c r="N860" s="707"/>
      <c r="O860" s="707"/>
      <c r="P860" s="707"/>
      <c r="Q860" s="707"/>
      <c r="R860" s="707"/>
      <c r="S860" s="707"/>
      <c r="T860" s="707"/>
      <c r="U860" s="707"/>
      <c r="V860" s="707"/>
      <c r="W860" s="707"/>
      <c r="X860" s="707"/>
      <c r="Y860" s="707"/>
      <c r="Z860" s="707"/>
      <c r="AA860" s="707"/>
      <c r="AB860" s="707"/>
      <c r="AC860" s="707"/>
    </row>
    <row r="861" spans="1:29" ht="15">
      <c r="A861" s="707"/>
      <c r="B861" s="707"/>
      <c r="C861" s="707"/>
      <c r="D861" s="707"/>
      <c r="E861" s="707"/>
      <c r="F861" s="707"/>
      <c r="G861" s="707"/>
      <c r="H861" s="707"/>
      <c r="I861" s="726"/>
      <c r="J861" s="707"/>
      <c r="K861" s="707"/>
      <c r="L861" s="707"/>
      <c r="M861" s="707"/>
      <c r="N861" s="707"/>
      <c r="O861" s="707"/>
      <c r="P861" s="707"/>
      <c r="Q861" s="707"/>
      <c r="R861" s="707"/>
      <c r="S861" s="707"/>
      <c r="T861" s="707"/>
      <c r="U861" s="707"/>
      <c r="V861" s="707"/>
      <c r="W861" s="707"/>
      <c r="X861" s="707"/>
      <c r="Y861" s="707"/>
      <c r="Z861" s="707"/>
      <c r="AA861" s="707"/>
      <c r="AB861" s="707"/>
      <c r="AC861" s="707"/>
    </row>
    <row r="862" spans="1:29" ht="15">
      <c r="A862" s="707"/>
      <c r="B862" s="707"/>
      <c r="C862" s="707"/>
      <c r="D862" s="707"/>
      <c r="E862" s="707"/>
      <c r="F862" s="707"/>
      <c r="G862" s="707"/>
      <c r="H862" s="707"/>
      <c r="I862" s="726"/>
      <c r="J862" s="707"/>
      <c r="K862" s="707"/>
      <c r="L862" s="707"/>
      <c r="M862" s="707"/>
      <c r="N862" s="707"/>
      <c r="O862" s="707"/>
      <c r="P862" s="707"/>
      <c r="Q862" s="707"/>
      <c r="R862" s="707"/>
      <c r="S862" s="707"/>
      <c r="T862" s="707"/>
      <c r="U862" s="707"/>
      <c r="V862" s="707"/>
      <c r="W862" s="707"/>
      <c r="X862" s="707"/>
      <c r="Y862" s="707"/>
      <c r="Z862" s="707"/>
      <c r="AA862" s="707"/>
      <c r="AB862" s="707"/>
      <c r="AC862" s="707"/>
    </row>
    <row r="863" spans="1:29" ht="15">
      <c r="A863" s="707"/>
      <c r="B863" s="707"/>
      <c r="C863" s="707"/>
      <c r="D863" s="707"/>
      <c r="E863" s="707"/>
      <c r="F863" s="707"/>
      <c r="G863" s="707"/>
      <c r="H863" s="707"/>
      <c r="I863" s="726"/>
      <c r="J863" s="707"/>
      <c r="K863" s="707"/>
      <c r="L863" s="707"/>
      <c r="M863" s="707"/>
      <c r="N863" s="707"/>
      <c r="O863" s="707"/>
      <c r="P863" s="707"/>
      <c r="Q863" s="707"/>
      <c r="R863" s="707"/>
      <c r="S863" s="707"/>
      <c r="T863" s="707"/>
      <c r="U863" s="707"/>
      <c r="V863" s="707"/>
      <c r="W863" s="707"/>
      <c r="X863" s="707"/>
      <c r="Y863" s="707"/>
      <c r="Z863" s="707"/>
      <c r="AA863" s="707"/>
      <c r="AB863" s="707"/>
      <c r="AC863" s="707"/>
    </row>
    <row r="864" spans="1:29" ht="15">
      <c r="A864" s="707"/>
      <c r="B864" s="707"/>
      <c r="C864" s="707"/>
      <c r="D864" s="707"/>
      <c r="E864" s="707"/>
      <c r="F864" s="707"/>
      <c r="G864" s="707"/>
      <c r="H864" s="707"/>
      <c r="I864" s="726"/>
      <c r="J864" s="707"/>
      <c r="K864" s="707"/>
      <c r="L864" s="707"/>
      <c r="M864" s="707"/>
      <c r="N864" s="707"/>
      <c r="O864" s="707"/>
      <c r="P864" s="707"/>
      <c r="Q864" s="707"/>
      <c r="R864" s="707"/>
      <c r="S864" s="707"/>
      <c r="T864" s="707"/>
      <c r="U864" s="707"/>
      <c r="V864" s="707"/>
      <c r="W864" s="707"/>
      <c r="X864" s="707"/>
      <c r="Y864" s="707"/>
      <c r="Z864" s="707"/>
      <c r="AA864" s="707"/>
      <c r="AB864" s="707"/>
      <c r="AC864" s="707"/>
    </row>
    <row r="865" spans="1:29" ht="15">
      <c r="A865" s="707"/>
      <c r="B865" s="707"/>
      <c r="C865" s="707"/>
      <c r="D865" s="707"/>
      <c r="E865" s="707"/>
      <c r="F865" s="707"/>
      <c r="G865" s="707"/>
      <c r="H865" s="707"/>
      <c r="I865" s="726"/>
      <c r="J865" s="707"/>
      <c r="K865" s="707"/>
      <c r="L865" s="707"/>
      <c r="M865" s="707"/>
      <c r="N865" s="707"/>
      <c r="O865" s="707"/>
      <c r="P865" s="707"/>
      <c r="Q865" s="707"/>
      <c r="R865" s="707"/>
      <c r="S865" s="707"/>
      <c r="T865" s="707"/>
      <c r="U865" s="707"/>
      <c r="V865" s="707"/>
      <c r="W865" s="707"/>
      <c r="X865" s="707"/>
      <c r="Y865" s="707"/>
      <c r="Z865" s="707"/>
      <c r="AA865" s="707"/>
      <c r="AB865" s="707"/>
      <c r="AC865" s="707"/>
    </row>
    <row r="866" spans="1:29" ht="15">
      <c r="A866" s="707"/>
      <c r="B866" s="707"/>
      <c r="C866" s="707"/>
      <c r="D866" s="707"/>
      <c r="E866" s="707"/>
      <c r="F866" s="707"/>
      <c r="G866" s="707"/>
      <c r="H866" s="707"/>
      <c r="I866" s="726"/>
      <c r="J866" s="707"/>
      <c r="K866" s="707"/>
      <c r="L866" s="707"/>
      <c r="M866" s="707"/>
      <c r="N866" s="707"/>
      <c r="O866" s="707"/>
      <c r="P866" s="707"/>
      <c r="Q866" s="707"/>
      <c r="R866" s="707"/>
      <c r="S866" s="707"/>
      <c r="T866" s="707"/>
      <c r="U866" s="707"/>
      <c r="V866" s="707"/>
      <c r="W866" s="707"/>
      <c r="X866" s="707"/>
      <c r="Y866" s="707"/>
      <c r="Z866" s="707"/>
      <c r="AA866" s="707"/>
      <c r="AB866" s="707"/>
      <c r="AC866" s="707"/>
    </row>
    <row r="867" spans="1:29" ht="15">
      <c r="A867" s="707"/>
      <c r="B867" s="707"/>
      <c r="C867" s="707"/>
      <c r="D867" s="707"/>
      <c r="E867" s="707"/>
      <c r="F867" s="707"/>
      <c r="G867" s="707"/>
      <c r="H867" s="707"/>
      <c r="I867" s="726"/>
      <c r="J867" s="707"/>
      <c r="K867" s="707"/>
      <c r="L867" s="707"/>
      <c r="M867" s="707"/>
      <c r="N867" s="707"/>
      <c r="O867" s="707"/>
      <c r="P867" s="707"/>
      <c r="Q867" s="707"/>
      <c r="R867" s="707"/>
      <c r="S867" s="707"/>
      <c r="T867" s="707"/>
      <c r="U867" s="707"/>
      <c r="V867" s="707"/>
      <c r="W867" s="707"/>
      <c r="X867" s="707"/>
      <c r="Y867" s="707"/>
      <c r="Z867" s="707"/>
      <c r="AA867" s="707"/>
      <c r="AB867" s="707"/>
      <c r="AC867" s="707"/>
    </row>
    <row r="868" spans="1:29" ht="15">
      <c r="A868" s="707"/>
      <c r="B868" s="707"/>
      <c r="C868" s="707"/>
      <c r="D868" s="707"/>
      <c r="E868" s="707"/>
      <c r="F868" s="707"/>
      <c r="G868" s="707"/>
      <c r="H868" s="707"/>
      <c r="I868" s="726"/>
      <c r="J868" s="707"/>
      <c r="K868" s="707"/>
      <c r="L868" s="707"/>
      <c r="M868" s="707"/>
      <c r="N868" s="707"/>
      <c r="O868" s="707"/>
      <c r="P868" s="707"/>
      <c r="Q868" s="707"/>
      <c r="R868" s="707"/>
      <c r="S868" s="707"/>
      <c r="T868" s="707"/>
      <c r="U868" s="707"/>
      <c r="V868" s="707"/>
      <c r="W868" s="707"/>
      <c r="X868" s="707"/>
      <c r="Y868" s="707"/>
      <c r="Z868" s="707"/>
      <c r="AA868" s="707"/>
      <c r="AB868" s="707"/>
      <c r="AC868" s="707"/>
    </row>
    <row r="869" spans="1:29" ht="15">
      <c r="A869" s="707"/>
      <c r="B869" s="707"/>
      <c r="C869" s="707"/>
      <c r="D869" s="707"/>
      <c r="E869" s="707"/>
      <c r="F869" s="707"/>
      <c r="G869" s="707"/>
      <c r="H869" s="707"/>
      <c r="I869" s="726"/>
      <c r="J869" s="707"/>
      <c r="K869" s="707"/>
      <c r="L869" s="707"/>
      <c r="M869" s="707"/>
      <c r="N869" s="707"/>
      <c r="O869" s="707"/>
      <c r="P869" s="707"/>
      <c r="Q869" s="707"/>
      <c r="R869" s="707"/>
      <c r="S869" s="707"/>
      <c r="T869" s="707"/>
      <c r="U869" s="707"/>
      <c r="V869" s="707"/>
      <c r="W869" s="707"/>
      <c r="X869" s="707"/>
      <c r="Y869" s="707"/>
      <c r="Z869" s="707"/>
      <c r="AA869" s="707"/>
      <c r="AB869" s="707"/>
      <c r="AC869" s="707"/>
    </row>
    <row r="870" spans="1:29" ht="15">
      <c r="A870" s="707"/>
      <c r="B870" s="707"/>
      <c r="C870" s="707"/>
      <c r="D870" s="707"/>
      <c r="E870" s="707"/>
      <c r="F870" s="707"/>
      <c r="G870" s="707"/>
      <c r="H870" s="707"/>
      <c r="I870" s="726"/>
      <c r="J870" s="707"/>
      <c r="K870" s="707"/>
      <c r="L870" s="707"/>
      <c r="M870" s="707"/>
      <c r="N870" s="707"/>
      <c r="O870" s="707"/>
      <c r="P870" s="707"/>
      <c r="Q870" s="707"/>
      <c r="R870" s="707"/>
      <c r="S870" s="707"/>
      <c r="T870" s="707"/>
      <c r="U870" s="707"/>
      <c r="V870" s="707"/>
      <c r="W870" s="707"/>
      <c r="X870" s="707"/>
      <c r="Y870" s="707"/>
      <c r="Z870" s="707"/>
      <c r="AA870" s="707"/>
      <c r="AB870" s="707"/>
      <c r="AC870" s="707"/>
    </row>
    <row r="871" spans="1:29" ht="15">
      <c r="A871" s="707"/>
      <c r="B871" s="707"/>
      <c r="C871" s="707"/>
      <c r="D871" s="707"/>
      <c r="E871" s="707"/>
      <c r="F871" s="707"/>
      <c r="G871" s="707"/>
      <c r="H871" s="707"/>
      <c r="I871" s="726"/>
      <c r="J871" s="707"/>
      <c r="K871" s="707"/>
      <c r="L871" s="707"/>
      <c r="M871" s="707"/>
      <c r="N871" s="707"/>
      <c r="O871" s="707"/>
      <c r="P871" s="707"/>
      <c r="Q871" s="707"/>
      <c r="R871" s="707"/>
      <c r="S871" s="707"/>
      <c r="T871" s="707"/>
      <c r="U871" s="707"/>
      <c r="V871" s="707"/>
      <c r="W871" s="707"/>
      <c r="X871" s="707"/>
      <c r="Y871" s="707"/>
      <c r="Z871" s="707"/>
      <c r="AA871" s="707"/>
      <c r="AB871" s="707"/>
      <c r="AC871" s="707"/>
    </row>
    <row r="872" spans="1:29" ht="15">
      <c r="A872" s="707"/>
      <c r="B872" s="707"/>
      <c r="C872" s="707"/>
      <c r="D872" s="707"/>
      <c r="E872" s="707"/>
      <c r="F872" s="707"/>
      <c r="G872" s="707"/>
      <c r="H872" s="707"/>
      <c r="I872" s="726"/>
      <c r="J872" s="707"/>
      <c r="K872" s="707"/>
      <c r="L872" s="707"/>
      <c r="M872" s="707"/>
      <c r="N872" s="707"/>
      <c r="O872" s="707"/>
      <c r="P872" s="707"/>
      <c r="Q872" s="707"/>
      <c r="R872" s="707"/>
      <c r="S872" s="707"/>
      <c r="T872" s="707"/>
      <c r="U872" s="707"/>
      <c r="V872" s="707"/>
      <c r="W872" s="707"/>
      <c r="X872" s="707"/>
      <c r="Y872" s="707"/>
      <c r="Z872" s="707"/>
      <c r="AA872" s="707"/>
      <c r="AB872" s="707"/>
      <c r="AC872" s="707"/>
    </row>
    <row r="873" spans="1:29" ht="15">
      <c r="A873" s="707"/>
      <c r="B873" s="707"/>
      <c r="C873" s="707"/>
      <c r="D873" s="707"/>
      <c r="E873" s="707"/>
      <c r="F873" s="707"/>
      <c r="G873" s="707"/>
      <c r="H873" s="707"/>
      <c r="I873" s="726"/>
      <c r="J873" s="707"/>
      <c r="K873" s="707"/>
      <c r="L873" s="707"/>
      <c r="M873" s="707"/>
      <c r="N873" s="707"/>
      <c r="O873" s="707"/>
      <c r="P873" s="707"/>
      <c r="Q873" s="707"/>
      <c r="R873" s="707"/>
      <c r="S873" s="707"/>
      <c r="T873" s="707"/>
      <c r="U873" s="707"/>
      <c r="V873" s="707"/>
      <c r="W873" s="707"/>
      <c r="X873" s="707"/>
      <c r="Y873" s="707"/>
      <c r="Z873" s="707"/>
      <c r="AA873" s="707"/>
      <c r="AB873" s="707"/>
      <c r="AC873" s="707"/>
    </row>
    <row r="874" spans="1:29" ht="15">
      <c r="A874" s="707"/>
      <c r="B874" s="707"/>
      <c r="C874" s="707"/>
      <c r="D874" s="707"/>
      <c r="E874" s="707"/>
      <c r="F874" s="707"/>
      <c r="G874" s="707"/>
      <c r="H874" s="707"/>
      <c r="I874" s="726"/>
      <c r="J874" s="707"/>
      <c r="K874" s="707"/>
      <c r="L874" s="707"/>
      <c r="M874" s="707"/>
      <c r="N874" s="707"/>
      <c r="O874" s="707"/>
      <c r="P874" s="707"/>
      <c r="Q874" s="707"/>
      <c r="R874" s="707"/>
      <c r="S874" s="707"/>
      <c r="T874" s="707"/>
      <c r="U874" s="707"/>
      <c r="V874" s="707"/>
      <c r="W874" s="707"/>
      <c r="X874" s="707"/>
      <c r="Y874" s="707"/>
      <c r="Z874" s="707"/>
      <c r="AA874" s="707"/>
      <c r="AB874" s="707"/>
      <c r="AC874" s="707"/>
    </row>
    <row r="875" spans="1:29" ht="15">
      <c r="A875" s="707"/>
      <c r="B875" s="707"/>
      <c r="C875" s="707"/>
      <c r="D875" s="707"/>
      <c r="E875" s="707"/>
      <c r="F875" s="707"/>
      <c r="G875" s="707"/>
      <c r="H875" s="707"/>
      <c r="I875" s="726"/>
      <c r="J875" s="707"/>
      <c r="K875" s="707"/>
      <c r="L875" s="707"/>
      <c r="M875" s="707"/>
      <c r="N875" s="707"/>
      <c r="O875" s="707"/>
      <c r="P875" s="707"/>
      <c r="Q875" s="707"/>
      <c r="R875" s="707"/>
      <c r="S875" s="707"/>
      <c r="T875" s="707"/>
      <c r="U875" s="707"/>
      <c r="V875" s="707"/>
      <c r="W875" s="707"/>
      <c r="X875" s="707"/>
      <c r="Y875" s="707"/>
      <c r="Z875" s="707"/>
      <c r="AA875" s="707"/>
      <c r="AB875" s="707"/>
      <c r="AC875" s="707"/>
    </row>
    <row r="876" spans="1:29" ht="15">
      <c r="A876" s="707"/>
      <c r="B876" s="707"/>
      <c r="C876" s="707"/>
      <c r="D876" s="707"/>
      <c r="E876" s="707"/>
      <c r="F876" s="707"/>
      <c r="G876" s="707"/>
      <c r="H876" s="707"/>
      <c r="I876" s="726"/>
      <c r="J876" s="707"/>
      <c r="K876" s="707"/>
      <c r="L876" s="707"/>
      <c r="M876" s="707"/>
      <c r="N876" s="707"/>
      <c r="O876" s="707"/>
      <c r="P876" s="707"/>
      <c r="Q876" s="707"/>
      <c r="R876" s="707"/>
      <c r="S876" s="707"/>
      <c r="T876" s="707"/>
      <c r="U876" s="707"/>
      <c r="V876" s="707"/>
      <c r="W876" s="707"/>
      <c r="X876" s="707"/>
      <c r="Y876" s="707"/>
      <c r="Z876" s="707"/>
      <c r="AA876" s="707"/>
      <c r="AB876" s="707"/>
      <c r="AC876" s="707"/>
    </row>
    <row r="877" spans="1:29" ht="15">
      <c r="A877" s="707"/>
      <c r="B877" s="707"/>
      <c r="C877" s="707"/>
      <c r="D877" s="707"/>
      <c r="E877" s="707"/>
      <c r="F877" s="707"/>
      <c r="G877" s="707"/>
      <c r="H877" s="707"/>
      <c r="I877" s="726"/>
      <c r="J877" s="707"/>
      <c r="K877" s="707"/>
      <c r="L877" s="707"/>
      <c r="M877" s="707"/>
      <c r="N877" s="707"/>
      <c r="O877" s="707"/>
      <c r="P877" s="707"/>
      <c r="Q877" s="707"/>
      <c r="R877" s="707"/>
      <c r="S877" s="707"/>
      <c r="T877" s="707"/>
      <c r="U877" s="707"/>
      <c r="V877" s="707"/>
      <c r="W877" s="707"/>
      <c r="X877" s="707"/>
      <c r="Y877" s="707"/>
      <c r="Z877" s="707"/>
      <c r="AA877" s="707"/>
      <c r="AB877" s="707"/>
      <c r="AC877" s="707"/>
    </row>
    <row r="878" spans="1:29" ht="15">
      <c r="A878" s="707"/>
      <c r="B878" s="707"/>
      <c r="C878" s="707"/>
      <c r="D878" s="707"/>
      <c r="E878" s="707"/>
      <c r="F878" s="707"/>
      <c r="G878" s="707"/>
      <c r="H878" s="707"/>
      <c r="I878" s="726"/>
      <c r="J878" s="707"/>
      <c r="K878" s="707"/>
      <c r="L878" s="707"/>
      <c r="M878" s="707"/>
      <c r="N878" s="707"/>
      <c r="O878" s="707"/>
      <c r="P878" s="707"/>
      <c r="Q878" s="707"/>
      <c r="R878" s="707"/>
      <c r="S878" s="707"/>
      <c r="T878" s="707"/>
      <c r="U878" s="707"/>
      <c r="V878" s="707"/>
      <c r="W878" s="707"/>
      <c r="X878" s="707"/>
      <c r="Y878" s="707"/>
      <c r="Z878" s="707"/>
      <c r="AA878" s="707"/>
      <c r="AB878" s="707"/>
      <c r="AC878" s="707"/>
    </row>
    <row r="879" spans="1:29" ht="15">
      <c r="A879" s="707"/>
      <c r="B879" s="707"/>
      <c r="C879" s="707"/>
      <c r="D879" s="707"/>
      <c r="E879" s="707"/>
      <c r="F879" s="707"/>
      <c r="G879" s="707"/>
      <c r="H879" s="707"/>
      <c r="I879" s="726"/>
      <c r="J879" s="707"/>
      <c r="K879" s="707"/>
      <c r="L879" s="707"/>
      <c r="M879" s="707"/>
      <c r="N879" s="707"/>
      <c r="O879" s="707"/>
      <c r="P879" s="707"/>
      <c r="Q879" s="707"/>
      <c r="R879" s="707"/>
      <c r="S879" s="707"/>
      <c r="T879" s="707"/>
      <c r="U879" s="707"/>
      <c r="V879" s="707"/>
      <c r="W879" s="707"/>
      <c r="X879" s="707"/>
      <c r="Y879" s="707"/>
      <c r="Z879" s="707"/>
      <c r="AA879" s="707"/>
      <c r="AB879" s="707"/>
      <c r="AC879" s="707"/>
    </row>
    <row r="880" spans="1:29" ht="15">
      <c r="A880" s="707"/>
      <c r="B880" s="707"/>
      <c r="C880" s="707"/>
      <c r="D880" s="707"/>
      <c r="E880" s="707"/>
      <c r="F880" s="707"/>
      <c r="G880" s="707"/>
      <c r="H880" s="707"/>
      <c r="I880" s="726"/>
      <c r="J880" s="707"/>
      <c r="K880" s="707"/>
      <c r="L880" s="707"/>
      <c r="M880" s="707"/>
      <c r="N880" s="707"/>
      <c r="O880" s="707"/>
      <c r="P880" s="707"/>
      <c r="Q880" s="707"/>
      <c r="R880" s="707"/>
      <c r="S880" s="707"/>
      <c r="T880" s="707"/>
      <c r="U880" s="707"/>
      <c r="V880" s="707"/>
      <c r="W880" s="707"/>
      <c r="X880" s="707"/>
      <c r="Y880" s="707"/>
      <c r="Z880" s="707"/>
      <c r="AA880" s="707"/>
      <c r="AB880" s="707"/>
      <c r="AC880" s="707"/>
    </row>
    <row r="881" spans="1:29" ht="15">
      <c r="A881" s="707"/>
      <c r="B881" s="707"/>
      <c r="C881" s="707"/>
      <c r="D881" s="707"/>
      <c r="E881" s="707"/>
      <c r="F881" s="707"/>
      <c r="G881" s="707"/>
      <c r="H881" s="707"/>
      <c r="I881" s="726"/>
      <c r="J881" s="707"/>
      <c r="K881" s="707"/>
      <c r="L881" s="707"/>
      <c r="M881" s="707"/>
      <c r="N881" s="707"/>
      <c r="O881" s="707"/>
      <c r="P881" s="707"/>
      <c r="Q881" s="707"/>
      <c r="R881" s="707"/>
      <c r="S881" s="707"/>
      <c r="T881" s="707"/>
      <c r="U881" s="707"/>
      <c r="V881" s="707"/>
      <c r="W881" s="707"/>
      <c r="X881" s="707"/>
      <c r="Y881" s="707"/>
      <c r="Z881" s="707"/>
      <c r="AA881" s="707"/>
      <c r="AB881" s="707"/>
      <c r="AC881" s="707"/>
    </row>
    <row r="882" spans="1:29" ht="15">
      <c r="A882" s="707"/>
      <c r="B882" s="707"/>
      <c r="C882" s="707"/>
      <c r="D882" s="707"/>
      <c r="E882" s="707"/>
      <c r="F882" s="707"/>
      <c r="G882" s="707"/>
      <c r="H882" s="707"/>
      <c r="I882" s="726"/>
      <c r="J882" s="707"/>
      <c r="K882" s="707"/>
      <c r="L882" s="707"/>
      <c r="M882" s="707"/>
      <c r="N882" s="707"/>
      <c r="O882" s="707"/>
      <c r="P882" s="707"/>
      <c r="Q882" s="707"/>
      <c r="R882" s="707"/>
      <c r="S882" s="707"/>
      <c r="T882" s="707"/>
      <c r="U882" s="707"/>
      <c r="V882" s="707"/>
      <c r="W882" s="707"/>
      <c r="X882" s="707"/>
      <c r="Y882" s="707"/>
      <c r="Z882" s="707"/>
      <c r="AA882" s="707"/>
      <c r="AB882" s="707"/>
      <c r="AC882" s="707"/>
    </row>
    <row r="883" spans="1:29" ht="15">
      <c r="A883" s="707"/>
      <c r="B883" s="707"/>
      <c r="C883" s="707"/>
      <c r="D883" s="707"/>
      <c r="E883" s="707"/>
      <c r="F883" s="707"/>
      <c r="G883" s="707"/>
      <c r="H883" s="707"/>
      <c r="I883" s="726"/>
      <c r="J883" s="707"/>
      <c r="K883" s="707"/>
      <c r="L883" s="707"/>
      <c r="M883" s="707"/>
      <c r="N883" s="707"/>
      <c r="O883" s="707"/>
      <c r="P883" s="707"/>
      <c r="Q883" s="707"/>
      <c r="R883" s="707"/>
      <c r="S883" s="707"/>
      <c r="T883" s="707"/>
      <c r="U883" s="707"/>
      <c r="V883" s="707"/>
      <c r="W883" s="707"/>
      <c r="X883" s="707"/>
      <c r="Y883" s="707"/>
      <c r="Z883" s="707"/>
      <c r="AA883" s="707"/>
      <c r="AB883" s="707"/>
      <c r="AC883" s="707"/>
    </row>
    <row r="884" spans="1:29" ht="15">
      <c r="A884" s="707"/>
      <c r="B884" s="707"/>
      <c r="C884" s="707"/>
      <c r="D884" s="707"/>
      <c r="E884" s="707"/>
      <c r="F884" s="707"/>
      <c r="G884" s="707"/>
      <c r="H884" s="707"/>
      <c r="I884" s="726"/>
      <c r="J884" s="707"/>
      <c r="K884" s="707"/>
      <c r="L884" s="707"/>
      <c r="M884" s="707"/>
      <c r="N884" s="707"/>
      <c r="O884" s="707"/>
      <c r="P884" s="707"/>
      <c r="Q884" s="707"/>
      <c r="R884" s="707"/>
      <c r="S884" s="707"/>
      <c r="T884" s="707"/>
      <c r="U884" s="707"/>
      <c r="V884" s="707"/>
      <c r="W884" s="707"/>
      <c r="X884" s="707"/>
      <c r="Y884" s="707"/>
      <c r="Z884" s="707"/>
      <c r="AA884" s="707"/>
      <c r="AB884" s="707"/>
      <c r="AC884" s="707"/>
    </row>
    <row r="885" spans="1:29" ht="15">
      <c r="A885" s="707"/>
      <c r="B885" s="707"/>
      <c r="C885" s="707"/>
      <c r="D885" s="707"/>
      <c r="E885" s="707"/>
      <c r="F885" s="707"/>
      <c r="G885" s="707"/>
      <c r="H885" s="707"/>
      <c r="I885" s="726"/>
      <c r="J885" s="707"/>
      <c r="K885" s="707"/>
      <c r="L885" s="707"/>
      <c r="M885" s="707"/>
      <c r="N885" s="707"/>
      <c r="O885" s="707"/>
      <c r="P885" s="707"/>
      <c r="Q885" s="707"/>
      <c r="R885" s="707"/>
      <c r="S885" s="707"/>
      <c r="T885" s="707"/>
      <c r="U885" s="707"/>
      <c r="V885" s="707"/>
      <c r="W885" s="707"/>
      <c r="X885" s="707"/>
      <c r="Y885" s="707"/>
      <c r="Z885" s="707"/>
      <c r="AA885" s="707"/>
      <c r="AB885" s="707"/>
      <c r="AC885" s="707"/>
    </row>
    <row r="886" spans="1:29" ht="15">
      <c r="A886" s="707"/>
      <c r="B886" s="707"/>
      <c r="C886" s="707"/>
      <c r="D886" s="707"/>
      <c r="E886" s="707"/>
      <c r="F886" s="707"/>
      <c r="G886" s="707"/>
      <c r="H886" s="707"/>
      <c r="I886" s="726"/>
      <c r="J886" s="707"/>
      <c r="K886" s="707"/>
      <c r="L886" s="707"/>
      <c r="M886" s="707"/>
      <c r="N886" s="707"/>
      <c r="O886" s="707"/>
      <c r="P886" s="707"/>
      <c r="Q886" s="707"/>
      <c r="R886" s="707"/>
      <c r="S886" s="707"/>
      <c r="T886" s="707"/>
      <c r="U886" s="707"/>
      <c r="V886" s="707"/>
      <c r="W886" s="707"/>
      <c r="X886" s="707"/>
      <c r="Y886" s="707"/>
      <c r="Z886" s="707"/>
      <c r="AA886" s="707"/>
      <c r="AB886" s="707"/>
      <c r="AC886" s="707"/>
    </row>
    <row r="887" spans="1:29" ht="15">
      <c r="A887" s="707"/>
      <c r="B887" s="707"/>
      <c r="C887" s="707"/>
      <c r="D887" s="707"/>
      <c r="E887" s="707"/>
      <c r="F887" s="707"/>
      <c r="G887" s="707"/>
      <c r="H887" s="707"/>
      <c r="I887" s="726"/>
      <c r="J887" s="707"/>
      <c r="K887" s="707"/>
      <c r="L887" s="707"/>
      <c r="M887" s="707"/>
      <c r="N887" s="707"/>
      <c r="O887" s="707"/>
      <c r="P887" s="707"/>
      <c r="Q887" s="707"/>
      <c r="R887" s="707"/>
      <c r="S887" s="707"/>
      <c r="T887" s="707"/>
      <c r="U887" s="707"/>
      <c r="V887" s="707"/>
      <c r="W887" s="707"/>
      <c r="X887" s="707"/>
      <c r="Y887" s="707"/>
      <c r="Z887" s="707"/>
      <c r="AA887" s="707"/>
      <c r="AB887" s="707"/>
      <c r="AC887" s="707"/>
    </row>
    <row r="888" spans="1:29" ht="15">
      <c r="A888" s="707"/>
      <c r="B888" s="707"/>
      <c r="C888" s="707"/>
      <c r="D888" s="707"/>
      <c r="E888" s="707"/>
      <c r="F888" s="707"/>
      <c r="G888" s="707"/>
      <c r="H888" s="707"/>
      <c r="I888" s="726"/>
      <c r="J888" s="707"/>
      <c r="K888" s="707"/>
      <c r="L888" s="707"/>
      <c r="M888" s="707"/>
      <c r="N888" s="707"/>
      <c r="O888" s="707"/>
      <c r="P888" s="707"/>
      <c r="Q888" s="707"/>
      <c r="R888" s="707"/>
      <c r="S888" s="707"/>
      <c r="T888" s="707"/>
      <c r="U888" s="707"/>
      <c r="V888" s="707"/>
      <c r="W888" s="707"/>
      <c r="X888" s="707"/>
      <c r="Y888" s="707"/>
      <c r="Z888" s="707"/>
      <c r="AA888" s="707"/>
      <c r="AB888" s="707"/>
      <c r="AC888" s="707"/>
    </row>
    <row r="889" spans="1:29" ht="15">
      <c r="A889" s="707"/>
      <c r="B889" s="707"/>
      <c r="C889" s="707"/>
      <c r="D889" s="707"/>
      <c r="E889" s="707"/>
      <c r="F889" s="707"/>
      <c r="G889" s="707"/>
      <c r="H889" s="707"/>
      <c r="I889" s="726"/>
      <c r="J889" s="707"/>
      <c r="K889" s="707"/>
      <c r="L889" s="707"/>
      <c r="M889" s="707"/>
      <c r="N889" s="707"/>
      <c r="O889" s="707"/>
      <c r="P889" s="707"/>
      <c r="Q889" s="707"/>
      <c r="R889" s="707"/>
      <c r="S889" s="707"/>
      <c r="T889" s="707"/>
      <c r="U889" s="707"/>
      <c r="V889" s="707"/>
      <c r="W889" s="707"/>
      <c r="X889" s="707"/>
      <c r="Y889" s="707"/>
      <c r="Z889" s="707"/>
      <c r="AA889" s="707"/>
      <c r="AB889" s="707"/>
      <c r="AC889" s="707"/>
    </row>
    <row r="890" spans="1:29" ht="15">
      <c r="A890" s="707"/>
      <c r="B890" s="707"/>
      <c r="C890" s="707"/>
      <c r="D890" s="707"/>
      <c r="E890" s="707"/>
      <c r="F890" s="707"/>
      <c r="G890" s="707"/>
      <c r="H890" s="707"/>
      <c r="I890" s="726"/>
      <c r="J890" s="707"/>
      <c r="K890" s="707"/>
      <c r="L890" s="707"/>
      <c r="M890" s="707"/>
      <c r="N890" s="707"/>
      <c r="O890" s="707"/>
      <c r="P890" s="707"/>
      <c r="Q890" s="707"/>
      <c r="R890" s="707"/>
      <c r="S890" s="707"/>
      <c r="T890" s="707"/>
      <c r="U890" s="707"/>
      <c r="V890" s="707"/>
      <c r="W890" s="707"/>
      <c r="X890" s="707"/>
      <c r="Y890" s="707"/>
      <c r="Z890" s="707"/>
      <c r="AA890" s="707"/>
      <c r="AB890" s="707"/>
      <c r="AC890" s="707"/>
    </row>
    <row r="891" spans="1:29" ht="15">
      <c r="A891" s="707"/>
      <c r="B891" s="707"/>
      <c r="C891" s="707"/>
      <c r="D891" s="707"/>
      <c r="E891" s="707"/>
      <c r="F891" s="707"/>
      <c r="G891" s="707"/>
      <c r="H891" s="707"/>
      <c r="I891" s="726"/>
      <c r="J891" s="707"/>
      <c r="K891" s="707"/>
      <c r="L891" s="707"/>
      <c r="M891" s="707"/>
      <c r="N891" s="707"/>
      <c r="O891" s="707"/>
      <c r="P891" s="707"/>
      <c r="Q891" s="707"/>
      <c r="R891" s="707"/>
      <c r="S891" s="707"/>
      <c r="T891" s="707"/>
      <c r="U891" s="707"/>
      <c r="V891" s="707"/>
      <c r="W891" s="707"/>
      <c r="X891" s="707"/>
      <c r="Y891" s="707"/>
      <c r="Z891" s="707"/>
      <c r="AA891" s="707"/>
      <c r="AB891" s="707"/>
      <c r="AC891" s="707"/>
    </row>
    <row r="892" spans="1:29" ht="15">
      <c r="A892" s="707"/>
      <c r="B892" s="707"/>
      <c r="C892" s="707"/>
      <c r="D892" s="707"/>
      <c r="E892" s="707"/>
      <c r="F892" s="707"/>
      <c r="G892" s="707"/>
      <c r="H892" s="707"/>
      <c r="I892" s="726"/>
      <c r="J892" s="707"/>
      <c r="K892" s="707"/>
      <c r="L892" s="707"/>
      <c r="M892" s="707"/>
      <c r="N892" s="707"/>
      <c r="O892" s="707"/>
      <c r="P892" s="707"/>
      <c r="Q892" s="707"/>
      <c r="R892" s="707"/>
      <c r="S892" s="707"/>
      <c r="T892" s="707"/>
      <c r="U892" s="707"/>
      <c r="V892" s="707"/>
      <c r="W892" s="707"/>
      <c r="X892" s="707"/>
      <c r="Y892" s="707"/>
      <c r="Z892" s="707"/>
      <c r="AA892" s="707"/>
      <c r="AB892" s="707"/>
      <c r="AC892" s="707"/>
    </row>
    <row r="893" spans="1:29" ht="15">
      <c r="A893" s="707"/>
      <c r="B893" s="707"/>
      <c r="C893" s="707"/>
      <c r="D893" s="707"/>
      <c r="E893" s="707"/>
      <c r="F893" s="707"/>
      <c r="G893" s="707"/>
      <c r="H893" s="707"/>
      <c r="I893" s="726"/>
      <c r="J893" s="707"/>
      <c r="K893" s="707"/>
      <c r="L893" s="707"/>
      <c r="M893" s="707"/>
      <c r="N893" s="707"/>
      <c r="O893" s="707"/>
      <c r="P893" s="707"/>
      <c r="Q893" s="707"/>
      <c r="R893" s="707"/>
      <c r="S893" s="707"/>
      <c r="T893" s="707"/>
      <c r="U893" s="707"/>
      <c r="V893" s="707"/>
      <c r="W893" s="707"/>
      <c r="X893" s="707"/>
      <c r="Y893" s="707"/>
      <c r="Z893" s="707"/>
      <c r="AA893" s="707"/>
      <c r="AB893" s="707"/>
      <c r="AC893" s="707"/>
    </row>
    <row r="894" spans="1:29" ht="15">
      <c r="A894" s="707"/>
      <c r="B894" s="707"/>
      <c r="C894" s="707"/>
      <c r="D894" s="707"/>
      <c r="E894" s="707"/>
      <c r="F894" s="707"/>
      <c r="G894" s="707"/>
      <c r="H894" s="707"/>
      <c r="I894" s="726"/>
      <c r="J894" s="707"/>
      <c r="K894" s="707"/>
      <c r="L894" s="707"/>
      <c r="M894" s="707"/>
      <c r="N894" s="707"/>
      <c r="O894" s="707"/>
      <c r="P894" s="707"/>
      <c r="Q894" s="707"/>
      <c r="R894" s="707"/>
      <c r="S894" s="707"/>
      <c r="T894" s="707"/>
      <c r="U894" s="707"/>
      <c r="V894" s="707"/>
      <c r="W894" s="707"/>
      <c r="X894" s="707"/>
      <c r="Y894" s="707"/>
      <c r="Z894" s="707"/>
      <c r="AA894" s="707"/>
      <c r="AB894" s="707"/>
      <c r="AC894" s="707"/>
    </row>
    <row r="895" spans="1:29" ht="15">
      <c r="A895" s="707"/>
      <c r="B895" s="707"/>
      <c r="C895" s="707"/>
      <c r="D895" s="707"/>
      <c r="E895" s="707"/>
      <c r="F895" s="707"/>
      <c r="G895" s="707"/>
      <c r="H895" s="707"/>
      <c r="I895" s="726"/>
      <c r="J895" s="707"/>
      <c r="K895" s="707"/>
      <c r="L895" s="707"/>
      <c r="M895" s="707"/>
      <c r="N895" s="707"/>
      <c r="O895" s="707"/>
      <c r="P895" s="707"/>
      <c r="Q895" s="707"/>
      <c r="R895" s="707"/>
      <c r="S895" s="707"/>
      <c r="T895" s="707"/>
      <c r="U895" s="707"/>
      <c r="V895" s="707"/>
      <c r="W895" s="707"/>
      <c r="X895" s="707"/>
      <c r="Y895" s="707"/>
      <c r="Z895" s="707"/>
      <c r="AA895" s="707"/>
      <c r="AB895" s="707"/>
      <c r="AC895" s="707"/>
    </row>
    <row r="896" spans="1:29" ht="15">
      <c r="A896" s="707"/>
      <c r="B896" s="707"/>
      <c r="C896" s="707"/>
      <c r="D896" s="707"/>
      <c r="E896" s="707"/>
      <c r="F896" s="707"/>
      <c r="G896" s="707"/>
      <c r="H896" s="707"/>
      <c r="I896" s="726"/>
      <c r="J896" s="707"/>
      <c r="K896" s="707"/>
      <c r="L896" s="707"/>
      <c r="M896" s="707"/>
      <c r="N896" s="707"/>
      <c r="O896" s="707"/>
      <c r="P896" s="707"/>
      <c r="Q896" s="707"/>
      <c r="R896" s="707"/>
      <c r="S896" s="707"/>
      <c r="T896" s="707"/>
      <c r="U896" s="707"/>
      <c r="V896" s="707"/>
      <c r="W896" s="707"/>
      <c r="X896" s="707"/>
      <c r="Y896" s="707"/>
      <c r="Z896" s="707"/>
      <c r="AA896" s="707"/>
      <c r="AB896" s="707"/>
      <c r="AC896" s="707"/>
    </row>
    <row r="897" spans="1:29" ht="15">
      <c r="A897" s="707"/>
      <c r="B897" s="707"/>
      <c r="C897" s="707"/>
      <c r="D897" s="707"/>
      <c r="E897" s="707"/>
      <c r="F897" s="707"/>
      <c r="G897" s="707"/>
      <c r="H897" s="707"/>
      <c r="I897" s="726"/>
      <c r="J897" s="707"/>
      <c r="K897" s="707"/>
      <c r="L897" s="707"/>
      <c r="M897" s="707"/>
      <c r="N897" s="707"/>
      <c r="O897" s="707"/>
      <c r="P897" s="707"/>
      <c r="Q897" s="707"/>
      <c r="R897" s="707"/>
      <c r="S897" s="707"/>
      <c r="T897" s="707"/>
      <c r="U897" s="707"/>
      <c r="V897" s="707"/>
      <c r="W897" s="707"/>
      <c r="X897" s="707"/>
      <c r="Y897" s="707"/>
      <c r="Z897" s="707"/>
      <c r="AA897" s="707"/>
      <c r="AB897" s="707"/>
      <c r="AC897" s="707"/>
    </row>
    <row r="898" spans="1:29" ht="15">
      <c r="A898" s="707"/>
      <c r="B898" s="707"/>
      <c r="C898" s="707"/>
      <c r="D898" s="707"/>
      <c r="E898" s="707"/>
      <c r="F898" s="707"/>
      <c r="G898" s="707"/>
      <c r="H898" s="707"/>
      <c r="I898" s="726"/>
      <c r="J898" s="707"/>
      <c r="K898" s="707"/>
      <c r="L898" s="707"/>
      <c r="M898" s="707"/>
      <c r="N898" s="707"/>
      <c r="O898" s="707"/>
      <c r="P898" s="707"/>
      <c r="Q898" s="707"/>
      <c r="R898" s="707"/>
      <c r="S898" s="707"/>
      <c r="T898" s="707"/>
      <c r="U898" s="707"/>
      <c r="V898" s="707"/>
      <c r="W898" s="707"/>
      <c r="X898" s="707"/>
      <c r="Y898" s="707"/>
      <c r="Z898" s="707"/>
      <c r="AA898" s="707"/>
      <c r="AB898" s="707"/>
      <c r="AC898" s="707"/>
    </row>
    <row r="899" spans="1:29" ht="15">
      <c r="A899" s="707"/>
      <c r="B899" s="707"/>
      <c r="C899" s="707"/>
      <c r="D899" s="707"/>
      <c r="E899" s="707"/>
      <c r="F899" s="707"/>
      <c r="G899" s="707"/>
      <c r="H899" s="707"/>
      <c r="I899" s="726"/>
      <c r="J899" s="707"/>
      <c r="K899" s="707"/>
      <c r="L899" s="707"/>
      <c r="M899" s="707"/>
      <c r="N899" s="707"/>
      <c r="O899" s="707"/>
      <c r="P899" s="707"/>
      <c r="Q899" s="707"/>
      <c r="R899" s="707"/>
      <c r="S899" s="707"/>
      <c r="T899" s="707"/>
      <c r="U899" s="707"/>
      <c r="V899" s="707"/>
      <c r="W899" s="707"/>
      <c r="X899" s="707"/>
      <c r="Y899" s="707"/>
      <c r="Z899" s="707"/>
      <c r="AA899" s="707"/>
      <c r="AB899" s="707"/>
      <c r="AC899" s="707"/>
    </row>
    <row r="900" spans="1:29" ht="15">
      <c r="A900" s="707"/>
      <c r="B900" s="707"/>
      <c r="C900" s="707"/>
      <c r="D900" s="707"/>
      <c r="E900" s="707"/>
      <c r="F900" s="707"/>
      <c r="G900" s="707"/>
      <c r="H900" s="707"/>
      <c r="I900" s="726"/>
      <c r="J900" s="707"/>
      <c r="K900" s="707"/>
      <c r="L900" s="707"/>
      <c r="M900" s="707"/>
      <c r="N900" s="707"/>
      <c r="O900" s="707"/>
      <c r="P900" s="707"/>
      <c r="Q900" s="707"/>
      <c r="R900" s="707"/>
      <c r="S900" s="707"/>
      <c r="T900" s="707"/>
      <c r="U900" s="707"/>
      <c r="V900" s="707"/>
      <c r="W900" s="707"/>
      <c r="X900" s="707"/>
      <c r="Y900" s="707"/>
      <c r="Z900" s="707"/>
      <c r="AA900" s="707"/>
      <c r="AB900" s="707"/>
      <c r="AC900" s="707"/>
    </row>
    <row r="901" spans="1:29" ht="15">
      <c r="A901" s="707"/>
      <c r="B901" s="707"/>
      <c r="C901" s="707"/>
      <c r="D901" s="707"/>
      <c r="E901" s="707"/>
      <c r="F901" s="707"/>
      <c r="G901" s="707"/>
      <c r="H901" s="707"/>
      <c r="I901" s="726"/>
      <c r="J901" s="707"/>
      <c r="K901" s="707"/>
      <c r="L901" s="707"/>
      <c r="M901" s="707"/>
      <c r="N901" s="707"/>
      <c r="O901" s="707"/>
      <c r="P901" s="707"/>
      <c r="Q901" s="707"/>
      <c r="R901" s="707"/>
      <c r="S901" s="707"/>
      <c r="T901" s="707"/>
      <c r="U901" s="707"/>
      <c r="V901" s="707"/>
      <c r="W901" s="707"/>
      <c r="X901" s="707"/>
      <c r="Y901" s="707"/>
      <c r="Z901" s="707"/>
      <c r="AA901" s="707"/>
      <c r="AB901" s="707"/>
      <c r="AC901" s="707"/>
    </row>
    <row r="902" spans="1:29" ht="15">
      <c r="A902" s="707"/>
      <c r="B902" s="707"/>
      <c r="C902" s="707"/>
      <c r="D902" s="707"/>
      <c r="E902" s="707"/>
      <c r="F902" s="707"/>
      <c r="G902" s="707"/>
      <c r="H902" s="707"/>
      <c r="I902" s="726"/>
      <c r="J902" s="707"/>
      <c r="K902" s="707"/>
      <c r="L902" s="707"/>
      <c r="M902" s="707"/>
      <c r="N902" s="707"/>
      <c r="O902" s="707"/>
      <c r="P902" s="707"/>
      <c r="Q902" s="707"/>
      <c r="R902" s="707"/>
      <c r="S902" s="707"/>
      <c r="T902" s="707"/>
      <c r="U902" s="707"/>
      <c r="V902" s="707"/>
      <c r="W902" s="707"/>
      <c r="X902" s="707"/>
      <c r="Y902" s="707"/>
      <c r="Z902" s="707"/>
      <c r="AA902" s="707"/>
      <c r="AB902" s="707"/>
      <c r="AC902" s="707"/>
    </row>
    <row r="903" spans="1:29" ht="15">
      <c r="A903" s="707"/>
      <c r="B903" s="707"/>
      <c r="C903" s="707"/>
      <c r="D903" s="707"/>
      <c r="E903" s="707"/>
      <c r="F903" s="707"/>
      <c r="G903" s="707"/>
      <c r="H903" s="707"/>
      <c r="I903" s="726"/>
      <c r="J903" s="707"/>
      <c r="K903" s="707"/>
      <c r="L903" s="707"/>
      <c r="M903" s="707"/>
      <c r="N903" s="707"/>
      <c r="O903" s="707"/>
      <c r="P903" s="707"/>
      <c r="Q903" s="707"/>
      <c r="R903" s="707"/>
      <c r="S903" s="707"/>
      <c r="T903" s="707"/>
      <c r="U903" s="707"/>
      <c r="V903" s="707"/>
      <c r="W903" s="707"/>
      <c r="X903" s="707"/>
      <c r="Y903" s="707"/>
      <c r="Z903" s="707"/>
      <c r="AA903" s="707"/>
      <c r="AB903" s="707"/>
      <c r="AC903" s="707"/>
    </row>
    <row r="904" spans="1:29" ht="15">
      <c r="A904" s="707"/>
      <c r="B904" s="707"/>
      <c r="C904" s="707"/>
      <c r="D904" s="707"/>
      <c r="E904" s="707"/>
      <c r="F904" s="707"/>
      <c r="G904" s="707"/>
      <c r="H904" s="707"/>
      <c r="I904" s="726"/>
      <c r="J904" s="707"/>
      <c r="K904" s="707"/>
      <c r="L904" s="707"/>
      <c r="M904" s="707"/>
      <c r="N904" s="707"/>
      <c r="O904" s="707"/>
      <c r="P904" s="707"/>
      <c r="Q904" s="707"/>
      <c r="R904" s="707"/>
      <c r="S904" s="707"/>
      <c r="T904" s="707"/>
      <c r="U904" s="707"/>
      <c r="V904" s="707"/>
      <c r="W904" s="707"/>
      <c r="X904" s="707"/>
      <c r="Y904" s="707"/>
      <c r="Z904" s="707"/>
      <c r="AA904" s="707"/>
      <c r="AB904" s="707"/>
      <c r="AC904" s="707"/>
    </row>
    <row r="905" spans="1:29" ht="15">
      <c r="A905" s="707"/>
      <c r="B905" s="707"/>
      <c r="C905" s="707"/>
      <c r="D905" s="707"/>
      <c r="E905" s="707"/>
      <c r="F905" s="707"/>
      <c r="G905" s="707"/>
      <c r="H905" s="707"/>
      <c r="I905" s="726"/>
      <c r="J905" s="707"/>
      <c r="K905" s="707"/>
      <c r="L905" s="707"/>
      <c r="M905" s="707"/>
      <c r="N905" s="707"/>
      <c r="O905" s="707"/>
      <c r="P905" s="707"/>
      <c r="Q905" s="707"/>
      <c r="R905" s="707"/>
      <c r="S905" s="707"/>
      <c r="T905" s="707"/>
      <c r="U905" s="707"/>
      <c r="V905" s="707"/>
      <c r="W905" s="707"/>
      <c r="X905" s="707"/>
      <c r="Y905" s="707"/>
      <c r="Z905" s="707"/>
      <c r="AA905" s="707"/>
      <c r="AB905" s="707"/>
      <c r="AC905" s="707"/>
    </row>
    <row r="906" spans="1:29" ht="15">
      <c r="A906" s="707"/>
      <c r="B906" s="707"/>
      <c r="C906" s="707"/>
      <c r="D906" s="707"/>
      <c r="E906" s="707"/>
      <c r="F906" s="707"/>
      <c r="G906" s="707"/>
      <c r="H906" s="707"/>
      <c r="I906" s="726"/>
      <c r="J906" s="707"/>
      <c r="K906" s="707"/>
      <c r="L906" s="707"/>
      <c r="M906" s="707"/>
      <c r="N906" s="707"/>
      <c r="O906" s="707"/>
      <c r="P906" s="707"/>
      <c r="Q906" s="707"/>
      <c r="R906" s="707"/>
      <c r="S906" s="707"/>
      <c r="T906" s="707"/>
      <c r="U906" s="707"/>
      <c r="V906" s="707"/>
      <c r="W906" s="707"/>
      <c r="X906" s="707"/>
      <c r="Y906" s="707"/>
      <c r="Z906" s="707"/>
      <c r="AA906" s="707"/>
      <c r="AB906" s="707"/>
      <c r="AC906" s="707"/>
    </row>
    <row r="907" spans="1:29" ht="15">
      <c r="A907" s="707"/>
      <c r="B907" s="707"/>
      <c r="C907" s="707"/>
      <c r="D907" s="707"/>
      <c r="E907" s="707"/>
      <c r="F907" s="707"/>
      <c r="G907" s="707"/>
      <c r="H907" s="707"/>
      <c r="I907" s="726"/>
      <c r="J907" s="707"/>
      <c r="K907" s="707"/>
      <c r="L907" s="707"/>
      <c r="M907" s="707"/>
      <c r="N907" s="707"/>
      <c r="O907" s="707"/>
      <c r="P907" s="707"/>
      <c r="Q907" s="707"/>
      <c r="R907" s="707"/>
      <c r="S907" s="707"/>
      <c r="T907" s="707"/>
      <c r="U907" s="707"/>
      <c r="V907" s="707"/>
      <c r="W907" s="707"/>
      <c r="X907" s="707"/>
      <c r="Y907" s="707"/>
      <c r="Z907" s="707"/>
      <c r="AA907" s="707"/>
      <c r="AB907" s="707"/>
      <c r="AC907" s="707"/>
    </row>
    <row r="908" spans="1:29" ht="15">
      <c r="A908" s="707"/>
      <c r="B908" s="707"/>
      <c r="C908" s="707"/>
      <c r="D908" s="707"/>
      <c r="E908" s="707"/>
      <c r="F908" s="707"/>
      <c r="G908" s="707"/>
      <c r="H908" s="707"/>
      <c r="I908" s="726"/>
      <c r="J908" s="707"/>
      <c r="K908" s="707"/>
      <c r="L908" s="707"/>
      <c r="M908" s="707"/>
      <c r="N908" s="707"/>
      <c r="O908" s="707"/>
      <c r="P908" s="707"/>
      <c r="Q908" s="707"/>
      <c r="R908" s="707"/>
      <c r="S908" s="707"/>
      <c r="T908" s="707"/>
      <c r="U908" s="707"/>
      <c r="V908" s="707"/>
      <c r="W908" s="707"/>
      <c r="X908" s="707"/>
      <c r="Y908" s="707"/>
      <c r="Z908" s="707"/>
      <c r="AA908" s="707"/>
      <c r="AB908" s="707"/>
      <c r="AC908" s="707"/>
    </row>
    <row r="909" spans="1:29" ht="15">
      <c r="A909" s="707"/>
      <c r="B909" s="707"/>
      <c r="C909" s="707"/>
      <c r="D909" s="707"/>
      <c r="E909" s="707"/>
      <c r="F909" s="707"/>
      <c r="G909" s="707"/>
      <c r="H909" s="707"/>
      <c r="I909" s="726"/>
      <c r="J909" s="707"/>
      <c r="K909" s="707"/>
      <c r="L909" s="707"/>
      <c r="M909" s="707"/>
      <c r="N909" s="707"/>
      <c r="O909" s="707"/>
      <c r="P909" s="707"/>
      <c r="Q909" s="707"/>
      <c r="R909" s="707"/>
      <c r="S909" s="707"/>
      <c r="T909" s="707"/>
      <c r="U909" s="707"/>
      <c r="V909" s="707"/>
      <c r="W909" s="707"/>
      <c r="X909" s="707"/>
      <c r="Y909" s="707"/>
      <c r="Z909" s="707"/>
      <c r="AA909" s="707"/>
      <c r="AB909" s="707"/>
      <c r="AC909" s="707"/>
    </row>
    <row r="910" spans="1:29" ht="15">
      <c r="A910" s="707"/>
      <c r="B910" s="707"/>
      <c r="C910" s="707"/>
      <c r="D910" s="707"/>
      <c r="E910" s="707"/>
      <c r="F910" s="707"/>
      <c r="G910" s="707"/>
      <c r="H910" s="707"/>
      <c r="I910" s="726"/>
      <c r="J910" s="707"/>
      <c r="K910" s="707"/>
      <c r="L910" s="707"/>
      <c r="M910" s="707"/>
      <c r="N910" s="707"/>
      <c r="O910" s="707"/>
      <c r="P910" s="707"/>
      <c r="Q910" s="707"/>
      <c r="R910" s="707"/>
      <c r="S910" s="707"/>
      <c r="T910" s="707"/>
      <c r="U910" s="707"/>
      <c r="V910" s="707"/>
      <c r="W910" s="707"/>
      <c r="X910" s="707"/>
      <c r="Y910" s="707"/>
      <c r="Z910" s="707"/>
      <c r="AA910" s="707"/>
      <c r="AB910" s="707"/>
      <c r="AC910" s="707"/>
    </row>
    <row r="911" spans="1:29" ht="15">
      <c r="A911" s="707"/>
      <c r="B911" s="707"/>
      <c r="C911" s="707"/>
      <c r="D911" s="707"/>
      <c r="E911" s="707"/>
      <c r="F911" s="707"/>
      <c r="G911" s="707"/>
      <c r="H911" s="707"/>
      <c r="I911" s="726"/>
      <c r="J911" s="707"/>
      <c r="K911" s="707"/>
      <c r="L911" s="707"/>
      <c r="M911" s="707"/>
      <c r="N911" s="707"/>
      <c r="O911" s="707"/>
      <c r="P911" s="707"/>
      <c r="Q911" s="707"/>
      <c r="R911" s="707"/>
      <c r="S911" s="707"/>
      <c r="T911" s="707"/>
      <c r="U911" s="707"/>
      <c r="V911" s="707"/>
      <c r="W911" s="707"/>
      <c r="X911" s="707"/>
      <c r="Y911" s="707"/>
      <c r="Z911" s="707"/>
      <c r="AA911" s="707"/>
      <c r="AB911" s="707"/>
      <c r="AC911" s="707"/>
    </row>
    <row r="912" spans="1:29" ht="15">
      <c r="A912" s="707"/>
      <c r="B912" s="707"/>
      <c r="C912" s="707"/>
      <c r="D912" s="707"/>
      <c r="E912" s="707"/>
      <c r="F912" s="707"/>
      <c r="G912" s="707"/>
      <c r="H912" s="707"/>
      <c r="I912" s="726"/>
      <c r="J912" s="707"/>
      <c r="K912" s="707"/>
      <c r="L912" s="707"/>
      <c r="M912" s="707"/>
      <c r="N912" s="707"/>
      <c r="O912" s="707"/>
      <c r="P912" s="707"/>
      <c r="Q912" s="707"/>
      <c r="R912" s="707"/>
      <c r="S912" s="707"/>
      <c r="T912" s="707"/>
      <c r="U912" s="707"/>
      <c r="V912" s="707"/>
      <c r="W912" s="707"/>
      <c r="X912" s="707"/>
      <c r="Y912" s="707"/>
      <c r="Z912" s="707"/>
      <c r="AA912" s="707"/>
      <c r="AB912" s="707"/>
      <c r="AC912" s="707"/>
    </row>
    <row r="913" spans="1:29" ht="15">
      <c r="A913" s="707"/>
      <c r="B913" s="707"/>
      <c r="C913" s="707"/>
      <c r="D913" s="707"/>
      <c r="E913" s="707"/>
      <c r="F913" s="707"/>
      <c r="G913" s="707"/>
      <c r="H913" s="707"/>
      <c r="I913" s="726"/>
      <c r="J913" s="707"/>
      <c r="K913" s="707"/>
      <c r="L913" s="707"/>
      <c r="M913" s="707"/>
      <c r="N913" s="707"/>
      <c r="O913" s="707"/>
      <c r="P913" s="707"/>
      <c r="Q913" s="707"/>
      <c r="R913" s="707"/>
      <c r="S913" s="707"/>
      <c r="T913" s="707"/>
      <c r="U913" s="707"/>
      <c r="V913" s="707"/>
      <c r="W913" s="707"/>
      <c r="X913" s="707"/>
      <c r="Y913" s="707"/>
      <c r="Z913" s="707"/>
      <c r="AA913" s="707"/>
      <c r="AB913" s="707"/>
      <c r="AC913" s="707"/>
    </row>
    <row r="914" spans="1:29" ht="15">
      <c r="A914" s="707"/>
      <c r="B914" s="707"/>
      <c r="C914" s="707"/>
      <c r="D914" s="707"/>
      <c r="E914" s="707"/>
      <c r="F914" s="707"/>
      <c r="G914" s="707"/>
      <c r="H914" s="707"/>
      <c r="I914" s="726"/>
      <c r="J914" s="707"/>
      <c r="K914" s="707"/>
      <c r="L914" s="707"/>
      <c r="M914" s="707"/>
      <c r="N914" s="707"/>
      <c r="O914" s="707"/>
      <c r="P914" s="707"/>
      <c r="Q914" s="707"/>
      <c r="R914" s="707"/>
      <c r="S914" s="707"/>
      <c r="T914" s="707"/>
      <c r="U914" s="707"/>
      <c r="V914" s="707"/>
      <c r="W914" s="707"/>
      <c r="X914" s="707"/>
      <c r="Y914" s="707"/>
      <c r="Z914" s="707"/>
      <c r="AA914" s="707"/>
      <c r="AB914" s="707"/>
      <c r="AC914" s="707"/>
    </row>
    <row r="915" spans="1:29" ht="15">
      <c r="A915" s="707"/>
      <c r="B915" s="707"/>
      <c r="C915" s="707"/>
      <c r="D915" s="707"/>
      <c r="E915" s="707"/>
      <c r="F915" s="707"/>
      <c r="G915" s="707"/>
      <c r="H915" s="707"/>
      <c r="I915" s="726"/>
      <c r="J915" s="707"/>
      <c r="K915" s="707"/>
      <c r="L915" s="707"/>
      <c r="M915" s="707"/>
      <c r="N915" s="707"/>
      <c r="O915" s="707"/>
      <c r="P915" s="707"/>
      <c r="Q915" s="707"/>
      <c r="R915" s="707"/>
      <c r="S915" s="707"/>
      <c r="T915" s="707"/>
      <c r="U915" s="707"/>
      <c r="V915" s="707"/>
      <c r="W915" s="707"/>
      <c r="X915" s="707"/>
      <c r="Y915" s="707"/>
      <c r="Z915" s="707"/>
      <c r="AA915" s="707"/>
      <c r="AB915" s="707"/>
      <c r="AC915" s="707"/>
    </row>
    <row r="916" spans="1:29" ht="15">
      <c r="A916" s="707"/>
      <c r="B916" s="707"/>
      <c r="C916" s="707"/>
      <c r="D916" s="707"/>
      <c r="E916" s="707"/>
      <c r="F916" s="707"/>
      <c r="G916" s="707"/>
      <c r="H916" s="707"/>
      <c r="I916" s="726"/>
      <c r="J916" s="707"/>
      <c r="K916" s="707"/>
      <c r="L916" s="707"/>
      <c r="M916" s="707"/>
      <c r="N916" s="707"/>
      <c r="O916" s="707"/>
      <c r="P916" s="707"/>
      <c r="Q916" s="707"/>
      <c r="R916" s="707"/>
      <c r="S916" s="707"/>
      <c r="T916" s="707"/>
      <c r="U916" s="707"/>
      <c r="V916" s="707"/>
      <c r="W916" s="707"/>
      <c r="X916" s="707"/>
      <c r="Y916" s="707"/>
      <c r="Z916" s="707"/>
      <c r="AA916" s="707"/>
      <c r="AB916" s="707"/>
      <c r="AC916" s="707"/>
    </row>
    <row r="917" spans="1:29" ht="15">
      <c r="A917" s="707"/>
      <c r="B917" s="707"/>
      <c r="C917" s="707"/>
      <c r="D917" s="707"/>
      <c r="E917" s="707"/>
      <c r="F917" s="707"/>
      <c r="G917" s="707"/>
      <c r="H917" s="707"/>
      <c r="I917" s="726"/>
      <c r="J917" s="707"/>
      <c r="K917" s="707"/>
      <c r="L917" s="707"/>
      <c r="M917" s="707"/>
      <c r="N917" s="707"/>
      <c r="O917" s="707"/>
      <c r="P917" s="707"/>
      <c r="Q917" s="707"/>
      <c r="R917" s="707"/>
      <c r="S917" s="707"/>
      <c r="T917" s="707"/>
      <c r="U917" s="707"/>
      <c r="V917" s="707"/>
      <c r="W917" s="707"/>
      <c r="X917" s="707"/>
      <c r="Y917" s="707"/>
      <c r="Z917" s="707"/>
      <c r="AA917" s="707"/>
      <c r="AB917" s="707"/>
      <c r="AC917" s="707"/>
    </row>
    <row r="918" spans="1:29" ht="15">
      <c r="A918" s="707"/>
      <c r="B918" s="707"/>
      <c r="C918" s="707"/>
      <c r="D918" s="707"/>
      <c r="E918" s="707"/>
      <c r="F918" s="707"/>
      <c r="G918" s="707"/>
      <c r="H918" s="707"/>
      <c r="I918" s="726"/>
      <c r="J918" s="707"/>
      <c r="K918" s="707"/>
      <c r="L918" s="707"/>
      <c r="M918" s="707"/>
      <c r="N918" s="707"/>
      <c r="O918" s="707"/>
      <c r="P918" s="707"/>
      <c r="Q918" s="707"/>
      <c r="R918" s="707"/>
      <c r="S918" s="707"/>
      <c r="T918" s="707"/>
      <c r="U918" s="707"/>
      <c r="V918" s="707"/>
      <c r="W918" s="707"/>
      <c r="X918" s="707"/>
      <c r="Y918" s="707"/>
      <c r="Z918" s="707"/>
      <c r="AA918" s="707"/>
      <c r="AB918" s="707"/>
      <c r="AC918" s="707"/>
    </row>
    <row r="919" spans="1:29" ht="15">
      <c r="A919" s="707"/>
      <c r="B919" s="707"/>
      <c r="C919" s="707"/>
      <c r="D919" s="707"/>
      <c r="E919" s="707"/>
      <c r="F919" s="707"/>
      <c r="G919" s="707"/>
      <c r="H919" s="707"/>
      <c r="I919" s="726"/>
      <c r="J919" s="707"/>
      <c r="K919" s="707"/>
      <c r="L919" s="707"/>
      <c r="M919" s="707"/>
      <c r="N919" s="707"/>
      <c r="O919" s="707"/>
      <c r="P919" s="707"/>
      <c r="Q919" s="707"/>
      <c r="R919" s="707"/>
      <c r="S919" s="707"/>
      <c r="T919" s="707"/>
      <c r="U919" s="707"/>
      <c r="V919" s="707"/>
      <c r="W919" s="707"/>
      <c r="X919" s="707"/>
      <c r="Y919" s="707"/>
      <c r="Z919" s="707"/>
      <c r="AA919" s="707"/>
      <c r="AB919" s="707"/>
      <c r="AC919" s="707"/>
    </row>
    <row r="920" spans="1:29" ht="15">
      <c r="A920" s="707"/>
      <c r="B920" s="707"/>
      <c r="C920" s="707"/>
      <c r="D920" s="707"/>
      <c r="E920" s="707"/>
      <c r="F920" s="707"/>
      <c r="G920" s="707"/>
      <c r="H920" s="707"/>
      <c r="I920" s="726"/>
      <c r="J920" s="707"/>
      <c r="K920" s="707"/>
      <c r="L920" s="707"/>
      <c r="M920" s="707"/>
      <c r="N920" s="707"/>
      <c r="O920" s="707"/>
      <c r="P920" s="707"/>
      <c r="Q920" s="707"/>
      <c r="R920" s="707"/>
      <c r="S920" s="707"/>
      <c r="T920" s="707"/>
      <c r="U920" s="707"/>
      <c r="V920" s="707"/>
      <c r="W920" s="707"/>
      <c r="X920" s="707"/>
      <c r="Y920" s="707"/>
      <c r="Z920" s="707"/>
      <c r="AA920" s="707"/>
      <c r="AB920" s="707"/>
      <c r="AC920" s="707"/>
    </row>
    <row r="921" spans="1:29" ht="15">
      <c r="A921" s="707"/>
      <c r="B921" s="707"/>
      <c r="C921" s="707"/>
      <c r="D921" s="707"/>
      <c r="E921" s="707"/>
      <c r="F921" s="707"/>
      <c r="G921" s="707"/>
      <c r="H921" s="707"/>
      <c r="I921" s="726"/>
      <c r="J921" s="707"/>
      <c r="K921" s="707"/>
      <c r="L921" s="707"/>
      <c r="M921" s="707"/>
      <c r="N921" s="707"/>
      <c r="O921" s="707"/>
      <c r="P921" s="707"/>
      <c r="Q921" s="707"/>
      <c r="R921" s="707"/>
      <c r="S921" s="707"/>
      <c r="T921" s="707"/>
      <c r="U921" s="707"/>
      <c r="V921" s="707"/>
      <c r="W921" s="707"/>
      <c r="X921" s="707"/>
      <c r="Y921" s="707"/>
      <c r="Z921" s="707"/>
      <c r="AA921" s="707"/>
      <c r="AB921" s="707"/>
      <c r="AC921" s="707"/>
    </row>
    <row r="922" spans="1:29" ht="15">
      <c r="A922" s="707"/>
      <c r="B922" s="707"/>
      <c r="C922" s="707"/>
      <c r="D922" s="707"/>
      <c r="E922" s="707"/>
      <c r="F922" s="707"/>
      <c r="G922" s="707"/>
      <c r="H922" s="707"/>
      <c r="I922" s="726"/>
      <c r="J922" s="707"/>
      <c r="K922" s="707"/>
      <c r="L922" s="707"/>
      <c r="M922" s="707"/>
      <c r="N922" s="707"/>
      <c r="O922" s="707"/>
      <c r="P922" s="707"/>
      <c r="Q922" s="707"/>
      <c r="R922" s="707"/>
      <c r="S922" s="707"/>
      <c r="T922" s="707"/>
      <c r="U922" s="707"/>
      <c r="V922" s="707"/>
      <c r="W922" s="707"/>
      <c r="X922" s="707"/>
      <c r="Y922" s="707"/>
      <c r="Z922" s="707"/>
      <c r="AA922" s="707"/>
      <c r="AB922" s="707"/>
      <c r="AC922" s="707"/>
    </row>
    <row r="923" spans="1:29" ht="15">
      <c r="A923" s="707"/>
      <c r="B923" s="707"/>
      <c r="C923" s="707"/>
      <c r="D923" s="707"/>
      <c r="E923" s="707"/>
      <c r="F923" s="707"/>
      <c r="G923" s="707"/>
      <c r="H923" s="707"/>
      <c r="I923" s="726"/>
      <c r="J923" s="707"/>
      <c r="K923" s="707"/>
      <c r="L923" s="707"/>
      <c r="M923" s="707"/>
      <c r="N923" s="707"/>
      <c r="O923" s="707"/>
      <c r="P923" s="707"/>
      <c r="Q923" s="707"/>
      <c r="R923" s="707"/>
      <c r="S923" s="707"/>
      <c r="T923" s="707"/>
      <c r="U923" s="707"/>
      <c r="V923" s="707"/>
      <c r="W923" s="707"/>
      <c r="X923" s="707"/>
      <c r="Y923" s="707"/>
      <c r="Z923" s="707"/>
      <c r="AA923" s="707"/>
      <c r="AB923" s="707"/>
      <c r="AC923" s="707"/>
    </row>
    <row r="924" spans="1:29" ht="15">
      <c r="A924" s="707"/>
      <c r="B924" s="707"/>
      <c r="C924" s="707"/>
      <c r="D924" s="707"/>
      <c r="E924" s="707"/>
      <c r="F924" s="707"/>
      <c r="G924" s="707"/>
      <c r="H924" s="707"/>
      <c r="I924" s="726"/>
      <c r="J924" s="707"/>
      <c r="K924" s="707"/>
      <c r="L924" s="707"/>
      <c r="M924" s="707"/>
      <c r="N924" s="707"/>
      <c r="O924" s="707"/>
      <c r="P924" s="707"/>
      <c r="Q924" s="707"/>
      <c r="R924" s="707"/>
      <c r="S924" s="707"/>
      <c r="T924" s="707"/>
      <c r="U924" s="707"/>
      <c r="V924" s="707"/>
      <c r="W924" s="707"/>
      <c r="X924" s="707"/>
      <c r="Y924" s="707"/>
      <c r="Z924" s="707"/>
      <c r="AA924" s="707"/>
      <c r="AB924" s="707"/>
      <c r="AC924" s="707"/>
    </row>
    <row r="925" spans="1:29" ht="15">
      <c r="A925" s="707"/>
      <c r="B925" s="707"/>
      <c r="C925" s="707"/>
      <c r="D925" s="707"/>
      <c r="E925" s="707"/>
      <c r="F925" s="707"/>
      <c r="G925" s="707"/>
      <c r="H925" s="707"/>
      <c r="I925" s="726"/>
      <c r="J925" s="707"/>
      <c r="K925" s="707"/>
      <c r="L925" s="707"/>
      <c r="M925" s="707"/>
      <c r="N925" s="707"/>
      <c r="O925" s="707"/>
      <c r="P925" s="707"/>
      <c r="Q925" s="707"/>
      <c r="R925" s="707"/>
      <c r="S925" s="707"/>
      <c r="T925" s="707"/>
      <c r="U925" s="707"/>
      <c r="V925" s="707"/>
      <c r="W925" s="707"/>
      <c r="X925" s="707"/>
      <c r="Y925" s="707"/>
      <c r="Z925" s="707"/>
      <c r="AA925" s="707"/>
      <c r="AB925" s="707"/>
      <c r="AC925" s="707"/>
    </row>
    <row r="926" spans="1:29" ht="15">
      <c r="A926" s="707"/>
      <c r="B926" s="707"/>
      <c r="C926" s="707"/>
      <c r="D926" s="707"/>
      <c r="E926" s="707"/>
      <c r="F926" s="707"/>
      <c r="G926" s="707"/>
      <c r="H926" s="707"/>
      <c r="I926" s="726"/>
      <c r="J926" s="707"/>
      <c r="K926" s="707"/>
      <c r="L926" s="707"/>
      <c r="M926" s="707"/>
      <c r="N926" s="707"/>
      <c r="O926" s="707"/>
      <c r="P926" s="707"/>
      <c r="Q926" s="707"/>
      <c r="R926" s="707"/>
      <c r="S926" s="707"/>
      <c r="T926" s="707"/>
      <c r="U926" s="707"/>
      <c r="V926" s="707"/>
      <c r="W926" s="707"/>
      <c r="X926" s="707"/>
      <c r="Y926" s="707"/>
      <c r="Z926" s="707"/>
      <c r="AA926" s="707"/>
      <c r="AB926" s="707"/>
      <c r="AC926" s="707"/>
    </row>
    <row r="927" spans="1:29" ht="15">
      <c r="A927" s="707"/>
      <c r="B927" s="707"/>
      <c r="C927" s="707"/>
      <c r="D927" s="707"/>
      <c r="E927" s="707"/>
      <c r="F927" s="707"/>
      <c r="G927" s="707"/>
      <c r="H927" s="707"/>
      <c r="I927" s="726"/>
      <c r="J927" s="707"/>
      <c r="K927" s="707"/>
      <c r="L927" s="707"/>
      <c r="M927" s="707"/>
      <c r="N927" s="707"/>
      <c r="O927" s="707"/>
      <c r="P927" s="707"/>
      <c r="Q927" s="707"/>
      <c r="R927" s="707"/>
      <c r="S927" s="707"/>
      <c r="T927" s="707"/>
      <c r="U927" s="707"/>
      <c r="V927" s="707"/>
      <c r="W927" s="707"/>
      <c r="X927" s="707"/>
      <c r="Y927" s="707"/>
      <c r="Z927" s="707"/>
      <c r="AA927" s="707"/>
      <c r="AB927" s="707"/>
      <c r="AC927" s="707"/>
    </row>
    <row r="928" spans="1:29" ht="15">
      <c r="A928" s="707"/>
      <c r="B928" s="707"/>
      <c r="C928" s="707"/>
      <c r="D928" s="707"/>
      <c r="E928" s="707"/>
      <c r="F928" s="707"/>
      <c r="G928" s="707"/>
      <c r="H928" s="707"/>
      <c r="I928" s="726"/>
      <c r="J928" s="707"/>
      <c r="K928" s="707"/>
      <c r="L928" s="707"/>
      <c r="M928" s="707"/>
      <c r="N928" s="707"/>
      <c r="O928" s="707"/>
      <c r="P928" s="707"/>
      <c r="Q928" s="707"/>
      <c r="R928" s="707"/>
      <c r="S928" s="707"/>
      <c r="T928" s="707"/>
      <c r="U928" s="707"/>
      <c r="V928" s="707"/>
      <c r="W928" s="707"/>
      <c r="X928" s="707"/>
      <c r="Y928" s="707"/>
      <c r="Z928" s="707"/>
      <c r="AA928" s="707"/>
      <c r="AB928" s="707"/>
      <c r="AC928" s="707"/>
    </row>
    <row r="929" spans="1:29" ht="15">
      <c r="A929" s="707"/>
      <c r="B929" s="707"/>
      <c r="C929" s="707"/>
      <c r="D929" s="707"/>
      <c r="E929" s="707"/>
      <c r="F929" s="707"/>
      <c r="G929" s="707"/>
      <c r="H929" s="707"/>
      <c r="I929" s="726"/>
      <c r="J929" s="707"/>
      <c r="K929" s="707"/>
      <c r="L929" s="707"/>
      <c r="M929" s="707"/>
      <c r="N929" s="707"/>
      <c r="O929" s="707"/>
      <c r="P929" s="707"/>
      <c r="Q929" s="707"/>
      <c r="R929" s="707"/>
      <c r="S929" s="707"/>
      <c r="T929" s="707"/>
      <c r="U929" s="707"/>
      <c r="V929" s="707"/>
      <c r="W929" s="707"/>
      <c r="X929" s="707"/>
      <c r="Y929" s="707"/>
      <c r="Z929" s="707"/>
      <c r="AA929" s="707"/>
      <c r="AB929" s="707"/>
      <c r="AC929" s="707"/>
    </row>
    <row r="930" spans="1:29" ht="15">
      <c r="A930" s="707"/>
      <c r="B930" s="707"/>
      <c r="C930" s="707"/>
      <c r="D930" s="707"/>
      <c r="E930" s="707"/>
      <c r="F930" s="707"/>
      <c r="G930" s="707"/>
      <c r="H930" s="707"/>
      <c r="I930" s="726"/>
      <c r="J930" s="707"/>
      <c r="K930" s="707"/>
      <c r="L930" s="707"/>
      <c r="M930" s="707"/>
      <c r="N930" s="707"/>
      <c r="O930" s="707"/>
      <c r="P930" s="707"/>
      <c r="Q930" s="707"/>
      <c r="R930" s="707"/>
      <c r="S930" s="707"/>
      <c r="T930" s="707"/>
      <c r="U930" s="707"/>
      <c r="V930" s="707"/>
      <c r="W930" s="707"/>
      <c r="X930" s="707"/>
      <c r="Y930" s="707"/>
      <c r="Z930" s="707"/>
      <c r="AA930" s="707"/>
      <c r="AB930" s="707"/>
      <c r="AC930" s="707"/>
    </row>
    <row r="931" spans="1:29" ht="15">
      <c r="A931" s="707"/>
      <c r="B931" s="707"/>
      <c r="C931" s="707"/>
      <c r="D931" s="707"/>
      <c r="E931" s="707"/>
      <c r="F931" s="707"/>
      <c r="G931" s="707"/>
      <c r="H931" s="707"/>
      <c r="I931" s="726"/>
      <c r="J931" s="707"/>
      <c r="K931" s="707"/>
      <c r="L931" s="707"/>
      <c r="M931" s="707"/>
      <c r="N931" s="707"/>
      <c r="O931" s="707"/>
      <c r="P931" s="707"/>
      <c r="Q931" s="707"/>
      <c r="R931" s="707"/>
      <c r="S931" s="707"/>
      <c r="T931" s="707"/>
      <c r="U931" s="707"/>
      <c r="V931" s="707"/>
      <c r="W931" s="707"/>
      <c r="X931" s="707"/>
      <c r="Y931" s="707"/>
      <c r="Z931" s="707"/>
      <c r="AA931" s="707"/>
      <c r="AB931" s="707"/>
      <c r="AC931" s="707"/>
    </row>
    <row r="932" spans="1:29" ht="15">
      <c r="A932" s="707"/>
      <c r="B932" s="707"/>
      <c r="C932" s="707"/>
      <c r="D932" s="707"/>
      <c r="E932" s="707"/>
      <c r="F932" s="707"/>
      <c r="G932" s="707"/>
      <c r="H932" s="707"/>
      <c r="I932" s="726"/>
      <c r="J932" s="707"/>
      <c r="K932" s="707"/>
      <c r="L932" s="707"/>
      <c r="M932" s="707"/>
      <c r="N932" s="707"/>
      <c r="O932" s="707"/>
      <c r="P932" s="707"/>
      <c r="Q932" s="707"/>
      <c r="R932" s="707"/>
      <c r="S932" s="707"/>
      <c r="T932" s="707"/>
      <c r="U932" s="707"/>
      <c r="V932" s="707"/>
      <c r="W932" s="707"/>
      <c r="X932" s="707"/>
      <c r="Y932" s="707"/>
      <c r="Z932" s="707"/>
      <c r="AA932" s="707"/>
      <c r="AB932" s="707"/>
      <c r="AC932" s="707"/>
    </row>
    <row r="933" spans="1:29" ht="15">
      <c r="A933" s="707"/>
      <c r="B933" s="707"/>
      <c r="C933" s="707"/>
      <c r="D933" s="707"/>
      <c r="E933" s="707"/>
      <c r="F933" s="707"/>
      <c r="G933" s="707"/>
      <c r="H933" s="707"/>
      <c r="I933" s="726"/>
      <c r="J933" s="707"/>
      <c r="K933" s="707"/>
      <c r="L933" s="707"/>
      <c r="M933" s="707"/>
      <c r="N933" s="707"/>
      <c r="O933" s="707"/>
      <c r="P933" s="707"/>
      <c r="Q933" s="707"/>
      <c r="R933" s="707"/>
      <c r="S933" s="707"/>
      <c r="T933" s="707"/>
      <c r="U933" s="707"/>
      <c r="V933" s="707"/>
      <c r="W933" s="707"/>
      <c r="X933" s="707"/>
      <c r="Y933" s="707"/>
      <c r="Z933" s="707"/>
      <c r="AA933" s="707"/>
      <c r="AB933" s="707"/>
      <c r="AC933" s="707"/>
    </row>
    <row r="934" spans="1:29" ht="15">
      <c r="A934" s="707"/>
      <c r="B934" s="707"/>
      <c r="C934" s="707"/>
      <c r="D934" s="707"/>
      <c r="E934" s="707"/>
      <c r="F934" s="707"/>
      <c r="G934" s="707"/>
      <c r="H934" s="707"/>
      <c r="I934" s="726"/>
      <c r="J934" s="707"/>
      <c r="K934" s="707"/>
      <c r="L934" s="707"/>
      <c r="M934" s="707"/>
      <c r="N934" s="707"/>
      <c r="O934" s="707"/>
      <c r="P934" s="707"/>
      <c r="Q934" s="707"/>
      <c r="R934" s="707"/>
      <c r="S934" s="707"/>
      <c r="T934" s="707"/>
      <c r="U934" s="707"/>
      <c r="V934" s="707"/>
      <c r="W934" s="707"/>
      <c r="X934" s="707"/>
      <c r="Y934" s="707"/>
      <c r="Z934" s="707"/>
      <c r="AA934" s="707"/>
      <c r="AB934" s="707"/>
      <c r="AC934" s="707"/>
    </row>
    <row r="935" spans="1:29" ht="15">
      <c r="A935" s="707"/>
      <c r="B935" s="707"/>
      <c r="C935" s="707"/>
      <c r="D935" s="707"/>
      <c r="E935" s="707"/>
      <c r="F935" s="707"/>
      <c r="G935" s="707"/>
      <c r="H935" s="707"/>
      <c r="I935" s="726"/>
      <c r="J935" s="707"/>
      <c r="K935" s="707"/>
      <c r="L935" s="707"/>
      <c r="M935" s="707"/>
      <c r="N935" s="707"/>
      <c r="O935" s="707"/>
      <c r="P935" s="707"/>
      <c r="Q935" s="707"/>
      <c r="R935" s="707"/>
      <c r="S935" s="707"/>
      <c r="T935" s="707"/>
      <c r="U935" s="707"/>
      <c r="V935" s="707"/>
      <c r="W935" s="707"/>
      <c r="X935" s="707"/>
      <c r="Y935" s="707"/>
      <c r="Z935" s="707"/>
      <c r="AA935" s="707"/>
      <c r="AB935" s="707"/>
      <c r="AC935" s="707"/>
    </row>
    <row r="936" spans="1:29" ht="15">
      <c r="A936" s="707"/>
      <c r="B936" s="707"/>
      <c r="C936" s="707"/>
      <c r="D936" s="707"/>
      <c r="E936" s="707"/>
      <c r="F936" s="707"/>
      <c r="G936" s="707"/>
      <c r="H936" s="707"/>
      <c r="I936" s="726"/>
      <c r="J936" s="707"/>
      <c r="K936" s="707"/>
      <c r="L936" s="707"/>
      <c r="M936" s="707"/>
      <c r="N936" s="707"/>
      <c r="O936" s="707"/>
      <c r="P936" s="707"/>
      <c r="Q936" s="707"/>
      <c r="R936" s="707"/>
      <c r="S936" s="707"/>
      <c r="T936" s="707"/>
      <c r="U936" s="707"/>
      <c r="V936" s="707"/>
      <c r="W936" s="707"/>
      <c r="X936" s="707"/>
      <c r="Y936" s="707"/>
      <c r="Z936" s="707"/>
      <c r="AA936" s="707"/>
      <c r="AB936" s="707"/>
      <c r="AC936" s="707"/>
    </row>
    <row r="937" spans="1:29" ht="15">
      <c r="A937" s="707"/>
      <c r="B937" s="707"/>
      <c r="C937" s="707"/>
      <c r="D937" s="707"/>
      <c r="E937" s="707"/>
      <c r="F937" s="707"/>
      <c r="G937" s="707"/>
      <c r="H937" s="707"/>
      <c r="I937" s="726"/>
      <c r="J937" s="707"/>
      <c r="K937" s="707"/>
      <c r="L937" s="707"/>
      <c r="M937" s="707"/>
      <c r="N937" s="707"/>
      <c r="O937" s="707"/>
      <c r="P937" s="707"/>
      <c r="Q937" s="707"/>
      <c r="R937" s="707"/>
      <c r="S937" s="707"/>
      <c r="T937" s="707"/>
      <c r="U937" s="707"/>
      <c r="V937" s="707"/>
      <c r="W937" s="707"/>
      <c r="X937" s="707"/>
      <c r="Y937" s="707"/>
      <c r="Z937" s="707"/>
      <c r="AA937" s="707"/>
      <c r="AB937" s="707"/>
      <c r="AC937" s="707"/>
    </row>
    <row r="938" spans="1:29" ht="15">
      <c r="A938" s="707"/>
      <c r="B938" s="707"/>
      <c r="C938" s="707"/>
      <c r="D938" s="707"/>
      <c r="E938" s="707"/>
      <c r="F938" s="707"/>
      <c r="G938" s="707"/>
      <c r="H938" s="707"/>
      <c r="I938" s="726"/>
      <c r="J938" s="707"/>
      <c r="K938" s="707"/>
      <c r="L938" s="707"/>
      <c r="M938" s="707"/>
      <c r="N938" s="707"/>
      <c r="O938" s="707"/>
      <c r="P938" s="707"/>
      <c r="Q938" s="707"/>
      <c r="R938" s="707"/>
      <c r="S938" s="707"/>
      <c r="T938" s="707"/>
      <c r="U938" s="707"/>
      <c r="V938" s="707"/>
      <c r="W938" s="707"/>
      <c r="X938" s="707"/>
      <c r="Y938" s="707"/>
      <c r="Z938" s="707"/>
      <c r="AA938" s="707"/>
      <c r="AB938" s="707"/>
      <c r="AC938" s="707"/>
    </row>
    <row r="939" spans="1:29" ht="15">
      <c r="A939" s="707"/>
      <c r="B939" s="707"/>
      <c r="C939" s="707"/>
      <c r="D939" s="707"/>
      <c r="E939" s="707"/>
      <c r="F939" s="707"/>
      <c r="G939" s="707"/>
      <c r="H939" s="707"/>
      <c r="I939" s="726"/>
      <c r="J939" s="707"/>
      <c r="K939" s="707"/>
      <c r="L939" s="707"/>
      <c r="M939" s="707"/>
      <c r="N939" s="707"/>
      <c r="O939" s="707"/>
      <c r="P939" s="707"/>
      <c r="Q939" s="707"/>
      <c r="R939" s="707"/>
      <c r="S939" s="707"/>
      <c r="T939" s="707"/>
      <c r="U939" s="707"/>
      <c r="V939" s="707"/>
      <c r="W939" s="707"/>
      <c r="X939" s="707"/>
      <c r="Y939" s="707"/>
      <c r="Z939" s="707"/>
      <c r="AA939" s="707"/>
      <c r="AB939" s="707"/>
      <c r="AC939" s="707"/>
    </row>
    <row r="940" spans="1:29" ht="15">
      <c r="A940" s="707"/>
      <c r="B940" s="707"/>
      <c r="C940" s="707"/>
      <c r="D940" s="707"/>
      <c r="E940" s="707"/>
      <c r="F940" s="707"/>
      <c r="G940" s="707"/>
      <c r="H940" s="707"/>
      <c r="I940" s="726"/>
      <c r="J940" s="707"/>
      <c r="K940" s="707"/>
      <c r="L940" s="707"/>
      <c r="M940" s="707"/>
      <c r="N940" s="707"/>
      <c r="O940" s="707"/>
      <c r="P940" s="707"/>
      <c r="Q940" s="707"/>
      <c r="R940" s="707"/>
      <c r="S940" s="707"/>
      <c r="T940" s="707"/>
      <c r="U940" s="707"/>
      <c r="V940" s="707"/>
      <c r="W940" s="707"/>
      <c r="X940" s="707"/>
      <c r="Y940" s="707"/>
      <c r="Z940" s="707"/>
      <c r="AA940" s="707"/>
      <c r="AB940" s="707"/>
      <c r="AC940" s="707"/>
    </row>
    <row r="941" spans="1:29" ht="15">
      <c r="A941" s="707"/>
      <c r="B941" s="707"/>
      <c r="C941" s="707"/>
      <c r="D941" s="707"/>
      <c r="E941" s="707"/>
      <c r="F941" s="707"/>
      <c r="G941" s="707"/>
      <c r="H941" s="707"/>
      <c r="I941" s="726"/>
      <c r="J941" s="707"/>
      <c r="K941" s="707"/>
      <c r="L941" s="707"/>
      <c r="M941" s="707"/>
      <c r="N941" s="707"/>
      <c r="O941" s="707"/>
      <c r="P941" s="707"/>
      <c r="Q941" s="707"/>
      <c r="R941" s="707"/>
      <c r="S941" s="707"/>
      <c r="T941" s="707"/>
      <c r="U941" s="707"/>
      <c r="V941" s="707"/>
      <c r="W941" s="707"/>
      <c r="X941" s="707"/>
      <c r="Y941" s="707"/>
      <c r="Z941" s="707"/>
      <c r="AA941" s="707"/>
      <c r="AB941" s="707"/>
      <c r="AC941" s="707"/>
    </row>
    <row r="942" spans="1:29" ht="15">
      <c r="A942" s="707"/>
      <c r="B942" s="707"/>
      <c r="C942" s="707"/>
      <c r="D942" s="707"/>
      <c r="E942" s="707"/>
      <c r="F942" s="707"/>
      <c r="G942" s="707"/>
      <c r="H942" s="707"/>
      <c r="I942" s="726"/>
      <c r="J942" s="707"/>
      <c r="K942" s="707"/>
      <c r="L942" s="707"/>
      <c r="M942" s="707"/>
      <c r="N942" s="707"/>
      <c r="O942" s="707"/>
      <c r="P942" s="707"/>
      <c r="Q942" s="707"/>
      <c r="R942" s="707"/>
      <c r="S942" s="707"/>
      <c r="T942" s="707"/>
      <c r="U942" s="707"/>
      <c r="V942" s="707"/>
      <c r="W942" s="707"/>
      <c r="X942" s="707"/>
      <c r="Y942" s="707"/>
      <c r="Z942" s="707"/>
      <c r="AA942" s="707"/>
      <c r="AB942" s="707"/>
      <c r="AC942" s="707"/>
    </row>
    <row r="943" spans="1:29" ht="15">
      <c r="A943" s="707"/>
      <c r="B943" s="707"/>
      <c r="C943" s="707"/>
      <c r="D943" s="707"/>
      <c r="E943" s="707"/>
      <c r="F943" s="707"/>
      <c r="G943" s="707"/>
      <c r="H943" s="707"/>
      <c r="I943" s="726"/>
      <c r="J943" s="707"/>
      <c r="K943" s="707"/>
      <c r="L943" s="707"/>
      <c r="M943" s="707"/>
      <c r="N943" s="707"/>
      <c r="O943" s="707"/>
      <c r="P943" s="707"/>
      <c r="Q943" s="707"/>
      <c r="R943" s="707"/>
      <c r="S943" s="707"/>
      <c r="T943" s="707"/>
      <c r="U943" s="707"/>
      <c r="V943" s="707"/>
      <c r="W943" s="707"/>
      <c r="X943" s="707"/>
      <c r="Y943" s="707"/>
      <c r="Z943" s="707"/>
      <c r="AA943" s="707"/>
      <c r="AB943" s="707"/>
      <c r="AC943" s="707"/>
    </row>
    <row r="944" spans="1:29" ht="15">
      <c r="A944" s="707"/>
      <c r="B944" s="707"/>
      <c r="C944" s="707"/>
      <c r="D944" s="707"/>
      <c r="E944" s="707"/>
      <c r="F944" s="707"/>
      <c r="G944" s="707"/>
      <c r="H944" s="707"/>
      <c r="I944" s="726"/>
      <c r="J944" s="707"/>
      <c r="K944" s="707"/>
      <c r="L944" s="707"/>
      <c r="M944" s="707"/>
      <c r="N944" s="707"/>
      <c r="O944" s="707"/>
      <c r="P944" s="707"/>
      <c r="Q944" s="707"/>
      <c r="R944" s="707"/>
      <c r="S944" s="707"/>
      <c r="T944" s="707"/>
      <c r="U944" s="707"/>
      <c r="V944" s="707"/>
      <c r="W944" s="707"/>
      <c r="X944" s="707"/>
      <c r="Y944" s="707"/>
      <c r="Z944" s="707"/>
      <c r="AA944" s="707"/>
      <c r="AB944" s="707"/>
      <c r="AC944" s="707"/>
    </row>
    <row r="945" spans="1:29" ht="15">
      <c r="A945" s="707"/>
      <c r="B945" s="707"/>
      <c r="C945" s="707"/>
      <c r="D945" s="707"/>
      <c r="E945" s="707"/>
      <c r="F945" s="707"/>
      <c r="G945" s="707"/>
      <c r="H945" s="707"/>
      <c r="I945" s="726"/>
      <c r="J945" s="707"/>
      <c r="K945" s="707"/>
      <c r="L945" s="707"/>
      <c r="M945" s="707"/>
      <c r="N945" s="707"/>
      <c r="O945" s="707"/>
      <c r="P945" s="707"/>
      <c r="Q945" s="707"/>
      <c r="R945" s="707"/>
      <c r="S945" s="707"/>
      <c r="T945" s="707"/>
      <c r="U945" s="707"/>
      <c r="V945" s="707"/>
      <c r="W945" s="707"/>
      <c r="X945" s="707"/>
      <c r="Y945" s="707"/>
      <c r="Z945" s="707"/>
      <c r="AA945" s="707"/>
      <c r="AB945" s="707"/>
      <c r="AC945" s="707"/>
    </row>
    <row r="946" spans="1:29" ht="15">
      <c r="A946" s="707"/>
      <c r="B946" s="707"/>
      <c r="C946" s="707"/>
      <c r="D946" s="707"/>
      <c r="E946" s="707"/>
      <c r="F946" s="707"/>
      <c r="G946" s="707"/>
      <c r="H946" s="707"/>
      <c r="I946" s="726"/>
      <c r="J946" s="707"/>
      <c r="K946" s="707"/>
      <c r="L946" s="707"/>
      <c r="M946" s="707"/>
      <c r="N946" s="707"/>
      <c r="O946" s="707"/>
      <c r="P946" s="707"/>
      <c r="Q946" s="707"/>
      <c r="R946" s="707"/>
      <c r="S946" s="707"/>
      <c r="T946" s="707"/>
      <c r="U946" s="707"/>
      <c r="V946" s="707"/>
      <c r="W946" s="707"/>
      <c r="X946" s="707"/>
      <c r="Y946" s="707"/>
      <c r="Z946" s="707"/>
      <c r="AA946" s="707"/>
      <c r="AB946" s="707"/>
      <c r="AC946" s="707"/>
    </row>
    <row r="947" spans="1:29" ht="15">
      <c r="A947" s="707"/>
      <c r="B947" s="707"/>
      <c r="C947" s="707"/>
      <c r="D947" s="707"/>
      <c r="E947" s="707"/>
      <c r="F947" s="707"/>
      <c r="G947" s="707"/>
      <c r="H947" s="707"/>
      <c r="I947" s="726"/>
      <c r="J947" s="707"/>
      <c r="K947" s="707"/>
      <c r="L947" s="707"/>
      <c r="M947" s="707"/>
      <c r="N947" s="707"/>
      <c r="O947" s="707"/>
      <c r="P947" s="707"/>
      <c r="Q947" s="707"/>
      <c r="R947" s="707"/>
      <c r="S947" s="707"/>
      <c r="T947" s="707"/>
      <c r="U947" s="707"/>
      <c r="V947" s="707"/>
      <c r="W947" s="707"/>
      <c r="X947" s="707"/>
      <c r="Y947" s="707"/>
      <c r="Z947" s="707"/>
      <c r="AA947" s="707"/>
      <c r="AB947" s="707"/>
      <c r="AC947" s="707"/>
    </row>
    <row r="948" spans="1:29" ht="15">
      <c r="A948" s="707"/>
      <c r="B948" s="707"/>
      <c r="C948" s="707"/>
      <c r="D948" s="707"/>
      <c r="E948" s="707"/>
      <c r="F948" s="707"/>
      <c r="G948" s="707"/>
      <c r="H948" s="707"/>
      <c r="I948" s="726"/>
      <c r="J948" s="707"/>
      <c r="K948" s="707"/>
      <c r="L948" s="707"/>
      <c r="M948" s="707"/>
      <c r="N948" s="707"/>
      <c r="O948" s="707"/>
      <c r="P948" s="707"/>
      <c r="Q948" s="707"/>
      <c r="R948" s="707"/>
      <c r="S948" s="707"/>
      <c r="T948" s="707"/>
      <c r="U948" s="707"/>
      <c r="V948" s="707"/>
      <c r="W948" s="707"/>
      <c r="X948" s="707"/>
      <c r="Y948" s="707"/>
      <c r="Z948" s="707"/>
      <c r="AA948" s="707"/>
      <c r="AB948" s="707"/>
      <c r="AC948" s="707"/>
    </row>
    <row r="949" spans="1:29" ht="15">
      <c r="A949" s="707"/>
      <c r="B949" s="707"/>
      <c r="C949" s="707"/>
      <c r="D949" s="707"/>
      <c r="E949" s="707"/>
      <c r="F949" s="707"/>
      <c r="G949" s="707"/>
      <c r="H949" s="707"/>
      <c r="I949" s="726"/>
      <c r="J949" s="707"/>
      <c r="K949" s="707"/>
      <c r="L949" s="707"/>
      <c r="M949" s="707"/>
      <c r="N949" s="707"/>
      <c r="O949" s="707"/>
      <c r="P949" s="707"/>
      <c r="Q949" s="707"/>
      <c r="R949" s="707"/>
      <c r="S949" s="707"/>
      <c r="T949" s="707"/>
      <c r="U949" s="707"/>
      <c r="V949" s="707"/>
      <c r="W949" s="707"/>
      <c r="X949" s="707"/>
      <c r="Y949" s="707"/>
      <c r="Z949" s="707"/>
      <c r="AA949" s="707"/>
      <c r="AB949" s="707"/>
      <c r="AC949" s="707"/>
    </row>
    <row r="950" spans="1:29" ht="15">
      <c r="A950" s="707"/>
      <c r="B950" s="707"/>
      <c r="C950" s="707"/>
      <c r="D950" s="707"/>
      <c r="E950" s="707"/>
      <c r="F950" s="707"/>
      <c r="G950" s="707"/>
      <c r="H950" s="707"/>
      <c r="I950" s="726"/>
      <c r="J950" s="707"/>
      <c r="K950" s="707"/>
      <c r="L950" s="707"/>
      <c r="M950" s="707"/>
      <c r="N950" s="707"/>
      <c r="O950" s="707"/>
      <c r="P950" s="707"/>
      <c r="Q950" s="707"/>
      <c r="R950" s="707"/>
      <c r="S950" s="707"/>
      <c r="T950" s="707"/>
      <c r="U950" s="707"/>
      <c r="V950" s="707"/>
      <c r="W950" s="707"/>
      <c r="X950" s="707"/>
      <c r="Y950" s="707"/>
      <c r="Z950" s="707"/>
      <c r="AA950" s="707"/>
      <c r="AB950" s="707"/>
      <c r="AC950" s="707"/>
    </row>
    <row r="951" spans="1:29" ht="15">
      <c r="A951" s="707"/>
      <c r="B951" s="707"/>
      <c r="C951" s="707"/>
      <c r="D951" s="707"/>
      <c r="E951" s="707"/>
      <c r="F951" s="707"/>
      <c r="G951" s="707"/>
      <c r="H951" s="707"/>
      <c r="I951" s="726"/>
      <c r="J951" s="707"/>
      <c r="K951" s="707"/>
      <c r="L951" s="707"/>
      <c r="M951" s="707"/>
      <c r="N951" s="707"/>
      <c r="O951" s="707"/>
      <c r="P951" s="707"/>
      <c r="Q951" s="707"/>
      <c r="R951" s="707"/>
      <c r="S951" s="707"/>
      <c r="T951" s="707"/>
      <c r="U951" s="707"/>
      <c r="V951" s="707"/>
      <c r="W951" s="707"/>
      <c r="X951" s="707"/>
      <c r="Y951" s="707"/>
      <c r="Z951" s="707"/>
      <c r="AA951" s="707"/>
      <c r="AB951" s="707"/>
      <c r="AC951" s="707"/>
    </row>
    <row r="952" spans="1:29" ht="15">
      <c r="A952" s="707"/>
      <c r="B952" s="707"/>
      <c r="C952" s="707"/>
      <c r="D952" s="707"/>
      <c r="E952" s="707"/>
      <c r="F952" s="707"/>
      <c r="G952" s="707"/>
      <c r="H952" s="707"/>
      <c r="I952" s="726"/>
      <c r="J952" s="707"/>
      <c r="K952" s="707"/>
      <c r="L952" s="707"/>
      <c r="M952" s="707"/>
      <c r="N952" s="707"/>
      <c r="O952" s="707"/>
      <c r="P952" s="707"/>
      <c r="Q952" s="707"/>
      <c r="R952" s="707"/>
      <c r="S952" s="707"/>
      <c r="T952" s="707"/>
      <c r="U952" s="707"/>
      <c r="V952" s="707"/>
      <c r="W952" s="707"/>
      <c r="X952" s="707"/>
      <c r="Y952" s="707"/>
      <c r="Z952" s="707"/>
      <c r="AA952" s="707"/>
      <c r="AB952" s="707"/>
      <c r="AC952" s="707"/>
    </row>
    <row r="953" spans="1:29" ht="15">
      <c r="A953" s="707"/>
      <c r="B953" s="707"/>
      <c r="C953" s="707"/>
      <c r="D953" s="707"/>
      <c r="E953" s="707"/>
      <c r="F953" s="707"/>
      <c r="G953" s="707"/>
      <c r="H953" s="707"/>
      <c r="I953" s="726"/>
      <c r="J953" s="707"/>
      <c r="K953" s="707"/>
      <c r="L953" s="707"/>
      <c r="M953" s="707"/>
      <c r="N953" s="707"/>
      <c r="O953" s="707"/>
      <c r="P953" s="707"/>
      <c r="Q953" s="707"/>
      <c r="R953" s="707"/>
      <c r="S953" s="707"/>
      <c r="T953" s="707"/>
      <c r="U953" s="707"/>
      <c r="V953" s="707"/>
      <c r="W953" s="707"/>
      <c r="X953" s="707"/>
      <c r="Y953" s="707"/>
      <c r="Z953" s="707"/>
      <c r="AA953" s="707"/>
      <c r="AB953" s="707"/>
      <c r="AC953" s="707"/>
    </row>
    <row r="954" spans="1:29" ht="15">
      <c r="A954" s="707"/>
      <c r="B954" s="707"/>
      <c r="C954" s="707"/>
      <c r="D954" s="707"/>
      <c r="E954" s="707"/>
      <c r="F954" s="707"/>
      <c r="G954" s="707"/>
      <c r="H954" s="707"/>
      <c r="I954" s="726"/>
      <c r="J954" s="707"/>
      <c r="K954" s="707"/>
      <c r="L954" s="707"/>
      <c r="M954" s="707"/>
      <c r="N954" s="707"/>
      <c r="O954" s="707"/>
      <c r="P954" s="707"/>
      <c r="Q954" s="707"/>
      <c r="R954" s="707"/>
      <c r="S954" s="707"/>
      <c r="T954" s="707"/>
      <c r="U954" s="707"/>
      <c r="V954" s="707"/>
      <c r="W954" s="707"/>
      <c r="X954" s="707"/>
      <c r="Y954" s="707"/>
      <c r="Z954" s="707"/>
      <c r="AA954" s="707"/>
      <c r="AB954" s="707"/>
      <c r="AC954" s="707"/>
    </row>
    <row r="955" spans="1:29" ht="15">
      <c r="A955" s="707"/>
      <c r="B955" s="707"/>
      <c r="C955" s="707"/>
      <c r="D955" s="707"/>
      <c r="E955" s="707"/>
      <c r="F955" s="707"/>
      <c r="G955" s="707"/>
      <c r="H955" s="707"/>
      <c r="I955" s="726"/>
      <c r="J955" s="707"/>
      <c r="K955" s="707"/>
      <c r="L955" s="707"/>
      <c r="M955" s="707"/>
      <c r="N955" s="707"/>
      <c r="O955" s="707"/>
      <c r="P955" s="707"/>
      <c r="Q955" s="707"/>
      <c r="R955" s="707"/>
      <c r="S955" s="707"/>
      <c r="T955" s="707"/>
      <c r="U955" s="707"/>
      <c r="V955" s="707"/>
      <c r="W955" s="707"/>
      <c r="X955" s="707"/>
      <c r="Y955" s="707"/>
      <c r="Z955" s="707"/>
      <c r="AA955" s="707"/>
      <c r="AB955" s="707"/>
      <c r="AC955" s="707"/>
    </row>
    <row r="956" spans="1:29" ht="15">
      <c r="A956" s="707"/>
      <c r="B956" s="707"/>
      <c r="C956" s="707"/>
      <c r="D956" s="707"/>
      <c r="E956" s="707"/>
      <c r="F956" s="707"/>
      <c r="G956" s="707"/>
      <c r="H956" s="707"/>
      <c r="I956" s="726"/>
      <c r="J956" s="707"/>
      <c r="K956" s="707"/>
      <c r="L956" s="707"/>
      <c r="M956" s="707"/>
      <c r="N956" s="707"/>
      <c r="O956" s="707"/>
      <c r="P956" s="707"/>
      <c r="Q956" s="707"/>
      <c r="R956" s="707"/>
      <c r="S956" s="707"/>
      <c r="T956" s="707"/>
      <c r="U956" s="707"/>
      <c r="V956" s="707"/>
      <c r="W956" s="707"/>
      <c r="X956" s="707"/>
      <c r="Y956" s="707"/>
      <c r="Z956" s="707"/>
      <c r="AA956" s="707"/>
      <c r="AB956" s="707"/>
      <c r="AC956" s="707"/>
    </row>
    <row r="957" spans="1:29" ht="15">
      <c r="A957" s="707"/>
      <c r="B957" s="707"/>
      <c r="C957" s="707"/>
      <c r="D957" s="707"/>
      <c r="E957" s="707"/>
      <c r="F957" s="707"/>
      <c r="G957" s="707"/>
      <c r="H957" s="707"/>
      <c r="I957" s="726"/>
      <c r="J957" s="707"/>
      <c r="K957" s="707"/>
      <c r="L957" s="707"/>
      <c r="M957" s="707"/>
      <c r="N957" s="707"/>
      <c r="O957" s="707"/>
      <c r="P957" s="707"/>
      <c r="Q957" s="707"/>
      <c r="R957" s="707"/>
      <c r="S957" s="707"/>
      <c r="T957" s="707"/>
      <c r="U957" s="707"/>
      <c r="V957" s="707"/>
      <c r="W957" s="707"/>
      <c r="X957" s="707"/>
      <c r="Y957" s="707"/>
      <c r="Z957" s="707"/>
      <c r="AA957" s="707"/>
      <c r="AB957" s="707"/>
      <c r="AC957" s="707"/>
    </row>
    <row r="958" spans="1:29" ht="15">
      <c r="A958" s="707"/>
      <c r="B958" s="707"/>
      <c r="C958" s="707"/>
      <c r="D958" s="707"/>
      <c r="E958" s="707"/>
      <c r="F958" s="707"/>
      <c r="G958" s="707"/>
      <c r="H958" s="707"/>
      <c r="I958" s="726"/>
      <c r="J958" s="707"/>
      <c r="K958" s="707"/>
      <c r="L958" s="707"/>
      <c r="M958" s="707"/>
      <c r="N958" s="707"/>
      <c r="O958" s="707"/>
      <c r="P958" s="707"/>
      <c r="Q958" s="707"/>
      <c r="R958" s="707"/>
      <c r="S958" s="707"/>
      <c r="T958" s="707"/>
      <c r="U958" s="707"/>
      <c r="V958" s="707"/>
      <c r="W958" s="707"/>
      <c r="X958" s="707"/>
      <c r="Y958" s="707"/>
      <c r="Z958" s="707"/>
      <c r="AA958" s="707"/>
      <c r="AB958" s="707"/>
      <c r="AC958" s="707"/>
    </row>
    <row r="959" spans="1:29" ht="15">
      <c r="A959" s="707"/>
      <c r="B959" s="707"/>
      <c r="C959" s="707"/>
      <c r="D959" s="707"/>
      <c r="E959" s="707"/>
      <c r="F959" s="707"/>
      <c r="G959" s="707"/>
      <c r="H959" s="707"/>
      <c r="I959" s="726"/>
      <c r="J959" s="707"/>
      <c r="K959" s="707"/>
      <c r="L959" s="707"/>
      <c r="M959" s="707"/>
      <c r="N959" s="707"/>
      <c r="O959" s="707"/>
      <c r="P959" s="707"/>
      <c r="Q959" s="707"/>
      <c r="R959" s="707"/>
      <c r="S959" s="707"/>
      <c r="T959" s="707"/>
      <c r="U959" s="707"/>
      <c r="V959" s="707"/>
      <c r="W959" s="707"/>
      <c r="X959" s="707"/>
      <c r="Y959" s="707"/>
      <c r="Z959" s="707"/>
      <c r="AA959" s="707"/>
      <c r="AB959" s="707"/>
      <c r="AC959" s="707"/>
    </row>
    <row r="960" spans="1:29" ht="15">
      <c r="A960" s="707"/>
      <c r="B960" s="707"/>
      <c r="C960" s="707"/>
      <c r="D960" s="707"/>
      <c r="E960" s="707"/>
      <c r="F960" s="707"/>
      <c r="G960" s="707"/>
      <c r="H960" s="707"/>
      <c r="I960" s="726"/>
      <c r="J960" s="707"/>
      <c r="K960" s="707"/>
      <c r="L960" s="707"/>
      <c r="M960" s="707"/>
      <c r="N960" s="707"/>
      <c r="O960" s="707"/>
      <c r="P960" s="707"/>
      <c r="Q960" s="707"/>
      <c r="R960" s="707"/>
      <c r="S960" s="707"/>
      <c r="T960" s="707"/>
      <c r="U960" s="707"/>
      <c r="V960" s="707"/>
      <c r="W960" s="707"/>
      <c r="X960" s="707"/>
      <c r="Y960" s="707"/>
      <c r="Z960" s="707"/>
      <c r="AA960" s="707"/>
      <c r="AB960" s="707"/>
      <c r="AC960" s="707"/>
    </row>
    <row r="961" spans="1:29" ht="15">
      <c r="A961" s="707"/>
      <c r="B961" s="707"/>
      <c r="C961" s="707"/>
      <c r="D961" s="707"/>
      <c r="E961" s="707"/>
      <c r="F961" s="707"/>
      <c r="G961" s="707"/>
      <c r="H961" s="707"/>
      <c r="I961" s="726"/>
      <c r="J961" s="707"/>
      <c r="K961" s="707"/>
      <c r="L961" s="707"/>
      <c r="M961" s="707"/>
      <c r="N961" s="707"/>
      <c r="O961" s="707"/>
      <c r="P961" s="707"/>
      <c r="Q961" s="707"/>
      <c r="R961" s="707"/>
      <c r="S961" s="707"/>
      <c r="T961" s="707"/>
      <c r="U961" s="707"/>
      <c r="V961" s="707"/>
      <c r="W961" s="707"/>
      <c r="X961" s="707"/>
      <c r="Y961" s="707"/>
      <c r="Z961" s="707"/>
      <c r="AA961" s="707"/>
      <c r="AB961" s="707"/>
      <c r="AC961" s="707"/>
    </row>
    <row r="962" spans="1:29" ht="15">
      <c r="A962" s="707"/>
      <c r="B962" s="707"/>
      <c r="C962" s="707"/>
      <c r="D962" s="707"/>
      <c r="E962" s="707"/>
      <c r="F962" s="707"/>
      <c r="G962" s="707"/>
      <c r="H962" s="707"/>
      <c r="I962" s="726"/>
      <c r="J962" s="707"/>
      <c r="K962" s="707"/>
      <c r="L962" s="707"/>
      <c r="M962" s="707"/>
      <c r="N962" s="707"/>
      <c r="O962" s="707"/>
      <c r="P962" s="707"/>
      <c r="Q962" s="707"/>
      <c r="R962" s="707"/>
      <c r="S962" s="707"/>
      <c r="T962" s="707"/>
      <c r="U962" s="707"/>
      <c r="V962" s="707"/>
      <c r="W962" s="707"/>
      <c r="X962" s="707"/>
      <c r="Y962" s="707"/>
      <c r="Z962" s="707"/>
      <c r="AA962" s="707"/>
      <c r="AB962" s="707"/>
      <c r="AC962" s="707"/>
    </row>
    <row r="963" spans="1:29" ht="15">
      <c r="A963" s="707"/>
      <c r="B963" s="707"/>
      <c r="C963" s="707"/>
      <c r="D963" s="707"/>
      <c r="E963" s="707"/>
      <c r="F963" s="707"/>
      <c r="G963" s="707"/>
      <c r="H963" s="707"/>
      <c r="I963" s="726"/>
      <c r="J963" s="707"/>
      <c r="K963" s="707"/>
      <c r="L963" s="707"/>
      <c r="M963" s="707"/>
      <c r="N963" s="707"/>
      <c r="O963" s="707"/>
      <c r="P963" s="707"/>
      <c r="Q963" s="707"/>
      <c r="R963" s="707"/>
      <c r="S963" s="707"/>
      <c r="T963" s="707"/>
      <c r="U963" s="707"/>
      <c r="V963" s="707"/>
      <c r="W963" s="707"/>
      <c r="X963" s="707"/>
      <c r="Y963" s="707"/>
      <c r="Z963" s="707"/>
      <c r="AA963" s="707"/>
      <c r="AB963" s="707"/>
      <c r="AC963" s="707"/>
    </row>
    <row r="964" spans="1:29" ht="15">
      <c r="A964" s="707"/>
      <c r="B964" s="707"/>
      <c r="C964" s="707"/>
      <c r="D964" s="707"/>
      <c r="E964" s="707"/>
      <c r="F964" s="707"/>
      <c r="G964" s="707"/>
      <c r="H964" s="707"/>
      <c r="I964" s="726"/>
      <c r="J964" s="707"/>
      <c r="K964" s="707"/>
      <c r="L964" s="707"/>
      <c r="M964" s="707"/>
      <c r="N964" s="707"/>
      <c r="O964" s="707"/>
      <c r="P964" s="707"/>
      <c r="Q964" s="707"/>
      <c r="R964" s="707"/>
      <c r="S964" s="707"/>
      <c r="T964" s="707"/>
      <c r="U964" s="707"/>
      <c r="V964" s="707"/>
      <c r="W964" s="707"/>
      <c r="X964" s="707"/>
      <c r="Y964" s="707"/>
      <c r="Z964" s="707"/>
      <c r="AA964" s="707"/>
      <c r="AB964" s="707"/>
      <c r="AC964" s="707"/>
    </row>
    <row r="965" spans="1:29" ht="15">
      <c r="A965" s="707"/>
      <c r="B965" s="707"/>
      <c r="C965" s="707"/>
      <c r="D965" s="707"/>
      <c r="E965" s="707"/>
      <c r="F965" s="707"/>
      <c r="G965" s="707"/>
      <c r="H965" s="707"/>
      <c r="I965" s="726"/>
      <c r="J965" s="707"/>
      <c r="K965" s="707"/>
      <c r="L965" s="707"/>
      <c r="M965" s="707"/>
      <c r="N965" s="707"/>
      <c r="O965" s="707"/>
      <c r="P965" s="707"/>
      <c r="Q965" s="707"/>
      <c r="R965" s="707"/>
      <c r="S965" s="707"/>
      <c r="T965" s="707"/>
      <c r="U965" s="707"/>
      <c r="V965" s="707"/>
      <c r="W965" s="707"/>
      <c r="X965" s="707"/>
      <c r="Y965" s="707"/>
      <c r="Z965" s="707"/>
      <c r="AA965" s="707"/>
      <c r="AB965" s="707"/>
      <c r="AC965" s="707"/>
    </row>
    <row r="966" spans="1:29" ht="15">
      <c r="A966" s="707"/>
      <c r="B966" s="707"/>
      <c r="C966" s="707"/>
      <c r="D966" s="707"/>
      <c r="E966" s="707"/>
      <c r="F966" s="707"/>
      <c r="G966" s="707"/>
      <c r="H966" s="707"/>
      <c r="I966" s="726"/>
      <c r="J966" s="707"/>
      <c r="K966" s="707"/>
      <c r="L966" s="707"/>
      <c r="M966" s="707"/>
      <c r="N966" s="707"/>
      <c r="O966" s="707"/>
      <c r="P966" s="707"/>
      <c r="Q966" s="707"/>
      <c r="R966" s="707"/>
      <c r="S966" s="707"/>
      <c r="T966" s="707"/>
      <c r="U966" s="707"/>
      <c r="V966" s="707"/>
      <c r="W966" s="707"/>
      <c r="X966" s="707"/>
      <c r="Y966" s="707"/>
      <c r="Z966" s="707"/>
      <c r="AA966" s="707"/>
      <c r="AB966" s="707"/>
      <c r="AC966" s="707"/>
    </row>
    <row r="967" spans="1:29" ht="15">
      <c r="A967" s="707"/>
      <c r="B967" s="707"/>
      <c r="C967" s="707"/>
      <c r="D967" s="707"/>
      <c r="E967" s="707"/>
      <c r="F967" s="707"/>
      <c r="G967" s="707"/>
      <c r="H967" s="707"/>
      <c r="I967" s="726"/>
      <c r="J967" s="707"/>
      <c r="K967" s="707"/>
      <c r="L967" s="707"/>
      <c r="M967" s="707"/>
      <c r="N967" s="707"/>
      <c r="O967" s="707"/>
      <c r="P967" s="707"/>
      <c r="Q967" s="707"/>
      <c r="R967" s="707"/>
      <c r="S967" s="707"/>
      <c r="T967" s="707"/>
      <c r="U967" s="707"/>
      <c r="V967" s="707"/>
      <c r="W967" s="707"/>
      <c r="X967" s="707"/>
      <c r="Y967" s="707"/>
      <c r="Z967" s="707"/>
      <c r="AA967" s="707"/>
      <c r="AB967" s="707"/>
      <c r="AC967" s="707"/>
    </row>
    <row r="968" spans="1:29" ht="15">
      <c r="A968" s="707"/>
      <c r="B968" s="707"/>
      <c r="C968" s="707"/>
      <c r="D968" s="707"/>
      <c r="E968" s="707"/>
      <c r="F968" s="707"/>
      <c r="G968" s="707"/>
      <c r="H968" s="707"/>
      <c r="I968" s="726"/>
      <c r="J968" s="707"/>
      <c r="K968" s="707"/>
      <c r="L968" s="707"/>
      <c r="M968" s="707"/>
      <c r="N968" s="707"/>
      <c r="O968" s="707"/>
      <c r="P968" s="707"/>
      <c r="Q968" s="707"/>
      <c r="R968" s="707"/>
      <c r="S968" s="707"/>
      <c r="T968" s="707"/>
      <c r="U968" s="707"/>
      <c r="V968" s="707"/>
      <c r="W968" s="707"/>
      <c r="X968" s="707"/>
      <c r="Y968" s="707"/>
      <c r="Z968" s="707"/>
      <c r="AA968" s="707"/>
      <c r="AB968" s="707"/>
      <c r="AC968" s="707"/>
    </row>
    <row r="969" spans="1:29" ht="15">
      <c r="A969" s="707"/>
      <c r="B969" s="707"/>
      <c r="C969" s="707"/>
      <c r="D969" s="707"/>
      <c r="E969" s="707"/>
      <c r="F969" s="707"/>
      <c r="G969" s="707"/>
      <c r="H969" s="707"/>
      <c r="I969" s="726"/>
      <c r="J969" s="707"/>
      <c r="K969" s="707"/>
      <c r="L969" s="707"/>
      <c r="M969" s="707"/>
      <c r="N969" s="707"/>
      <c r="O969" s="707"/>
      <c r="P969" s="707"/>
      <c r="Q969" s="707"/>
      <c r="R969" s="707"/>
      <c r="S969" s="707"/>
      <c r="T969" s="707"/>
      <c r="U969" s="707"/>
      <c r="V969" s="707"/>
      <c r="W969" s="707"/>
      <c r="X969" s="707"/>
      <c r="Y969" s="707"/>
      <c r="Z969" s="707"/>
      <c r="AA969" s="707"/>
      <c r="AB969" s="707"/>
      <c r="AC969" s="707"/>
    </row>
    <row r="970" spans="1:29" ht="15">
      <c r="A970" s="707"/>
      <c r="B970" s="707"/>
      <c r="C970" s="707"/>
      <c r="D970" s="707"/>
      <c r="E970" s="707"/>
      <c r="F970" s="707"/>
      <c r="G970" s="707"/>
      <c r="H970" s="707"/>
      <c r="I970" s="726"/>
      <c r="J970" s="707"/>
      <c r="K970" s="707"/>
      <c r="L970" s="707"/>
      <c r="M970" s="707"/>
      <c r="N970" s="707"/>
      <c r="O970" s="707"/>
      <c r="P970" s="707"/>
      <c r="Q970" s="707"/>
      <c r="R970" s="707"/>
      <c r="S970" s="707"/>
      <c r="T970" s="707"/>
      <c r="U970" s="707"/>
      <c r="V970" s="707"/>
      <c r="W970" s="707"/>
      <c r="X970" s="707"/>
      <c r="Y970" s="707"/>
      <c r="Z970" s="707"/>
      <c r="AA970" s="707"/>
      <c r="AB970" s="707"/>
      <c r="AC970" s="707"/>
    </row>
    <row r="971" spans="1:29" ht="15">
      <c r="A971" s="707"/>
      <c r="B971" s="707"/>
      <c r="C971" s="707"/>
      <c r="D971" s="707"/>
      <c r="E971" s="707"/>
      <c r="F971" s="707"/>
      <c r="G971" s="707"/>
      <c r="H971" s="707"/>
      <c r="I971" s="726"/>
      <c r="J971" s="707"/>
      <c r="K971" s="707"/>
      <c r="L971" s="707"/>
      <c r="M971" s="707"/>
      <c r="N971" s="707"/>
      <c r="O971" s="707"/>
      <c r="P971" s="707"/>
      <c r="Q971" s="707"/>
      <c r="R971" s="707"/>
      <c r="S971" s="707"/>
      <c r="T971" s="707"/>
      <c r="U971" s="707"/>
      <c r="V971" s="707"/>
      <c r="W971" s="707"/>
      <c r="X971" s="707"/>
      <c r="Y971" s="707"/>
      <c r="Z971" s="707"/>
      <c r="AA971" s="707"/>
      <c r="AB971" s="707"/>
      <c r="AC971" s="707"/>
    </row>
    <row r="972" spans="1:29" ht="15">
      <c r="A972" s="707"/>
      <c r="B972" s="707"/>
      <c r="C972" s="707"/>
      <c r="D972" s="707"/>
      <c r="E972" s="707"/>
      <c r="F972" s="707"/>
      <c r="G972" s="707"/>
      <c r="H972" s="707"/>
      <c r="I972" s="726"/>
      <c r="J972" s="707"/>
      <c r="K972" s="707"/>
      <c r="L972" s="707"/>
      <c r="M972" s="707"/>
      <c r="N972" s="707"/>
      <c r="O972" s="707"/>
      <c r="P972" s="707"/>
      <c r="Q972" s="707"/>
      <c r="R972" s="707"/>
      <c r="S972" s="707"/>
      <c r="T972" s="707"/>
      <c r="U972" s="707"/>
      <c r="V972" s="707"/>
      <c r="W972" s="707"/>
      <c r="X972" s="707"/>
      <c r="Y972" s="707"/>
      <c r="Z972" s="707"/>
      <c r="AA972" s="707"/>
      <c r="AB972" s="707"/>
      <c r="AC972" s="707"/>
    </row>
    <row r="973" spans="1:29" ht="15">
      <c r="A973" s="707"/>
      <c r="B973" s="707"/>
      <c r="C973" s="707"/>
      <c r="D973" s="707"/>
      <c r="E973" s="707"/>
      <c r="F973" s="707"/>
      <c r="G973" s="707"/>
      <c r="H973" s="707"/>
      <c r="I973" s="726"/>
      <c r="J973" s="707"/>
      <c r="K973" s="707"/>
      <c r="L973" s="707"/>
      <c r="M973" s="707"/>
      <c r="N973" s="707"/>
      <c r="O973" s="707"/>
      <c r="P973" s="707"/>
      <c r="Q973" s="707"/>
      <c r="R973" s="707"/>
      <c r="S973" s="707"/>
      <c r="T973" s="707"/>
      <c r="U973" s="707"/>
      <c r="V973" s="707"/>
      <c r="W973" s="707"/>
      <c r="X973" s="707"/>
      <c r="Y973" s="707"/>
      <c r="Z973" s="707"/>
      <c r="AA973" s="707"/>
      <c r="AB973" s="707"/>
      <c r="AC973" s="707"/>
    </row>
    <row r="974" spans="1:29" ht="15">
      <c r="A974" s="707"/>
      <c r="B974" s="707"/>
      <c r="C974" s="707"/>
      <c r="D974" s="707"/>
      <c r="E974" s="707"/>
      <c r="F974" s="707"/>
      <c r="G974" s="707"/>
      <c r="H974" s="707"/>
      <c r="I974" s="726"/>
      <c r="J974" s="707"/>
      <c r="K974" s="707"/>
      <c r="L974" s="707"/>
      <c r="M974" s="707"/>
      <c r="N974" s="707"/>
      <c r="O974" s="707"/>
      <c r="P974" s="707"/>
      <c r="Q974" s="707"/>
      <c r="R974" s="707"/>
      <c r="S974" s="707"/>
      <c r="T974" s="707"/>
      <c r="U974" s="707"/>
      <c r="V974" s="707"/>
      <c r="W974" s="707"/>
      <c r="X974" s="707"/>
      <c r="Y974" s="707"/>
      <c r="Z974" s="707"/>
      <c r="AA974" s="707"/>
      <c r="AB974" s="707"/>
      <c r="AC974" s="707"/>
    </row>
    <row r="975" spans="1:29" ht="15">
      <c r="A975" s="707"/>
      <c r="B975" s="707"/>
      <c r="C975" s="707"/>
      <c r="D975" s="707"/>
      <c r="E975" s="707"/>
      <c r="F975" s="707"/>
      <c r="G975" s="707"/>
      <c r="H975" s="707"/>
      <c r="I975" s="726"/>
      <c r="J975" s="707"/>
      <c r="K975" s="707"/>
      <c r="L975" s="707"/>
      <c r="M975" s="707"/>
      <c r="N975" s="707"/>
      <c r="O975" s="707"/>
      <c r="P975" s="707"/>
      <c r="Q975" s="707"/>
      <c r="R975" s="707"/>
      <c r="S975" s="707"/>
      <c r="T975" s="707"/>
      <c r="U975" s="707"/>
      <c r="V975" s="707"/>
      <c r="W975" s="707"/>
      <c r="X975" s="707"/>
      <c r="Y975" s="707"/>
      <c r="Z975" s="707"/>
      <c r="AA975" s="707"/>
      <c r="AB975" s="707"/>
      <c r="AC975" s="707"/>
    </row>
    <row r="976" spans="1:29" ht="15">
      <c r="A976" s="707"/>
      <c r="B976" s="707"/>
      <c r="C976" s="707"/>
      <c r="D976" s="707"/>
      <c r="E976" s="707"/>
      <c r="F976" s="707"/>
      <c r="G976" s="707"/>
      <c r="H976" s="707"/>
      <c r="I976" s="726"/>
      <c r="J976" s="707"/>
      <c r="K976" s="707"/>
      <c r="L976" s="707"/>
      <c r="M976" s="707"/>
      <c r="N976" s="707"/>
      <c r="O976" s="707"/>
      <c r="P976" s="707"/>
      <c r="Q976" s="707"/>
      <c r="R976" s="707"/>
      <c r="S976" s="707"/>
      <c r="T976" s="707"/>
      <c r="U976" s="707"/>
      <c r="V976" s="707"/>
      <c r="W976" s="707"/>
      <c r="X976" s="707"/>
      <c r="Y976" s="707"/>
      <c r="Z976" s="707"/>
      <c r="AA976" s="707"/>
      <c r="AB976" s="707"/>
      <c r="AC976" s="707"/>
    </row>
    <row r="977" spans="1:29" ht="15">
      <c r="A977" s="707"/>
      <c r="B977" s="707"/>
      <c r="C977" s="707"/>
      <c r="D977" s="707"/>
      <c r="E977" s="707"/>
      <c r="F977" s="707"/>
      <c r="G977" s="707"/>
      <c r="H977" s="707"/>
      <c r="I977" s="726"/>
      <c r="J977" s="707"/>
      <c r="K977" s="707"/>
      <c r="L977" s="707"/>
      <c r="M977" s="707"/>
      <c r="N977" s="707"/>
      <c r="O977" s="707"/>
      <c r="P977" s="707"/>
      <c r="Q977" s="707"/>
      <c r="R977" s="707"/>
      <c r="S977" s="707"/>
      <c r="T977" s="707"/>
      <c r="U977" s="707"/>
      <c r="V977" s="707"/>
      <c r="W977" s="707"/>
      <c r="X977" s="707"/>
      <c r="Y977" s="707"/>
      <c r="Z977" s="707"/>
      <c r="AA977" s="707"/>
      <c r="AB977" s="707"/>
      <c r="AC977" s="707"/>
    </row>
    <row r="978" spans="1:29" ht="15">
      <c r="A978" s="707"/>
      <c r="B978" s="707"/>
      <c r="C978" s="707"/>
      <c r="D978" s="707"/>
      <c r="E978" s="707"/>
      <c r="F978" s="707"/>
      <c r="G978" s="707"/>
      <c r="H978" s="707"/>
      <c r="I978" s="726"/>
      <c r="J978" s="707"/>
      <c r="K978" s="707"/>
      <c r="L978" s="707"/>
      <c r="M978" s="707"/>
      <c r="N978" s="707"/>
      <c r="O978" s="707"/>
      <c r="P978" s="707"/>
      <c r="Q978" s="707"/>
      <c r="R978" s="707"/>
      <c r="S978" s="707"/>
      <c r="T978" s="707"/>
      <c r="U978" s="707"/>
      <c r="V978" s="707"/>
      <c r="W978" s="707"/>
      <c r="X978" s="707"/>
      <c r="Y978" s="707"/>
      <c r="Z978" s="707"/>
      <c r="AA978" s="707"/>
      <c r="AB978" s="707"/>
      <c r="AC978" s="707"/>
    </row>
    <row r="979" spans="1:29" ht="15">
      <c r="A979" s="707"/>
      <c r="B979" s="707"/>
      <c r="C979" s="707"/>
      <c r="D979" s="707"/>
      <c r="E979" s="707"/>
      <c r="F979" s="707"/>
      <c r="G979" s="707"/>
      <c r="H979" s="707"/>
      <c r="I979" s="726"/>
      <c r="J979" s="707"/>
      <c r="K979" s="707"/>
      <c r="L979" s="707"/>
      <c r="M979" s="707"/>
      <c r="N979" s="707"/>
      <c r="O979" s="707"/>
      <c r="P979" s="707"/>
      <c r="Q979" s="707"/>
      <c r="R979" s="707"/>
      <c r="S979" s="707"/>
      <c r="T979" s="707"/>
      <c r="U979" s="707"/>
      <c r="V979" s="707"/>
      <c r="W979" s="707"/>
      <c r="X979" s="707"/>
      <c r="Y979" s="707"/>
      <c r="Z979" s="707"/>
      <c r="AA979" s="707"/>
      <c r="AB979" s="707"/>
      <c r="AC979" s="707"/>
    </row>
    <row r="980" spans="1:29" ht="15">
      <c r="A980" s="707"/>
      <c r="B980" s="707"/>
      <c r="C980" s="707"/>
      <c r="D980" s="707"/>
      <c r="E980" s="707"/>
      <c r="F980" s="707"/>
      <c r="G980" s="707"/>
      <c r="H980" s="707"/>
      <c r="I980" s="726"/>
      <c r="J980" s="707"/>
      <c r="K980" s="707"/>
      <c r="L980" s="707"/>
      <c r="M980" s="707"/>
      <c r="N980" s="707"/>
      <c r="O980" s="707"/>
      <c r="P980" s="707"/>
      <c r="Q980" s="707"/>
      <c r="R980" s="707"/>
      <c r="S980" s="707"/>
      <c r="T980" s="707"/>
      <c r="U980" s="707"/>
      <c r="V980" s="707"/>
      <c r="W980" s="707"/>
      <c r="X980" s="707"/>
      <c r="Y980" s="707"/>
      <c r="Z980" s="707"/>
      <c r="AA980" s="707"/>
      <c r="AB980" s="707"/>
      <c r="AC980" s="707"/>
    </row>
    <row r="981" spans="1:29" ht="15">
      <c r="A981" s="707"/>
      <c r="B981" s="707"/>
      <c r="C981" s="707"/>
      <c r="D981" s="707"/>
      <c r="E981" s="707"/>
      <c r="F981" s="707"/>
      <c r="G981" s="707"/>
      <c r="H981" s="707"/>
      <c r="I981" s="726"/>
      <c r="J981" s="707"/>
      <c r="K981" s="707"/>
      <c r="L981" s="707"/>
      <c r="M981" s="707"/>
      <c r="N981" s="707"/>
      <c r="O981" s="707"/>
      <c r="P981" s="707"/>
      <c r="Q981" s="707"/>
      <c r="R981" s="707"/>
      <c r="S981" s="707"/>
      <c r="T981" s="707"/>
      <c r="U981" s="707"/>
      <c r="V981" s="707"/>
      <c r="W981" s="707"/>
      <c r="X981" s="707"/>
      <c r="Y981" s="707"/>
      <c r="Z981" s="707"/>
      <c r="AA981" s="707"/>
      <c r="AB981" s="707"/>
      <c r="AC981" s="707"/>
    </row>
    <row r="982" spans="1:29" ht="15">
      <c r="A982" s="707"/>
      <c r="B982" s="707"/>
      <c r="C982" s="707"/>
      <c r="D982" s="707"/>
      <c r="E982" s="707"/>
      <c r="F982" s="707"/>
      <c r="G982" s="707"/>
      <c r="H982" s="707"/>
      <c r="I982" s="726"/>
      <c r="J982" s="707"/>
      <c r="K982" s="707"/>
      <c r="L982" s="707"/>
      <c r="M982" s="707"/>
      <c r="N982" s="707"/>
      <c r="O982" s="707"/>
      <c r="P982" s="707"/>
      <c r="Q982" s="707"/>
      <c r="R982" s="707"/>
      <c r="S982" s="707"/>
      <c r="T982" s="707"/>
      <c r="U982" s="707"/>
      <c r="V982" s="707"/>
      <c r="W982" s="707"/>
      <c r="X982" s="707"/>
      <c r="Y982" s="707"/>
      <c r="Z982" s="707"/>
      <c r="AA982" s="707"/>
      <c r="AB982" s="707"/>
      <c r="AC982" s="707"/>
    </row>
    <row r="983" spans="1:29" ht="15">
      <c r="A983" s="707"/>
      <c r="B983" s="707"/>
      <c r="C983" s="707"/>
      <c r="D983" s="707"/>
      <c r="E983" s="707"/>
      <c r="F983" s="707"/>
      <c r="G983" s="707"/>
      <c r="H983" s="707"/>
      <c r="I983" s="726"/>
      <c r="J983" s="707"/>
      <c r="K983" s="707"/>
      <c r="L983" s="707"/>
      <c r="M983" s="707"/>
      <c r="N983" s="707"/>
      <c r="O983" s="707"/>
      <c r="P983" s="707"/>
      <c r="Q983" s="707"/>
      <c r="R983" s="707"/>
      <c r="S983" s="707"/>
      <c r="T983" s="707"/>
      <c r="U983" s="707"/>
      <c r="V983" s="707"/>
      <c r="W983" s="707"/>
      <c r="X983" s="707"/>
      <c r="Y983" s="707"/>
      <c r="Z983" s="707"/>
      <c r="AA983" s="707"/>
      <c r="AB983" s="707"/>
      <c r="AC983" s="707"/>
    </row>
    <row r="984" spans="1:29" ht="15">
      <c r="A984" s="707"/>
      <c r="B984" s="707"/>
      <c r="C984" s="707"/>
      <c r="D984" s="707"/>
      <c r="E984" s="707"/>
      <c r="F984" s="707"/>
      <c r="G984" s="707"/>
      <c r="H984" s="707"/>
      <c r="I984" s="726"/>
      <c r="J984" s="707"/>
      <c r="K984" s="707"/>
      <c r="L984" s="707"/>
      <c r="M984" s="707"/>
      <c r="N984" s="707"/>
      <c r="O984" s="707"/>
      <c r="P984" s="707"/>
      <c r="Q984" s="707"/>
      <c r="R984" s="707"/>
      <c r="S984" s="707"/>
      <c r="T984" s="707"/>
      <c r="U984" s="707"/>
      <c r="V984" s="707"/>
      <c r="W984" s="707"/>
      <c r="X984" s="707"/>
      <c r="Y984" s="707"/>
      <c r="Z984" s="707"/>
      <c r="AA984" s="707"/>
      <c r="AB984" s="707"/>
      <c r="AC984" s="707"/>
    </row>
    <row r="985" spans="1:29" ht="15">
      <c r="A985" s="707"/>
      <c r="B985" s="707"/>
      <c r="C985" s="707"/>
      <c r="D985" s="707"/>
      <c r="E985" s="707"/>
      <c r="F985" s="707"/>
      <c r="G985" s="707"/>
      <c r="H985" s="707"/>
      <c r="I985" s="726"/>
      <c r="J985" s="707"/>
      <c r="K985" s="707"/>
      <c r="L985" s="707"/>
      <c r="M985" s="707"/>
      <c r="N985" s="707"/>
      <c r="O985" s="707"/>
      <c r="P985" s="707"/>
      <c r="Q985" s="707"/>
      <c r="R985" s="707"/>
      <c r="S985" s="707"/>
      <c r="T985" s="707"/>
      <c r="U985" s="707"/>
      <c r="V985" s="707"/>
      <c r="W985" s="707"/>
      <c r="X985" s="707"/>
      <c r="Y985" s="707"/>
      <c r="Z985" s="707"/>
      <c r="AA985" s="707"/>
      <c r="AB985" s="707"/>
      <c r="AC985" s="707"/>
    </row>
    <row r="986" spans="1:29" ht="15">
      <c r="A986" s="707"/>
      <c r="B986" s="707"/>
      <c r="C986" s="707"/>
      <c r="D986" s="707"/>
      <c r="E986" s="707"/>
      <c r="F986" s="707"/>
      <c r="G986" s="707"/>
      <c r="H986" s="707"/>
      <c r="I986" s="726"/>
      <c r="J986" s="707"/>
      <c r="K986" s="707"/>
      <c r="L986" s="707"/>
      <c r="M986" s="707"/>
      <c r="N986" s="707"/>
      <c r="O986" s="707"/>
      <c r="P986" s="707"/>
      <c r="Q986" s="707"/>
      <c r="R986" s="707"/>
      <c r="S986" s="707"/>
      <c r="T986" s="707"/>
      <c r="U986" s="707"/>
      <c r="V986" s="707"/>
      <c r="W986" s="707"/>
      <c r="X986" s="707"/>
      <c r="Y986" s="707"/>
      <c r="Z986" s="707"/>
      <c r="AA986" s="707"/>
      <c r="AB986" s="707"/>
      <c r="AC986" s="707"/>
    </row>
    <row r="987" spans="1:29" ht="15">
      <c r="A987" s="707"/>
      <c r="B987" s="707"/>
      <c r="C987" s="707"/>
      <c r="D987" s="707"/>
      <c r="E987" s="707"/>
      <c r="F987" s="707"/>
      <c r="G987" s="707"/>
      <c r="H987" s="707"/>
      <c r="I987" s="726"/>
      <c r="J987" s="707"/>
      <c r="K987" s="707"/>
      <c r="L987" s="707"/>
      <c r="M987" s="707"/>
      <c r="N987" s="707"/>
      <c r="O987" s="707"/>
      <c r="P987" s="707"/>
      <c r="Q987" s="707"/>
      <c r="R987" s="707"/>
      <c r="S987" s="707"/>
      <c r="T987" s="707"/>
      <c r="U987" s="707"/>
      <c r="V987" s="707"/>
      <c r="W987" s="707"/>
      <c r="X987" s="707"/>
      <c r="Y987" s="707"/>
      <c r="Z987" s="707"/>
      <c r="AA987" s="707"/>
      <c r="AB987" s="707"/>
      <c r="AC987" s="707"/>
    </row>
    <row r="988" spans="1:29" ht="15">
      <c r="A988" s="707"/>
      <c r="B988" s="707"/>
      <c r="C988" s="707"/>
      <c r="D988" s="707"/>
      <c r="E988" s="707"/>
      <c r="F988" s="707"/>
      <c r="G988" s="707"/>
      <c r="H988" s="707"/>
      <c r="I988" s="726"/>
      <c r="J988" s="707"/>
      <c r="K988" s="707"/>
      <c r="L988" s="707"/>
      <c r="M988" s="707"/>
      <c r="N988" s="707"/>
      <c r="O988" s="707"/>
      <c r="P988" s="707"/>
      <c r="Q988" s="707"/>
      <c r="R988" s="707"/>
      <c r="S988" s="707"/>
      <c r="T988" s="707"/>
      <c r="U988" s="707"/>
      <c r="V988" s="707"/>
      <c r="W988" s="707"/>
      <c r="X988" s="707"/>
      <c r="Y988" s="707"/>
      <c r="Z988" s="707"/>
      <c r="AA988" s="707"/>
      <c r="AB988" s="707"/>
      <c r="AC988" s="707"/>
    </row>
    <row r="989" spans="1:29" ht="15">
      <c r="A989" s="707"/>
      <c r="B989" s="707"/>
      <c r="C989" s="707"/>
      <c r="D989" s="707"/>
      <c r="E989" s="707"/>
      <c r="F989" s="707"/>
      <c r="G989" s="707"/>
      <c r="H989" s="707"/>
      <c r="I989" s="726"/>
      <c r="J989" s="707"/>
      <c r="K989" s="707"/>
      <c r="L989" s="707"/>
      <c r="M989" s="707"/>
      <c r="N989" s="707"/>
      <c r="O989" s="707"/>
      <c r="P989" s="707"/>
      <c r="Q989" s="707"/>
      <c r="R989" s="707"/>
      <c r="S989" s="707"/>
      <c r="T989" s="707"/>
      <c r="U989" s="707"/>
      <c r="V989" s="707"/>
      <c r="W989" s="707"/>
      <c r="X989" s="707"/>
      <c r="Y989" s="707"/>
      <c r="Z989" s="707"/>
      <c r="AA989" s="707"/>
      <c r="AB989" s="707"/>
      <c r="AC989" s="707"/>
    </row>
    <row r="990" spans="1:29" ht="15">
      <c r="A990" s="707"/>
      <c r="B990" s="707"/>
      <c r="C990" s="707"/>
      <c r="D990" s="707"/>
      <c r="E990" s="707"/>
      <c r="F990" s="707"/>
      <c r="G990" s="707"/>
      <c r="H990" s="707"/>
      <c r="I990" s="726"/>
      <c r="J990" s="707"/>
      <c r="K990" s="707"/>
      <c r="L990" s="707"/>
      <c r="M990" s="707"/>
      <c r="N990" s="707"/>
      <c r="O990" s="707"/>
      <c r="P990" s="707"/>
      <c r="Q990" s="707"/>
      <c r="R990" s="707"/>
      <c r="S990" s="707"/>
      <c r="T990" s="707"/>
      <c r="U990" s="707"/>
      <c r="V990" s="707"/>
      <c r="W990" s="707"/>
      <c r="X990" s="707"/>
      <c r="Y990" s="707"/>
      <c r="Z990" s="707"/>
      <c r="AA990" s="707"/>
      <c r="AB990" s="707"/>
      <c r="AC990" s="707"/>
    </row>
    <row r="991" spans="1:29" ht="15">
      <c r="A991" s="707"/>
      <c r="B991" s="707"/>
      <c r="C991" s="707"/>
      <c r="D991" s="707"/>
      <c r="E991" s="707"/>
      <c r="F991" s="707"/>
      <c r="G991" s="707"/>
      <c r="H991" s="707"/>
      <c r="I991" s="726"/>
      <c r="J991" s="707"/>
      <c r="K991" s="707"/>
      <c r="L991" s="707"/>
      <c r="M991" s="707"/>
      <c r="N991" s="707"/>
      <c r="O991" s="707"/>
      <c r="P991" s="707"/>
      <c r="Q991" s="707"/>
      <c r="R991" s="707"/>
      <c r="S991" s="707"/>
      <c r="T991" s="707"/>
      <c r="U991" s="707"/>
      <c r="V991" s="707"/>
      <c r="W991" s="707"/>
      <c r="X991" s="707"/>
      <c r="Y991" s="707"/>
      <c r="Z991" s="707"/>
      <c r="AA991" s="707"/>
      <c r="AB991" s="707"/>
      <c r="AC991" s="707"/>
    </row>
    <row r="992" spans="1:29" ht="15">
      <c r="A992" s="707"/>
      <c r="B992" s="707"/>
      <c r="C992" s="707"/>
      <c r="D992" s="707"/>
      <c r="E992" s="707"/>
      <c r="F992" s="707"/>
      <c r="G992" s="707"/>
      <c r="H992" s="707"/>
      <c r="I992" s="726"/>
      <c r="J992" s="707"/>
      <c r="K992" s="707"/>
      <c r="L992" s="707"/>
      <c r="M992" s="707"/>
      <c r="N992" s="707"/>
      <c r="O992" s="707"/>
      <c r="P992" s="707"/>
      <c r="Q992" s="707"/>
      <c r="R992" s="707"/>
      <c r="S992" s="707"/>
      <c r="T992" s="707"/>
      <c r="U992" s="707"/>
      <c r="V992" s="707"/>
      <c r="W992" s="707"/>
      <c r="X992" s="707"/>
      <c r="Y992" s="707"/>
      <c r="Z992" s="707"/>
      <c r="AA992" s="707"/>
      <c r="AB992" s="707"/>
      <c r="AC992" s="707"/>
    </row>
    <row r="993" spans="1:29" ht="15">
      <c r="A993" s="707"/>
      <c r="B993" s="707"/>
      <c r="C993" s="707"/>
      <c r="D993" s="707"/>
      <c r="E993" s="707"/>
      <c r="F993" s="707"/>
      <c r="G993" s="707"/>
      <c r="H993" s="707"/>
      <c r="I993" s="726"/>
      <c r="J993" s="707"/>
      <c r="K993" s="707"/>
      <c r="L993" s="707"/>
      <c r="M993" s="707"/>
      <c r="N993" s="707"/>
      <c r="O993" s="707"/>
      <c r="P993" s="707"/>
      <c r="Q993" s="707"/>
      <c r="R993" s="707"/>
      <c r="S993" s="707"/>
      <c r="T993" s="707"/>
      <c r="U993" s="707"/>
      <c r="V993" s="707"/>
      <c r="W993" s="707"/>
      <c r="X993" s="707"/>
      <c r="Y993" s="707"/>
      <c r="Z993" s="707"/>
      <c r="AA993" s="707"/>
      <c r="AB993" s="707"/>
      <c r="AC993" s="707"/>
    </row>
    <row r="994" spans="1:29" ht="15">
      <c r="A994" s="707"/>
      <c r="B994" s="707"/>
      <c r="C994" s="707"/>
      <c r="D994" s="707"/>
      <c r="E994" s="707"/>
      <c r="F994" s="707"/>
      <c r="G994" s="707"/>
      <c r="H994" s="707"/>
      <c r="I994" s="726"/>
      <c r="J994" s="707"/>
      <c r="K994" s="707"/>
      <c r="L994" s="707"/>
      <c r="M994" s="707"/>
      <c r="N994" s="707"/>
      <c r="O994" s="707"/>
      <c r="P994" s="707"/>
      <c r="Q994" s="707"/>
      <c r="R994" s="707"/>
      <c r="S994" s="707"/>
      <c r="T994" s="707"/>
      <c r="U994" s="707"/>
      <c r="V994" s="707"/>
      <c r="W994" s="707"/>
      <c r="X994" s="707"/>
      <c r="Y994" s="707"/>
      <c r="Z994" s="707"/>
      <c r="AA994" s="707"/>
      <c r="AB994" s="707"/>
      <c r="AC994" s="707"/>
    </row>
    <row r="995" spans="1:29" ht="15">
      <c r="A995" s="707"/>
      <c r="B995" s="707"/>
      <c r="C995" s="707"/>
      <c r="D995" s="707"/>
      <c r="E995" s="707"/>
      <c r="F995" s="707"/>
      <c r="G995" s="707"/>
      <c r="H995" s="707"/>
      <c r="I995" s="726"/>
      <c r="J995" s="707"/>
      <c r="K995" s="707"/>
      <c r="L995" s="707"/>
      <c r="M995" s="707"/>
      <c r="N995" s="707"/>
      <c r="O995" s="707"/>
      <c r="P995" s="707"/>
      <c r="Q995" s="707"/>
      <c r="R995" s="707"/>
      <c r="S995" s="707"/>
      <c r="T995" s="707"/>
      <c r="U995" s="707"/>
      <c r="V995" s="707"/>
      <c r="W995" s="707"/>
      <c r="X995" s="707"/>
      <c r="Y995" s="707"/>
      <c r="Z995" s="707"/>
      <c r="AA995" s="707"/>
      <c r="AB995" s="707"/>
      <c r="AC995" s="707"/>
    </row>
    <row r="996" spans="1:29" ht="15">
      <c r="A996" s="707"/>
      <c r="B996" s="707"/>
      <c r="C996" s="707"/>
      <c r="D996" s="707"/>
      <c r="E996" s="707"/>
      <c r="F996" s="707"/>
      <c r="G996" s="707"/>
      <c r="H996" s="707"/>
      <c r="I996" s="726"/>
      <c r="J996" s="707"/>
      <c r="K996" s="707"/>
      <c r="L996" s="707"/>
      <c r="M996" s="707"/>
      <c r="N996" s="707"/>
      <c r="O996" s="707"/>
      <c r="P996" s="707"/>
      <c r="Q996" s="707"/>
      <c r="R996" s="707"/>
      <c r="S996" s="707"/>
      <c r="T996" s="707"/>
      <c r="U996" s="707"/>
      <c r="V996" s="707"/>
      <c r="W996" s="707"/>
      <c r="X996" s="707"/>
      <c r="Y996" s="707"/>
      <c r="Z996" s="707"/>
      <c r="AA996" s="707"/>
      <c r="AB996" s="707"/>
      <c r="AC996" s="707"/>
    </row>
    <row r="997" spans="1:29" ht="15">
      <c r="A997" s="707"/>
      <c r="B997" s="707"/>
      <c r="C997" s="707"/>
      <c r="D997" s="707"/>
      <c r="E997" s="707"/>
      <c r="F997" s="707"/>
      <c r="G997" s="707"/>
      <c r="H997" s="707"/>
      <c r="I997" s="726"/>
      <c r="J997" s="707"/>
      <c r="K997" s="707"/>
      <c r="L997" s="707"/>
      <c r="M997" s="707"/>
      <c r="N997" s="707"/>
      <c r="O997" s="707"/>
      <c r="P997" s="707"/>
      <c r="Q997" s="707"/>
      <c r="R997" s="707"/>
      <c r="S997" s="707"/>
      <c r="T997" s="707"/>
      <c r="U997" s="707"/>
      <c r="V997" s="707"/>
      <c r="W997" s="707"/>
      <c r="X997" s="707"/>
      <c r="Y997" s="707"/>
      <c r="Z997" s="707"/>
      <c r="AA997" s="707"/>
      <c r="AB997" s="707"/>
      <c r="AC997" s="707"/>
    </row>
    <row r="998" spans="1:29" ht="15">
      <c r="A998" s="707"/>
      <c r="B998" s="707"/>
      <c r="C998" s="707"/>
      <c r="D998" s="707"/>
      <c r="E998" s="707"/>
      <c r="F998" s="707"/>
      <c r="G998" s="707"/>
      <c r="H998" s="707"/>
      <c r="I998" s="726"/>
      <c r="J998" s="707"/>
      <c r="K998" s="707"/>
      <c r="L998" s="707"/>
      <c r="M998" s="707"/>
      <c r="N998" s="707"/>
      <c r="O998" s="707"/>
      <c r="P998" s="707"/>
      <c r="Q998" s="707"/>
      <c r="R998" s="707"/>
      <c r="S998" s="707"/>
      <c r="T998" s="707"/>
      <c r="U998" s="707"/>
      <c r="V998" s="707"/>
      <c r="W998" s="707"/>
      <c r="X998" s="707"/>
      <c r="Y998" s="707"/>
      <c r="Z998" s="707"/>
      <c r="AA998" s="707"/>
      <c r="AB998" s="707"/>
      <c r="AC998" s="707"/>
    </row>
    <row r="999" spans="1:29" ht="15">
      <c r="A999" s="707"/>
      <c r="B999" s="707"/>
      <c r="C999" s="707"/>
      <c r="D999" s="707"/>
      <c r="E999" s="707"/>
      <c r="F999" s="707"/>
      <c r="G999" s="707"/>
      <c r="H999" s="707"/>
      <c r="I999" s="726"/>
      <c r="J999" s="707"/>
      <c r="K999" s="707"/>
      <c r="L999" s="707"/>
      <c r="M999" s="707"/>
      <c r="N999" s="707"/>
      <c r="O999" s="707"/>
      <c r="P999" s="707"/>
      <c r="Q999" s="707"/>
      <c r="R999" s="707"/>
      <c r="S999" s="707"/>
      <c r="T999" s="707"/>
      <c r="U999" s="707"/>
      <c r="V999" s="707"/>
      <c r="W999" s="707"/>
      <c r="X999" s="707"/>
      <c r="Y999" s="707"/>
      <c r="Z999" s="707"/>
      <c r="AA999" s="707"/>
      <c r="AB999" s="707"/>
      <c r="AC999" s="707"/>
    </row>
    <row r="1000" spans="1:29" ht="15">
      <c r="A1000" s="707"/>
      <c r="B1000" s="707"/>
      <c r="C1000" s="707"/>
      <c r="D1000" s="707"/>
      <c r="E1000" s="707"/>
      <c r="F1000" s="707"/>
      <c r="G1000" s="707"/>
      <c r="H1000" s="707"/>
      <c r="I1000" s="726"/>
      <c r="J1000" s="707"/>
      <c r="K1000" s="707"/>
      <c r="L1000" s="707"/>
      <c r="M1000" s="707"/>
      <c r="N1000" s="707"/>
      <c r="O1000" s="707"/>
      <c r="P1000" s="707"/>
      <c r="Q1000" s="707"/>
      <c r="R1000" s="707"/>
      <c r="S1000" s="707"/>
      <c r="T1000" s="707"/>
      <c r="U1000" s="707"/>
      <c r="V1000" s="707"/>
      <c r="W1000" s="707"/>
      <c r="X1000" s="707"/>
      <c r="Y1000" s="707"/>
      <c r="Z1000" s="707"/>
      <c r="AA1000" s="707"/>
      <c r="AB1000" s="707"/>
      <c r="AC1000" s="707"/>
    </row>
    <row r="1001" spans="1:29" ht="15">
      <c r="A1001" s="707"/>
      <c r="B1001" s="707"/>
      <c r="C1001" s="707"/>
      <c r="D1001" s="707"/>
      <c r="E1001" s="707"/>
      <c r="F1001" s="707"/>
      <c r="G1001" s="707"/>
      <c r="H1001" s="707"/>
      <c r="I1001" s="726"/>
      <c r="J1001" s="707"/>
      <c r="K1001" s="707"/>
      <c r="L1001" s="707"/>
      <c r="M1001" s="707"/>
      <c r="N1001" s="707"/>
      <c r="O1001" s="707"/>
      <c r="P1001" s="707"/>
      <c r="Q1001" s="707"/>
      <c r="R1001" s="707"/>
      <c r="S1001" s="707"/>
      <c r="T1001" s="707"/>
      <c r="U1001" s="707"/>
      <c r="V1001" s="707"/>
      <c r="W1001" s="707"/>
      <c r="X1001" s="707"/>
      <c r="Y1001" s="707"/>
      <c r="Z1001" s="707"/>
      <c r="AA1001" s="707"/>
      <c r="AB1001" s="707"/>
      <c r="AC1001" s="707"/>
    </row>
    <row r="1002" spans="1:29" ht="15">
      <c r="A1002" s="707"/>
      <c r="B1002" s="707"/>
      <c r="C1002" s="707"/>
      <c r="D1002" s="707"/>
      <c r="E1002" s="707"/>
      <c r="F1002" s="707"/>
      <c r="G1002" s="707"/>
      <c r="H1002" s="707"/>
      <c r="I1002" s="726"/>
      <c r="J1002" s="707"/>
      <c r="K1002" s="707"/>
      <c r="L1002" s="707"/>
      <c r="M1002" s="707"/>
      <c r="N1002" s="707"/>
      <c r="O1002" s="707"/>
      <c r="P1002" s="707"/>
      <c r="Q1002" s="707"/>
      <c r="R1002" s="707"/>
      <c r="S1002" s="707"/>
      <c r="T1002" s="707"/>
      <c r="U1002" s="707"/>
      <c r="V1002" s="707"/>
      <c r="W1002" s="707"/>
      <c r="X1002" s="707"/>
      <c r="Y1002" s="707"/>
      <c r="Z1002" s="707"/>
      <c r="AA1002" s="707"/>
      <c r="AB1002" s="707"/>
      <c r="AC1002" s="707"/>
    </row>
    <row r="1003" spans="1:29" ht="15">
      <c r="A1003" s="707"/>
      <c r="B1003" s="707"/>
      <c r="C1003" s="707"/>
      <c r="D1003" s="707"/>
      <c r="E1003" s="707"/>
      <c r="F1003" s="707"/>
      <c r="G1003" s="707"/>
      <c r="H1003" s="707"/>
      <c r="I1003" s="726"/>
      <c r="J1003" s="707"/>
      <c r="K1003" s="707"/>
      <c r="L1003" s="707"/>
      <c r="M1003" s="707"/>
      <c r="N1003" s="707"/>
      <c r="O1003" s="707"/>
      <c r="P1003" s="707"/>
      <c r="Q1003" s="707"/>
      <c r="R1003" s="707"/>
      <c r="S1003" s="707"/>
      <c r="T1003" s="707"/>
      <c r="U1003" s="707"/>
      <c r="V1003" s="707"/>
      <c r="W1003" s="707"/>
      <c r="X1003" s="707"/>
      <c r="Y1003" s="707"/>
      <c r="Z1003" s="707"/>
      <c r="AA1003" s="707"/>
      <c r="AB1003" s="707"/>
      <c r="AC1003" s="707"/>
    </row>
    <row r="1004" spans="1:29" ht="15">
      <c r="A1004" s="707"/>
      <c r="B1004" s="707"/>
      <c r="C1004" s="707"/>
      <c r="D1004" s="707"/>
      <c r="E1004" s="707"/>
      <c r="F1004" s="707"/>
      <c r="G1004" s="707"/>
      <c r="H1004" s="707"/>
      <c r="I1004" s="726"/>
      <c r="J1004" s="707"/>
      <c r="K1004" s="707"/>
      <c r="L1004" s="707"/>
      <c r="M1004" s="707"/>
      <c r="N1004" s="707"/>
      <c r="O1004" s="707"/>
      <c r="P1004" s="707"/>
      <c r="Q1004" s="707"/>
      <c r="R1004" s="707"/>
      <c r="S1004" s="707"/>
      <c r="T1004" s="707"/>
      <c r="U1004" s="707"/>
      <c r="V1004" s="707"/>
      <c r="W1004" s="707"/>
      <c r="X1004" s="707"/>
      <c r="Y1004" s="707"/>
      <c r="Z1004" s="707"/>
      <c r="AA1004" s="707"/>
      <c r="AB1004" s="707"/>
      <c r="AC1004" s="707"/>
    </row>
    <row r="1005" spans="1:29" ht="15">
      <c r="A1005" s="707"/>
      <c r="B1005" s="707"/>
      <c r="C1005" s="707"/>
      <c r="D1005" s="707"/>
      <c r="E1005" s="707"/>
      <c r="F1005" s="707"/>
      <c r="G1005" s="707"/>
      <c r="H1005" s="707"/>
      <c r="I1005" s="726"/>
      <c r="J1005" s="707"/>
      <c r="K1005" s="707"/>
      <c r="L1005" s="707"/>
      <c r="M1005" s="707"/>
      <c r="N1005" s="707"/>
      <c r="O1005" s="707"/>
      <c r="P1005" s="707"/>
      <c r="Q1005" s="707"/>
      <c r="R1005" s="707"/>
      <c r="S1005" s="707"/>
      <c r="T1005" s="707"/>
      <c r="U1005" s="707"/>
      <c r="V1005" s="707"/>
      <c r="W1005" s="707"/>
      <c r="X1005" s="707"/>
      <c r="Y1005" s="707"/>
      <c r="Z1005" s="707"/>
      <c r="AA1005" s="707"/>
      <c r="AB1005" s="707"/>
      <c r="AC1005" s="707"/>
    </row>
    <row r="1006" spans="1:29" ht="15">
      <c r="A1006" s="707"/>
      <c r="B1006" s="707"/>
      <c r="C1006" s="707"/>
      <c r="D1006" s="707"/>
      <c r="E1006" s="707"/>
      <c r="F1006" s="707"/>
      <c r="G1006" s="707"/>
      <c r="H1006" s="707"/>
      <c r="I1006" s="726"/>
      <c r="J1006" s="707"/>
      <c r="K1006" s="707"/>
      <c r="L1006" s="707"/>
      <c r="M1006" s="707"/>
      <c r="N1006" s="707"/>
      <c r="O1006" s="707"/>
      <c r="P1006" s="707"/>
      <c r="Q1006" s="707"/>
      <c r="R1006" s="707"/>
      <c r="S1006" s="707"/>
      <c r="T1006" s="707"/>
      <c r="U1006" s="707"/>
      <c r="V1006" s="707"/>
      <c r="W1006" s="707"/>
      <c r="X1006" s="707"/>
      <c r="Y1006" s="707"/>
      <c r="Z1006" s="707"/>
      <c r="AA1006" s="707"/>
      <c r="AB1006" s="707"/>
      <c r="AC1006" s="707"/>
    </row>
    <row r="1007" spans="1:29" ht="15">
      <c r="A1007" s="707"/>
      <c r="B1007" s="707"/>
      <c r="C1007" s="707"/>
      <c r="D1007" s="707"/>
      <c r="E1007" s="707"/>
      <c r="F1007" s="707"/>
      <c r="G1007" s="707"/>
      <c r="H1007" s="707"/>
      <c r="I1007" s="726"/>
      <c r="J1007" s="707"/>
      <c r="K1007" s="707"/>
      <c r="L1007" s="707"/>
      <c r="M1007" s="707"/>
      <c r="N1007" s="707"/>
      <c r="O1007" s="707"/>
      <c r="P1007" s="707"/>
      <c r="Q1007" s="707"/>
      <c r="R1007" s="707"/>
      <c r="S1007" s="707"/>
      <c r="T1007" s="707"/>
      <c r="U1007" s="707"/>
      <c r="V1007" s="707"/>
      <c r="W1007" s="707"/>
      <c r="X1007" s="707"/>
      <c r="Y1007" s="707"/>
      <c r="Z1007" s="707"/>
      <c r="AA1007" s="707"/>
      <c r="AB1007" s="707"/>
      <c r="AC1007" s="707"/>
    </row>
    <row r="1008" spans="1:29" ht="15">
      <c r="A1008" s="707"/>
      <c r="B1008" s="707"/>
      <c r="C1008" s="707"/>
      <c r="D1008" s="707"/>
      <c r="E1008" s="707"/>
      <c r="F1008" s="707"/>
      <c r="G1008" s="707"/>
      <c r="H1008" s="707"/>
      <c r="I1008" s="726"/>
      <c r="J1008" s="707"/>
      <c r="K1008" s="707"/>
      <c r="L1008" s="707"/>
      <c r="M1008" s="707"/>
      <c r="N1008" s="707"/>
      <c r="O1008" s="707"/>
      <c r="P1008" s="707"/>
      <c r="Q1008" s="707"/>
      <c r="R1008" s="707"/>
      <c r="S1008" s="707"/>
      <c r="T1008" s="707"/>
      <c r="U1008" s="707"/>
      <c r="V1008" s="707"/>
      <c r="W1008" s="707"/>
      <c r="X1008" s="707"/>
      <c r="Y1008" s="707"/>
      <c r="Z1008" s="707"/>
      <c r="AA1008" s="707"/>
      <c r="AB1008" s="707"/>
      <c r="AC1008" s="707"/>
    </row>
    <row r="1009" spans="1:29" ht="15">
      <c r="A1009" s="707"/>
      <c r="B1009" s="707"/>
      <c r="C1009" s="707"/>
      <c r="D1009" s="707"/>
      <c r="E1009" s="707"/>
      <c r="F1009" s="707"/>
      <c r="G1009" s="707"/>
      <c r="H1009" s="707"/>
      <c r="I1009" s="726"/>
      <c r="J1009" s="707"/>
      <c r="K1009" s="707"/>
      <c r="L1009" s="707"/>
      <c r="M1009" s="707"/>
      <c r="N1009" s="707"/>
      <c r="O1009" s="707"/>
      <c r="P1009" s="707"/>
      <c r="Q1009" s="707"/>
      <c r="R1009" s="707"/>
      <c r="S1009" s="707"/>
      <c r="T1009" s="707"/>
      <c r="U1009" s="707"/>
      <c r="V1009" s="707"/>
      <c r="W1009" s="707"/>
      <c r="X1009" s="707"/>
      <c r="Y1009" s="707"/>
      <c r="Z1009" s="707"/>
      <c r="AA1009" s="707"/>
      <c r="AB1009" s="707"/>
      <c r="AC1009" s="707"/>
    </row>
    <row r="1010" spans="1:29" ht="15">
      <c r="A1010" s="707"/>
      <c r="B1010" s="707"/>
      <c r="C1010" s="707"/>
      <c r="D1010" s="707"/>
      <c r="E1010" s="707"/>
      <c r="F1010" s="707"/>
      <c r="G1010" s="707"/>
      <c r="H1010" s="707"/>
      <c r="I1010" s="726"/>
      <c r="J1010" s="707"/>
      <c r="K1010" s="707"/>
      <c r="L1010" s="707"/>
      <c r="M1010" s="707"/>
      <c r="N1010" s="707"/>
      <c r="O1010" s="707"/>
      <c r="P1010" s="707"/>
      <c r="Q1010" s="707"/>
      <c r="R1010" s="707"/>
      <c r="S1010" s="707"/>
      <c r="T1010" s="707"/>
      <c r="U1010" s="707"/>
      <c r="V1010" s="707"/>
      <c r="W1010" s="707"/>
      <c r="X1010" s="707"/>
      <c r="Y1010" s="707"/>
      <c r="Z1010" s="707"/>
      <c r="AA1010" s="707"/>
      <c r="AB1010" s="707"/>
      <c r="AC1010" s="707"/>
    </row>
    <row r="1011" spans="1:29" ht="15">
      <c r="A1011" s="707"/>
      <c r="B1011" s="707"/>
      <c r="C1011" s="707"/>
      <c r="D1011" s="707"/>
      <c r="E1011" s="707"/>
      <c r="F1011" s="707"/>
      <c r="G1011" s="707"/>
      <c r="H1011" s="707"/>
      <c r="I1011" s="726"/>
      <c r="J1011" s="707"/>
      <c r="K1011" s="707"/>
      <c r="L1011" s="707"/>
      <c r="M1011" s="707"/>
      <c r="N1011" s="707"/>
      <c r="O1011" s="707"/>
      <c r="P1011" s="707"/>
      <c r="Q1011" s="707"/>
      <c r="R1011" s="707"/>
      <c r="S1011" s="707"/>
      <c r="T1011" s="707"/>
      <c r="U1011" s="707"/>
      <c r="V1011" s="707"/>
      <c r="W1011" s="707"/>
      <c r="X1011" s="707"/>
      <c r="Y1011" s="707"/>
      <c r="Z1011" s="707"/>
      <c r="AA1011" s="707"/>
      <c r="AB1011" s="707"/>
      <c r="AC1011" s="707"/>
    </row>
    <row r="1012" spans="1:29" ht="15">
      <c r="A1012" s="707"/>
      <c r="B1012" s="707"/>
      <c r="C1012" s="707"/>
      <c r="D1012" s="707"/>
      <c r="E1012" s="707"/>
      <c r="F1012" s="707"/>
      <c r="G1012" s="707"/>
      <c r="H1012" s="707"/>
      <c r="I1012" s="726"/>
      <c r="J1012" s="707"/>
      <c r="K1012" s="707"/>
      <c r="L1012" s="707"/>
      <c r="M1012" s="707"/>
      <c r="N1012" s="707"/>
      <c r="O1012" s="707"/>
      <c r="P1012" s="707"/>
      <c r="Q1012" s="707"/>
      <c r="R1012" s="707"/>
      <c r="S1012" s="707"/>
      <c r="T1012" s="707"/>
      <c r="U1012" s="707"/>
      <c r="V1012" s="707"/>
      <c r="W1012" s="707"/>
      <c r="X1012" s="707"/>
      <c r="Y1012" s="707"/>
      <c r="Z1012" s="707"/>
      <c r="AA1012" s="707"/>
      <c r="AB1012" s="707"/>
      <c r="AC1012" s="707"/>
    </row>
    <row r="1013" spans="1:29" ht="15">
      <c r="A1013" s="707"/>
      <c r="B1013" s="707"/>
      <c r="C1013" s="707"/>
      <c r="D1013" s="707"/>
      <c r="E1013" s="707"/>
      <c r="F1013" s="707"/>
      <c r="G1013" s="707"/>
      <c r="H1013" s="707"/>
      <c r="I1013" s="726"/>
      <c r="J1013" s="707"/>
      <c r="K1013" s="707"/>
      <c r="L1013" s="707"/>
      <c r="M1013" s="707"/>
      <c r="N1013" s="707"/>
      <c r="O1013" s="707"/>
      <c r="P1013" s="707"/>
      <c r="Q1013" s="707"/>
      <c r="R1013" s="707"/>
      <c r="S1013" s="707"/>
      <c r="T1013" s="707"/>
      <c r="U1013" s="707"/>
      <c r="V1013" s="707"/>
      <c r="W1013" s="707"/>
      <c r="X1013" s="707"/>
      <c r="Y1013" s="707"/>
      <c r="Z1013" s="707"/>
      <c r="AA1013" s="707"/>
      <c r="AB1013" s="707"/>
      <c r="AC1013" s="707"/>
    </row>
    <row r="1014" spans="1:29" ht="15">
      <c r="A1014" s="707"/>
      <c r="B1014" s="707"/>
      <c r="C1014" s="707"/>
      <c r="D1014" s="707"/>
      <c r="E1014" s="707"/>
      <c r="F1014" s="707"/>
      <c r="G1014" s="707"/>
      <c r="H1014" s="707"/>
      <c r="I1014" s="726"/>
      <c r="J1014" s="707"/>
      <c r="K1014" s="707"/>
      <c r="L1014" s="707"/>
      <c r="M1014" s="707"/>
      <c r="N1014" s="707"/>
      <c r="O1014" s="707"/>
      <c r="P1014" s="707"/>
      <c r="Q1014" s="707"/>
      <c r="R1014" s="707"/>
      <c r="S1014" s="707"/>
      <c r="T1014" s="707"/>
      <c r="U1014" s="707"/>
      <c r="V1014" s="707"/>
      <c r="W1014" s="707"/>
      <c r="X1014" s="707"/>
      <c r="Y1014" s="707"/>
      <c r="Z1014" s="707"/>
      <c r="AA1014" s="707"/>
      <c r="AB1014" s="707"/>
      <c r="AC1014" s="707"/>
    </row>
    <row r="1015" spans="1:29" ht="15">
      <c r="A1015" s="707"/>
      <c r="B1015" s="707"/>
      <c r="C1015" s="707"/>
      <c r="D1015" s="707"/>
      <c r="E1015" s="707"/>
      <c r="F1015" s="707"/>
      <c r="G1015" s="707"/>
      <c r="H1015" s="707"/>
      <c r="I1015" s="726"/>
      <c r="J1015" s="707"/>
      <c r="K1015" s="707"/>
      <c r="L1015" s="707"/>
      <c r="M1015" s="707"/>
      <c r="N1015" s="707"/>
      <c r="O1015" s="707"/>
      <c r="P1015" s="707"/>
      <c r="Q1015" s="707"/>
      <c r="R1015" s="707"/>
      <c r="S1015" s="707"/>
      <c r="T1015" s="707"/>
      <c r="U1015" s="707"/>
      <c r="V1015" s="707"/>
      <c r="W1015" s="707"/>
      <c r="X1015" s="707"/>
      <c r="Y1015" s="707"/>
      <c r="Z1015" s="707"/>
      <c r="AA1015" s="707"/>
      <c r="AB1015" s="707"/>
      <c r="AC1015" s="707"/>
    </row>
    <row r="1016" spans="1:29" ht="15">
      <c r="A1016" s="707"/>
      <c r="B1016" s="707"/>
      <c r="C1016" s="707"/>
      <c r="D1016" s="707"/>
      <c r="E1016" s="707"/>
      <c r="F1016" s="707"/>
      <c r="G1016" s="707"/>
      <c r="H1016" s="707"/>
      <c r="I1016" s="726"/>
      <c r="J1016" s="707"/>
      <c r="K1016" s="707"/>
      <c r="L1016" s="707"/>
      <c r="M1016" s="707"/>
      <c r="N1016" s="707"/>
      <c r="O1016" s="707"/>
      <c r="P1016" s="707"/>
      <c r="Q1016" s="707"/>
      <c r="R1016" s="707"/>
      <c r="S1016" s="707"/>
      <c r="T1016" s="707"/>
      <c r="U1016" s="707"/>
      <c r="V1016" s="707"/>
      <c r="W1016" s="707"/>
      <c r="X1016" s="707"/>
      <c r="Y1016" s="707"/>
      <c r="Z1016" s="707"/>
      <c r="AA1016" s="707"/>
      <c r="AB1016" s="707"/>
      <c r="AC1016" s="707"/>
    </row>
    <row r="1017" spans="1:29" ht="15">
      <c r="A1017" s="707"/>
      <c r="B1017" s="707"/>
      <c r="C1017" s="707"/>
      <c r="D1017" s="707"/>
      <c r="E1017" s="707"/>
      <c r="F1017" s="707"/>
      <c r="G1017" s="707"/>
      <c r="H1017" s="707"/>
      <c r="I1017" s="726"/>
      <c r="J1017" s="707"/>
      <c r="K1017" s="707"/>
      <c r="L1017" s="707"/>
      <c r="M1017" s="707"/>
      <c r="N1017" s="707"/>
      <c r="O1017" s="707"/>
      <c r="P1017" s="707"/>
      <c r="Q1017" s="707"/>
      <c r="R1017" s="707"/>
      <c r="S1017" s="707"/>
      <c r="T1017" s="707"/>
      <c r="U1017" s="707"/>
      <c r="V1017" s="707"/>
      <c r="W1017" s="707"/>
      <c r="X1017" s="707"/>
      <c r="Y1017" s="707"/>
      <c r="Z1017" s="707"/>
      <c r="AA1017" s="707"/>
      <c r="AB1017" s="707"/>
      <c r="AC1017" s="707"/>
    </row>
    <row r="1018" spans="1:29" ht="15">
      <c r="A1018" s="707"/>
      <c r="B1018" s="707"/>
      <c r="C1018" s="707"/>
      <c r="D1018" s="707"/>
      <c r="E1018" s="707"/>
      <c r="F1018" s="707"/>
      <c r="G1018" s="707"/>
      <c r="H1018" s="707"/>
      <c r="I1018" s="726"/>
      <c r="J1018" s="707"/>
      <c r="K1018" s="707"/>
      <c r="L1018" s="707"/>
      <c r="M1018" s="707"/>
      <c r="N1018" s="707"/>
      <c r="O1018" s="707"/>
      <c r="P1018" s="707"/>
      <c r="Q1018" s="707"/>
      <c r="R1018" s="707"/>
      <c r="S1018" s="707"/>
      <c r="T1018" s="707"/>
      <c r="U1018" s="707"/>
      <c r="V1018" s="707"/>
      <c r="W1018" s="707"/>
      <c r="X1018" s="707"/>
      <c r="Y1018" s="707"/>
      <c r="Z1018" s="707"/>
      <c r="AA1018" s="707"/>
      <c r="AB1018" s="707"/>
      <c r="AC1018" s="707"/>
    </row>
  </sheetData>
  <mergeCells count="242">
    <mergeCell ref="J70:J71"/>
    <mergeCell ref="F71:H71"/>
    <mergeCell ref="A67:A69"/>
    <mergeCell ref="B67:B69"/>
    <mergeCell ref="C67:C69"/>
    <mergeCell ref="D67:D68"/>
    <mergeCell ref="E67:E68"/>
    <mergeCell ref="I67:I69"/>
    <mergeCell ref="B61:B63"/>
    <mergeCell ref="C61:C63"/>
    <mergeCell ref="D61:D62"/>
    <mergeCell ref="E61:E62"/>
    <mergeCell ref="I61:I63"/>
    <mergeCell ref="A64:A66"/>
    <mergeCell ref="B64:B66"/>
    <mergeCell ref="C64:C66"/>
    <mergeCell ref="D64:D65"/>
    <mergeCell ref="E64:E65"/>
    <mergeCell ref="I64:I66"/>
    <mergeCell ref="A52:A54"/>
    <mergeCell ref="B52:B54"/>
    <mergeCell ref="C52:C54"/>
    <mergeCell ref="D52:D53"/>
    <mergeCell ref="E52:E53"/>
    <mergeCell ref="I52:I54"/>
    <mergeCell ref="L62:L63"/>
    <mergeCell ref="M62:M63"/>
    <mergeCell ref="A55:A57"/>
    <mergeCell ref="B55:B57"/>
    <mergeCell ref="C55:C57"/>
    <mergeCell ref="D55:D56"/>
    <mergeCell ref="E55:E56"/>
    <mergeCell ref="I55:I57"/>
    <mergeCell ref="A58:A60"/>
    <mergeCell ref="B58:B60"/>
    <mergeCell ref="C58:C60"/>
    <mergeCell ref="D58:D59"/>
    <mergeCell ref="E58:E59"/>
    <mergeCell ref="I58:I60"/>
    <mergeCell ref="A61:A63"/>
    <mergeCell ref="A46:A48"/>
    <mergeCell ref="B46:B48"/>
    <mergeCell ref="C46:C48"/>
    <mergeCell ref="D46:D47"/>
    <mergeCell ref="E46:E47"/>
    <mergeCell ref="I46:I48"/>
    <mergeCell ref="A49:A51"/>
    <mergeCell ref="B49:B51"/>
    <mergeCell ref="C49:C51"/>
    <mergeCell ref="D49:D50"/>
    <mergeCell ref="E49:E50"/>
    <mergeCell ref="I49:I51"/>
    <mergeCell ref="A40:A42"/>
    <mergeCell ref="B40:B42"/>
    <mergeCell ref="C40:C42"/>
    <mergeCell ref="D40:D41"/>
    <mergeCell ref="E40:E41"/>
    <mergeCell ref="I40:I42"/>
    <mergeCell ref="A43:A45"/>
    <mergeCell ref="B43:B45"/>
    <mergeCell ref="C43:C45"/>
    <mergeCell ref="D43:D44"/>
    <mergeCell ref="E43:E44"/>
    <mergeCell ref="I43:I45"/>
    <mergeCell ref="C34:C36"/>
    <mergeCell ref="D34:D35"/>
    <mergeCell ref="E34:E35"/>
    <mergeCell ref="I34:I36"/>
    <mergeCell ref="A37:A39"/>
    <mergeCell ref="B37:B39"/>
    <mergeCell ref="C37:C39"/>
    <mergeCell ref="D37:D38"/>
    <mergeCell ref="E37:E38"/>
    <mergeCell ref="I37:I39"/>
    <mergeCell ref="D13:D14"/>
    <mergeCell ref="E13:E14"/>
    <mergeCell ref="A7:A9"/>
    <mergeCell ref="A10:A12"/>
    <mergeCell ref="B10:B12"/>
    <mergeCell ref="C10:C12"/>
    <mergeCell ref="A13:A15"/>
    <mergeCell ref="B13:B15"/>
    <mergeCell ref="C13:C15"/>
    <mergeCell ref="I10:I12"/>
    <mergeCell ref="I13:I15"/>
    <mergeCell ref="I16:I18"/>
    <mergeCell ref="H1:I1"/>
    <mergeCell ref="I2:I3"/>
    <mergeCell ref="I4:I6"/>
    <mergeCell ref="I7:I9"/>
    <mergeCell ref="D10:D11"/>
    <mergeCell ref="E10:E11"/>
    <mergeCell ref="A4:A6"/>
    <mergeCell ref="B4:B6"/>
    <mergeCell ref="C4:C6"/>
    <mergeCell ref="D4:D5"/>
    <mergeCell ref="E4:E5"/>
    <mergeCell ref="B7:B9"/>
    <mergeCell ref="E7:E8"/>
    <mergeCell ref="B1:F1"/>
    <mergeCell ref="A2:A3"/>
    <mergeCell ref="B2:B3"/>
    <mergeCell ref="C2:C3"/>
    <mergeCell ref="D2:D3"/>
    <mergeCell ref="E2:E3"/>
    <mergeCell ref="F2:H2"/>
    <mergeCell ref="C7:C9"/>
    <mergeCell ref="D7:D8"/>
    <mergeCell ref="A31:A33"/>
    <mergeCell ref="B31:B33"/>
    <mergeCell ref="C31:C33"/>
    <mergeCell ref="D31:D32"/>
    <mergeCell ref="E31:E32"/>
    <mergeCell ref="I31:I33"/>
    <mergeCell ref="A112:A114"/>
    <mergeCell ref="A115:A117"/>
    <mergeCell ref="B115:B117"/>
    <mergeCell ref="C115:C117"/>
    <mergeCell ref="D115:D116"/>
    <mergeCell ref="E115:E116"/>
    <mergeCell ref="I115:I117"/>
    <mergeCell ref="A109:A111"/>
    <mergeCell ref="B112:B114"/>
    <mergeCell ref="C112:C114"/>
    <mergeCell ref="D112:D113"/>
    <mergeCell ref="E112:E113"/>
    <mergeCell ref="I112:I114"/>
    <mergeCell ref="A34:A36"/>
    <mergeCell ref="B34:B36"/>
    <mergeCell ref="I25:I27"/>
    <mergeCell ref="A28:A30"/>
    <mergeCell ref="B28:B30"/>
    <mergeCell ref="C28:C30"/>
    <mergeCell ref="D28:D29"/>
    <mergeCell ref="E28:E29"/>
    <mergeCell ref="I28:I30"/>
    <mergeCell ref="A16:A18"/>
    <mergeCell ref="B16:B18"/>
    <mergeCell ref="C16:C18"/>
    <mergeCell ref="D16:D17"/>
    <mergeCell ref="E16:E17"/>
    <mergeCell ref="B19:B21"/>
    <mergeCell ref="E19:E20"/>
    <mergeCell ref="A25:A27"/>
    <mergeCell ref="B25:B27"/>
    <mergeCell ref="C25:C27"/>
    <mergeCell ref="D25:D26"/>
    <mergeCell ref="E25:E26"/>
    <mergeCell ref="C19:C21"/>
    <mergeCell ref="D19:D20"/>
    <mergeCell ref="I19:I21"/>
    <mergeCell ref="A19:A21"/>
    <mergeCell ref="A22:A24"/>
    <mergeCell ref="B22:B24"/>
    <mergeCell ref="C22:C24"/>
    <mergeCell ref="D22:D23"/>
    <mergeCell ref="E22:E23"/>
    <mergeCell ref="I22:I24"/>
    <mergeCell ref="B106:B108"/>
    <mergeCell ref="C106:C108"/>
    <mergeCell ref="D106:D107"/>
    <mergeCell ref="E106:E107"/>
    <mergeCell ref="I106:I108"/>
    <mergeCell ref="A106:A108"/>
    <mergeCell ref="B109:B111"/>
    <mergeCell ref="C109:C111"/>
    <mergeCell ref="D109:D110"/>
    <mergeCell ref="E109:E110"/>
    <mergeCell ref="I109:I111"/>
    <mergeCell ref="B100:B102"/>
    <mergeCell ref="C100:C102"/>
    <mergeCell ref="D100:D101"/>
    <mergeCell ref="E100:E101"/>
    <mergeCell ref="I100:I102"/>
    <mergeCell ref="A100:A102"/>
    <mergeCell ref="B103:B105"/>
    <mergeCell ref="C103:C105"/>
    <mergeCell ref="D103:D104"/>
    <mergeCell ref="E103:E104"/>
    <mergeCell ref="I103:I105"/>
    <mergeCell ref="A103:A105"/>
    <mergeCell ref="B94:B96"/>
    <mergeCell ref="C94:C96"/>
    <mergeCell ref="D94:D95"/>
    <mergeCell ref="E94:E95"/>
    <mergeCell ref="I94:I96"/>
    <mergeCell ref="A94:A96"/>
    <mergeCell ref="B97:B99"/>
    <mergeCell ref="C97:C99"/>
    <mergeCell ref="D97:D98"/>
    <mergeCell ref="E97:E98"/>
    <mergeCell ref="I97:I99"/>
    <mergeCell ref="A97:A99"/>
    <mergeCell ref="B88:B90"/>
    <mergeCell ref="C88:C90"/>
    <mergeCell ref="D88:D89"/>
    <mergeCell ref="E88:E89"/>
    <mergeCell ref="I88:I90"/>
    <mergeCell ref="A88:A90"/>
    <mergeCell ref="B91:B93"/>
    <mergeCell ref="C91:C93"/>
    <mergeCell ref="D91:D92"/>
    <mergeCell ref="E91:E92"/>
    <mergeCell ref="I91:I93"/>
    <mergeCell ref="A91:A93"/>
    <mergeCell ref="B82:B84"/>
    <mergeCell ref="C82:C84"/>
    <mergeCell ref="D82:D83"/>
    <mergeCell ref="E82:E83"/>
    <mergeCell ref="I82:I84"/>
    <mergeCell ref="A82:A84"/>
    <mergeCell ref="B85:B87"/>
    <mergeCell ref="C85:C87"/>
    <mergeCell ref="D85:D86"/>
    <mergeCell ref="E85:E86"/>
    <mergeCell ref="I85:I87"/>
    <mergeCell ref="A85:A87"/>
    <mergeCell ref="B76:B78"/>
    <mergeCell ref="C76:C78"/>
    <mergeCell ref="D76:D77"/>
    <mergeCell ref="E76:E77"/>
    <mergeCell ref="I76:I78"/>
    <mergeCell ref="F77:H77"/>
    <mergeCell ref="A76:A78"/>
    <mergeCell ref="B79:B81"/>
    <mergeCell ref="C79:C81"/>
    <mergeCell ref="D79:D80"/>
    <mergeCell ref="E79:E80"/>
    <mergeCell ref="I79:I81"/>
    <mergeCell ref="A79:A81"/>
    <mergeCell ref="C70:C72"/>
    <mergeCell ref="D70:D71"/>
    <mergeCell ref="E70:E71"/>
    <mergeCell ref="I70:I72"/>
    <mergeCell ref="A71:A72"/>
    <mergeCell ref="B71:B72"/>
    <mergeCell ref="A73:A75"/>
    <mergeCell ref="B73:B75"/>
    <mergeCell ref="C73:C75"/>
    <mergeCell ref="D73:D74"/>
    <mergeCell ref="E73:E74"/>
    <mergeCell ref="I73:I75"/>
  </mergeCells>
  <hyperlinks>
    <hyperlink ref="A4" r:id="rId1"/>
    <hyperlink ref="A7" r:id="rId2"/>
    <hyperlink ref="A10" r:id="rId3"/>
    <hyperlink ref="A13" r:id="rId4"/>
    <hyperlink ref="A16" r:id="rId5"/>
    <hyperlink ref="A19" r:id="rId6"/>
    <hyperlink ref="A22" r:id="rId7"/>
    <hyperlink ref="A25" r:id="rId8"/>
    <hyperlink ref="A28" r:id="rId9"/>
    <hyperlink ref="A31" r:id="rId10"/>
    <hyperlink ref="A34" r:id="rId11"/>
    <hyperlink ref="A40" r:id="rId12"/>
    <hyperlink ref="A43" r:id="rId13"/>
    <hyperlink ref="A46" r:id="rId14"/>
    <hyperlink ref="A49" r:id="rId15"/>
    <hyperlink ref="A52" r:id="rId16"/>
    <hyperlink ref="A55" r:id="rId17"/>
    <hyperlink ref="A58" r:id="rId18"/>
    <hyperlink ref="A61" r:id="rId19"/>
    <hyperlink ref="A64" r:id="rId20"/>
    <hyperlink ref="A67" r:id="rId21"/>
    <hyperlink ref="A70" r:id="rId22"/>
    <hyperlink ref="A71" r:id="rId23"/>
    <hyperlink ref="A73" r:id="rId24"/>
    <hyperlink ref="A79" r:id="rId25"/>
    <hyperlink ref="A82" r:id="rId26"/>
    <hyperlink ref="A85" r:id="rId27"/>
    <hyperlink ref="A100" r:id="rId28"/>
    <hyperlink ref="A103" r:id="rId29"/>
    <hyperlink ref="A106" r:id="rId30"/>
    <hyperlink ref="A109" r:id="rId31"/>
    <hyperlink ref="A112" r:id="rId32"/>
    <hyperlink ref="A115" r:id="rId33"/>
  </hyperlinks>
  <pageMargins left="0.20321683592914408" right="0.20321683592914408" top="0.20321683592914408" bottom="0.23622047244094491" header="0" footer="0"/>
  <pageSetup paperSize="9" fitToHeight="0" orientation="portrait"/>
  <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Декинг</vt:lpstr>
      <vt:lpstr>Опоры</vt:lpstr>
      <vt:lpstr>Ограждения ДПК</vt:lpstr>
      <vt:lpstr>Сайдинг ДПК</vt:lpstr>
      <vt:lpstr>Грядки Holzhof Eco </vt:lpstr>
      <vt:lpstr>Грядки ДПК </vt:lpstr>
      <vt:lpstr>Заборы ДПК </vt:lpstr>
      <vt:lpstr>Сараи</vt:lpstr>
      <vt:lpstr>Сундуки ящики</vt:lpstr>
      <vt:lpstr>Теплицы Тенты</vt:lpstr>
      <vt:lpstr>Ящики инстр</vt:lpstr>
      <vt:lpstr>Цветочницы</vt:lpstr>
      <vt:lpstr>Тележки, компостеры</vt:lpstr>
      <vt:lpstr>Шкафы</vt:lpstr>
      <vt:lpstr>Мебель</vt:lpstr>
      <vt:lpstr>Зонты</vt:lpstr>
      <vt:lpstr>Грили</vt:lpstr>
      <vt:lpstr>Шезлонги</vt:lpstr>
      <vt:lpstr>Детские домики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Кровля</dc:creator>
  <cp:lastModifiedBy>Кровля</cp:lastModifiedBy>
  <dcterms:created xsi:type="dcterms:W3CDTF">2024-06-06T14:11:37Z</dcterms:created>
  <dcterms:modified xsi:type="dcterms:W3CDTF">2024-06-06T14:11:40Z</dcterms:modified>
</cp:coreProperties>
</file>